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ete\Desktop\D file\MyDocuments\"/>
    </mc:Choice>
  </mc:AlternateContent>
  <xr:revisionPtr revIDLastSave="0" documentId="13_ncr:1_{2DDFEFDB-6543-463A-ABFC-B19E9E5EA855}" xr6:coauthVersionLast="47" xr6:coauthVersionMax="47" xr10:uidLastSave="{00000000-0000-0000-0000-000000000000}"/>
  <bookViews>
    <workbookView xWindow="-110" yWindow="-110" windowWidth="19420" windowHeight="10300" firstSheet="16" activeTab="16" xr2:uid="{00000000-000D-0000-FFFF-FFFF00000000}"/>
  </bookViews>
  <sheets>
    <sheet name="player count" sheetId="15" state="hidden" r:id="rId1"/>
    <sheet name="Cover" sheetId="37" r:id="rId2"/>
    <sheet name="Team Logos" sheetId="36" r:id="rId3"/>
    <sheet name="Managers" sheetId="8" r:id="rId4"/>
    <sheet name="Checklist 1" sheetId="39" state="hidden" r:id="rId5"/>
    <sheet name="Redistribution draft" sheetId="45" state="hidden" r:id="rId6"/>
    <sheet name="draftees" sheetId="40" state="hidden" r:id="rId7"/>
    <sheet name="Draft Matrix 2010" sheetId="16" state="hidden" r:id="rId8"/>
    <sheet name="UNCARDED" sheetId="25" state="hidden" r:id="rId9"/>
    <sheet name="Draft Matrix 2013" sheetId="23" state="hidden" r:id="rId10"/>
    <sheet name="Draft Matrix 2014" sheetId="24" state="hidden" r:id="rId11"/>
    <sheet name="Standings" sheetId="11" state="hidden" r:id="rId12"/>
    <sheet name="Draft Matrix 2008" sheetId="6" state="hidden" r:id="rId13"/>
    <sheet name=" Draft Matrix 2015" sheetId="26" state="hidden" r:id="rId14"/>
    <sheet name="Draft Matrix 2021" sheetId="42" state="hidden" r:id="rId15"/>
    <sheet name="Transactions" sheetId="9" r:id="rId16"/>
    <sheet name="Rosters and available players" sheetId="1" r:id="rId17"/>
    <sheet name="Sheet2" sheetId="52" r:id="rId18"/>
    <sheet name="Draft Matrix 2023" sheetId="49" state="hidden" r:id="rId19"/>
    <sheet name="Draft Matrix 2025" sheetId="51" r:id="rId20"/>
    <sheet name="Redistribution Draft Matrix" sheetId="46" state="hidden" r:id="rId21"/>
    <sheet name="Draft Matrix 2024" sheetId="47" r:id="rId22"/>
    <sheet name="Waivers" sheetId="2" r:id="rId23"/>
    <sheet name="Schedule" sheetId="4" r:id="rId24"/>
    <sheet name="Playoff Matrix 20 21" sheetId="43" state="hidden" r:id="rId25"/>
    <sheet name="Draft Matrix 19" sheetId="34" state="hidden" r:id="rId26"/>
    <sheet name="MVP CY 20 21" sheetId="41" state="hidden" r:id="rId27"/>
    <sheet name="mvp voting" sheetId="48" state="hidden" r:id="rId28"/>
    <sheet name="2020 mvp ws" sheetId="44" state="hidden" r:id="rId29"/>
    <sheet name="Draft Matrix 2020" sheetId="38" state="hidden" r:id="rId30"/>
    <sheet name="Playoff Matrix 22 23" sheetId="7" r:id="rId31"/>
    <sheet name="Sheet1" sheetId="50" r:id="rId32"/>
    <sheet name="Draft Matrix 18" sheetId="31" state="hidden" r:id="rId33"/>
    <sheet name="DRAFT MATRIX 17" sheetId="29" state="hidden" r:id="rId34"/>
    <sheet name="Checklist" sheetId="32" state="hidden" r:id="rId35"/>
    <sheet name="Draft Matrix 2016" sheetId="27" state="hidden" r:id="rId36"/>
    <sheet name="Uncarded 2010 cards" sheetId="21" state="hidden" r:id="rId37"/>
    <sheet name="Draft Matrix 2012" sheetId="22" state="hidden" r:id="rId38"/>
  </sheets>
  <definedNames>
    <definedName name="_xlnm._FilterDatabase" localSheetId="16" hidden="1">'Rosters and available players'!$A$5:$E$597</definedName>
    <definedName name="_xlnm.Print_Area" localSheetId="28">'2020 mvp ws'!$A$1:$M$34</definedName>
    <definedName name="_xlnm.Print_Area" localSheetId="34">Checklist!$B$3:$G$40</definedName>
    <definedName name="_xlnm.Print_Area" localSheetId="1">Cover!$A$1:$L$46</definedName>
    <definedName name="_xlnm.Print_Area" localSheetId="33">'DRAFT MATRIX 17'!$A$1:$M$40</definedName>
    <definedName name="_xlnm.Print_Area" localSheetId="12">'Draft Matrix 2008'!$A$2:$J$41</definedName>
    <definedName name="_xlnm.Print_Area" localSheetId="37">'Draft Matrix 2012'!$A$1:$L$43</definedName>
    <definedName name="_xlnm.Print_Area" localSheetId="9">'Draft Matrix 2013'!$A$2:$L$40</definedName>
    <definedName name="_xlnm.Print_Area" localSheetId="14">'Draft Matrix 2021'!$A$1:$L$43</definedName>
    <definedName name="_xlnm.Print_Area" localSheetId="18">'Draft Matrix 2023'!$A$1:$L$45</definedName>
    <definedName name="_xlnm.Print_Area" localSheetId="21">'Draft Matrix 2024'!$A$1:$L$52</definedName>
    <definedName name="_xlnm.Print_Area" localSheetId="6">draftees!$O$1:$AE$13</definedName>
    <definedName name="_xlnm.Print_Area" localSheetId="3">Managers!$A$1:$K$23</definedName>
    <definedName name="_xlnm.Print_Area" localSheetId="26">'MVP CY 20 21'!$A$1:$T$33</definedName>
    <definedName name="_xlnm.Print_Area" localSheetId="27">'mvp voting'!$B$2:$G$63</definedName>
    <definedName name="_xlnm.Print_Area" localSheetId="30">'Playoff Matrix 22 23'!$A$1:$I$23</definedName>
    <definedName name="_xlnm.Print_Area" localSheetId="5">'Redistribution draft'!$A$1:$N$63</definedName>
    <definedName name="_xlnm.Print_Area" localSheetId="16">'Rosters and available players'!$B$719:$F$951</definedName>
    <definedName name="_xlnm.Print_Area" localSheetId="23">Schedule!$A$1:$S$51</definedName>
    <definedName name="_xlnm.Print_Area" localSheetId="31">Sheet1!$A$2:$C$16</definedName>
    <definedName name="_xlnm.Print_Area" localSheetId="2">'Team Logos'!$A$1:$T$97</definedName>
    <definedName name="_xlnm.Print_Area" localSheetId="15">Transactions!$A$1933:$C$1970</definedName>
    <definedName name="_xlnm.Print_Area" localSheetId="22">Waivers!$N$2:$P$61</definedName>
    <definedName name="_xlnm.Print_Titles" localSheetId="16">'Rosters and available players'!$4:$4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P37" i="1"/>
  <c r="P38" i="1"/>
  <c r="P28" i="1"/>
  <c r="P30" i="1"/>
  <c r="P29" i="1"/>
  <c r="J10" i="1"/>
  <c r="J11" i="1"/>
  <c r="J9" i="1"/>
  <c r="J8" i="1"/>
  <c r="P36" i="1" l="1"/>
  <c r="P35" i="1"/>
  <c r="P34" i="1"/>
  <c r="P33" i="1"/>
  <c r="P32" i="1"/>
  <c r="P31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1" i="1"/>
  <c r="P10" i="1"/>
  <c r="P9" i="1"/>
  <c r="P12" i="1"/>
  <c r="P8" i="1"/>
  <c r="J25" i="1" l="1"/>
  <c r="J24" i="1"/>
  <c r="J23" i="1"/>
  <c r="J22" i="1"/>
  <c r="J21" i="1"/>
  <c r="J20" i="1"/>
  <c r="J19" i="1"/>
  <c r="J18" i="1"/>
  <c r="J17" i="1"/>
  <c r="J16" i="1"/>
  <c r="J14" i="1"/>
  <c r="J13" i="1"/>
  <c r="J12" i="1"/>
  <c r="N121" i="2" l="1"/>
  <c r="K121" i="2"/>
  <c r="N120" i="2"/>
  <c r="K120" i="2"/>
  <c r="N119" i="2"/>
  <c r="K119" i="2"/>
  <c r="N118" i="2"/>
  <c r="K118" i="2"/>
  <c r="N117" i="2"/>
  <c r="K117" i="2"/>
  <c r="N116" i="2"/>
  <c r="K116" i="2"/>
  <c r="N115" i="2"/>
  <c r="K115" i="2"/>
  <c r="N114" i="2"/>
  <c r="K114" i="2"/>
  <c r="N113" i="2"/>
  <c r="K113" i="2"/>
  <c r="N112" i="2"/>
  <c r="K112" i="2"/>
  <c r="N111" i="2"/>
  <c r="K111" i="2"/>
  <c r="N110" i="2"/>
  <c r="K110" i="2"/>
  <c r="N109" i="2"/>
  <c r="K109" i="2"/>
  <c r="N108" i="2"/>
  <c r="K108" i="2"/>
  <c r="N107" i="2"/>
  <c r="K107" i="2"/>
  <c r="N106" i="2"/>
  <c r="K106" i="2"/>
  <c r="N105" i="2"/>
  <c r="K105" i="2"/>
  <c r="N104" i="2"/>
  <c r="K104" i="2"/>
  <c r="N101" i="2"/>
  <c r="K101" i="2"/>
  <c r="N100" i="2"/>
  <c r="K100" i="2"/>
  <c r="N99" i="2"/>
  <c r="K99" i="2"/>
  <c r="N98" i="2"/>
  <c r="K98" i="2"/>
  <c r="N97" i="2"/>
  <c r="K97" i="2"/>
  <c r="N96" i="2"/>
  <c r="K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1" i="2"/>
  <c r="K81" i="2"/>
  <c r="N80" i="2"/>
  <c r="K80" i="2"/>
  <c r="N79" i="2"/>
  <c r="K79" i="2"/>
  <c r="N78" i="2"/>
  <c r="K78" i="2"/>
  <c r="N77" i="2"/>
  <c r="K77" i="2"/>
  <c r="N76" i="2"/>
  <c r="K76" i="2"/>
  <c r="N75" i="2"/>
  <c r="K75" i="2"/>
  <c r="N74" i="2"/>
  <c r="K74" i="2"/>
  <c r="N73" i="2"/>
  <c r="K73" i="2"/>
  <c r="N72" i="2"/>
  <c r="K72" i="2"/>
  <c r="N71" i="2"/>
  <c r="K71" i="2"/>
  <c r="N70" i="2"/>
  <c r="K70" i="2"/>
  <c r="N69" i="2"/>
  <c r="K69" i="2"/>
  <c r="N68" i="2"/>
  <c r="K68" i="2"/>
  <c r="N67" i="2"/>
  <c r="K67" i="2"/>
  <c r="N66" i="2"/>
  <c r="K66" i="2"/>
  <c r="N65" i="2"/>
  <c r="K65" i="2"/>
  <c r="N64" i="2"/>
  <c r="K64" i="2"/>
  <c r="N61" i="2"/>
  <c r="K61" i="2"/>
  <c r="N60" i="2"/>
  <c r="K60" i="2"/>
  <c r="N59" i="2"/>
  <c r="K59" i="2"/>
  <c r="N58" i="2"/>
  <c r="K58" i="2"/>
  <c r="N57" i="2"/>
  <c r="K57" i="2"/>
  <c r="N56" i="2"/>
  <c r="K56" i="2"/>
  <c r="N55" i="2"/>
  <c r="K55" i="2"/>
  <c r="N54" i="2"/>
  <c r="K54" i="2"/>
  <c r="N53" i="2"/>
  <c r="K53" i="2"/>
  <c r="N52" i="2"/>
  <c r="K52" i="2"/>
  <c r="N51" i="2"/>
  <c r="K51" i="2"/>
  <c r="N50" i="2"/>
  <c r="K50" i="2"/>
  <c r="N49" i="2"/>
  <c r="K49" i="2"/>
  <c r="N48" i="2"/>
  <c r="K48" i="2"/>
  <c r="N47" i="2"/>
  <c r="K47" i="2"/>
  <c r="N46" i="2"/>
  <c r="K46" i="2"/>
  <c r="N45" i="2"/>
  <c r="K45" i="2"/>
  <c r="N44" i="2"/>
  <c r="K44" i="2"/>
  <c r="N41" i="2"/>
  <c r="K41" i="2"/>
  <c r="N40" i="2"/>
  <c r="K40" i="2"/>
  <c r="N39" i="2"/>
  <c r="K39" i="2"/>
  <c r="N38" i="2"/>
  <c r="K38" i="2"/>
  <c r="N37" i="2"/>
  <c r="K37" i="2"/>
  <c r="N36" i="2"/>
  <c r="K36" i="2"/>
  <c r="N35" i="2"/>
  <c r="K35" i="2"/>
  <c r="N34" i="2"/>
  <c r="K34" i="2"/>
  <c r="N33" i="2"/>
  <c r="K33" i="2"/>
  <c r="N32" i="2"/>
  <c r="K32" i="2"/>
  <c r="N31" i="2"/>
  <c r="K31" i="2"/>
  <c r="N30" i="2"/>
  <c r="K30" i="2"/>
  <c r="N29" i="2"/>
  <c r="K29" i="2"/>
  <c r="N28" i="2"/>
  <c r="K28" i="2"/>
  <c r="N27" i="2"/>
  <c r="K27" i="2"/>
  <c r="N26" i="2"/>
  <c r="K26" i="2"/>
  <c r="N25" i="2"/>
  <c r="K25" i="2"/>
  <c r="N24" i="2"/>
  <c r="K24" i="2"/>
  <c r="N2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4" i="2"/>
  <c r="Q36" i="1" l="1"/>
  <c r="K22" i="1"/>
  <c r="Q22" i="1"/>
  <c r="Q34" i="1"/>
  <c r="Q37" i="1"/>
  <c r="Q35" i="1"/>
  <c r="J26" i="41"/>
  <c r="J30" i="41"/>
  <c r="J27" i="41"/>
  <c r="J28" i="41"/>
  <c r="J29" i="41"/>
  <c r="J31" i="41"/>
  <c r="J32" i="41"/>
  <c r="J25" i="41"/>
  <c r="T8" i="41"/>
  <c r="T7" i="41"/>
  <c r="T12" i="41"/>
  <c r="T9" i="41"/>
  <c r="T10" i="41"/>
  <c r="T11" i="41"/>
  <c r="T13" i="41"/>
  <c r="T15" i="41"/>
  <c r="T14" i="41"/>
  <c r="T16" i="41"/>
  <c r="T17" i="41"/>
  <c r="T6" i="41"/>
  <c r="J13" i="41"/>
  <c r="J14" i="41"/>
  <c r="J17" i="41"/>
  <c r="J18" i="41"/>
  <c r="Q20" i="1" l="1"/>
  <c r="K20" i="1"/>
  <c r="C33" i="44" l="1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B33" i="44"/>
  <c r="J6" i="41" l="1"/>
  <c r="J10" i="41"/>
  <c r="J9" i="41"/>
  <c r="J12" i="41"/>
  <c r="J7" i="41"/>
  <c r="J15" i="41"/>
  <c r="J16" i="41"/>
  <c r="J11" i="41"/>
  <c r="J8" i="41"/>
  <c r="Q28" i="1" l="1"/>
  <c r="Q27" i="1"/>
  <c r="Q26" i="1"/>
  <c r="Q25" i="1"/>
  <c r="Q24" i="1"/>
  <c r="Q23" i="1"/>
  <c r="Q21" i="1"/>
  <c r="Q19" i="1"/>
  <c r="Q17" i="1"/>
  <c r="Q16" i="1"/>
  <c r="Q15" i="1"/>
  <c r="Q14" i="1"/>
  <c r="Q13" i="1"/>
  <c r="Q33" i="1"/>
  <c r="Q32" i="1"/>
  <c r="Q31" i="1"/>
  <c r="Q29" i="1"/>
  <c r="Q12" i="1"/>
  <c r="Q11" i="1"/>
  <c r="Q10" i="1"/>
  <c r="Q9" i="1"/>
  <c r="Q8" i="1"/>
  <c r="Q18" i="1"/>
  <c r="K15" i="1"/>
  <c r="K12" i="1"/>
  <c r="K10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K19" i="1" l="1"/>
  <c r="K25" i="1"/>
  <c r="K11" i="1"/>
  <c r="K16" i="1"/>
  <c r="K21" i="1"/>
  <c r="K24" i="1"/>
  <c r="K9" i="1"/>
  <c r="K17" i="1"/>
  <c r="K13" i="1"/>
  <c r="K14" i="1"/>
  <c r="K18" i="1"/>
  <c r="K23" i="1"/>
  <c r="J26" i="1"/>
  <c r="A32" i="8"/>
  <c r="B28" i="8" l="1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27" i="8"/>
  <c r="C27" i="8"/>
  <c r="A28" i="8"/>
  <c r="A29" i="8"/>
  <c r="A30" i="8"/>
  <c r="A31" i="8"/>
  <c r="A33" i="8"/>
  <c r="A34" i="8"/>
  <c r="A35" i="8"/>
  <c r="A36" i="8"/>
  <c r="A37" i="8"/>
  <c r="A38" i="8"/>
  <c r="A39" i="8"/>
  <c r="A40" i="8"/>
  <c r="A41" i="8"/>
  <c r="A42" i="8"/>
  <c r="A43" i="8"/>
  <c r="A44" i="8"/>
  <c r="A27" i="8"/>
  <c r="D5" i="11"/>
  <c r="D6" i="11"/>
  <c r="E6" i="11"/>
  <c r="D7" i="11"/>
  <c r="E7" i="11"/>
  <c r="D8" i="11"/>
  <c r="E8" i="11"/>
  <c r="D9" i="11"/>
  <c r="E9" i="11"/>
  <c r="D10" i="11"/>
  <c r="E10" i="11"/>
  <c r="D14" i="11"/>
  <c r="D15" i="11"/>
  <c r="E15" i="11"/>
  <c r="D16" i="11"/>
  <c r="E16" i="11"/>
  <c r="D17" i="11"/>
  <c r="E17" i="11"/>
  <c r="D18" i="11"/>
  <c r="E18" i="11"/>
  <c r="D19" i="11"/>
  <c r="E19" i="11"/>
  <c r="D23" i="11"/>
  <c r="D24" i="11"/>
  <c r="E24" i="11"/>
  <c r="D25" i="11"/>
  <c r="E25" i="11"/>
  <c r="D26" i="11"/>
  <c r="E26" i="11"/>
  <c r="D27" i="11"/>
  <c r="E27" i="11"/>
  <c r="D28" i="11"/>
  <c r="E28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P41" i="1" l="1"/>
  <c r="Q30" i="1" l="1"/>
  <c r="Q39" i="1"/>
</calcChain>
</file>

<file path=xl/sharedStrings.xml><?xml version="1.0" encoding="utf-8"?>
<sst xmlns="http://schemas.openxmlformats.org/spreadsheetml/2006/main" count="13747" uniqueCount="6102">
  <si>
    <t>to Iowa - Shea Hillenbrand, Angel Berroa and Thunder 2008 #6</t>
  </si>
  <si>
    <t>Caz 5</t>
  </si>
  <si>
    <t>to Iowa - Ian Snell, Alex Cintron, Mariners 2008 #2 and #4</t>
  </si>
  <si>
    <t>to New England - Josh Beckett, Hawks 2008 #5 and #7</t>
  </si>
  <si>
    <t>to Buffalo - Jaret Wright</t>
  </si>
  <si>
    <t>to Mission Viejo - Bisons 2008 #3 and #4</t>
  </si>
  <si>
    <t>to Poland - Vincente Padilla</t>
  </si>
  <si>
    <t>to Terrapin - Power 2008 #4</t>
  </si>
  <si>
    <t>NABL 2008 STANDINGS</t>
  </si>
  <si>
    <t>Nippert</t>
  </si>
  <si>
    <t>Reynolds</t>
  </si>
  <si>
    <t>Ankiel</t>
  </si>
  <si>
    <t>Byrdak</t>
  </si>
  <si>
    <t>Jesus</t>
  </si>
  <si>
    <t>Dukes</t>
  </si>
  <si>
    <t>Elijah</t>
  </si>
  <si>
    <t>to Terrapin- Kiko Calero</t>
    <phoneticPr fontId="12" type="noConversion"/>
  </si>
  <si>
    <t>to New England- Marcus Thames</t>
    <phoneticPr fontId="12" type="noConversion"/>
  </si>
  <si>
    <t>to Terrapin - Wandy Rodriguez, Clint Barmes and Thunder 2007 #4</t>
  </si>
  <si>
    <t>to Shizuoka - Thunder 2007 #8</t>
  </si>
  <si>
    <t>to Eugene - Ryan Madson</t>
  </si>
  <si>
    <t>to Terrapin - Thunder 2007 #7</t>
  </si>
  <si>
    <t>to Iowa - Cory Sullivan</t>
  </si>
  <si>
    <t>to Shizuoka - Hawks 2007 #7</t>
  </si>
  <si>
    <t>to Bay - Adrian Beltre, Steve Trachsel, Brendon Donnelly and Hawks 2007 #8</t>
  </si>
  <si>
    <t>to Iowa - Gary Matthews, Claudio Vargas, Olmedo Saenz and Bonackers 2007 #5</t>
  </si>
  <si>
    <t>(3rd Wildcard)</t>
  </si>
  <si>
    <t>(3rd Best Record)</t>
  </si>
  <si>
    <t>(2nd Wildcard)</t>
  </si>
  <si>
    <t>(1st Wildcard)</t>
  </si>
  <si>
    <t>(Best Record)</t>
  </si>
  <si>
    <t>(2nd Best Record)</t>
  </si>
  <si>
    <t>to Terrapin - Jason Giambi</t>
  </si>
  <si>
    <t>to Iowa - Matt Murton, Ben Molina and Brad Wilkerson</t>
  </si>
  <si>
    <t>to Eugene - Ervin Santana and Justin Duchscherer</t>
  </si>
  <si>
    <t>to Stockton - Nate Robertson and Mariano Rivera</t>
  </si>
  <si>
    <t>to East Reading - Nick Swisher, Brad Thompson and Scott Baker</t>
  </si>
  <si>
    <t>to Red Arrow - Roger Clemens, Erik Bedard, Bob Wickman and Rage 2007 #3</t>
  </si>
  <si>
    <t>Poland</t>
  </si>
  <si>
    <t>Ruppert Mundys</t>
  </si>
  <si>
    <t>Ruppert</t>
  </si>
  <si>
    <t>W</t>
  </si>
  <si>
    <t>L</t>
  </si>
  <si>
    <t>Pct</t>
  </si>
  <si>
    <t>GB</t>
  </si>
  <si>
    <t>---</t>
  </si>
  <si>
    <t>Bay Bonackers</t>
  </si>
  <si>
    <t>to Stockton - David Ortiz</t>
  </si>
  <si>
    <t>to Cazadero - Matt Holliday, John Smoltz and Joe Nathan</t>
  </si>
  <si>
    <t>to Poland - Brett Myers, Bonackers 2007 #1 and Crushers 2007 #1</t>
  </si>
  <si>
    <t>to Bay- Randy Johnson</t>
  </si>
  <si>
    <t>to Mission Viejo- Bay's 2010 #5</t>
  </si>
  <si>
    <t>to Poland - Corey Koskie, Sluggers 2007 #3, #4, #5 and 2008 #3</t>
  </si>
  <si>
    <t>to Iowa - Jae Seo</t>
  </si>
  <si>
    <t>to Stockton - Eric Milton</t>
  </si>
  <si>
    <t>to Iowa - Shizuoka 2007 #6 and #7</t>
  </si>
  <si>
    <t>to Shizuoka - Bonakers 2007 #5</t>
  </si>
  <si>
    <t>to Boca Raton - Edgar Renteria</t>
  </si>
  <si>
    <t>to Orlando - Dan Haren</t>
  </si>
  <si>
    <t>to Poland - Nelson Cruz</t>
  </si>
  <si>
    <t>to Ruppert - Ryan Freel</t>
  </si>
  <si>
    <t>to Mission Viejo - Jeremy Sowers</t>
  </si>
  <si>
    <t>to Etiwanda- Brian Giles</t>
  </si>
  <si>
    <t>to Columbia- Josh Willingham</t>
  </si>
  <si>
    <t>to East Reading - Vigilantes 2008 #2 and #7</t>
  </si>
  <si>
    <t>to Eugene - Ricky Nolasco and Hawks 2008 #8</t>
  </si>
  <si>
    <t>ARIAS</t>
  </si>
  <si>
    <t>ROSS</t>
  </si>
  <si>
    <t>Snell</t>
  </si>
  <si>
    <t>Theriot</t>
  </si>
  <si>
    <t>Verlander</t>
  </si>
  <si>
    <t>to Stockton - Nick Punto and Rage 2007 #1</t>
  </si>
  <si>
    <t>to East Reading - Matt Wise, Jose Mesa, Jamey Wright and Rage 2007 #2 and #3</t>
  </si>
  <si>
    <t>to Stockton - Jason Schmidt, Milton Bradley and Vigilantes 2007 #7</t>
  </si>
  <si>
    <t>to Mission Viejo - Sluggers 2007 #1, #2 and Mark Kotsay</t>
  </si>
  <si>
    <t>to Stockton - Andy Pettitte and David Riske</t>
  </si>
  <si>
    <t>to New England - Gil Meche, Mike Maroth and Sluggers 2007 #6 and #8</t>
  </si>
  <si>
    <t>to Eugene - Vigilantes 2007 #6</t>
  </si>
  <si>
    <t>to Mission Viejo - Jason Vargas</t>
  </si>
  <si>
    <t>to New England - Mike MacDougal and Rage 2007 #8</t>
  </si>
  <si>
    <t>to East Reading - Mariners 2007 #6</t>
  </si>
  <si>
    <t>to East Reading - Samurai 2007 #8</t>
  </si>
  <si>
    <t>to Shizuoka - Frank Cattlanotto</t>
  </si>
  <si>
    <t>to Groton - Kyle Davies</t>
  </si>
  <si>
    <t>to Stockton - Sluggers 2007 #7</t>
  </si>
  <si>
    <t>to Eugene - Chad Qualls</t>
  </si>
  <si>
    <t>to Etiwanda - Sluggers 2007 #7</t>
  </si>
  <si>
    <t>to Stockton - Josh Towers</t>
  </si>
  <si>
    <t>to Cazadero - Bonackers 2007 #1 and Dan Wheeler</t>
  </si>
  <si>
    <t>to Bay - Pedro Martinez, Claudio Vargas and Mark Hendrickson</t>
  </si>
  <si>
    <t>to Stockton - Brad Halsey</t>
  </si>
  <si>
    <t>Lehr</t>
  </si>
  <si>
    <t>Daley</t>
  </si>
  <si>
    <t xml:space="preserve">West </t>
  </si>
  <si>
    <t>Meyer</t>
  </si>
  <si>
    <t>Gervacio</t>
  </si>
  <si>
    <t>to Stockton - Derek Lowe</t>
  </si>
  <si>
    <t>to New England - Brad Penny and Rage 2007 #1</t>
  </si>
  <si>
    <t>to Shizuoka - Vigilantes 2007 #7</t>
  </si>
  <si>
    <t>to Eugene - Orlando Cabrera and Angel Berroa</t>
  </si>
  <si>
    <t>Robinzon</t>
  </si>
  <si>
    <t>G. SMITH</t>
  </si>
  <si>
    <t>HOFFPAUIR</t>
  </si>
  <si>
    <t>DEWITT</t>
  </si>
  <si>
    <t>TATIS</t>
  </si>
  <si>
    <t>ISHIKAWA</t>
  </si>
  <si>
    <t>to Terrapin - Adrian Gonzalez, Matt Murton, JJ Hardy and Fernando Rodney</t>
  </si>
  <si>
    <t>to Iowa - Aaron Rowand</t>
  </si>
  <si>
    <t>to Cazadero - Derrick Turnbow, Jimmy Rollins and Geoff Blum</t>
  </si>
  <si>
    <t>to Terrapin - Noah Lowry and Corey Hart</t>
  </si>
  <si>
    <t>to Cazadero - Derreck Lee, Brett Myers and Jorge Sosa</t>
  </si>
  <si>
    <t>to Terrapin - Curt Schilling, Garrett Atkins and Orlando Cabrera</t>
  </si>
  <si>
    <t>mrsumo1@yahoo.com</t>
  </si>
  <si>
    <t>NABL 2008 DRAFT</t>
  </si>
  <si>
    <t>Alfredo</t>
  </si>
  <si>
    <t>Taylor</t>
  </si>
  <si>
    <t>Capps</t>
  </si>
  <si>
    <t>Choo</t>
  </si>
  <si>
    <t>Shin-Soo</t>
  </si>
  <si>
    <t>Condrey</t>
  </si>
  <si>
    <t>Duncan</t>
  </si>
  <si>
    <t>Garko</t>
  </si>
  <si>
    <t>Cole</t>
  </si>
  <si>
    <t>JP</t>
  </si>
  <si>
    <t>Johjima</t>
  </si>
  <si>
    <t>Kenji</t>
  </si>
  <si>
    <t>Kemp</t>
  </si>
  <si>
    <t>Ian</t>
  </si>
  <si>
    <t>Martin</t>
  </si>
  <si>
    <t>Mathis</t>
  </si>
  <si>
    <t>Morales</t>
  </si>
  <si>
    <t>Murphy</t>
  </si>
  <si>
    <t>to Shizouka- Stockton's 2010 #3</t>
  </si>
  <si>
    <t>to New England- Odalis Perez and Shizouka's 2010 #5</t>
  </si>
  <si>
    <t>Pagan</t>
  </si>
  <si>
    <t>Pinto</t>
  </si>
  <si>
    <t>Renyel</t>
  </si>
  <si>
    <t>Cody</t>
  </si>
  <si>
    <t>Ruiz</t>
  </si>
  <si>
    <t>to Orlando - Jhonny Peralta</t>
  </si>
  <si>
    <t>to Delta Lake - John Smoltz</t>
  </si>
  <si>
    <t>to Mission Viejo - Jaret Wright</t>
  </si>
  <si>
    <t>to East Reading - Dan Wilson</t>
  </si>
  <si>
    <t>to Stockton - Rage 2006 #2 and #3</t>
  </si>
  <si>
    <t>to Cazadero - Bonakers 2006 #2</t>
  </si>
  <si>
    <t>to Bay - Jose Vidro</t>
  </si>
  <si>
    <t>to Groton - Daniel Cabrera, Rage 2006 #2 and Sluggers 2006 #5</t>
  </si>
  <si>
    <t>to Stockton - Mark Kotsay, Chipper Jones, Corey Koskie and Gil Meche</t>
  </si>
  <si>
    <t>to Terrapin - Ryan Madson, Ben Molina and Mark Loretta</t>
  </si>
  <si>
    <t>to Stockton - Justin Duchscherer, Kiko Calero and Bobby Crosby</t>
  </si>
  <si>
    <t>to Stockton - Vigilantes 2006 #8</t>
  </si>
  <si>
    <t>to New England - Alex Cintron</t>
  </si>
  <si>
    <t>to Red Arrow - Abraham O Nunez</t>
  </si>
  <si>
    <t>to Iowa - Ben Sheets and John Patterson</t>
  </si>
  <si>
    <t>to Mission Viejo- Nomar Garciaparra as the PTBNL</t>
  </si>
  <si>
    <t>to Capistrano- Mission Viejo's 2009 #9 &amp; #10</t>
  </si>
  <si>
    <t>to New England-Jon Leiber</t>
  </si>
  <si>
    <t>to Orlando- Red Arrow's 2009 #6</t>
  </si>
  <si>
    <t>to New England- Stockton's 2010 #3</t>
  </si>
  <si>
    <t>to Stockton- Aaron Cook</t>
  </si>
  <si>
    <t>NABL 2010 DRAFT</t>
  </si>
  <si>
    <t>to Boca Raton - Ken Griffey and Mark Sweeney</t>
  </si>
  <si>
    <t>to Cazadero - Chone Figgins and Bisons 2006 #3, 4 and 5</t>
  </si>
  <si>
    <t>to Buffalo - Morgan Ensberg</t>
  </si>
  <si>
    <t>to Delta Lake - Paul Konerko</t>
  </si>
  <si>
    <t>PULL BACKS</t>
  </si>
  <si>
    <t>to Iowa - David Eckstein</t>
  </si>
  <si>
    <t>to New England - Jose Reyes and Nick Johnson</t>
  </si>
  <si>
    <t>to Moorpark - Al Reyes</t>
  </si>
  <si>
    <t>to Stockton - Mike Redmond</t>
  </si>
  <si>
    <t>to Groton - Sluggers 2007 #7</t>
  </si>
  <si>
    <t>to East Reading - Roger Clemens</t>
  </si>
  <si>
    <t>Brent</t>
  </si>
  <si>
    <t>McGehee</t>
  </si>
  <si>
    <t>Gamel</t>
  </si>
  <si>
    <t>Vargas</t>
  </si>
  <si>
    <t>Claudio</t>
  </si>
  <si>
    <t>Omir</t>
  </si>
  <si>
    <t>Parnell</t>
  </si>
  <si>
    <t>Takahashi</t>
  </si>
  <si>
    <t>McCutchen</t>
  </si>
  <si>
    <t>Rasmus</t>
  </si>
  <si>
    <t>to Stockton - Mike DeJean and Rage 2007 #2 and #3</t>
  </si>
  <si>
    <t>to East Reading- Seth McClung and Brandon League</t>
  </si>
  <si>
    <t>NABL MANAGER INFORMATION</t>
  </si>
  <si>
    <t>Pete</t>
  </si>
  <si>
    <t>Mitchell</t>
  </si>
  <si>
    <t>Friske</t>
  </si>
  <si>
    <t>to Stockton- Tim Redding</t>
  </si>
  <si>
    <t>to Shizouka- Stockton's 2009 #6</t>
  </si>
  <si>
    <t>James</t>
  </si>
  <si>
    <t>SHTROLLEY@aol.com</t>
  </si>
  <si>
    <t>apbadelao@hotmail.com</t>
  </si>
  <si>
    <t>Killam</t>
  </si>
  <si>
    <t>Pjmitch@aol.com</t>
  </si>
  <si>
    <t>Stockton</t>
  </si>
  <si>
    <t>CA</t>
  </si>
  <si>
    <t>Coral Springs</t>
  </si>
  <si>
    <t>68 Overlook Dr.</t>
  </si>
  <si>
    <t>MA</t>
  </si>
  <si>
    <t>978-448-9407</t>
  </si>
  <si>
    <t>01450</t>
  </si>
  <si>
    <t>27541 Capricho</t>
  </si>
  <si>
    <t>220 Chilton Way</t>
  </si>
  <si>
    <t>Fairless Hills</t>
  </si>
  <si>
    <t>215-945-2862</t>
  </si>
  <si>
    <t>954-757-6232</t>
  </si>
  <si>
    <t xml:space="preserve">Series     </t>
  </si>
  <si>
    <t>Cell Phone</t>
  </si>
  <si>
    <t>Stockton Sluggers</t>
  </si>
  <si>
    <t>NABL website URL:</t>
  </si>
  <si>
    <t>to Orlando - Jon Leiber and Samurai 2006 #5</t>
  </si>
  <si>
    <t>to Shizuoka - Garrett Anderson and Lightning 2006 #3</t>
  </si>
  <si>
    <t>MAY CLAIM</t>
  </si>
  <si>
    <t>JUNE CUT</t>
  </si>
  <si>
    <t>JUNE CLAIM</t>
  </si>
  <si>
    <t>MAY CUT</t>
  </si>
  <si>
    <t>to East Reading- Jaime Moyer, Bobby Howry and CAZ 2010 #4</t>
  </si>
  <si>
    <t>to Cazadero- Carl Crawford</t>
  </si>
  <si>
    <t>to New England - Matt LeCroy and Hawks 2006 #3</t>
  </si>
  <si>
    <t>to Iowa - Cristian Guzman and Mariners 2006 #2 and 2006 #4</t>
  </si>
  <si>
    <t>to Stockton - Luis Matos, Matt Wise, Tomo Ohka and Mariners 2006 #3</t>
  </si>
  <si>
    <t>to New England - Todd Jones and Sluggers 2006 #4 and #7</t>
  </si>
  <si>
    <t>to Shizuoka - Sluggers 2006 #7</t>
  </si>
  <si>
    <t>to New England - Dustin Mohr</t>
  </si>
  <si>
    <t>TERRAPIN</t>
  </si>
  <si>
    <t>to Stockton - Bobby Kielty and Miguel Cairo</t>
  </si>
  <si>
    <t>to Shizuoka - Sluggers 2006 #6</t>
  </si>
  <si>
    <t>East Reading Rage</t>
  </si>
  <si>
    <t>East Reading</t>
  </si>
  <si>
    <t>Etiwanda Anteaters</t>
  </si>
  <si>
    <t>Terrapin Flyers</t>
  </si>
  <si>
    <t>Smith</t>
  </si>
  <si>
    <t>4842 Rushden Ave</t>
  </si>
  <si>
    <t>San Diego</t>
  </si>
  <si>
    <t>Terrapin</t>
  </si>
  <si>
    <t>Etiwanda</t>
  </si>
  <si>
    <t>TER</t>
  </si>
  <si>
    <t>R. ROMERO</t>
  </si>
  <si>
    <t>TILLMAN</t>
  </si>
  <si>
    <t>A. BAILEY</t>
  </si>
  <si>
    <t>SNIDER</t>
  </si>
  <si>
    <t>MEDLIN</t>
  </si>
  <si>
    <t>CAHILL</t>
  </si>
  <si>
    <t>MCGEHEE</t>
  </si>
  <si>
    <t>G. JONES</t>
  </si>
  <si>
    <t>REIMOLD</t>
  </si>
  <si>
    <t>LAPORTA</t>
  </si>
  <si>
    <t>BORBON</t>
  </si>
  <si>
    <t>MAYBIN</t>
  </si>
  <si>
    <t>FOWLER</t>
  </si>
  <si>
    <t>LEBLANC</t>
  </si>
  <si>
    <t>STUBBS</t>
  </si>
  <si>
    <t>J. ZIMMERMAN</t>
  </si>
  <si>
    <t>T. HUNTER</t>
  </si>
  <si>
    <t>HUFF</t>
  </si>
  <si>
    <t>DETWILER</t>
  </si>
  <si>
    <t>D. BARD</t>
  </si>
  <si>
    <t>SANTOS</t>
  </si>
  <si>
    <t>DESMOND</t>
  </si>
  <si>
    <t>PAULINO</t>
  </si>
  <si>
    <t>E. CABRERA</t>
  </si>
  <si>
    <t>BELLSARIO</t>
  </si>
  <si>
    <t>PENNINGTON</t>
  </si>
  <si>
    <t>G. PARRA</t>
  </si>
  <si>
    <t>CALERO</t>
  </si>
  <si>
    <t>A. AVILA</t>
  </si>
  <si>
    <t>RZEPCZYNSKI</t>
  </si>
  <si>
    <t>D. HOLLAND</t>
  </si>
  <si>
    <t>GAMEL</t>
  </si>
  <si>
    <t>NORRIS</t>
  </si>
  <si>
    <t>CAZADERO</t>
  </si>
  <si>
    <t>MIJERAS</t>
  </si>
  <si>
    <t>SANCHES</t>
  </si>
  <si>
    <t>JARAMILLO</t>
  </si>
  <si>
    <t>STAMMEN</t>
  </si>
  <si>
    <t>CECIL</t>
  </si>
  <si>
    <t>A. TORRES</t>
  </si>
  <si>
    <t>CLIPPARD</t>
  </si>
  <si>
    <t>GREGERSON</t>
  </si>
  <si>
    <t>VALBUENA</t>
  </si>
  <si>
    <t>RAYBURN</t>
  </si>
  <si>
    <t>B. ALLEN</t>
  </si>
  <si>
    <t>TEAGARDEN</t>
  </si>
  <si>
    <t>FOX</t>
  </si>
  <si>
    <t>PERRY</t>
  </si>
  <si>
    <t>JANISH</t>
  </si>
  <si>
    <t>MCDONALD</t>
  </si>
  <si>
    <t>ACEVES</t>
  </si>
  <si>
    <t>KAWAKAMI</t>
  </si>
  <si>
    <t>HAWKSWORTH</t>
  </si>
  <si>
    <t>D. HERNANDEZ</t>
  </si>
  <si>
    <t>T. SIPP</t>
  </si>
  <si>
    <t>M. BRANTLEY</t>
  </si>
  <si>
    <t>AVILES</t>
  </si>
  <si>
    <t>WEST</t>
  </si>
  <si>
    <t>YOUNG</t>
  </si>
  <si>
    <t>PAVANO</t>
  </si>
  <si>
    <t>PAGAN</t>
  </si>
  <si>
    <t>GERVACIO</t>
  </si>
  <si>
    <t>FRENCH</t>
  </si>
  <si>
    <t>VARGAS</t>
  </si>
  <si>
    <t>MARSON</t>
  </si>
  <si>
    <t>L. NIX</t>
  </si>
  <si>
    <t>O'FLAHERTY</t>
  </si>
  <si>
    <t>GETZ</t>
  </si>
  <si>
    <t>B. PENA</t>
  </si>
  <si>
    <t>MAZZARO</t>
  </si>
  <si>
    <t>CERVELLI</t>
  </si>
  <si>
    <t>PALMER</t>
  </si>
  <si>
    <t>THATCHER</t>
  </si>
  <si>
    <t>DUENSING</t>
  </si>
  <si>
    <t>LIDGE</t>
  </si>
  <si>
    <t>SAUNDERS</t>
  </si>
  <si>
    <t>R. ROBERTS</t>
  </si>
  <si>
    <t>FULCHINO</t>
  </si>
  <si>
    <t>SCHAFER</t>
  </si>
  <si>
    <t>DYE</t>
  </si>
  <si>
    <t>RYAL</t>
  </si>
  <si>
    <t>RUIZ</t>
  </si>
  <si>
    <t>MEDDERS</t>
  </si>
  <si>
    <t>MARTIS</t>
  </si>
  <si>
    <t>ACCARDO</t>
  </si>
  <si>
    <t>MEYER</t>
  </si>
  <si>
    <t>OUTMAN</t>
  </si>
  <si>
    <t>G. MOTA</t>
  </si>
  <si>
    <t>HERRERA</t>
  </si>
  <si>
    <t>ZAVADA</t>
  </si>
  <si>
    <t>T. GWYNN JR.</t>
  </si>
  <si>
    <t>JD MARTIN</t>
  </si>
  <si>
    <t>LEHR</t>
  </si>
  <si>
    <t>IZTURIS</t>
  </si>
  <si>
    <t>ZAUN</t>
  </si>
  <si>
    <t>KOTTARES</t>
  </si>
  <si>
    <t>NI</t>
  </si>
  <si>
    <t>DI. HERNANDEZ</t>
  </si>
  <si>
    <t>POWELL</t>
  </si>
  <si>
    <t>STAUFFER</t>
  </si>
  <si>
    <t>P. FELIZ</t>
  </si>
  <si>
    <t>MOTTE</t>
  </si>
  <si>
    <t>VENABLE</t>
  </si>
  <si>
    <t>BRIGNAC</t>
  </si>
  <si>
    <t>S. WHITE</t>
  </si>
  <si>
    <t>MEEK</t>
  </si>
  <si>
    <t>LODUCA</t>
  </si>
  <si>
    <t>BULGER</t>
  </si>
  <si>
    <t>T. GLAUS</t>
  </si>
  <si>
    <t>PATTERSON</t>
  </si>
  <si>
    <t>E. YOUNG JR.</t>
  </si>
  <si>
    <t>MAYBERRY JR.</t>
  </si>
  <si>
    <t>TEJADA</t>
  </si>
  <si>
    <t>JE WEAVER</t>
  </si>
  <si>
    <t>WELLMEYER</t>
  </si>
  <si>
    <t>PARNELL</t>
  </si>
  <si>
    <t>COKE</t>
  </si>
  <si>
    <t>VIZQUEL</t>
  </si>
  <si>
    <t>O'SULLIVAN</t>
  </si>
  <si>
    <t>ROWAND</t>
  </si>
  <si>
    <t>TOMKO</t>
  </si>
  <si>
    <t>S. JACKSON</t>
  </si>
  <si>
    <t>MAIER</t>
  </si>
  <si>
    <t>S. KELLY</t>
  </si>
  <si>
    <t>T. PENA</t>
  </si>
  <si>
    <t>RODNEY</t>
  </si>
  <si>
    <t>D. DAVIS</t>
  </si>
  <si>
    <t>BADENHOP</t>
  </si>
  <si>
    <t>LARISH</t>
  </si>
  <si>
    <t>ANDINO</t>
  </si>
  <si>
    <t>NADY</t>
  </si>
  <si>
    <t>D. WILLIS</t>
  </si>
  <si>
    <t>J. NIX</t>
  </si>
  <si>
    <t>KEARNS</t>
  </si>
  <si>
    <t>SCHLERETH</t>
  </si>
  <si>
    <t>ETIWANDA</t>
  </si>
  <si>
    <t>MISSION VIEJO</t>
  </si>
  <si>
    <t>FRANCIS</t>
  </si>
  <si>
    <t>MCGOWAN</t>
  </si>
  <si>
    <t>SHOUSE</t>
  </si>
  <si>
    <t>BUSH</t>
  </si>
  <si>
    <t>ZUMAYA</t>
  </si>
  <si>
    <t>NUNEZ</t>
  </si>
  <si>
    <t xml:space="preserve">DURBIN </t>
  </si>
  <si>
    <t>ROUND 3</t>
  </si>
  <si>
    <t>TEAM</t>
  </si>
  <si>
    <t>ROUND 8</t>
  </si>
  <si>
    <t>(owned by)</t>
  </si>
  <si>
    <t>ROUND 1 (best of seven)</t>
  </si>
  <si>
    <t>ROUND 2 (best of seven)</t>
  </si>
  <si>
    <t>ROUND 3 (best of seven)</t>
  </si>
  <si>
    <t>Arroyo</t>
  </si>
  <si>
    <t>Erik</t>
  </si>
  <si>
    <t>Bruney</t>
  </si>
  <si>
    <t>Buck</t>
  </si>
  <si>
    <t>Burnett</t>
  </si>
  <si>
    <t>Daniel</t>
  </si>
  <si>
    <t>Alberto</t>
  </si>
  <si>
    <t>DeJesus</t>
  </si>
  <si>
    <t>Dobbs</t>
  </si>
  <si>
    <t>Downs</t>
  </si>
  <si>
    <t>Greinke</t>
  </si>
  <si>
    <t>Zack</t>
  </si>
  <si>
    <t>Edwin</t>
  </si>
  <si>
    <t>Logan</t>
  </si>
  <si>
    <t>Kaz</t>
  </si>
  <si>
    <t>Miles</t>
  </si>
  <si>
    <t>to Shizouka- Kelly Johnson and Greg Dobbs</t>
  </si>
  <si>
    <t>to Groton- Shizouka's 2009 #2 &amp; #3</t>
  </si>
  <si>
    <t>to  Red Arrow- Jacoby Ellsbury, Yunesky Betancourt, Yorbit Torrealba &amp; Sean Marshall</t>
  </si>
  <si>
    <t>to Terrapin- Carlos Lee and Tak Saito</t>
  </si>
  <si>
    <t>Santos</t>
  </si>
  <si>
    <t>Team Name</t>
  </si>
  <si>
    <t>Last Name</t>
  </si>
  <si>
    <t>First Name</t>
  </si>
  <si>
    <t>Mailing Address</t>
  </si>
  <si>
    <t>City</t>
  </si>
  <si>
    <t>State</t>
  </si>
  <si>
    <t>Zip</t>
  </si>
  <si>
    <t>Home Phone</t>
  </si>
  <si>
    <t>Email</t>
  </si>
  <si>
    <t>PA</t>
  </si>
  <si>
    <t>NY</t>
  </si>
  <si>
    <t>FL</t>
  </si>
  <si>
    <t>to New England- Terrapins' 2010 #1, #3, #5 amd #6</t>
  </si>
  <si>
    <t>to Terrapin- J.A. Happ and Rafael Betancourt</t>
  </si>
  <si>
    <t>to Capistrano- Alex Rios and Jarrod Saltalamacchia</t>
  </si>
  <si>
    <t>to Terrapin- Brad Penny and Kevin Correa</t>
  </si>
  <si>
    <t>MATUSZ</t>
  </si>
  <si>
    <t>WIETERS</t>
  </si>
  <si>
    <t>HANSON</t>
  </si>
  <si>
    <t>BECKHAM</t>
  </si>
  <si>
    <t>MCCUTCHON</t>
  </si>
  <si>
    <t>NEIMANN</t>
  </si>
  <si>
    <t>COUGHLAN</t>
  </si>
  <si>
    <t>R. WELLS</t>
  </si>
  <si>
    <t>LATOS</t>
  </si>
  <si>
    <t>PORCELLO</t>
  </si>
  <si>
    <t>PRICE</t>
  </si>
  <si>
    <t>RASMUS</t>
  </si>
  <si>
    <t>ANDERSON</t>
  </si>
  <si>
    <t>ANDRUS</t>
  </si>
  <si>
    <t>BLANKS</t>
  </si>
  <si>
    <t>N. FELIZ</t>
  </si>
  <si>
    <t>BERGESON</t>
  </si>
  <si>
    <t>Marson</t>
  </si>
  <si>
    <t>Lou</t>
  </si>
  <si>
    <t>Brantley</t>
  </si>
  <si>
    <t>Porcello</t>
  </si>
  <si>
    <t>Palmer</t>
  </si>
  <si>
    <t>INF</t>
  </si>
  <si>
    <t>Aceves</t>
  </si>
  <si>
    <t>WAIVER ORDER</t>
  </si>
  <si>
    <t>TRANSACTIONS</t>
  </si>
  <si>
    <t>DATE</t>
  </si>
  <si>
    <t>***ROOKIE DRAFT***</t>
  </si>
  <si>
    <t>OP</t>
  </si>
  <si>
    <t>Stockton becomes OP Redbirds</t>
  </si>
  <si>
    <t>Columbia becomes Manhattan Powercats</t>
  </si>
  <si>
    <t>&lt;-----   Home Team   -----&gt;</t>
  </si>
  <si>
    <t>MAY</t>
  </si>
  <si>
    <t>CAZ</t>
  </si>
  <si>
    <t>SHI</t>
  </si>
  <si>
    <t>GRO</t>
  </si>
  <si>
    <t>NE</t>
  </si>
  <si>
    <t>ORL</t>
  </si>
  <si>
    <t>NE 4</t>
  </si>
  <si>
    <t>JULY</t>
  </si>
  <si>
    <t>AUG</t>
  </si>
  <si>
    <t>Gro 5</t>
  </si>
  <si>
    <t>SEPT</t>
  </si>
  <si>
    <t>OCT</t>
  </si>
  <si>
    <t>NOV</t>
  </si>
  <si>
    <t>DEC</t>
  </si>
  <si>
    <t>NE 5</t>
  </si>
  <si>
    <t>JAN</t>
  </si>
  <si>
    <t>3 games</t>
  </si>
  <si>
    <t>4 games</t>
  </si>
  <si>
    <t>5 games</t>
  </si>
  <si>
    <t>Cazadero Crushers</t>
  </si>
  <si>
    <t>Iowa Hawks</t>
  </si>
  <si>
    <t>to Red Arrow- Melvin Mora</t>
  </si>
  <si>
    <t>to Groton- Red Arrow's 2010 #8</t>
  </si>
  <si>
    <t>2/14/1o</t>
  </si>
  <si>
    <t>to Shizouka- Brad Ausmus</t>
  </si>
  <si>
    <t>to Red Arrow- Shizouka's 2010 #10</t>
  </si>
  <si>
    <t>Red Arrow Trolleys</t>
  </si>
  <si>
    <t>Mission Viejo Vigilantes</t>
  </si>
  <si>
    <t>Groton Antiques</t>
  </si>
  <si>
    <t>Orlando Lightning</t>
  </si>
  <si>
    <t>Shizuoka Samurai</t>
  </si>
  <si>
    <t xml:space="preserve">NE - </t>
  </si>
  <si>
    <t>New England Mariners</t>
  </si>
  <si>
    <t>Current
Roster</t>
  </si>
  <si>
    <t>ROUND 2</t>
  </si>
  <si>
    <t>ROUND 1</t>
  </si>
  <si>
    <t>ROUND 7</t>
  </si>
  <si>
    <t>ROUND 6</t>
  </si>
  <si>
    <t>ROUND 5</t>
  </si>
  <si>
    <t>ROUND 4</t>
  </si>
  <si>
    <t>to East Reading- JC Romero and New England's 2011 #9</t>
  </si>
  <si>
    <t>Suzuki</t>
  </si>
  <si>
    <t>Torres</t>
  </si>
  <si>
    <t>Dan</t>
  </si>
  <si>
    <t>Lance</t>
  </si>
  <si>
    <t>Hank</t>
  </si>
  <si>
    <t>Hill</t>
  </si>
  <si>
    <t>Jackson</t>
  </si>
  <si>
    <t>to Etiwanda- New England's 2009 #1 and Stockton's 2009 #1</t>
  </si>
  <si>
    <t>Shane</t>
  </si>
  <si>
    <t>Adrian</t>
  </si>
  <si>
    <t>Damon</t>
  </si>
  <si>
    <t>Johnny</t>
  </si>
  <si>
    <t>Erstad</t>
  </si>
  <si>
    <t>Darin</t>
  </si>
  <si>
    <t>Gomez</t>
  </si>
  <si>
    <t>Vizquel</t>
  </si>
  <si>
    <t>Victor</t>
  </si>
  <si>
    <t>Baldelli</t>
  </si>
  <si>
    <t>Rocco</t>
  </si>
  <si>
    <t>Bennett</t>
  </si>
  <si>
    <t>Calero</t>
  </si>
  <si>
    <t>Kiko</t>
  </si>
  <si>
    <t>Carrasco</t>
  </si>
  <si>
    <t>Seth</t>
  </si>
  <si>
    <t>Eyre</t>
  </si>
  <si>
    <t>Figgins</t>
  </si>
  <si>
    <t>Chone</t>
  </si>
  <si>
    <t>Jesse</t>
  </si>
  <si>
    <t>Fuentes</t>
  </si>
  <si>
    <t>Dustin</t>
  </si>
  <si>
    <t>Inge</t>
  </si>
  <si>
    <t>Matsui</t>
  </si>
  <si>
    <t>Nady</t>
  </si>
  <si>
    <t>Xavier</t>
  </si>
  <si>
    <t>Nathan</t>
  </si>
  <si>
    <t>Peralta</t>
  </si>
  <si>
    <t>Tommy</t>
  </si>
  <si>
    <t>Phillips</t>
  </si>
  <si>
    <t>Reyes</t>
  </si>
  <si>
    <t>Robertson</t>
  </si>
  <si>
    <t>Ross</t>
  </si>
  <si>
    <t>Thames</t>
  </si>
  <si>
    <t>Chase</t>
  </si>
  <si>
    <t>Wheeler</t>
  </si>
  <si>
    <t>New England</t>
  </si>
  <si>
    <t>Martis</t>
  </si>
  <si>
    <t>Shairon</t>
  </si>
  <si>
    <t>Detwiler</t>
  </si>
  <si>
    <t>Jarrod</t>
  </si>
  <si>
    <t>Michael</t>
  </si>
  <si>
    <t>Frank</t>
  </si>
  <si>
    <t>Davis</t>
  </si>
  <si>
    <t>Dye</t>
  </si>
  <si>
    <t>Jermaine</t>
  </si>
  <si>
    <t>Kyle</t>
  </si>
  <si>
    <t>Green</t>
  </si>
  <si>
    <t>Bill</t>
  </si>
  <si>
    <t>Penny</t>
  </si>
  <si>
    <t>Brad</t>
  </si>
  <si>
    <t>Rick</t>
  </si>
  <si>
    <t>to Capistrano-  Orlando's 2009 #1, Orlando's 2009 #2 &amp; Placido Polanco</t>
  </si>
  <si>
    <t>to Orlando- Capistrano's 2009 #2, Iowa's 2009 #2 and Johnny Damon</t>
  </si>
  <si>
    <t>Stewart</t>
  </si>
  <si>
    <t>Weaver</t>
  </si>
  <si>
    <t>Wilson</t>
  </si>
  <si>
    <t>Mission Viejo</t>
  </si>
  <si>
    <t>Byrnes</t>
  </si>
  <si>
    <t>Drew</t>
  </si>
  <si>
    <t>Freddy</t>
  </si>
  <si>
    <t>George</t>
  </si>
  <si>
    <t>to Shizouka- Mark Lowe, Shawn Camp and SHI 2010 #5</t>
  </si>
  <si>
    <t>to New England-Clint Barmes and Kevin Kouzmanoff and SHI 2010 #6 and SHI 2010 #7.</t>
  </si>
  <si>
    <t>Huff</t>
  </si>
  <si>
    <t>Aubrey</t>
  </si>
  <si>
    <t>Randy</t>
  </si>
  <si>
    <t>Rauch</t>
  </si>
  <si>
    <t>Cabrera</t>
  </si>
  <si>
    <t>Clayton</t>
  </si>
  <si>
    <t>Encarnacion</t>
  </si>
  <si>
    <t>Jorge</t>
  </si>
  <si>
    <t>Mota</t>
  </si>
  <si>
    <t>Guillermo</t>
  </si>
  <si>
    <t>Polanco</t>
  </si>
  <si>
    <t>Thomas</t>
  </si>
  <si>
    <t>Adams</t>
  </si>
  <si>
    <t>Berroa</t>
  </si>
  <si>
    <t>Angel</t>
  </si>
  <si>
    <t>Chad</t>
  </si>
  <si>
    <t>Escobar</t>
  </si>
  <si>
    <t>Josh</t>
  </si>
  <si>
    <t>Perez</t>
  </si>
  <si>
    <t>Ausmus</t>
  </si>
  <si>
    <t>Red Arrow</t>
  </si>
  <si>
    <t>Diaz</t>
  </si>
  <si>
    <t>Livan</t>
  </si>
  <si>
    <t>Hinske</t>
  </si>
  <si>
    <t>Weber</t>
  </si>
  <si>
    <t>Cook</t>
  </si>
  <si>
    <t>Furcal</t>
  </si>
  <si>
    <t>Hunter</t>
  </si>
  <si>
    <t>Justin</t>
  </si>
  <si>
    <t>Wolf</t>
  </si>
  <si>
    <t>Shizuoka</t>
  </si>
  <si>
    <t>Craig</t>
  </si>
  <si>
    <t>Zach</t>
  </si>
  <si>
    <t>Austin</t>
  </si>
  <si>
    <t>Looper</t>
  </si>
  <si>
    <t>Braden</t>
  </si>
  <si>
    <t>ROOKIE DRAFT</t>
  </si>
  <si>
    <t>to New England- East Reading 2011 #7</t>
  </si>
  <si>
    <t>Ben</t>
  </si>
  <si>
    <t>Blake</t>
  </si>
  <si>
    <t>Thome</t>
  </si>
  <si>
    <t>Jim</t>
  </si>
  <si>
    <t>CLE</t>
  </si>
  <si>
    <t>Cazadero</t>
  </si>
  <si>
    <t>CIN</t>
  </si>
  <si>
    <t>Willie</t>
  </si>
  <si>
    <t>Brandon</t>
  </si>
  <si>
    <t>David</t>
  </si>
  <si>
    <t>Morgan</t>
  </si>
  <si>
    <t>Hernandez</t>
  </si>
  <si>
    <t>Jason</t>
  </si>
  <si>
    <t>Bobby</t>
  </si>
  <si>
    <t>to New England- Etiwanda's 2009 #1 &amp; New England's 2009 #3</t>
  </si>
  <si>
    <t>Lee</t>
  </si>
  <si>
    <t>Phil</t>
  </si>
  <si>
    <t>Jake</t>
  </si>
  <si>
    <t>Albert</t>
  </si>
  <si>
    <t>Sheffield</t>
  </si>
  <si>
    <t>Gary</t>
  </si>
  <si>
    <t>ATL</t>
  </si>
  <si>
    <t>Fernando</t>
  </si>
  <si>
    <t>ne_mariners@yahoo.com</t>
  </si>
  <si>
    <t>killampeter@yahoo.com</t>
  </si>
  <si>
    <t>Walker</t>
  </si>
  <si>
    <t>Shawn</t>
  </si>
  <si>
    <t>John</t>
  </si>
  <si>
    <t>Carlos</t>
  </si>
  <si>
    <t>Trevor</t>
  </si>
  <si>
    <t>Tyler</t>
  </si>
  <si>
    <t>Johnson</t>
  </si>
  <si>
    <t>Paul</t>
  </si>
  <si>
    <t>Lowe</t>
  </si>
  <si>
    <t>Sean</t>
  </si>
  <si>
    <t>Martinez</t>
  </si>
  <si>
    <t>Nick</t>
  </si>
  <si>
    <t>Joe</t>
  </si>
  <si>
    <t>Rivera</t>
  </si>
  <si>
    <t>Aaron</t>
  </si>
  <si>
    <t>Kelly</t>
  </si>
  <si>
    <t>Wood</t>
  </si>
  <si>
    <t>Abreu</t>
  </si>
  <si>
    <t>Groton</t>
  </si>
  <si>
    <t>Jeremy</t>
  </si>
  <si>
    <t>Ryan</t>
  </si>
  <si>
    <t>Castro</t>
  </si>
  <si>
    <t>Jones</t>
  </si>
  <si>
    <t>Player Count</t>
  </si>
  <si>
    <t>Corey</t>
  </si>
  <si>
    <t>Nelson</t>
  </si>
  <si>
    <t>Jeff</t>
  </si>
  <si>
    <t>Luis</t>
  </si>
  <si>
    <t>Rodriguez</t>
  </si>
  <si>
    <t>Alex</t>
  </si>
  <si>
    <t>Sanchez</t>
  </si>
  <si>
    <t>Wells</t>
  </si>
  <si>
    <t>Wright</t>
  </si>
  <si>
    <t>Iowa</t>
  </si>
  <si>
    <t>Pedro</t>
  </si>
  <si>
    <t>Casey</t>
  </si>
  <si>
    <t>DeRosa</t>
  </si>
  <si>
    <t>Gonzalez</t>
  </si>
  <si>
    <t>Jimenez</t>
  </si>
  <si>
    <t>Juan</t>
  </si>
  <si>
    <t>Javier</t>
  </si>
  <si>
    <t>Garrett</t>
  </si>
  <si>
    <t>Ellis</t>
  </si>
  <si>
    <t>Guzman</t>
  </si>
  <si>
    <t>Derek</t>
  </si>
  <si>
    <t>Andruw</t>
  </si>
  <si>
    <t>Doug</t>
  </si>
  <si>
    <t>Andy</t>
  </si>
  <si>
    <t>Roberts</t>
  </si>
  <si>
    <t>Rafael</t>
  </si>
  <si>
    <t>Tomko</t>
  </si>
  <si>
    <t>Brett</t>
  </si>
  <si>
    <t>Washburn</t>
  </si>
  <si>
    <t>Baker</t>
  </si>
  <si>
    <t>Gomes</t>
  </si>
  <si>
    <t>McClung</t>
  </si>
  <si>
    <t>LAD</t>
  </si>
  <si>
    <t>LAA</t>
  </si>
  <si>
    <t>WAS</t>
  </si>
  <si>
    <t>LAST</t>
  </si>
  <si>
    <t>FIRST</t>
  </si>
  <si>
    <t>MLT</t>
  </si>
  <si>
    <t>NABL</t>
  </si>
  <si>
    <t>POS</t>
  </si>
  <si>
    <t>Bay</t>
  </si>
  <si>
    <t>RP</t>
  </si>
  <si>
    <t>Danny</t>
  </si>
  <si>
    <t>ARZ</t>
  </si>
  <si>
    <t>OF</t>
  </si>
  <si>
    <t>Brian</t>
  </si>
  <si>
    <t>SD</t>
  </si>
  <si>
    <t>Cruz</t>
  </si>
  <si>
    <t>SF</t>
  </si>
  <si>
    <t>Mike</t>
  </si>
  <si>
    <t>MIN</t>
  </si>
  <si>
    <t>Omar</t>
  </si>
  <si>
    <t>SP</t>
  </si>
  <si>
    <t>Joey</t>
  </si>
  <si>
    <t>BOS</t>
  </si>
  <si>
    <t>NYM</t>
  </si>
  <si>
    <t>NYY</t>
  </si>
  <si>
    <t>Greene</t>
  </si>
  <si>
    <t>Todd</t>
  </si>
  <si>
    <t>TEX</t>
  </si>
  <si>
    <t>C</t>
  </si>
  <si>
    <t>BAL</t>
  </si>
  <si>
    <t>unc</t>
  </si>
  <si>
    <t>SS</t>
  </si>
  <si>
    <t>Hudson</t>
  </si>
  <si>
    <t>Tim</t>
  </si>
  <si>
    <t>OAK</t>
  </si>
  <si>
    <t>KC</t>
  </si>
  <si>
    <t>Kennedy</t>
  </si>
  <si>
    <t>Adam</t>
  </si>
  <si>
    <t>2B</t>
  </si>
  <si>
    <t>Lopez</t>
  </si>
  <si>
    <t>Kevin</t>
  </si>
  <si>
    <t>PHI</t>
  </si>
  <si>
    <t>SEA</t>
  </si>
  <si>
    <t>TB</t>
  </si>
  <si>
    <t>Eric</t>
  </si>
  <si>
    <t>Orlando</t>
  </si>
  <si>
    <t>STL</t>
  </si>
  <si>
    <t>COL</t>
  </si>
  <si>
    <t>TOR</t>
  </si>
  <si>
    <t>MIL</t>
  </si>
  <si>
    <t>Mark</t>
  </si>
  <si>
    <t>Robinson</t>
  </si>
  <si>
    <t>Santana</t>
  </si>
  <si>
    <t>Julio</t>
  </si>
  <si>
    <t>Chris</t>
  </si>
  <si>
    <t>Scott</t>
  </si>
  <si>
    <t>Ramon</t>
  </si>
  <si>
    <t>Matt</t>
  </si>
  <si>
    <t>3B</t>
  </si>
  <si>
    <t>Young</t>
  </si>
  <si>
    <t>PIT</t>
  </si>
  <si>
    <t>1B</t>
  </si>
  <si>
    <t>Jose</t>
  </si>
  <si>
    <t>Miguel</t>
  </si>
  <si>
    <t>Batista</t>
  </si>
  <si>
    <t>Tony</t>
  </si>
  <si>
    <t>Kris</t>
  </si>
  <si>
    <t>Andrus</t>
  </si>
  <si>
    <t>Elvis</t>
  </si>
  <si>
    <t>Rzepczynski</t>
  </si>
  <si>
    <t>Accardo</t>
  </si>
  <si>
    <t>to Mission Viejo- Jed Lowrie</t>
  </si>
  <si>
    <t>to Metroplex- Eric Byrnes</t>
  </si>
  <si>
    <t>Tillman</t>
  </si>
  <si>
    <t>Carpenter</t>
  </si>
  <si>
    <t>Cordero</t>
  </si>
  <si>
    <t>Francisco</t>
  </si>
  <si>
    <t>DET</t>
  </si>
  <si>
    <t>Crawford</t>
  </si>
  <si>
    <t>Carl</t>
  </si>
  <si>
    <t>Jon</t>
  </si>
  <si>
    <t>CSX</t>
  </si>
  <si>
    <t>Roy</t>
  </si>
  <si>
    <t>Travis</t>
  </si>
  <si>
    <t>Steve</t>
  </si>
  <si>
    <t>Miller</t>
  </si>
  <si>
    <t>Oswalt</t>
  </si>
  <si>
    <t>HOU</t>
  </si>
  <si>
    <t>Ramirez</t>
  </si>
  <si>
    <t>Manny</t>
  </si>
  <si>
    <t>Clete</t>
  </si>
  <si>
    <t>Volstad</t>
  </si>
  <si>
    <t>Wesley</t>
  </si>
  <si>
    <t>Maier</t>
  </si>
  <si>
    <t>Mitch</t>
  </si>
  <si>
    <t>Kershaw</t>
  </si>
  <si>
    <t>Wade</t>
  </si>
  <si>
    <t>Stetter</t>
  </si>
  <si>
    <t>Blackburn</t>
  </si>
  <si>
    <t>Barton</t>
  </si>
  <si>
    <t>Daric</t>
  </si>
  <si>
    <t>Gio</t>
  </si>
  <si>
    <t>Happ</t>
  </si>
  <si>
    <t>to Shizouka- Trevor Hoffman</t>
  </si>
  <si>
    <t>to Cazadero- Shizouka's 2010 #3</t>
  </si>
  <si>
    <t>Moss</t>
  </si>
  <si>
    <t>Banks</t>
  </si>
  <si>
    <t>Thatcher</t>
  </si>
  <si>
    <t>Longoria</t>
  </si>
  <si>
    <t>Evan</t>
  </si>
  <si>
    <t>Arias</t>
  </si>
  <si>
    <t>Ballester</t>
  </si>
  <si>
    <t>Collin</t>
  </si>
  <si>
    <t>Mock</t>
  </si>
  <si>
    <t>Steven</t>
  </si>
  <si>
    <t>Medders</t>
  </si>
  <si>
    <t>McCann</t>
  </si>
  <si>
    <t>Betemit</t>
  </si>
  <si>
    <t>Will</t>
  </si>
  <si>
    <t>Luke</t>
  </si>
  <si>
    <t>Jacobs</t>
  </si>
  <si>
    <t>Thompson</t>
  </si>
  <si>
    <t>Flores</t>
  </si>
  <si>
    <t>Clay</t>
  </si>
  <si>
    <t>Maine</t>
  </si>
  <si>
    <t>Jonathan</t>
  </si>
  <si>
    <t>Andrew</t>
  </si>
  <si>
    <t>Howell</t>
  </si>
  <si>
    <t>to East Reading- Nomar Garciaparra and Mission Viejo's 2009 #3</t>
  </si>
  <si>
    <t>to Poland- Chris Young</t>
  </si>
  <si>
    <t>to Iowa- Jayson Werth</t>
  </si>
  <si>
    <t>to Mission Viejo- East Reading's 2009 #1</t>
  </si>
  <si>
    <t>to Capistrano- Poland 2009 2nd round pick</t>
  </si>
  <si>
    <t>to Poland- Russ Springer</t>
  </si>
  <si>
    <t>Boca Raton</t>
  </si>
  <si>
    <t>to Iowa- Taylor Buchholz</t>
  </si>
  <si>
    <t>to East Reading- Iowa's 2009 #5</t>
  </si>
  <si>
    <t>to Poland- Brian Giles</t>
  </si>
  <si>
    <t>to Boca Raton- Ben Francisco and Poland 2009 #3</t>
  </si>
  <si>
    <t>Total</t>
  </si>
  <si>
    <t>Count of NABL</t>
  </si>
  <si>
    <t>Grand Total</t>
  </si>
  <si>
    <t>to Mission Viejo-Travis Hafner</t>
  </si>
  <si>
    <t>to Bay- Mission Viejo's 2009 #8</t>
  </si>
  <si>
    <t>to Etiwanda- Luis Castillo</t>
  </si>
  <si>
    <t>to Stockton- Bortolo Colon and Kyle Farnsworth</t>
  </si>
  <si>
    <t>to Stockton- Orlando Hudson, Carlos Pena, Chris Gomez, Brian Fuentes, Chad Tracy, Jose Molina and Willie Taveras</t>
  </si>
  <si>
    <t>to Stockton-Vlad Guerrero, Javier Lopez and New England's #2</t>
  </si>
  <si>
    <t>to Mission Viejo- Brandon Inge</t>
  </si>
  <si>
    <t>Boca Raton Bandits</t>
  </si>
  <si>
    <t>to Stockton-Stockton's 2009 #3 &amp; #4</t>
  </si>
  <si>
    <t>to Poland- New England's 2009 #2</t>
  </si>
  <si>
    <t>to New England-Carlos Pena, Mike Redmond and Stockton's 2009 #1</t>
  </si>
  <si>
    <t>to Poland-Ben Sheets</t>
  </si>
  <si>
    <t>to Iowa- Fausto Carmona and Gil Meche</t>
  </si>
  <si>
    <t>to East Reading- Freddie Bynum and Luis Gonzalez</t>
  </si>
  <si>
    <t>to Poland- Andy Pettitte and Stocktons 2009 #2, #3 &amp; #4</t>
  </si>
  <si>
    <t>to Capistrano- Iowa's 2009 #2</t>
  </si>
  <si>
    <t>to Iowa- Capistrano's 2009 #3 and # 5</t>
  </si>
  <si>
    <t>to Poland- Derrick Lee</t>
  </si>
  <si>
    <t>to Iowa- Justin Miller and Shizuoka's 2009 #9</t>
  </si>
  <si>
    <t>CHC</t>
  </si>
  <si>
    <t>Acosta</t>
  </si>
  <si>
    <t>Charlie</t>
  </si>
  <si>
    <t>Fukudome</t>
  </si>
  <si>
    <t>to Capistrano- Chris Carpenter</t>
  </si>
  <si>
    <t>to Shizuoka- Capistrano's 2009 #7</t>
  </si>
  <si>
    <t>Dickerson</t>
  </si>
  <si>
    <t>to New England- JC Romero and Rafeal Perez</t>
  </si>
  <si>
    <t>ORTMIER</t>
  </si>
  <si>
    <t>J. REYES</t>
  </si>
  <si>
    <t>PINIERO</t>
  </si>
  <si>
    <t>PUNTO</t>
  </si>
  <si>
    <t>A. PHILLIPS</t>
  </si>
  <si>
    <t>FEIERABEND</t>
  </si>
  <si>
    <t>OSARIO</t>
  </si>
  <si>
    <t>SAMPSON</t>
  </si>
  <si>
    <t>F. LEWIS</t>
  </si>
  <si>
    <t>RABURN</t>
  </si>
  <si>
    <t>HAMMEL</t>
  </si>
  <si>
    <t>MORA</t>
  </si>
  <si>
    <t>MASSET</t>
  </si>
  <si>
    <t>HANRAHAN</t>
  </si>
  <si>
    <t>2009 NABL Waiver List</t>
  </si>
  <si>
    <t>HANNAHAN</t>
  </si>
  <si>
    <t>LEDESMA</t>
  </si>
  <si>
    <t>SLATEN</t>
  </si>
  <si>
    <t>AYALA</t>
  </si>
  <si>
    <t>BURRES</t>
  </si>
  <si>
    <t>RABELO</t>
  </si>
  <si>
    <t>TREANOR</t>
  </si>
  <si>
    <t>MOLINA</t>
  </si>
  <si>
    <t>R. JOHNSON</t>
  </si>
  <si>
    <t>GRABOW</t>
  </si>
  <si>
    <t>SCHROEDER</t>
  </si>
  <si>
    <t>PARK</t>
  </si>
  <si>
    <t>RING</t>
  </si>
  <si>
    <t>SCHIERHOLTZ</t>
  </si>
  <si>
    <t>METCALF</t>
  </si>
  <si>
    <t>RICHAR</t>
  </si>
  <si>
    <t>HENDRICKSON</t>
  </si>
  <si>
    <t>NIPPERT</t>
  </si>
  <si>
    <t>H. OWENS</t>
  </si>
  <si>
    <t>DE AZA</t>
  </si>
  <si>
    <t>PADILLA</t>
  </si>
  <si>
    <t>ALBERS</t>
  </si>
  <si>
    <t>K. DAVIES</t>
  </si>
  <si>
    <t>BARAJAS</t>
  </si>
  <si>
    <t>East Reading pullsback Willy Aybar and drops Jose Mesa</t>
  </si>
  <si>
    <t>to East Reading- Robert Fick and Mission Viejo's 2009 #6</t>
  </si>
  <si>
    <t>to Shizouka- Derrick Lee</t>
  </si>
  <si>
    <t>to East Reading- Jason Kubel</t>
  </si>
  <si>
    <t>to East Reading- Iowa's 2009 #10</t>
  </si>
  <si>
    <t>to Iowa- Adam Everett     Iowa drops John Patterson (unc)</t>
  </si>
  <si>
    <t>E. AYBAR</t>
  </si>
  <si>
    <t>to Poland- Gil Meche</t>
  </si>
  <si>
    <t>to New England- Pete Moylan and Carlos Silva</t>
  </si>
  <si>
    <t>to Cazadero- Felix Hernandez &amp; Jorge De La Rosa</t>
  </si>
  <si>
    <t>to Kearsley- Joey Votto, Brian Wilson, Jonathan Sanchez and Cazadero 2009 #2 (drops Cha-Seung Baek)</t>
  </si>
  <si>
    <t>to New England- East Reading's 2009 #3</t>
  </si>
  <si>
    <t>to East Reading- Ehren Wassermann</t>
  </si>
  <si>
    <t>to New England- Jonny Gomes</t>
  </si>
  <si>
    <t>to Poland-Andruw Jones</t>
  </si>
  <si>
    <t xml:space="preserve"> </t>
  </si>
  <si>
    <t>Metroplex Stars</t>
  </si>
  <si>
    <t xml:space="preserve">Mark </t>
  </si>
  <si>
    <t>Crouse</t>
  </si>
  <si>
    <t>817-741-6326</t>
  </si>
  <si>
    <t>630-768-4984</t>
  </si>
  <si>
    <t>bobcats110@yahoo.com</t>
  </si>
  <si>
    <t>Metroplex</t>
  </si>
  <si>
    <t>MTX</t>
  </si>
  <si>
    <t>to New England-Rafael Betancourt and Etiwanda 2009 #5</t>
  </si>
  <si>
    <t>to Etiwanda- Brad lidge and New England #3</t>
  </si>
  <si>
    <t>to East Reading-Jason Isringhausen</t>
  </si>
  <si>
    <t>to Terrapin-Omar Infante, Chad Durbin and East Reading's 2009 #2</t>
  </si>
  <si>
    <t>to Terrapin- Scott Hairston, Edwar Ramirez and Red Arrow's 2009 #5</t>
  </si>
  <si>
    <t>to Red Arrow-Mark Loretta and David DeJesus</t>
  </si>
  <si>
    <t>S. HILL</t>
  </si>
  <si>
    <t>ELLSBURY</t>
  </si>
  <si>
    <t>MORALES</t>
  </si>
  <si>
    <t>SALTALAMACCHIA</t>
  </si>
  <si>
    <t>OKAJIMA</t>
  </si>
  <si>
    <t>C. GOMEZ</t>
  </si>
  <si>
    <t>BUTLER</t>
  </si>
  <si>
    <t>B. HARRIS</t>
  </si>
  <si>
    <t>to Bay- Ian Snell</t>
  </si>
  <si>
    <t>to Iowa- Bay's 2010 #8</t>
  </si>
  <si>
    <t>to Metroplex- Clint Barmes</t>
  </si>
  <si>
    <t>to New England- Jon Garland</t>
  </si>
  <si>
    <t>to Capistrano- JJ Putz and Mike Jacobs</t>
  </si>
  <si>
    <t>to Bay- Capistrano's 2010 #8</t>
  </si>
  <si>
    <t>M. REYNOLDS</t>
  </si>
  <si>
    <t>DANKS</t>
  </si>
  <si>
    <t>OWINGS</t>
  </si>
  <si>
    <t>KENDRICK</t>
  </si>
  <si>
    <t>MOYLAN</t>
  </si>
  <si>
    <t>GUTHRIE</t>
  </si>
  <si>
    <t>SORIA</t>
  </si>
  <si>
    <t>VOTTO</t>
  </si>
  <si>
    <t>BOURN</t>
  </si>
  <si>
    <t>H. BAILEY</t>
  </si>
  <si>
    <t>JIMENEZ</t>
  </si>
  <si>
    <t>PARRA</t>
  </si>
  <si>
    <t>MONTERO</t>
  </si>
  <si>
    <t>ANKIEL</t>
  </si>
  <si>
    <t>BANNISTER</t>
  </si>
  <si>
    <t>PELFREY</t>
  </si>
  <si>
    <t>SEAY</t>
  </si>
  <si>
    <t>J. FLORES</t>
  </si>
  <si>
    <t>LITSCH</t>
  </si>
  <si>
    <t>SLOWEY</t>
  </si>
  <si>
    <t>DURBIN</t>
  </si>
  <si>
    <t>MCLOUTH</t>
  </si>
  <si>
    <t>VILLENUEVA</t>
  </si>
  <si>
    <t>LAROCHE</t>
  </si>
  <si>
    <t>GABBARD</t>
  </si>
  <si>
    <t>GARDNER</t>
  </si>
  <si>
    <t>GERMANO</t>
  </si>
  <si>
    <t>BOWEN</t>
  </si>
  <si>
    <t>B. WOOD</t>
  </si>
  <si>
    <t>FIELDS</t>
  </si>
  <si>
    <t>PIE</t>
  </si>
  <si>
    <t>BURTON</t>
  </si>
  <si>
    <t>CUST</t>
  </si>
  <si>
    <t>PHELPS</t>
  </si>
  <si>
    <t>to Boca Raton-Kyle Davies, Eric Hinske, Chris Iannetta and Carlos Zambrano</t>
  </si>
  <si>
    <t>to Orlando- Clay Buchholz and Ervin Santana</t>
  </si>
  <si>
    <t>KEPPINGER</t>
  </si>
  <si>
    <t>SONNANSTINE</t>
  </si>
  <si>
    <t>BELL</t>
  </si>
  <si>
    <t>IWAMURA</t>
  </si>
  <si>
    <t>MORROW</t>
  </si>
  <si>
    <t>WERTH</t>
  </si>
  <si>
    <t>DV. MURPHY</t>
  </si>
  <si>
    <t>MATHIS</t>
  </si>
  <si>
    <t>WILLITS</t>
  </si>
  <si>
    <t>HOPPER</t>
  </si>
  <si>
    <t>BUCK</t>
  </si>
  <si>
    <t>CHICO</t>
  </si>
  <si>
    <t>DUKES</t>
  </si>
  <si>
    <t>LINDSTROM</t>
  </si>
  <si>
    <t>DILLON</t>
  </si>
  <si>
    <t>J. LEWIS</t>
  </si>
  <si>
    <t>ROWLAND-SMITH</t>
  </si>
  <si>
    <t>K. WOOD</t>
  </si>
  <si>
    <t>SCHUMACHER</t>
  </si>
  <si>
    <t>HAMPSON</t>
  </si>
  <si>
    <t>K. CAMERON</t>
  </si>
  <si>
    <t>DINARDO</t>
  </si>
  <si>
    <t>VANDENHURK</t>
  </si>
  <si>
    <t>REDDING</t>
  </si>
  <si>
    <t>T. PEREZ</t>
  </si>
  <si>
    <t>PERCIVAL</t>
  </si>
  <si>
    <t>BURKE</t>
  </si>
  <si>
    <t>BR. RYAN</t>
  </si>
  <si>
    <t>LAFFEY</t>
  </si>
  <si>
    <t>BR. WILSON</t>
  </si>
  <si>
    <t>WOLFE</t>
  </si>
  <si>
    <t>CASILLA</t>
  </si>
  <si>
    <t>W. RODRIGUEZ</t>
  </si>
  <si>
    <t>L. HERNANDEZ</t>
  </si>
  <si>
    <t>S. DUNCAN</t>
  </si>
  <si>
    <t>N. MORGAN</t>
  </si>
  <si>
    <t>D. JIMENEZ</t>
  </si>
  <si>
    <t>WASSERMAN</t>
  </si>
  <si>
    <t>R. DAVIS</t>
  </si>
  <si>
    <t>MOSELY</t>
  </si>
  <si>
    <t>GUZMAN</t>
  </si>
  <si>
    <t>DO. MURPHY</t>
  </si>
  <si>
    <t>MAHAY</t>
  </si>
  <si>
    <t>BOOTCHECK</t>
  </si>
  <si>
    <t>ABREAU</t>
  </si>
  <si>
    <t>EATON</t>
  </si>
  <si>
    <t>PULLBACKS</t>
  </si>
  <si>
    <t>MARTE, LITTLETON</t>
  </si>
  <si>
    <t>FONTENOT</t>
  </si>
  <si>
    <t>CASANOVA</t>
  </si>
  <si>
    <t>G. OLSEN</t>
  </si>
  <si>
    <t>BROCAIL</t>
  </si>
  <si>
    <t>LUDWICK</t>
  </si>
  <si>
    <t>J. SMITH</t>
  </si>
  <si>
    <t>J. ANDERSON</t>
  </si>
  <si>
    <t>HAIRSTON</t>
  </si>
  <si>
    <t>J. BAKER</t>
  </si>
  <si>
    <t>J. MILLER</t>
  </si>
  <si>
    <t>THIGPEN</t>
  </si>
  <si>
    <t>E. GONZALEZ</t>
  </si>
  <si>
    <t>B. FRANCISCO</t>
  </si>
  <si>
    <t>A. BROWN</t>
  </si>
  <si>
    <t>L. HAWKINS</t>
  </si>
  <si>
    <t>DUCHSCHERER</t>
  </si>
  <si>
    <t>LUGO, MESA</t>
  </si>
  <si>
    <t>PERKINS</t>
  </si>
  <si>
    <t>OWENS</t>
  </si>
  <si>
    <t>SEAN GREEN</t>
  </si>
  <si>
    <t>GAGNE</t>
  </si>
  <si>
    <t>KUO</t>
  </si>
  <si>
    <t>HERGES</t>
  </si>
  <si>
    <t>A. PAGAN</t>
  </si>
  <si>
    <t>to Poland- Matt Diaz, Todd Helton</t>
  </si>
  <si>
    <t>to Stockton-Mark Grudzielanek &amp; Matt Stairs</t>
  </si>
  <si>
    <t>to Shizuoka- Iowa's 2009 #8</t>
  </si>
  <si>
    <t>to Shizuoka- Poland's 2009 #1, #4 and #5</t>
  </si>
  <si>
    <t>to Kearsley- Aaron Miles, Chae Seung Baek &amp; Vigilantes 2008 #9</t>
  </si>
  <si>
    <t xml:space="preserve">unk </t>
  </si>
  <si>
    <t>to East Reading- Melky Cabrera</t>
  </si>
  <si>
    <t>to Poland- Vigilantes 2008 #2 &amp; Vigilantes 2008 #7</t>
  </si>
  <si>
    <t>to Bay- Juan Urible &amp; Trunbull County 2008 #1</t>
  </si>
  <si>
    <t>to Trumbull County- Casey Blake &amp; Carlos Guillen</t>
  </si>
  <si>
    <t>to Mission Viejo- Kearsley 2008 #3 &amp; Trumbull County 2008 #3</t>
  </si>
  <si>
    <t>to Kearsley-Vigilantes 2008 #5, Vigilantes  2008 #6, Vigilantes 2008 #8 &amp; Capistrano 2008 #4</t>
  </si>
  <si>
    <t>to Kearsley-Dan Uggla and Iowa 2008 #4</t>
  </si>
  <si>
    <t>Shizouka</t>
  </si>
  <si>
    <t>East Reading drops Rob Bowen</t>
  </si>
  <si>
    <t>to Iowa- Ryan Garko, Kevin Correia and Iowa's 8th</t>
  </si>
  <si>
    <t>to Red Arrow - Sluggers 2009 #8     *****VOIDED*********</t>
  </si>
  <si>
    <t xml:space="preserve">to East Reading- Jeremy Sowers </t>
  </si>
  <si>
    <t>to Mission Viejo- Robert Fick and East Reading's 2008 #7</t>
  </si>
  <si>
    <t>to Cazadero- Michael Barrett</t>
  </si>
  <si>
    <t>to Terrapin- Cazadero's 2008 #6</t>
  </si>
  <si>
    <t>to Red Arrow- East Reading's 2008 #6</t>
  </si>
  <si>
    <t>to East Reading- Adam Everett</t>
  </si>
  <si>
    <t>to Mission Viejo- Jeremy Sowers</t>
  </si>
  <si>
    <t>BRAUN</t>
  </si>
  <si>
    <t>GORDON</t>
  </si>
  <si>
    <t>LINCECUM</t>
  </si>
  <si>
    <t>UPTON</t>
  </si>
  <si>
    <t>BUCHOLTZ</t>
  </si>
  <si>
    <t>PENCE</t>
  </si>
  <si>
    <t>SOTO</t>
  </si>
  <si>
    <t>GALLARDO</t>
  </si>
  <si>
    <t>MATSUZAKA</t>
  </si>
  <si>
    <t>HUGHES</t>
  </si>
  <si>
    <t>GARZA</t>
  </si>
  <si>
    <t>CHAMBERLAIN</t>
  </si>
  <si>
    <t>ESCOBAR</t>
  </si>
  <si>
    <t>SUZUKI</t>
  </si>
  <si>
    <t>HAMILTON</t>
  </si>
  <si>
    <t>A. CABRERA</t>
  </si>
  <si>
    <t>JC ROMERO</t>
  </si>
  <si>
    <t>A. MILLER</t>
  </si>
  <si>
    <t>PENA</t>
  </si>
  <si>
    <t>to New England - Pat Burrell, Dmitri Young and Lightning 2008 #4 and #6</t>
  </si>
  <si>
    <t>to Poland - Chad Tracy</t>
  </si>
  <si>
    <t>to Red Arrow - Power 2008 #6</t>
  </si>
  <si>
    <t>to Orlando - Torii Hunter and Mariners 2008 #3, #7 and #8</t>
  </si>
  <si>
    <t>to Stockton - Rudy Seanez</t>
  </si>
  <si>
    <t>to Iowa - Chad Paronto and Trolleys 2008 #8</t>
  </si>
  <si>
    <t>to Oregon - JJ Hardy</t>
  </si>
  <si>
    <t>to Red Arrow - Outlaws 2008 #6</t>
  </si>
  <si>
    <t>to Capistrano - Zach Miner and Sluggers 2008 #7</t>
  </si>
  <si>
    <t>to New England - Mike Cameron</t>
  </si>
  <si>
    <t>Blaylock</t>
  </si>
  <si>
    <t>Kearsley</t>
  </si>
  <si>
    <t>to Terrapin - Outlaws 2008 #2</t>
  </si>
  <si>
    <t>To Trumbull County-Carlos Guillen, and Casey Blake</t>
  </si>
  <si>
    <t>To Bay-Trumbull's 2008 #1 pick and Juan Uribe</t>
  </si>
  <si>
    <t>Columbia Dragons</t>
  </si>
  <si>
    <t>Poland Power becomes the Columbia Dragons</t>
  </si>
  <si>
    <t>To Poland- Jeremy Accardo and Jonny Gomes</t>
  </si>
  <si>
    <t>To New England- Lastings Milledge and Justin Spier</t>
  </si>
  <si>
    <t>to East Reading- Sluggers 2008 #3, Power 2008 #1</t>
  </si>
  <si>
    <t>to Poland- Huston Street, James Shields</t>
  </si>
  <si>
    <t>unk</t>
  </si>
  <si>
    <t>to Poland-Milton Bradley, Scott Hatteberg, Chris Gomez &amp; Sluggers 2008 #4</t>
  </si>
  <si>
    <t>to Stockton- Paul Konerko</t>
  </si>
  <si>
    <t>to Red Arrow-Sluggers 2008 #8</t>
  </si>
  <si>
    <t>to Stockton- Rudy Seanez</t>
  </si>
  <si>
    <t>to Iowa- Vinny Chulk, George Sherrill, Trolleys 2008 #1, Trolleys 2008 #3</t>
  </si>
  <si>
    <t>to Red Arrow- Iowa 2008 #1</t>
  </si>
  <si>
    <t>to Mission Viejo- Red Arrow's 2010 #5</t>
  </si>
  <si>
    <t>to Red Arrow- Mission Viejo's 2010 #7, #8, #9, #10</t>
  </si>
  <si>
    <t>to East Reading- Kevin Gregg</t>
  </si>
  <si>
    <t>to New England- Scott Eyre</t>
  </si>
  <si>
    <t>to Turnbull County-Orlando Cabrera</t>
  </si>
  <si>
    <t>to Kearsley- Cesar Izturis, Trumbull County 2008 #3</t>
  </si>
  <si>
    <t>to Kearsley-Adam LaRoche, Ryan Garko, Oscar Villarreal</t>
  </si>
  <si>
    <t xml:space="preserve">ORL - </t>
  </si>
  <si>
    <t>GRO -</t>
  </si>
  <si>
    <t xml:space="preserve">SHI - </t>
  </si>
  <si>
    <t>to Stockton - Paul Konerko</t>
  </si>
  <si>
    <t>to East Reading - Power 2008 #1 and Sluggers 2008 #3</t>
  </si>
  <si>
    <t>to Poland - Scott Hatteberg, Chris Gomez, Milton Bradley and Sluggers 2008 #4 and 2009 #4</t>
  </si>
  <si>
    <t>ROUND 9</t>
  </si>
  <si>
    <t>ROUND 10</t>
  </si>
  <si>
    <t>to Stockton - AJ Burnett, Cliff Floyd and Vigilantes 2008 #9 and #10</t>
  </si>
  <si>
    <t>Trumbull County Tribe</t>
  </si>
  <si>
    <t>Trumbull County</t>
  </si>
  <si>
    <t>to New England- Jack Cust and Red Arrow's 2009 #6</t>
  </si>
  <si>
    <t>to Red Arrow- East Reading's 2009 #3</t>
  </si>
  <si>
    <t>to New England - Sluggers 2008 #5, #6 and #7</t>
  </si>
  <si>
    <t>to Mission Viejo - Nick Punto and Sluggers 2008 #1 and #2</t>
  </si>
  <si>
    <t>to Stockton - Saul Rivera and Todd Jones</t>
  </si>
  <si>
    <t>Capistrano Cougars</t>
  </si>
  <si>
    <t>Capistrano</t>
  </si>
  <si>
    <t>CAP -</t>
  </si>
  <si>
    <t>CAP</t>
  </si>
  <si>
    <t>Cap 4</t>
  </si>
  <si>
    <t>Cap 5</t>
  </si>
  <si>
    <t>JUNE</t>
  </si>
  <si>
    <t>to New England - Jonny Gomes</t>
  </si>
  <si>
    <t>to Poland - Oscar Villarreal</t>
  </si>
  <si>
    <t>PENALIZED</t>
  </si>
  <si>
    <t>to East Reading - Derrek Lee, Chad Gaudin, Rafael Perez and Crushers 2008 #1</t>
  </si>
  <si>
    <t>to Oregon - Vigilantes 2008 #10</t>
  </si>
  <si>
    <t>to Stockton - Jorge Cantu</t>
  </si>
  <si>
    <t>to Poland - Sluggers 2008 #10</t>
  </si>
  <si>
    <t>to Poland - Outlaws 2008 #10</t>
  </si>
  <si>
    <t>to Oregon - Sergio Mitre</t>
  </si>
  <si>
    <t>to Cazadero - Magglio Ordonez and Casey Janssen</t>
  </si>
  <si>
    <t>to Shizuoka - Chone Figgins and Matt Kemp</t>
  </si>
  <si>
    <t>to Stockton - Frank Catalanatto</t>
  </si>
  <si>
    <t>to Shizuoka - Sluggers 2008 #9</t>
  </si>
  <si>
    <t>to Iowa - Chris Capuano and Ty Wigginton</t>
  </si>
  <si>
    <t>to Shizuoka - Hawks 2008 #3</t>
  </si>
  <si>
    <t>to Oregon - Edwin Encarnacion</t>
  </si>
  <si>
    <t>to Shizuoka - Outlaws 2008 #5, #7 and #8</t>
  </si>
  <si>
    <t>to Bay - Joe Borkowski</t>
  </si>
  <si>
    <t>to Red Arrow - Bonakers 2008 #7</t>
  </si>
  <si>
    <t>to Stockton - Cha-Seung Baek, Jose Contreras and Scott Eyre</t>
  </si>
  <si>
    <t>to Oregon - John Buck and Trolleys 2008 #7</t>
  </si>
  <si>
    <t>to Stockton- Garrett Anderson and Doug Brocail</t>
  </si>
  <si>
    <t>to Shizouka- Stockton's 2009 #3 and #7</t>
  </si>
  <si>
    <t>to Red Arrow - Outlaws 2008 #4</t>
  </si>
  <si>
    <t>to Poland - Mike Lowell, Cliff Lee and Samurai 2008 #6</t>
  </si>
  <si>
    <t>to Shizuoka - Kevin Kouzmanoff, Brett Myers, Power 2008 #3 and #5</t>
  </si>
  <si>
    <t>Fontenot</t>
  </si>
  <si>
    <t>Harris</t>
  </si>
  <si>
    <t>Laffey</t>
  </si>
  <si>
    <t>Nyjer</t>
  </si>
  <si>
    <t>Moylan</t>
  </si>
  <si>
    <t>to Capistrano-New England's 2010 #2, #4 #6 and Lastings Milledge</t>
  </si>
  <si>
    <t>to New England-Capistrano's 2010 #5, #7 and Manny Ramirez</t>
  </si>
  <si>
    <t>Manhattan</t>
  </si>
  <si>
    <t>Scherzer</t>
  </si>
  <si>
    <t>Max</t>
  </si>
  <si>
    <t>Sammy</t>
  </si>
  <si>
    <t>Stokes</t>
  </si>
  <si>
    <t>VandenHurk</t>
  </si>
  <si>
    <t>Votto</t>
  </si>
  <si>
    <t>Matthews Jr</t>
  </si>
  <si>
    <t>to Cazadero - Chase Utley and Mark Buehrle</t>
  </si>
  <si>
    <t>PJ</t>
  </si>
  <si>
    <t>to Metroplex- Mark Ellis</t>
  </si>
  <si>
    <t>to Shizuoka- Metroplex 2010 #9</t>
  </si>
  <si>
    <t>949-292-4837</t>
  </si>
  <si>
    <t>to Poland - Jarrod Washburn</t>
  </si>
  <si>
    <t>to New England - Marcus Thames</t>
  </si>
  <si>
    <t>to Poland - James Shields and Huston Street</t>
  </si>
  <si>
    <t>WESTERN</t>
  </si>
  <si>
    <t>CENTRAL</t>
  </si>
  <si>
    <t>EASTERN</t>
  </si>
  <si>
    <t>RAT</t>
  </si>
  <si>
    <t>RAT 5</t>
  </si>
  <si>
    <t>RAT 4</t>
  </si>
  <si>
    <t xml:space="preserve">RAT - </t>
  </si>
  <si>
    <t xml:space="preserve">CAZ - </t>
  </si>
  <si>
    <t>TER -</t>
  </si>
  <si>
    <t>Zavada</t>
  </si>
  <si>
    <t>Diory</t>
  </si>
  <si>
    <t>Jordan</t>
  </si>
  <si>
    <t>Alvarez</t>
  </si>
  <si>
    <t>Boesch</t>
  </si>
  <si>
    <t>Brennan</t>
  </si>
  <si>
    <t>Bray</t>
  </si>
  <si>
    <t>Bryan</t>
  </si>
  <si>
    <t>Capuano</t>
  </si>
  <si>
    <t>Sam</t>
  </si>
  <si>
    <t>Lucas</t>
  </si>
  <si>
    <t>Dyson</t>
  </si>
  <si>
    <t>A.J.</t>
  </si>
  <si>
    <t>Garcia</t>
  </si>
  <si>
    <t>Jaime</t>
  </si>
  <si>
    <t>Hayes</t>
  </si>
  <si>
    <t>Hensley</t>
  </si>
  <si>
    <t>Jansen</t>
  </si>
  <si>
    <t>Kenley</t>
  </si>
  <si>
    <t>Ka'aihue</t>
  </si>
  <si>
    <t>Kila</t>
  </si>
  <si>
    <t>Kimbrel</t>
  </si>
  <si>
    <t>Loe</t>
  </si>
  <si>
    <t>Kameron</t>
  </si>
  <si>
    <t>Eduardo</t>
  </si>
  <si>
    <t>Ohman</t>
  </si>
  <si>
    <t>Rogers</t>
  </si>
  <si>
    <t>Rhymes</t>
  </si>
  <si>
    <t>Sale</t>
  </si>
  <si>
    <t>Stanton</t>
  </si>
  <si>
    <t>Tomlin</t>
  </si>
  <si>
    <t>Treanor</t>
  </si>
  <si>
    <t>to New England-Fernando Rodney, Red Arrow's 2011 #5 and #9</t>
  </si>
  <si>
    <t>to Red Arrow- Scott Eyre, New England #7 and #10</t>
  </si>
  <si>
    <t>to Mission Viejo- East Readings 2010 #1 and #5</t>
  </si>
  <si>
    <t>to East Reading- Travis Hafner, Mission Viejo's 2011 #2, #4 and #10</t>
  </si>
  <si>
    <t>to East Reading- Ronny Cedeno, Capo 2011 # 6 &amp; #8</t>
  </si>
  <si>
    <t>to Capistrano- Andrew Miller, East Reading 2011 #3</t>
  </si>
  <si>
    <t>to Mission Viejo- Etiwanda's 2011 #5</t>
  </si>
  <si>
    <t>to Etiwanda- Freddy Garcia</t>
  </si>
  <si>
    <t xml:space="preserve">to Mission Viejo- Jason Vargas </t>
  </si>
  <si>
    <t>to Capistrano- Sean Burnett and Mission Viejo 2011 #9</t>
  </si>
  <si>
    <t>to Cazadero- Mark Reynolds, RA Dickey and Billy Wagner</t>
  </si>
  <si>
    <t>to Capistrano- David Wright and Derek Holland</t>
  </si>
  <si>
    <t>to Ruppert- Jake Peavy, Freddy Lewis and Ramon Hernandez</t>
  </si>
  <si>
    <t>to Cazadero-Sergio Romo, Brandon Webb, and Carlos Beltran</t>
  </si>
  <si>
    <t>to Manhattan- Orlando Hudson</t>
  </si>
  <si>
    <t>to OP- Scott Podsednik and Manhattan's 2011 #7</t>
  </si>
  <si>
    <t>to East Reading- Barry Zito, Jorge de la Rosa and Bud Norris</t>
  </si>
  <si>
    <t>to Cazadero- Zach Greinke AND Rage 2011 #6</t>
  </si>
  <si>
    <t>to Boca Raton- Torii Hunter, Lance Nix, Mike Pelfrey and Orlando 2011 #1</t>
  </si>
  <si>
    <t>to Orlando-Chris Iannetta, Shin-Soo Choo and Boca 2011 #1</t>
  </si>
  <si>
    <t>to Capistrano- Capistrano 2011 #6 (previously owned by East Reading)</t>
  </si>
  <si>
    <t>to East Reading- Scott Hairston</t>
  </si>
  <si>
    <t>to Capistrano- Fernando Rodney</t>
  </si>
  <si>
    <t>to New England- Capistrano 2011 #9</t>
  </si>
  <si>
    <t>to Manhattan- Red Arrow #5 2011 (previously owned by New England)</t>
  </si>
  <si>
    <t>to New England- Jamey Carroll</t>
  </si>
  <si>
    <t>to Capistrano- Carlos Lee</t>
  </si>
  <si>
    <t>to Terrapin- Mission Viejo 2011 #9 (previously owned by Capistrano)</t>
  </si>
  <si>
    <t>to Red Arrow-Mission Viejo 2011 #8</t>
  </si>
  <si>
    <t>to Mission Viejo- Alex Gordon</t>
  </si>
  <si>
    <t>to Manhattan- Chone Figgins</t>
  </si>
  <si>
    <t>to Shizouka- Red Arrow 2011 #5 (previously owned by Manhattan)</t>
  </si>
  <si>
    <t>cuts</t>
  </si>
  <si>
    <t>to New England- Kosuke Fukudome</t>
  </si>
  <si>
    <t>to Iowa- New England 2011 #4</t>
  </si>
  <si>
    <t>to Boca Raton-Rafael Furcal</t>
  </si>
  <si>
    <t>to East Reading- Boca Raton 2011 #4</t>
  </si>
  <si>
    <t>to Cazadero-John Garland</t>
  </si>
  <si>
    <t>to New England-Cazadero 2011 #2</t>
  </si>
  <si>
    <t>to Cazadero-Josh Hamilton</t>
  </si>
  <si>
    <t>to Iowa- Matt Holiday, Wade LeBlanc and Cazadero 2011 #1</t>
  </si>
  <si>
    <t>to New England-Matt Capps and Orlando 2011 #1</t>
  </si>
  <si>
    <t>to Orlando- Rafael Soriano and New England 2011 #1</t>
  </si>
  <si>
    <t>to Shizouka-Iowa 2011 #1 and #8</t>
  </si>
  <si>
    <t>to Iowa- Shizouka 2011 #1, Brandon McCarthy and Brett Myers</t>
  </si>
  <si>
    <t>Uncarded</t>
  </si>
  <si>
    <t>to Boca Raton- Ryan Hanigan</t>
  </si>
  <si>
    <t>to Red Arrow- Boca Raton's  2011 #2</t>
  </si>
  <si>
    <t>to Manhattan- Nick Swisher</t>
  </si>
  <si>
    <t>to East Reading- Matt Diaz and Ryan Spilborghs</t>
  </si>
  <si>
    <t>East Reading pulls back Jaime Moyer</t>
  </si>
  <si>
    <t>to East Reading- Ronnie Paulino and Brad Lidge</t>
  </si>
  <si>
    <t>to Capistrano- Yadier Molina, East Reading 2012 #3 and #6</t>
  </si>
  <si>
    <t>NABL 2012 DRAFT</t>
  </si>
  <si>
    <t>Cazadero drops Ruben Tejada</t>
  </si>
  <si>
    <t>JULY CLAIM</t>
  </si>
  <si>
    <t>JULY CUT</t>
  </si>
  <si>
    <t>to Terrapin- Andy Pettite</t>
  </si>
  <si>
    <t>to Manahattan- Edinson Volquez</t>
  </si>
  <si>
    <t>cmp1166@gmail.com</t>
  </si>
  <si>
    <t>5252 County Route 125</t>
  </si>
  <si>
    <t>Campbell</t>
  </si>
  <si>
    <t>(607) 738-0854</t>
  </si>
  <si>
    <t>Ladera Ranch</t>
  </si>
  <si>
    <t>to Terrapin-DeWayne Wise and NE 2012 #2</t>
  </si>
  <si>
    <t>to New England- Jim Edmonds and Terrapin # 7</t>
  </si>
  <si>
    <t>May Waivers</t>
  </si>
  <si>
    <t>June Waivers</t>
  </si>
  <si>
    <t>July Waivers</t>
  </si>
  <si>
    <t>to Terrapin-Aaron Laffey and Kevin Correia</t>
  </si>
  <si>
    <t>to Cazadero-Omar Infante</t>
  </si>
  <si>
    <t>Goldschmidt</t>
  </si>
  <si>
    <t>Shaw</t>
  </si>
  <si>
    <t>Freeman</t>
  </si>
  <si>
    <t>Freddie</t>
  </si>
  <si>
    <t>Christian</t>
  </si>
  <si>
    <t>Cory</t>
  </si>
  <si>
    <t>Anthony</t>
  </si>
  <si>
    <t>LeMahieu</t>
  </si>
  <si>
    <t>LaHair</t>
  </si>
  <si>
    <t>Frazier</t>
  </si>
  <si>
    <t>Alonso</t>
  </si>
  <si>
    <t>Chapman</t>
  </si>
  <si>
    <t>Aroldis</t>
  </si>
  <si>
    <t>Cishek</t>
  </si>
  <si>
    <t>Altuve</t>
  </si>
  <si>
    <t>Eovaldi</t>
  </si>
  <si>
    <t>Dillard</t>
  </si>
  <si>
    <t>Turner</t>
  </si>
  <si>
    <t>Isringhausen</t>
  </si>
  <si>
    <t>Lynn</t>
  </si>
  <si>
    <t>Rizzo</t>
  </si>
  <si>
    <t>Bixler</t>
  </si>
  <si>
    <t>Sutton</t>
  </si>
  <si>
    <t>Morel</t>
  </si>
  <si>
    <t>Kinney</t>
  </si>
  <si>
    <t>Moustakas</t>
  </si>
  <si>
    <t>Salvador</t>
  </si>
  <si>
    <t>Giavotella</t>
  </si>
  <si>
    <t>Duffy</t>
  </si>
  <si>
    <t>Trout</t>
  </si>
  <si>
    <t>Williams</t>
  </si>
  <si>
    <t>Noesi</t>
  </si>
  <si>
    <t>Hector</t>
  </si>
  <si>
    <t>Casper</t>
  </si>
  <si>
    <t>Seager</t>
  </si>
  <si>
    <t>Gray</t>
  </si>
  <si>
    <t>Trayvon</t>
  </si>
  <si>
    <t>Cobb</t>
  </si>
  <si>
    <t>Hisanori</t>
  </si>
  <si>
    <t>7471 Red Bay Place</t>
  </si>
  <si>
    <t>to Iowa- Mat Latos</t>
  </si>
  <si>
    <t>to Orlando- Andrew McCutchen</t>
  </si>
  <si>
    <t>to East Reading- Capistrano's 2012 #3 and #5 and Felipe Paulino</t>
  </si>
  <si>
    <t>to Capistrano- East Reading 2012 #1</t>
  </si>
  <si>
    <t>to Orlando- Jose Reyes and Terrapin's 2012 #7</t>
  </si>
  <si>
    <t>to New England-Alfonso Soriano,  Jhonny Peralta and Orlando 2012 #5</t>
  </si>
  <si>
    <t>to East Reading- JD Drew</t>
  </si>
  <si>
    <t>to Mission Viejo- Brad Lidge</t>
  </si>
  <si>
    <t>to Terrapin- Randy Wolf</t>
  </si>
  <si>
    <t>Hayward</t>
  </si>
  <si>
    <t>to Mission Viejo- Iowa's 2012 #7</t>
  </si>
  <si>
    <t>to Shizouka- Terrapin 2012 #6</t>
  </si>
  <si>
    <t>to Iowa- Mission Viejo's 2012 #8, #9, #10</t>
  </si>
  <si>
    <t>to New England-Hanley Ramirez</t>
  </si>
  <si>
    <t>To Terrapin-Gio Gonzalez</t>
  </si>
  <si>
    <t>to Orlando- Jon Lester</t>
  </si>
  <si>
    <t>to Terrapin- Kyle Lohse, Jason Giambi and gets back their 2012 7th round</t>
  </si>
  <si>
    <t>to New England- Chase Headley</t>
  </si>
  <si>
    <t>to Iowa- Jed Lowrie and New England 2012 #5</t>
  </si>
  <si>
    <t>FREEMAN</t>
  </si>
  <si>
    <t>HOSMER</t>
  </si>
  <si>
    <t>TROUT</t>
  </si>
  <si>
    <t>TRUMBO</t>
  </si>
  <si>
    <t>MOUSTAKAS</t>
  </si>
  <si>
    <t>D. GORDON</t>
  </si>
  <si>
    <t>BEACHY</t>
  </si>
  <si>
    <t>JENNINGS</t>
  </si>
  <si>
    <t>ACKLEY</t>
  </si>
  <si>
    <t>WEEKS</t>
  </si>
  <si>
    <t>WORLEY</t>
  </si>
  <si>
    <t>PINEDA</t>
  </si>
  <si>
    <t>CHAPMAN</t>
  </si>
  <si>
    <t>S. PEREZ</t>
  </si>
  <si>
    <t>VOGELSONG</t>
  </si>
  <si>
    <t>CHISENHALL</t>
  </si>
  <si>
    <t>KIPNIS</t>
  </si>
  <si>
    <t>GEE</t>
  </si>
  <si>
    <t>H. ALVAREZ</t>
  </si>
  <si>
    <t>GOLDSCHMIDT</t>
  </si>
  <si>
    <t>PRESLEY</t>
  </si>
  <si>
    <t>LUEBKE</t>
  </si>
  <si>
    <t>ALONSO</t>
  </si>
  <si>
    <t>MOREL</t>
  </si>
  <si>
    <t>ALTUVE</t>
  </si>
  <si>
    <t>RIZZO</t>
  </si>
  <si>
    <t>G. HOLLAND</t>
  </si>
  <si>
    <t>J. JOHNSON</t>
  </si>
  <si>
    <t>DUFFY</t>
  </si>
  <si>
    <t>JD MARTINEZ</t>
  </si>
  <si>
    <t>LAHAIR</t>
  </si>
  <si>
    <t>GUERRA</t>
  </si>
  <si>
    <t>COLLMENTER</t>
  </si>
  <si>
    <t>FRAZIER</t>
  </si>
  <si>
    <t>CROW</t>
  </si>
  <si>
    <t>DRABEK</t>
  </si>
  <si>
    <t>DE LA ROSA</t>
  </si>
  <si>
    <t>CARP</t>
  </si>
  <si>
    <t>L. PEREZ</t>
  </si>
  <si>
    <t>LYNN</t>
  </si>
  <si>
    <t>BRITTON</t>
  </si>
  <si>
    <t>REDDICK</t>
  </si>
  <si>
    <t>J. GUZMAN</t>
  </si>
  <si>
    <t>HUMBER</t>
  </si>
  <si>
    <t>PARMELEE</t>
  </si>
  <si>
    <t>A. COBB</t>
  </si>
  <si>
    <t>SEAGER</t>
  </si>
  <si>
    <t>CONGER</t>
  </si>
  <si>
    <t>M. LOWE</t>
  </si>
  <si>
    <t>MOSCOSO</t>
  </si>
  <si>
    <t>NOESI</t>
  </si>
  <si>
    <t>BOGUSEVIC</t>
  </si>
  <si>
    <t>NICASIO</t>
  </si>
  <si>
    <t>BROTHER</t>
  </si>
  <si>
    <t>CRAWFORD</t>
  </si>
  <si>
    <t>BEAVIN</t>
  </si>
  <si>
    <t>GENTRY</t>
  </si>
  <si>
    <t>BLANCO</t>
  </si>
  <si>
    <t>THAMES</t>
  </si>
  <si>
    <t>H. TAKAHASHI</t>
  </si>
  <si>
    <t>REVERE</t>
  </si>
  <si>
    <t>COLON</t>
  </si>
  <si>
    <t>DAVIES</t>
  </si>
  <si>
    <t>SANDS</t>
  </si>
  <si>
    <t>FLOWERS</t>
  </si>
  <si>
    <t>MELACON</t>
  </si>
  <si>
    <t>BEDARD</t>
  </si>
  <si>
    <t>HAND</t>
  </si>
  <si>
    <t>T. ROBINSON</t>
  </si>
  <si>
    <t>J. MCDONALD</t>
  </si>
  <si>
    <t>C. ROSS</t>
  </si>
  <si>
    <t>C. WELLS</t>
  </si>
  <si>
    <t>LYLES</t>
  </si>
  <si>
    <t>ALBUQUERQUE</t>
  </si>
  <si>
    <t>BASS</t>
  </si>
  <si>
    <t>C. WADE</t>
  </si>
  <si>
    <t>NISHIOKA</t>
  </si>
  <si>
    <t>J. FRANCISCO</t>
  </si>
  <si>
    <t>WHEELER</t>
  </si>
  <si>
    <t>SHELRETH</t>
  </si>
  <si>
    <t>E. SANCHEZ</t>
  </si>
  <si>
    <t>OLIVO</t>
  </si>
  <si>
    <t>E. CHAVEZ</t>
  </si>
  <si>
    <t>MACDOUGAL</t>
  </si>
  <si>
    <t>CISHEK</t>
  </si>
  <si>
    <t>C. MARTINEZ</t>
  </si>
  <si>
    <t>CHATWOOD</t>
  </si>
  <si>
    <t>CARRASCO</t>
  </si>
  <si>
    <t>Z. STEWART</t>
  </si>
  <si>
    <t>J. DONALD</t>
  </si>
  <si>
    <t>L. COLEMAN</t>
  </si>
  <si>
    <t>WEBB</t>
  </si>
  <si>
    <t>THOMPSON</t>
  </si>
  <si>
    <t>B. ROBERTS</t>
  </si>
  <si>
    <t>B. GOMES</t>
  </si>
  <si>
    <t>W. LEBLANC</t>
  </si>
  <si>
    <t>B. HAYES</t>
  </si>
  <si>
    <t>J. GOMES</t>
  </si>
  <si>
    <t>D. SUTTON</t>
  </si>
  <si>
    <t>A DIRKS</t>
  </si>
  <si>
    <t>B. PETERSEN</t>
  </si>
  <si>
    <t>R. SWEENEY</t>
  </si>
  <si>
    <t>VARITEK</t>
  </si>
  <si>
    <t>FURBUSH</t>
  </si>
  <si>
    <t>B. Wood</t>
  </si>
  <si>
    <t>J. HAIRSTON</t>
  </si>
  <si>
    <t>CAMPANA</t>
  </si>
  <si>
    <t>T. GREENE</t>
  </si>
  <si>
    <t>T. WATSON</t>
  </si>
  <si>
    <t>TATEYAMA</t>
  </si>
  <si>
    <t>C. NELSON</t>
  </si>
  <si>
    <t>STUTES</t>
  </si>
  <si>
    <t>CONSTANZA</t>
  </si>
  <si>
    <t>SOGARD</t>
  </si>
  <si>
    <t>A. PETTITTE</t>
  </si>
  <si>
    <t>J. Lopez</t>
  </si>
  <si>
    <t>L. RODRIQUEZ</t>
  </si>
  <si>
    <t>ARRENDONDO</t>
  </si>
  <si>
    <t>FULD</t>
  </si>
  <si>
    <t>H. SOSA</t>
  </si>
  <si>
    <t>DE LOS SANTOS</t>
  </si>
  <si>
    <t>LACURE</t>
  </si>
  <si>
    <t>COLLINS</t>
  </si>
  <si>
    <t>HERDON</t>
  </si>
  <si>
    <t>D. BARTON</t>
  </si>
  <si>
    <t>WANG</t>
  </si>
  <si>
    <t>B. SHAW</t>
  </si>
  <si>
    <t>T. WOOD</t>
  </si>
  <si>
    <t>S. O'SULLIVAN</t>
  </si>
  <si>
    <t>SPENCE</t>
  </si>
  <si>
    <t>MARRERO</t>
  </si>
  <si>
    <t>FORSYTHE</t>
  </si>
  <si>
    <t>LINDBLUM</t>
  </si>
  <si>
    <t>DICKERSON</t>
  </si>
  <si>
    <t>D. Reyes</t>
  </si>
  <si>
    <t>ESTRADA</t>
  </si>
  <si>
    <t>HAFNER</t>
  </si>
  <si>
    <t>PLOUFFE</t>
  </si>
  <si>
    <t>PAREDES</t>
  </si>
  <si>
    <t>B.WALLACE</t>
  </si>
  <si>
    <t>MCGEE</t>
  </si>
  <si>
    <t>FIGGINS</t>
  </si>
  <si>
    <t>I. Rodriguez</t>
  </si>
  <si>
    <t>SAMARDZJIA</t>
  </si>
  <si>
    <t>PESTANO</t>
  </si>
  <si>
    <t>DESCALSO</t>
  </si>
  <si>
    <t>GIAVOTELLA</t>
  </si>
  <si>
    <t>EOVALDI</t>
  </si>
  <si>
    <t>WILHELMSEN</t>
  </si>
  <si>
    <t>ELBERT</t>
  </si>
  <si>
    <t>D'ARNAUD</t>
  </si>
  <si>
    <t>CASSEVAH</t>
  </si>
  <si>
    <t>GORZELANNY</t>
  </si>
  <si>
    <t>Rookie Draft</t>
  </si>
  <si>
    <t>to Etiwanda-Bill Bray and 2013 #6</t>
  </si>
  <si>
    <t>to Red Arrow-Aaron Miles</t>
  </si>
  <si>
    <t>Cazadero cuts Pudge Rodriguez</t>
  </si>
  <si>
    <t>Terrapin cuts Leo Nunez/Oviedo</t>
  </si>
  <si>
    <t>Iowa cuts Yoshinori Tateyama</t>
  </si>
  <si>
    <t>to Cazadero- Ronnie Paulino</t>
  </si>
  <si>
    <t>to Iowa- Jason Kubel</t>
  </si>
  <si>
    <t>to East Reading- Chris Marrero</t>
  </si>
  <si>
    <t>to Metroplex- Casey Kotchman</t>
  </si>
  <si>
    <t>to Orlando- Daniel Bard</t>
  </si>
  <si>
    <t>to East Reading- Daniel McCutchen</t>
  </si>
  <si>
    <t>to Capistrano-Rickie Weeks and Everth Cabrera</t>
  </si>
  <si>
    <t>to Terrapin-Placido Polanco and Jarrod Saltalamacchia</t>
  </si>
  <si>
    <t>LAWRIE</t>
  </si>
  <si>
    <t>http://www.wahoosoftware.com:6754/NABL/Controller?page=main</t>
  </si>
  <si>
    <t>to Metroplex-Zack Britton</t>
  </si>
  <si>
    <t>to Shizouka-Willie Bloomquist and Metroplex's 2013 #4</t>
  </si>
  <si>
    <t>to East Reading- Ubaldo Jimenez</t>
  </si>
  <si>
    <t>to Shizouka-East Reading 2013 #3</t>
  </si>
  <si>
    <t>to Terrapin- Mark Buerhle, Mark Reynolds, Sergio Romo and LaTroy Hawkins</t>
  </si>
  <si>
    <t>to Hayward- Brett Gardner and Cory Wade</t>
  </si>
  <si>
    <t>to Cazadero- Nick Swisher</t>
  </si>
  <si>
    <t>to Cazadero- Aaron Hill. Jarrod  Saltalamacchia and Terrapin's 2013  #2</t>
  </si>
  <si>
    <t>to Iowa- Aramis Ramirez</t>
  </si>
  <si>
    <t>to Metroplex Michael Morse, Kyle Seager and Iowa's 2013 # 3 (they drop Luke Scott)</t>
  </si>
  <si>
    <t>MIA</t>
  </si>
  <si>
    <t>Giancarlo</t>
  </si>
  <si>
    <t>Jacob</t>
  </si>
  <si>
    <t>Miley</t>
  </si>
  <si>
    <t>Corbin</t>
  </si>
  <si>
    <t>Patrick</t>
  </si>
  <si>
    <t>Zagurski</t>
  </si>
  <si>
    <t>Simmons</t>
  </si>
  <si>
    <t>Andrelton</t>
  </si>
  <si>
    <t>Clevenger</t>
  </si>
  <si>
    <t>Castillo</t>
  </si>
  <si>
    <t>Vitters</t>
  </si>
  <si>
    <t>Mather</t>
  </si>
  <si>
    <t>Cardenas</t>
  </si>
  <si>
    <t xml:space="preserve">Jackson </t>
  </si>
  <si>
    <t>Germano</t>
  </si>
  <si>
    <t>Hinshaw</t>
  </si>
  <si>
    <t>Dolis</t>
  </si>
  <si>
    <t>Broxton</t>
  </si>
  <si>
    <t xml:space="preserve">White </t>
  </si>
  <si>
    <t>Friedrich</t>
  </si>
  <si>
    <t>Moore</t>
  </si>
  <si>
    <t>Storey</t>
  </si>
  <si>
    <t>Mickey</t>
  </si>
  <si>
    <t>Kearns</t>
  </si>
  <si>
    <t>Gorkys</t>
  </si>
  <si>
    <t>Cousins</t>
  </si>
  <si>
    <t>Maldonado</t>
  </si>
  <si>
    <t>Ishikawa</t>
  </si>
  <si>
    <t>Nieuwenhuis</t>
  </si>
  <si>
    <t>Kirk</t>
  </si>
  <si>
    <t>Elvin</t>
  </si>
  <si>
    <t>Schwimer</t>
  </si>
  <si>
    <t>Diekman</t>
  </si>
  <si>
    <t>Savery</t>
  </si>
  <si>
    <t>Marte</t>
  </si>
  <si>
    <t>Jared</t>
  </si>
  <si>
    <t>Chambers</t>
  </si>
  <si>
    <t>Adron</t>
  </si>
  <si>
    <t>Belt</t>
  </si>
  <si>
    <t>Burriss</t>
  </si>
  <si>
    <t>Emmanuel</t>
  </si>
  <si>
    <t>Pill</t>
  </si>
  <si>
    <t>Harper</t>
  </si>
  <si>
    <t>Bryce</t>
  </si>
  <si>
    <t>Machado</t>
  </si>
  <si>
    <t>Flaherty</t>
  </si>
  <si>
    <t>Middlebrooks</t>
  </si>
  <si>
    <t>Mauro</t>
  </si>
  <si>
    <t>Podsednik</t>
  </si>
  <si>
    <t>Matsuzaka</t>
  </si>
  <si>
    <t>Daisuke</t>
  </si>
  <si>
    <t>Padilla</t>
  </si>
  <si>
    <t>Seddon</t>
  </si>
  <si>
    <t>Worth</t>
  </si>
  <si>
    <t>Below</t>
  </si>
  <si>
    <t>Duane</t>
  </si>
  <si>
    <t>Falu</t>
  </si>
  <si>
    <t>Irving</t>
  </si>
  <si>
    <t>Hester</t>
  </si>
  <si>
    <t>Calhoun</t>
  </si>
  <si>
    <t>Richards</t>
  </si>
  <si>
    <t>Dozier</t>
  </si>
  <si>
    <t>Hendriks</t>
  </si>
  <si>
    <t>Liam</t>
  </si>
  <si>
    <t>Walters</t>
  </si>
  <si>
    <t>Eppley</t>
  </si>
  <si>
    <t>Donaldson</t>
  </si>
  <si>
    <t>Millwood</t>
  </si>
  <si>
    <t>Darvish</t>
  </si>
  <si>
    <t>Yu</t>
  </si>
  <si>
    <t>Robbie</t>
  </si>
  <si>
    <t>Tanner</t>
  </si>
  <si>
    <t>Yan</t>
  </si>
  <si>
    <t>Yasmani</t>
  </si>
  <si>
    <t>Grandal</t>
  </si>
  <si>
    <t>Parrino</t>
  </si>
  <si>
    <t>Werner</t>
  </si>
  <si>
    <t>Layne</t>
  </si>
  <si>
    <t>Mikolas</t>
  </si>
  <si>
    <t>to Orlando- Jhonny Peralta and NE 2013 #2</t>
  </si>
  <si>
    <t>to New England- Jonny Gomes and Orlando 2013 #4</t>
  </si>
  <si>
    <t>NABL 2013 DRAFT</t>
  </si>
  <si>
    <t>to East Reading-Kelly Shoppach</t>
  </si>
  <si>
    <t>to New England-Felipe Paulino</t>
  </si>
  <si>
    <t>Central Florida</t>
  </si>
  <si>
    <t>to Shizouka- Oralndo's 2013 #4</t>
  </si>
  <si>
    <t>to Shizouka-Adam LaRoche</t>
  </si>
  <si>
    <t>to Groton- Matt Garza and Orlando's 2013 #4</t>
  </si>
  <si>
    <t>to New England-JA Happ and Shizouka's 2013 #5</t>
  </si>
  <si>
    <t>to Orlando- Kevin Correia</t>
  </si>
  <si>
    <t>to Shizouka-Will Venable</t>
  </si>
  <si>
    <t>to Metroplex- Pedro Strop and New England's 2013 # 4</t>
  </si>
  <si>
    <t>to New England- Coco Crisp and Metroplex's 2013 #6</t>
  </si>
  <si>
    <t>Central Florida Expos replace Etiwanda Anteaters</t>
  </si>
  <si>
    <t>to Iowa- Kelly Johnson</t>
  </si>
  <si>
    <t>to Shizouka- Brett Myers</t>
  </si>
  <si>
    <t>updated 2/25/13</t>
  </si>
  <si>
    <t>Aviles</t>
  </si>
  <si>
    <t>Kole</t>
  </si>
  <si>
    <t>Shelley</t>
  </si>
  <si>
    <t xml:space="preserve">Mat  </t>
  </si>
  <si>
    <t xml:space="preserve">Tom </t>
  </si>
  <si>
    <t>Starling</t>
  </si>
  <si>
    <t>Mastroianni</t>
  </si>
  <si>
    <t>Vicente</t>
  </si>
  <si>
    <t>Rosario</t>
  </si>
  <si>
    <t>P.J.</t>
  </si>
  <si>
    <t>to Bay- Nick Swisher</t>
  </si>
  <si>
    <t>to Cazadero-Tim Hudson</t>
  </si>
  <si>
    <t>J.D.</t>
  </si>
  <si>
    <t>C.J.</t>
  </si>
  <si>
    <t>Petersen</t>
  </si>
  <si>
    <t>DJ</t>
  </si>
  <si>
    <t>Jean</t>
  </si>
  <si>
    <t>Chris-R</t>
  </si>
  <si>
    <t>d'Arnaud</t>
  </si>
  <si>
    <t>Segura</t>
  </si>
  <si>
    <t>To Cazadero- Kyle Lohse and Sergio Romo</t>
  </si>
  <si>
    <t>to Terrapin- Alex Cobb, Charlie Furbush and Cazadero's 2013 #2</t>
  </si>
  <si>
    <t>to Orlando- Gio Gonzalez</t>
  </si>
  <si>
    <t>to Terrapin- Orlando's 2013 #1, Orlando's 2013 #2, New England's 2013 #2</t>
  </si>
  <si>
    <t>to New England- Ben Zobrist, Wilton Lopez, and Mike Napoli</t>
  </si>
  <si>
    <t>to Terrapin- Dominic Brown, Brain McCann and New England's 2013 #1</t>
  </si>
  <si>
    <t>to Capistrano- Bortolo Colon</t>
  </si>
  <si>
    <t>to Metroplex- Joe Smith and Capo's 2013 #5</t>
  </si>
  <si>
    <t>to Capistrano-Central Florida's 2013 #4</t>
  </si>
  <si>
    <t>to Central Florida- Capistrano's 2013 #4, #7, #8, #9</t>
  </si>
  <si>
    <t>to Capistrano-East Reading's 2013 #6</t>
  </si>
  <si>
    <t>to East Reading- Capistrano's 2013 #6 &amp; #10</t>
  </si>
  <si>
    <t>to Terrapin-Billy Butler, Daniel Hudson and Iowa's 2013 #1</t>
  </si>
  <si>
    <t>to Iowa- Adrian Gonzalez and Curtis Granderson</t>
  </si>
  <si>
    <t>HARPER</t>
  </si>
  <si>
    <t>GRANDAL</t>
  </si>
  <si>
    <t>BRANTLY</t>
  </si>
  <si>
    <t>HECHEVARRIA</t>
  </si>
  <si>
    <t>KELLY</t>
  </si>
  <si>
    <t>TYSON ROSS</t>
  </si>
  <si>
    <t>JACKSON</t>
  </si>
  <si>
    <t>HEFNER</t>
  </si>
  <si>
    <t>L. HENDRICKS</t>
  </si>
  <si>
    <t>AXELROD</t>
  </si>
  <si>
    <t>DARVISH</t>
  </si>
  <si>
    <t>PACHECO</t>
  </si>
  <si>
    <t>MIGUEL GONZALES</t>
  </si>
  <si>
    <t>LEMAHIEU</t>
  </si>
  <si>
    <t>GALVIS</t>
  </si>
  <si>
    <t>SHANE ROBINSON</t>
  </si>
  <si>
    <t>M. SIERRA</t>
  </si>
  <si>
    <t>LUETGE</t>
  </si>
  <si>
    <t>HAGUE</t>
  </si>
  <si>
    <t>MOORE</t>
  </si>
  <si>
    <t>DOOLITTLE</t>
  </si>
  <si>
    <t>ADAMS</t>
  </si>
  <si>
    <t>CRUZ</t>
  </si>
  <si>
    <t>PRYOR</t>
  </si>
  <si>
    <t>RICHARDS</t>
  </si>
  <si>
    <t>EZQ. CARRERA</t>
  </si>
  <si>
    <t>LAVARNWAY</t>
  </si>
  <si>
    <t>MACHADO</t>
  </si>
  <si>
    <t>CAIN</t>
  </si>
  <si>
    <t>E. RAMIREZ</t>
  </si>
  <si>
    <t>BROXTON</t>
  </si>
  <si>
    <t>CIRIACO</t>
  </si>
  <si>
    <t>JONES</t>
  </si>
  <si>
    <t>CORPORAN</t>
  </si>
  <si>
    <t>ROGERS</t>
  </si>
  <si>
    <t>B. WALLACE</t>
  </si>
  <si>
    <t>CESPEDES</t>
  </si>
  <si>
    <t>AOKI</t>
  </si>
  <si>
    <t>MAXWELL</t>
  </si>
  <si>
    <t>FELDMAN</t>
  </si>
  <si>
    <t>LANNAN</t>
  </si>
  <si>
    <t>B. LYON</t>
  </si>
  <si>
    <t>C. ZAMBRANO</t>
  </si>
  <si>
    <t>SIMMONS</t>
  </si>
  <si>
    <t>MARTE</t>
  </si>
  <si>
    <t>VALDESPIN</t>
  </si>
  <si>
    <t>JOHNSON</t>
  </si>
  <si>
    <t>LOMBARDOZZI</t>
  </si>
  <si>
    <t>XAVIER PAUL</t>
  </si>
  <si>
    <t>Q. BERRY</t>
  </si>
  <si>
    <t>T. BLAKELY</t>
  </si>
  <si>
    <t>HARVEY</t>
  </si>
  <si>
    <t>SEGURA</t>
  </si>
  <si>
    <t>MARTIN</t>
  </si>
  <si>
    <t>CASTILLO</t>
  </si>
  <si>
    <t>WISE</t>
  </si>
  <si>
    <t>JP HOWELL</t>
  </si>
  <si>
    <t>B. DOZIER</t>
  </si>
  <si>
    <t>JEPSEN</t>
  </si>
  <si>
    <t>MILEY</t>
  </si>
  <si>
    <t>CHEN</t>
  </si>
  <si>
    <t>SANCHEZ</t>
  </si>
  <si>
    <t>BELISARIO</t>
  </si>
  <si>
    <t>HARRELL</t>
  </si>
  <si>
    <t>SANTIAGO</t>
  </si>
  <si>
    <t>DONALDSON</t>
  </si>
  <si>
    <t>GOMES</t>
  </si>
  <si>
    <t>AJ POLLACK</t>
  </si>
  <si>
    <t>E. HARRERA</t>
  </si>
  <si>
    <t>PARKER</t>
  </si>
  <si>
    <t>REED</t>
  </si>
  <si>
    <t>SMYLY</t>
  </si>
  <si>
    <t>TYLER MOORE</t>
  </si>
  <si>
    <t>MCALLISTER</t>
  </si>
  <si>
    <t>MALDONADO</t>
  </si>
  <si>
    <t>FLAHERTY</t>
  </si>
  <si>
    <t>SCHEPPERS</t>
  </si>
  <si>
    <t>CODY ALLEN</t>
  </si>
  <si>
    <t>CALHOUN</t>
  </si>
  <si>
    <t>ROSARIO</t>
  </si>
  <si>
    <t>PERALTA</t>
  </si>
  <si>
    <t>PATTON</t>
  </si>
  <si>
    <t>QUINTANA</t>
  </si>
  <si>
    <t>HORST</t>
  </si>
  <si>
    <t>BUENO</t>
  </si>
  <si>
    <t>R. VALDES</t>
  </si>
  <si>
    <t>PULLBACK</t>
  </si>
  <si>
    <t>MIDDLEBROOKS</t>
  </si>
  <si>
    <t>TURNER</t>
  </si>
  <si>
    <t>POMERANZ</t>
  </si>
  <si>
    <t>BAILEY</t>
  </si>
  <si>
    <t>WHITE</t>
  </si>
  <si>
    <t>NORBERTO</t>
  </si>
  <si>
    <t>JERRY SANDS</t>
  </si>
  <si>
    <t>BELT</t>
  </si>
  <si>
    <t>MESORACO</t>
  </si>
  <si>
    <t>CARPENTAR</t>
  </si>
  <si>
    <t>HOOVER</t>
  </si>
  <si>
    <t>KONTOS</t>
  </si>
  <si>
    <t>MARTINEZ</t>
  </si>
  <si>
    <t>FALU</t>
  </si>
  <si>
    <t>COZART</t>
  </si>
  <si>
    <t>MOSS</t>
  </si>
  <si>
    <t>COOK</t>
  </si>
  <si>
    <t>KRATZ</t>
  </si>
  <si>
    <t>DE VRIES</t>
  </si>
  <si>
    <t>LIND</t>
  </si>
  <si>
    <t>LAIRD</t>
  </si>
  <si>
    <t>J. ARIAS</t>
  </si>
  <si>
    <t>RAPADA</t>
  </si>
  <si>
    <t>MILONE</t>
  </si>
  <si>
    <t>HERRARA</t>
  </si>
  <si>
    <t>CARTER</t>
  </si>
  <si>
    <t>MERWIN GONZALES</t>
  </si>
  <si>
    <t>MENDOZA</t>
  </si>
  <si>
    <t>NAVA</t>
  </si>
  <si>
    <t>SHAWN KELLEY</t>
  </si>
  <si>
    <t>HOLT</t>
  </si>
  <si>
    <t>RUTLEDGE</t>
  </si>
  <si>
    <t>CORBIN</t>
  </si>
  <si>
    <t>DIAMOND</t>
  </si>
  <si>
    <t>IWAKUMA</t>
  </si>
  <si>
    <t>STULTZ</t>
  </si>
  <si>
    <t>SOLANO</t>
  </si>
  <si>
    <t>LINCOLN</t>
  </si>
  <si>
    <t>ROENICKE</t>
  </si>
  <si>
    <t>J. DE LA ROSA</t>
  </si>
  <si>
    <t>BRIAN WILSON</t>
  </si>
  <si>
    <t>KOZMA</t>
  </si>
  <si>
    <t>DELGADO</t>
  </si>
  <si>
    <t>DOMIGUEZ</t>
  </si>
  <si>
    <t>VOLQUEZ</t>
  </si>
  <si>
    <t>LEAKE</t>
  </si>
  <si>
    <t>CALLASPO</t>
  </si>
  <si>
    <t>BRACH</t>
  </si>
  <si>
    <t>KIRKMAN</t>
  </si>
  <si>
    <t>FLORIMON</t>
  </si>
  <si>
    <t>GRIFFIN</t>
  </si>
  <si>
    <t>ATCHINSON</t>
  </si>
  <si>
    <t>TAWAZA</t>
  </si>
  <si>
    <t>FRANDSEN</t>
  </si>
  <si>
    <t>FIERS</t>
  </si>
  <si>
    <t>BAXTER</t>
  </si>
  <si>
    <t>O. PEREZ</t>
  </si>
  <si>
    <t>W. WRIGHT</t>
  </si>
  <si>
    <t>S. MOORE</t>
  </si>
  <si>
    <t>CAPO PULLBACKS - BLANKS, BOESCH, ANDREW MILLER, TIMMY COLLINS, JUAN NICASIO AND MATT LAPORTA</t>
  </si>
  <si>
    <t>NEW ENGLAND PULLBACKS - WIL BETEMIT, JESUS GUZMAN, RYAN KALISH</t>
  </si>
  <si>
    <t>ORLANDO PULLBACKS - Sean Rodriguez, Joel Peralta, and Geovany Soto</t>
  </si>
  <si>
    <t>Terrapin drops Octavio Dotel and LaTroy Hawkins</t>
  </si>
  <si>
    <t>Groton drops Kole Calhoun</t>
  </si>
  <si>
    <t>Terrapin drops Justin Smoak</t>
  </si>
  <si>
    <t>Brandon Snyder and Ryan Wheeler.</t>
  </si>
  <si>
    <t>Shizuoka drops Ryan Sweeney</t>
  </si>
  <si>
    <t>Central Florida drops Dee Gordon, Jason frasor, Julio Borbon and Kyle McClellan</t>
  </si>
  <si>
    <t>Hayward (Hamilton)</t>
  </si>
  <si>
    <t>The Hayward Monarch Stars become the Hamilton Time Travelers</t>
  </si>
  <si>
    <t>Iowa chooses to round out their roster-  Steve Delabar, Jarrod Dyson, Cody Eppley, Chris Gimenez, Matt Reynolds, Esmil Rogers</t>
  </si>
  <si>
    <t>to New England-Ryan Dempster and Groton's 2014 #7</t>
  </si>
  <si>
    <t>to Groton- New England's 2014 #3</t>
  </si>
  <si>
    <t>to East Reading- JA Happ</t>
  </si>
  <si>
    <t>to New England- East Reading 2014 # 7</t>
  </si>
  <si>
    <t>East Reading drops Miguel Batista</t>
  </si>
  <si>
    <t>GOSE</t>
  </si>
  <si>
    <t>to Capistrano- Corey Hart</t>
  </si>
  <si>
    <t>to Terrapin- Kyle Blanks</t>
  </si>
  <si>
    <t>to Terrapin- Mike Dunn and New England's 2014 #4</t>
  </si>
  <si>
    <t>to New England- Yasmani Grandal</t>
  </si>
  <si>
    <t>NABL 2014 DRAFT</t>
  </si>
  <si>
    <t>Archer</t>
  </si>
  <si>
    <t>Arenado</t>
  </si>
  <si>
    <t>Barnes</t>
  </si>
  <si>
    <t>Blackmon</t>
  </si>
  <si>
    <t>Bradley</t>
  </si>
  <si>
    <t>Colabello</t>
  </si>
  <si>
    <t>Gausman</t>
  </si>
  <si>
    <t>Gibson</t>
  </si>
  <si>
    <t>Hand</t>
  </si>
  <si>
    <t>Hicks</t>
  </si>
  <si>
    <t>Iglesias</t>
  </si>
  <si>
    <t>Ozuna</t>
  </si>
  <si>
    <t>Profar</t>
  </si>
  <si>
    <t>Rendon</t>
  </si>
  <si>
    <t>Semien</t>
  </si>
  <si>
    <t>Teheran</t>
  </si>
  <si>
    <t>Thielbar</t>
  </si>
  <si>
    <t>Villar</t>
  </si>
  <si>
    <t>Wacha</t>
  </si>
  <si>
    <t>Wong</t>
  </si>
  <si>
    <t>Yelich</t>
  </si>
  <si>
    <t>Nolan</t>
  </si>
  <si>
    <t>Gerrit</t>
  </si>
  <si>
    <t>Avisail</t>
  </si>
  <si>
    <t>Caleb</t>
  </si>
  <si>
    <t>Sonny</t>
  </si>
  <si>
    <t>Marcell</t>
  </si>
  <si>
    <t>Jurickson</t>
  </si>
  <si>
    <t>Marcus</t>
  </si>
  <si>
    <t>Kolten</t>
  </si>
  <si>
    <t>Arizona</t>
  </si>
  <si>
    <t>Atlanta</t>
  </si>
  <si>
    <t>Chicago NL</t>
  </si>
  <si>
    <t>Cincinnati</t>
  </si>
  <si>
    <t>Colorado</t>
  </si>
  <si>
    <t xml:space="preserve">Miami </t>
  </si>
  <si>
    <t>Milwaukee</t>
  </si>
  <si>
    <t>New York NL</t>
  </si>
  <si>
    <t>Pittsburgh</t>
  </si>
  <si>
    <t>St Louis</t>
  </si>
  <si>
    <t>San Francisco</t>
  </si>
  <si>
    <t>Washington</t>
  </si>
  <si>
    <t>Baltimore</t>
  </si>
  <si>
    <t xml:space="preserve">Boston </t>
  </si>
  <si>
    <t>Chicago AL</t>
  </si>
  <si>
    <t>Detroit</t>
  </si>
  <si>
    <t>Houston</t>
  </si>
  <si>
    <t>Kansas City</t>
  </si>
  <si>
    <t>Los Angeles AL</t>
  </si>
  <si>
    <t>Minnesota</t>
  </si>
  <si>
    <t>Seattle</t>
  </si>
  <si>
    <t>New York AL</t>
  </si>
  <si>
    <t>Oakland</t>
  </si>
  <si>
    <t>Tampa Bay</t>
  </si>
  <si>
    <t>Texas</t>
  </si>
  <si>
    <t>Toronto</t>
  </si>
  <si>
    <t>Los Angeles NL</t>
  </si>
  <si>
    <t>Team Check</t>
  </si>
  <si>
    <t>Philadelphia</t>
  </si>
  <si>
    <t>to Terrapin- Brian Dozier</t>
  </si>
  <si>
    <t>to Iowa- Tim Lincecum</t>
  </si>
  <si>
    <t>to Shizouka-  East Reading 2014 #5</t>
  </si>
  <si>
    <t>to East Reading- Brett Wallace</t>
  </si>
  <si>
    <t>to Terrapin- Wellington Castillo</t>
  </si>
  <si>
    <t>to New England- Mark Buehrle</t>
  </si>
  <si>
    <t>Fort Collins</t>
  </si>
  <si>
    <t>Northwest Sasquatches</t>
  </si>
  <si>
    <t>Northwest</t>
  </si>
  <si>
    <t>Hamilton Time Travelers change their name to Northwest Sasquatches</t>
  </si>
  <si>
    <t>Central Florida Expos change their name to Fort Collins Growlers</t>
  </si>
  <si>
    <t>to Shizuoka- Northwest's 2014 #6</t>
  </si>
  <si>
    <t>to Northwest- Luis Valbuena</t>
  </si>
  <si>
    <t>to Mission Viejo- Jeremy Hellickson</t>
  </si>
  <si>
    <t>to Northwest- Michael Brantley and Mission Viejo 2014 # 5</t>
  </si>
  <si>
    <t>to Mission Viejo- Lucas Duda</t>
  </si>
  <si>
    <t>to Groton- Mission Viejo 2014 #7</t>
  </si>
  <si>
    <t>to Bay- Andy Pettite</t>
  </si>
  <si>
    <t>to Shizuoka- Bay 2014 #5</t>
  </si>
  <si>
    <t>to Shizouka- New England 2014 #6</t>
  </si>
  <si>
    <t>to New England- Willie Bloomquist</t>
  </si>
  <si>
    <t>to Cazadero- Andrelton Simmons</t>
  </si>
  <si>
    <t>to Northwest- Omar Infante and Jim Henderson</t>
  </si>
  <si>
    <t>to New England- East Reading 2014 #9 &amp; #10</t>
  </si>
  <si>
    <t>to East Reading- New England 2014 #8</t>
  </si>
  <si>
    <t>to Cazadero- Mike Moustakas, Groton's 2014 #1, #2 &amp; #3</t>
  </si>
  <si>
    <t>to Groton-Zack Grienke, Kyle Lohse, Jimmy Rollins and Eric Chavez</t>
  </si>
  <si>
    <t>to Iowa- Andy Dirks</t>
  </si>
  <si>
    <t>to Boca Raton- Brayan Pena</t>
  </si>
  <si>
    <t>MYERS</t>
  </si>
  <si>
    <t>FERNANDEZ</t>
  </si>
  <si>
    <t>PUIG</t>
  </si>
  <si>
    <t>WACHA</t>
  </si>
  <si>
    <t>S. MILLER</t>
  </si>
  <si>
    <t>RYU</t>
  </si>
  <si>
    <t>ARCHER</t>
  </si>
  <si>
    <t>COLE</t>
  </si>
  <si>
    <t>GRAY</t>
  </si>
  <si>
    <t>PROFAR</t>
  </si>
  <si>
    <t>K. DAVIS</t>
  </si>
  <si>
    <t>IGLESIS</t>
  </si>
  <si>
    <t>GYORKO</t>
  </si>
  <si>
    <t>SALAZAR</t>
  </si>
  <si>
    <t>ROSENTHAL</t>
  </si>
  <si>
    <t>LOCKE</t>
  </si>
  <si>
    <t>RENDON</t>
  </si>
  <si>
    <t>M. PEREZ</t>
  </si>
  <si>
    <t>A. WOOD</t>
  </si>
  <si>
    <t>CINGRANI</t>
  </si>
  <si>
    <t>LACKEY</t>
  </si>
  <si>
    <t>SKAGGS</t>
  </si>
  <si>
    <t>YELICH</t>
  </si>
  <si>
    <t>A. GARCIA</t>
  </si>
  <si>
    <t>J. MERCER</t>
  </si>
  <si>
    <t>WONG</t>
  </si>
  <si>
    <t>GAUSMAN</t>
  </si>
  <si>
    <t>GATTIS</t>
  </si>
  <si>
    <t>P. RODRIGUEZ</t>
  </si>
  <si>
    <t>PAXTON</t>
  </si>
  <si>
    <t>B. MILLER</t>
  </si>
  <si>
    <t>KASMIR</t>
  </si>
  <si>
    <t>OZUNA</t>
  </si>
  <si>
    <t>THORNBURG</t>
  </si>
  <si>
    <t>MANESS</t>
  </si>
  <si>
    <t>COSART</t>
  </si>
  <si>
    <t>D. CARPENTER</t>
  </si>
  <si>
    <t>ZUNINO</t>
  </si>
  <si>
    <t>AVILAN</t>
  </si>
  <si>
    <t>URIBE</t>
  </si>
  <si>
    <t>STRAILEY</t>
  </si>
  <si>
    <t>PETTIBONE</t>
  </si>
  <si>
    <t>COTTS</t>
  </si>
  <si>
    <t>ARCIA</t>
  </si>
  <si>
    <t>SIEGRIST</t>
  </si>
  <si>
    <t>BRADLEY</t>
  </si>
  <si>
    <t>ROARK</t>
  </si>
  <si>
    <t>VILLAR</t>
  </si>
  <si>
    <t>GREGORIUS</t>
  </si>
  <si>
    <t>OBERHOLTZ</t>
  </si>
  <si>
    <t>REDMOND</t>
  </si>
  <si>
    <t>DAVIDSON</t>
  </si>
  <si>
    <t>GENNETT</t>
  </si>
  <si>
    <t>KOEHLER</t>
  </si>
  <si>
    <t>BYRD</t>
  </si>
  <si>
    <t>BLACKMON</t>
  </si>
  <si>
    <t>FARQUAR</t>
  </si>
  <si>
    <t>MARISNICK</t>
  </si>
  <si>
    <t>RUSIN</t>
  </si>
  <si>
    <t>LOUP</t>
  </si>
  <si>
    <t>RUF</t>
  </si>
  <si>
    <t>MACHI</t>
  </si>
  <si>
    <t>FRANKLIN</t>
  </si>
  <si>
    <t>J. LAKE</t>
  </si>
  <si>
    <t>SWEENEY</t>
  </si>
  <si>
    <t>HOES</t>
  </si>
  <si>
    <t>VINCENT</t>
  </si>
  <si>
    <t>ERLIN</t>
  </si>
  <si>
    <t>GILLESPIE</t>
  </si>
  <si>
    <t>THIEBAR</t>
  </si>
  <si>
    <t>KINZLER</t>
  </si>
  <si>
    <t>J. WILSON</t>
  </si>
  <si>
    <t>GARCIA</t>
  </si>
  <si>
    <t>SEMIEN</t>
  </si>
  <si>
    <t>OTERO</t>
  </si>
  <si>
    <t>D. MURPHY</t>
  </si>
  <si>
    <t>MEDINA</t>
  </si>
  <si>
    <t>DIETRICH</t>
  </si>
  <si>
    <t>PHEGLEY</t>
  </si>
  <si>
    <t>RONDON</t>
  </si>
  <si>
    <t>C. HERNANDEZ</t>
  </si>
  <si>
    <t>T. JORDAN</t>
  </si>
  <si>
    <t>SATIN</t>
  </si>
  <si>
    <t>GROSSMAN</t>
  </si>
  <si>
    <t>T. ABREU</t>
  </si>
  <si>
    <t>SCHUMAKER</t>
  </si>
  <si>
    <t>LOUGH</t>
  </si>
  <si>
    <t>VAN SLYKE</t>
  </si>
  <si>
    <t>BARNEY</t>
  </si>
  <si>
    <t>CULBERSON</t>
  </si>
  <si>
    <t>QUALLS</t>
  </si>
  <si>
    <t>KOTTARAS</t>
  </si>
  <si>
    <t>TEPESCH</t>
  </si>
  <si>
    <t>SCHUCK</t>
  </si>
  <si>
    <t>VOGT</t>
  </si>
  <si>
    <t>WARREN</t>
  </si>
  <si>
    <t>HICKS</t>
  </si>
  <si>
    <t>WITHROW</t>
  </si>
  <si>
    <t>PEACOCK</t>
  </si>
  <si>
    <t>FIFE</t>
  </si>
  <si>
    <t>W. SMITH</t>
  </si>
  <si>
    <t>VAVARO</t>
  </si>
  <si>
    <t>F. RODRIGUEZ</t>
  </si>
  <si>
    <t>FEDEROWICZ</t>
  </si>
  <si>
    <t>FIEN</t>
  </si>
  <si>
    <t>GINDL</t>
  </si>
  <si>
    <t>Y. PETTIT</t>
  </si>
  <si>
    <t>R. WEBB</t>
  </si>
  <si>
    <t xml:space="preserve">GOINS </t>
  </si>
  <si>
    <t>C. CAPPS</t>
  </si>
  <si>
    <t>DEMPSTER</t>
  </si>
  <si>
    <t>MAURER</t>
  </si>
  <si>
    <t>KOSMA</t>
  </si>
  <si>
    <t>B. MORRIS</t>
  </si>
  <si>
    <t>T. LYONS</t>
  </si>
  <si>
    <t>T. CROWE</t>
  </si>
  <si>
    <t>C. TORREZ</t>
  </si>
  <si>
    <t>HEISEY</t>
  </si>
  <si>
    <t>B. SMITH</t>
  </si>
  <si>
    <t>OHLENDORF</t>
  </si>
  <si>
    <t>BARMES</t>
  </si>
  <si>
    <t>S. BAKER</t>
  </si>
  <si>
    <t>D. STOREN</t>
  </si>
  <si>
    <t>T. HANSON</t>
  </si>
  <si>
    <t>GIBSON</t>
  </si>
  <si>
    <t>KALISH</t>
  </si>
  <si>
    <t>WORKMAN</t>
  </si>
  <si>
    <t>PURCEY</t>
  </si>
  <si>
    <t>BECKETT</t>
  </si>
  <si>
    <t>M. KRAUSS</t>
  </si>
  <si>
    <t>W. HARRIS</t>
  </si>
  <si>
    <t>PASS</t>
  </si>
  <si>
    <t>BONIFACIO</t>
  </si>
  <si>
    <t>JETER</t>
  </si>
  <si>
    <t>A. RODRIGUEZ</t>
  </si>
  <si>
    <t>KEUCHEL</t>
  </si>
  <si>
    <t>ARENADO</t>
  </si>
  <si>
    <t>TEHERAN</t>
  </si>
  <si>
    <t>ASCHE</t>
  </si>
  <si>
    <t>LAGARES</t>
  </si>
  <si>
    <t>AJ RAMOs</t>
  </si>
  <si>
    <t>to Cazadero- New England 2015 #2</t>
  </si>
  <si>
    <t>to New England- Joe Nathan and Edward Mujica</t>
  </si>
  <si>
    <t>DRAFT</t>
  </si>
  <si>
    <t>to East Reading- Wil Harris</t>
  </si>
  <si>
    <t>To New England-East Reading 2015 #10</t>
  </si>
  <si>
    <t>NABL 2015 DRAFT</t>
  </si>
  <si>
    <t>Pullbacks</t>
  </si>
  <si>
    <t>Mission Viejo- Chamberlain, Maybin, Walden, Drabek, Pelfrey</t>
  </si>
  <si>
    <t>Iowa- Hudson, Harang</t>
  </si>
  <si>
    <t>Orlando-Ransom, Thatcher</t>
  </si>
  <si>
    <t>New Englad- Weeks</t>
  </si>
  <si>
    <t>Ruppert- Putkonen (was already on roster)</t>
  </si>
  <si>
    <t>Capistrano- Vetters</t>
  </si>
  <si>
    <t>to Mission Viejo- David Freese</t>
  </si>
  <si>
    <t>to Shizuoka- Mission Viejo's 2015 #5, #8 &amp; #9</t>
  </si>
  <si>
    <t>Iowa Drops Vernon Wells and Jarrod Tyson</t>
  </si>
  <si>
    <t>Shizuoka drops Ross Detwiler and Felipe Paulino</t>
  </si>
  <si>
    <t>Groton drops Wade Davis</t>
  </si>
  <si>
    <t>New England drops David Ross</t>
  </si>
  <si>
    <t>to Ruppert- Brad Ziegler</t>
  </si>
  <si>
    <t>to Fort Collins- Francisco Rodriquez &amp; Ruppert 2015 #6</t>
  </si>
  <si>
    <t>to Fort Collins- Todd Helton</t>
  </si>
  <si>
    <t>to Northwest- Fort Collins 2015 #9</t>
  </si>
  <si>
    <t>Mission Viejo drops Cameron Maybin</t>
  </si>
  <si>
    <t>to Capistrano- Kenley Jansen</t>
  </si>
  <si>
    <t>to Iowa- Capistrano 2015 #3 &amp; # 7</t>
  </si>
  <si>
    <t>Capistrano drops David Purcey</t>
  </si>
  <si>
    <t>to Bay- Carlos Beltran</t>
  </si>
  <si>
    <t>to Cazadero- Juan Francisco and Bay 2015 #2</t>
  </si>
  <si>
    <t>to Cazadero- Brandon Morrow</t>
  </si>
  <si>
    <t>to Shizouka- Cazadero 2015 #10</t>
  </si>
  <si>
    <t>Cazadero Drops- Dan Jennings</t>
  </si>
  <si>
    <t>to New England- Jarrod Saltalamacchia</t>
  </si>
  <si>
    <t>to Cazadero- Jonny Gomes and New England 2015 #3 and #4</t>
  </si>
  <si>
    <t>to Bay- Juan Francisco and Bay 2015 #2 (previously obtained by Cazadero)</t>
  </si>
  <si>
    <t>to Cazadero- Bay 2015 #1</t>
  </si>
  <si>
    <t>to Cazadero- Cole Hamels, Chase Headley, Stephen Vogt and New England 2015 #1</t>
  </si>
  <si>
    <t>to New England- Carlos Gonzalez, Josh Beckett, Jarred Cosart and Joe Kelly and Cazadero 2015 #6, #7, #8 and #9</t>
  </si>
  <si>
    <t>to New England- Orlando 2015 #8</t>
  </si>
  <si>
    <t>to Orlando- Jose Lobaton</t>
  </si>
  <si>
    <t>Bay drops Cesar Hernandez</t>
  </si>
  <si>
    <t>to New England- Cliff Lee, Jim Henderson and Northwest 2015 #8 and Northwest 2015 #10</t>
  </si>
  <si>
    <t>to Northwest- Brian Shaw, Felix Doubront , New England 2015 # 5 and Cazadero 2015 #6</t>
  </si>
  <si>
    <t>to Terrapin- Zach Duke and New England 2015 #6</t>
  </si>
  <si>
    <t>to New England- Danny Valencia and Terrapin 2015 #8</t>
  </si>
  <si>
    <t>to Terrapin- Jenry Mejia and Jake Marisnick</t>
  </si>
  <si>
    <t>to Shizuoka- Brian McCann and Kyle Blanks</t>
  </si>
  <si>
    <t>to Iowa- Mike Minor</t>
  </si>
  <si>
    <t>to Terrapin- Brandon McCarthy and  Iowa's 2015 #3</t>
  </si>
  <si>
    <t>Anderson</t>
  </si>
  <si>
    <t>Schoop</t>
  </si>
  <si>
    <t>Betts</t>
  </si>
  <si>
    <t>Bogaerts</t>
  </si>
  <si>
    <t>Holt</t>
  </si>
  <si>
    <t>Mookie</t>
  </si>
  <si>
    <t>Xander</t>
  </si>
  <si>
    <t>Brock</t>
  </si>
  <si>
    <t>Vazquez</t>
  </si>
  <si>
    <t>Baez</t>
  </si>
  <si>
    <t>Hendricks</t>
  </si>
  <si>
    <t>Soler</t>
  </si>
  <si>
    <t>Maikel</t>
  </si>
  <si>
    <t>Wada</t>
  </si>
  <si>
    <t>Barnhart</t>
  </si>
  <si>
    <t>Contreras</t>
  </si>
  <si>
    <t>Tucker</t>
  </si>
  <si>
    <t>Kahnle</t>
  </si>
  <si>
    <t>Castellanos</t>
  </si>
  <si>
    <t>Ray</t>
  </si>
  <si>
    <t>Suarez</t>
  </si>
  <si>
    <t>Springer</t>
  </si>
  <si>
    <t>Eugenio</t>
  </si>
  <si>
    <t>Cron</t>
  </si>
  <si>
    <t>Rojas</t>
  </si>
  <si>
    <t>Shoemaker</t>
  </si>
  <si>
    <t>Betances</t>
  </si>
  <si>
    <t>deGrom</t>
  </si>
  <si>
    <t>Dellin</t>
  </si>
  <si>
    <t>Wilmer</t>
  </si>
  <si>
    <t>Harrison</t>
  </si>
  <si>
    <t>Grichuk</t>
  </si>
  <si>
    <t>Gregory</t>
  </si>
  <si>
    <t>Randal</t>
  </si>
  <si>
    <t>Maybin</t>
  </si>
  <si>
    <t>Boxberger</t>
  </si>
  <si>
    <t>Kiermaier</t>
  </si>
  <si>
    <t>Sardinas</t>
  </si>
  <si>
    <t>Stroman</t>
  </si>
  <si>
    <t>haybrown11@netscape.net</t>
  </si>
  <si>
    <t>updated 1/15</t>
  </si>
  <si>
    <t>to New England- East Reading 2015 #2</t>
  </si>
  <si>
    <t>to East Reading- Jarred Cosart, 2015 East Reading #10 (owned by NE) &amp; New England 2015 #10</t>
  </si>
  <si>
    <t>to New England- Carlos Corporan and Mission Viejo's 2015 #9</t>
  </si>
  <si>
    <t>to Shizouka- New England 2015 #7 &amp; Orlando 2015 #8</t>
  </si>
  <si>
    <t>to Shizouka- Fort Collins 2015 #10</t>
  </si>
  <si>
    <t>to Fort Collins- Robbie Erlin</t>
  </si>
  <si>
    <t>to Shizouka- Capistrano Valley's 2015 #9</t>
  </si>
  <si>
    <t>to Capistrano- BJ Upton</t>
  </si>
  <si>
    <t>to Bay- Craig Stammen</t>
  </si>
  <si>
    <t>to Shizouka- Bay 2015 #8</t>
  </si>
  <si>
    <t>Iron City</t>
  </si>
  <si>
    <t>Stillwater</t>
  </si>
  <si>
    <t>Stillwater Ducks</t>
  </si>
  <si>
    <t>to Iron City-  Francisco Liriano, Charlie Blackmon &amp; Mission Viejo 2015 #7 &amp; #10</t>
  </si>
  <si>
    <t>to Mission Viejo- Robinson Cano and Iron City 2015 #5</t>
  </si>
  <si>
    <t>to Iron City- Garrett Jones</t>
  </si>
  <si>
    <t>to Red Arrow- Iron City 2015 #4</t>
  </si>
  <si>
    <t>to Cazadero- Charlie Blackmon and Iron City's 2015 #3</t>
  </si>
  <si>
    <t>to Iron City- James Paxton, Jared Hughes and Burke Badenhop</t>
  </si>
  <si>
    <t>to Capistrano- Cole Calhoun, Mission Viejo 2015 #7 and Iron City 2015 #1</t>
  </si>
  <si>
    <t>to Iron City- Alex Rios, Corey Hart, Capistrano 2015 #8 and Iron City 2015 #1</t>
  </si>
  <si>
    <t>to New England- Josh Reddick and ORL #4</t>
  </si>
  <si>
    <t>to Orlando-  Mark Buehrle and Cazadero #7 (owned by NE)</t>
  </si>
  <si>
    <t>to Stillwater- Alfredo Simon</t>
  </si>
  <si>
    <t>to Metroplex- Stillwater 2015 #5</t>
  </si>
  <si>
    <t>to Cazadero- Northwest 2015 #1</t>
  </si>
  <si>
    <t>to Northwest-  Drew Pomeranz , Jeremy Affeldt and Cazadero 2015 #1</t>
  </si>
  <si>
    <t>to Fort Collins- Michael Brantley</t>
  </si>
  <si>
    <t>to Northwest- Fort Collins 2015 # 1 and # 3</t>
  </si>
  <si>
    <t>to Stillwater- Bartolo Colon</t>
  </si>
  <si>
    <t>to Capistrano- Stillwater's 2015 #4</t>
  </si>
  <si>
    <t xml:space="preserve">Sanchez </t>
  </si>
  <si>
    <t>to Iron City- Jose Tabata and Fort Collins 2015 #4</t>
  </si>
  <si>
    <t>to Fort Collins- James Paxton</t>
  </si>
  <si>
    <t/>
  </si>
  <si>
    <t>to Fort Collins- Ben Zobrist and LaTroy Hawkins</t>
  </si>
  <si>
    <t>to New England- Fort Collins 2015 #5, #6, #7, #8 and Ruppert #6</t>
  </si>
  <si>
    <t>Abreu, Jose</t>
  </si>
  <si>
    <t>Springer, George</t>
  </si>
  <si>
    <t>Soler, Jorge</t>
  </si>
  <si>
    <t>Bogaerts, Xander</t>
  </si>
  <si>
    <t>Ventura, Yordano</t>
  </si>
  <si>
    <t>Betts, Mookie</t>
  </si>
  <si>
    <t>deGrom, Jacob</t>
  </si>
  <si>
    <t>McHugh, Collin</t>
  </si>
  <si>
    <t>Shoemaker, Matt</t>
  </si>
  <si>
    <t>Harrison, Josh</t>
  </si>
  <si>
    <t>Bauer, Trevor</t>
  </si>
  <si>
    <t>Tanaka, Masahiro</t>
  </si>
  <si>
    <t>Betances, Dellin</t>
  </si>
  <si>
    <t>Odor, Rougned</t>
  </si>
  <si>
    <t>Panik, Joe</t>
  </si>
  <si>
    <t>Polanco, Gregory</t>
  </si>
  <si>
    <t>Lamb, Jake</t>
  </si>
  <si>
    <t>Herrera, Dilson</t>
  </si>
  <si>
    <t>Baez, Javier</t>
  </si>
  <si>
    <t>Castillo, Rusney</t>
  </si>
  <si>
    <t>Hamilton, Billy</t>
  </si>
  <si>
    <t>Hutchison, Drew</t>
  </si>
  <si>
    <t>Santana, Danny</t>
  </si>
  <si>
    <t>Sanchez, Aaron</t>
  </si>
  <si>
    <t>Hendricks, Kyle</t>
  </si>
  <si>
    <t>Grichuk, Randal</t>
  </si>
  <si>
    <t>Peralta, David</t>
  </si>
  <si>
    <t>Hahn, Jesse</t>
  </si>
  <si>
    <t>Odorizzi, Jake</t>
  </si>
  <si>
    <t>Fiers, Michael</t>
  </si>
  <si>
    <t>Worley, Vance</t>
  </si>
  <si>
    <t>Schoop, Jonathan</t>
  </si>
  <si>
    <t>Flores, Wilmer</t>
  </si>
  <si>
    <t>Stroman, Marcus</t>
  </si>
  <si>
    <t>Owings, Chris</t>
  </si>
  <si>
    <t>Castellanos, Nick</t>
  </si>
  <si>
    <t>McGehee, Casey</t>
  </si>
  <si>
    <t>Giles, Ken</t>
  </si>
  <si>
    <t>Singleton, Jon</t>
  </si>
  <si>
    <t>Vargas, Kennys</t>
  </si>
  <si>
    <t>Alcantara, Arismendy</t>
  </si>
  <si>
    <t>Boxberger, Brad</t>
  </si>
  <si>
    <t>Ramirez, Jose</t>
  </si>
  <si>
    <t>Familia, Jeurys</t>
  </si>
  <si>
    <t>Martinez, Nick</t>
  </si>
  <si>
    <t>Kiermaier, Kevin</t>
  </si>
  <si>
    <t>Matzek, Tyler</t>
  </si>
  <si>
    <t>Cervelli, Francisco</t>
  </si>
  <si>
    <t>Greene, Shane</t>
  </si>
  <si>
    <t>Elias, Roenis</t>
  </si>
  <si>
    <t>Bethancourt, Christian</t>
  </si>
  <si>
    <t>Negron, Kris</t>
  </si>
  <si>
    <t>Walters, Zach</t>
  </si>
  <si>
    <t>Vazquez, Christian</t>
  </si>
  <si>
    <t>Suarez, Eugenio</t>
  </si>
  <si>
    <t>Anderson, Chase</t>
  </si>
  <si>
    <t>Nelson, Jimmy</t>
  </si>
  <si>
    <t>Buchanan, David</t>
  </si>
  <si>
    <t>House, T.J.</t>
  </si>
  <si>
    <t>Rivera, Rene</t>
  </si>
  <si>
    <t>Morse, Mike</t>
  </si>
  <si>
    <t>Avila, Alex</t>
  </si>
  <si>
    <t>Putnam, Zach</t>
  </si>
  <si>
    <t>Milone, Tommy</t>
  </si>
  <si>
    <t>Gosewisch, Tuffy</t>
  </si>
  <si>
    <t>Despaigne, Odrisamer</t>
  </si>
  <si>
    <t>Cron, C.J.</t>
  </si>
  <si>
    <t>Taylor, Chris</t>
  </si>
  <si>
    <t>DeSCLAFANI, Anthony</t>
  </si>
  <si>
    <t>Montero, Rafael</t>
  </si>
  <si>
    <t>Chirinos, Robinson</t>
  </si>
  <si>
    <t>Ramirez, Neil</t>
  </si>
  <si>
    <t>Butera, Drew</t>
  </si>
  <si>
    <t>Colon, Christian</t>
  </si>
  <si>
    <t>Susac, Andrew</t>
  </si>
  <si>
    <t>INCIARTE, Ender</t>
  </si>
  <si>
    <t>Morin, Mike</t>
  </si>
  <si>
    <t>Crockett, Kyle</t>
  </si>
  <si>
    <t>Beimel, Joe</t>
  </si>
  <si>
    <t>Ruggiano, Justin</t>
  </si>
  <si>
    <t>Leone, Dominic</t>
  </si>
  <si>
    <t>Holt, Brock</t>
  </si>
  <si>
    <t>Quackenbush, Kevin</t>
  </si>
  <si>
    <t>Medica, Tommy</t>
  </si>
  <si>
    <t>Treinen, Blake</t>
  </si>
  <si>
    <t>Salas, Fernando</t>
  </si>
  <si>
    <t>Maybin, Cameron</t>
  </si>
  <si>
    <t>Atchison, Scott</t>
  </si>
  <si>
    <t>Paulsen, Ben</t>
  </si>
  <si>
    <t>Hernandez, Cesar</t>
  </si>
  <si>
    <t>Dyson, Sam</t>
  </si>
  <si>
    <t>Hernandez, Enrique</t>
  </si>
  <si>
    <t>Carlyle, Buddy</t>
  </si>
  <si>
    <t>Pinto, Josmil</t>
  </si>
  <si>
    <t>Rosales, Adam</t>
  </si>
  <si>
    <t>McAllister, Zach</t>
  </si>
  <si>
    <t>Barrett, Aaron</t>
  </si>
  <si>
    <t>Simmons, Shae</t>
  </si>
  <si>
    <t>Young, Chris</t>
  </si>
  <si>
    <t>Joseph, Caleb</t>
  </si>
  <si>
    <t>Tolleson, Shawn</t>
  </si>
  <si>
    <t>Motte, Jason</t>
  </si>
  <si>
    <t>Edgin, Josh</t>
  </si>
  <si>
    <t>Layne, Tom</t>
  </si>
  <si>
    <t>Marshall, Evan</t>
  </si>
  <si>
    <t>Campbell, Eric</t>
  </si>
  <si>
    <t>Belisle, Matt</t>
  </si>
  <si>
    <t>DONE</t>
  </si>
  <si>
    <t>Solarte, Yangervis</t>
  </si>
  <si>
    <t>Heisey, Chris</t>
  </si>
  <si>
    <t>Nieuwenhuis, Kirk</t>
  </si>
  <si>
    <t>Hale, David</t>
  </si>
  <si>
    <t>Klein, Phil</t>
  </si>
  <si>
    <t>Tejada, Ruben</t>
  </si>
  <si>
    <t>Weeks, Rickie</t>
  </si>
  <si>
    <t>Freiman, Nate</t>
  </si>
  <si>
    <t>Gomez, Jeanmar</t>
  </si>
  <si>
    <t>Danks, John</t>
  </si>
  <si>
    <t>Webster, Allen</t>
  </si>
  <si>
    <t>Hatcher, Chris</t>
  </si>
  <si>
    <t>Rodriguez, Alex</t>
  </si>
  <si>
    <t>Liriano, Rymer</t>
  </si>
  <si>
    <t>PULL BACK</t>
  </si>
  <si>
    <t>Nieto, Adrian</t>
  </si>
  <si>
    <t>Chavez, Eric</t>
  </si>
  <si>
    <t>Reed, Addison</t>
  </si>
  <si>
    <t>Freeman, Sam</t>
  </si>
  <si>
    <t>Detwiler, Ross</t>
  </si>
  <si>
    <t>Diaz, Jumbo</t>
  </si>
  <si>
    <t>Mendez, Roman</t>
  </si>
  <si>
    <t>Eveland, Dana</t>
  </si>
  <si>
    <t>Sanchez, Carlos</t>
  </si>
  <si>
    <t>Garcia, Jaime</t>
  </si>
  <si>
    <t>Perez, Roberto</t>
  </si>
  <si>
    <t>Forsythe, Logan</t>
  </si>
  <si>
    <t>O'Flaherty, Eric</t>
  </si>
  <si>
    <t>Howard, Ryan</t>
  </si>
  <si>
    <t>Barmes, Clint</t>
  </si>
  <si>
    <t>Hagadone, Nick</t>
  </si>
  <si>
    <t>Smoak, Justin</t>
  </si>
  <si>
    <t>Hayes, Brett</t>
  </si>
  <si>
    <t>Pressly, Ryan</t>
  </si>
  <si>
    <t>Pryor, Stephen</t>
  </si>
  <si>
    <t>Lough, David</t>
  </si>
  <si>
    <t>Guyer, Brandon</t>
  </si>
  <si>
    <t>Petit, Gregorio</t>
  </si>
  <si>
    <t>Wilson, Alex</t>
  </si>
  <si>
    <t xml:space="preserve">Kelly, Don </t>
  </si>
  <si>
    <t>Ray, Robbie</t>
  </si>
  <si>
    <t>Sipp, Tony</t>
  </si>
  <si>
    <t>Pull backs</t>
  </si>
  <si>
    <t>Brandon Morrow, Jerome Williams, Jonny Gomes, and Jordan Schafer</t>
  </si>
  <si>
    <t>Randall Delgado, Nick Vincent, Eric Young Jr, Mark Reynolds, and Charlie Furbush</t>
  </si>
  <si>
    <t>Cahill, J. Johnson, Withrow</t>
  </si>
  <si>
    <t>Parnell, Aviles, Hunter, Chamberlain, Hochever, Nolasco</t>
  </si>
  <si>
    <t>Northwest cuts Ryan Kalish, Felix Doubront and  Ernesto Frieri</t>
  </si>
  <si>
    <t>Terrapin cuts Dominic Brown and Jenrry Mejia</t>
  </si>
  <si>
    <t>to East Reading- Darin Ruf</t>
  </si>
  <si>
    <t>to Terrapin- Ike Davis</t>
  </si>
  <si>
    <t>to Shizuoka- East Readings 2016 #6</t>
  </si>
  <si>
    <t>to East Reading-JP Howell and Casey Janssen</t>
  </si>
  <si>
    <t>Shizuoka cuts Kyle Blanks, Ross Detwiler,  Cody Ross, Roman Mendez, Ryan Kalish</t>
  </si>
  <si>
    <t>East Reading cuts David Hernandez and Caleb Gindl</t>
  </si>
  <si>
    <t>NABL 2016 DRAFT</t>
  </si>
  <si>
    <t>SHIZUOKA</t>
  </si>
  <si>
    <t>Iron City cuts Craig Breslow, Chris Denorfia, Brad Peacock, Mike Minor, Antonio Bastardo</t>
  </si>
  <si>
    <t>New England cuts Stephen Pryor, Chris Bassit and Tommy Kahnle</t>
  </si>
  <si>
    <t>Paco Rodriguez, Gordon Beckham,  Derek Deitrich, Robbie Ross, Kevin Seigrist</t>
  </si>
  <si>
    <t>Stillwater cuts Andy Dirks</t>
  </si>
  <si>
    <t>DeSclafani</t>
  </si>
  <si>
    <t>Northwest cuts Alex Wilson and has Leone restored to his team from the draft</t>
  </si>
  <si>
    <t>Vic Black</t>
  </si>
  <si>
    <t>Blaine Hardy</t>
  </si>
  <si>
    <t>D. Webb</t>
  </si>
  <si>
    <t>Chris Bassit</t>
  </si>
  <si>
    <t>LaStella</t>
  </si>
  <si>
    <t>JJ Hoover</t>
  </si>
  <si>
    <t>Cody Ross</t>
  </si>
  <si>
    <t>Will Smith</t>
  </si>
  <si>
    <t>Jeffers</t>
  </si>
  <si>
    <t>Phil Coke</t>
  </si>
  <si>
    <t>David Huff</t>
  </si>
  <si>
    <t>Daniel Hudson</t>
  </si>
  <si>
    <t>to Shizuoka- Fort Collins 2016 #7</t>
  </si>
  <si>
    <t>to Fort Collins- Rickie Weeks</t>
  </si>
  <si>
    <t>to Shizuoka- East Reading 2016 #8</t>
  </si>
  <si>
    <t>to East Reading- Dustin Ackley</t>
  </si>
  <si>
    <t>to East Reading-  Matt Joyce</t>
  </si>
  <si>
    <t>to Capistrano-  Jeff Locke</t>
  </si>
  <si>
    <t>East Reading drops Brett Wallace</t>
  </si>
  <si>
    <t>h</t>
  </si>
  <si>
    <t>to Ruppert- Jonathan Papelbon</t>
  </si>
  <si>
    <t>to Red Arrow- Kyle Lohse</t>
  </si>
  <si>
    <t>to Groton- Ryan Cook and Red Arrow 2016 #2</t>
  </si>
  <si>
    <t>to Groton-Ruppert 2016 #3</t>
  </si>
  <si>
    <t>to Ruppert drops Arencibia</t>
  </si>
  <si>
    <t>IL</t>
  </si>
  <si>
    <t>MN</t>
  </si>
  <si>
    <t>to Cazadero- Hyun-Jin Ryu</t>
  </si>
  <si>
    <t>To Boca Raton- Cazadero 2016 #4</t>
  </si>
  <si>
    <t>to Shizuoka-  Blaine Boyer and Josh Fields</t>
  </si>
  <si>
    <t>to Cazadero- Anthony Vavaro</t>
  </si>
  <si>
    <t>to New England- Cazadero's 2016 #8 &amp; Brandon Morrow</t>
  </si>
  <si>
    <t>to Cazadero- Jonathan Broxton and Kyle Crockett</t>
  </si>
  <si>
    <t>Ahmed</t>
  </si>
  <si>
    <t>Chafin</t>
  </si>
  <si>
    <t>Peterson</t>
  </si>
  <si>
    <t>Jace</t>
  </si>
  <si>
    <t>Schwarber</t>
  </si>
  <si>
    <t>Bryant</t>
  </si>
  <si>
    <t>Lorenzen</t>
  </si>
  <si>
    <t>Raisel</t>
  </si>
  <si>
    <t>Eddie</t>
  </si>
  <si>
    <t>Pederson</t>
  </si>
  <si>
    <t>Joc</t>
  </si>
  <si>
    <t>Urena</t>
  </si>
  <si>
    <t>Davies</t>
  </si>
  <si>
    <t>Domingo</t>
  </si>
  <si>
    <t>Conforto</t>
  </si>
  <si>
    <t>Syndergaard</t>
  </si>
  <si>
    <t>Matz</t>
  </si>
  <si>
    <t>Robles</t>
  </si>
  <si>
    <t>Noah</t>
  </si>
  <si>
    <t>Franco</t>
  </si>
  <si>
    <t>Nola</t>
  </si>
  <si>
    <t>Neris</t>
  </si>
  <si>
    <t>Hedges</t>
  </si>
  <si>
    <t>Sandy</t>
  </si>
  <si>
    <t>Lindor</t>
  </si>
  <si>
    <t>Correa</t>
  </si>
  <si>
    <t>Heaney</t>
  </si>
  <si>
    <t>Cam</t>
  </si>
  <si>
    <t>Buxton</t>
  </si>
  <si>
    <t>Byron</t>
  </si>
  <si>
    <t>Severino</t>
  </si>
  <si>
    <t>Montgomery</t>
  </si>
  <si>
    <t>Ketel</t>
  </si>
  <si>
    <t>Taijuan</t>
  </si>
  <si>
    <t>Gallo</t>
  </si>
  <si>
    <t>Kela</t>
  </si>
  <si>
    <t>Keone</t>
  </si>
  <si>
    <t>Pillar</t>
  </si>
  <si>
    <t>carded</t>
  </si>
  <si>
    <t>Realmuto</t>
  </si>
  <si>
    <t>J.T.</t>
  </si>
  <si>
    <t>Midwest</t>
  </si>
  <si>
    <t>2 Langford</t>
  </si>
  <si>
    <t>Midwest Mongrels</t>
  </si>
  <si>
    <t>Ted</t>
  </si>
  <si>
    <t>Cannon</t>
  </si>
  <si>
    <t>Delao</t>
  </si>
  <si>
    <t>Delray Pacemakers</t>
  </si>
  <si>
    <t>Delray</t>
  </si>
  <si>
    <t>Bay Bonakers become the Delray Pacemakers</t>
  </si>
  <si>
    <t>to Northwest- Kyle Hendricks, Nate Eovaldi, Brock Holt</t>
  </si>
  <si>
    <t>to Shizuoka-  Elvis Andrus, Drew Pomeranz, and Northwest's 2016 #4</t>
  </si>
  <si>
    <t>to Shizuoka- from New England-Cazadero's 2016 #8</t>
  </si>
  <si>
    <t>to New England- Stephen Drew</t>
  </si>
  <si>
    <t>Iron City Houserockers becomes Stockton Sluggers</t>
  </si>
  <si>
    <t>to Stockton-Yoenis Cespedes and Franklin Morales</t>
  </si>
  <si>
    <t xml:space="preserve">to Stillwater- Christian Yelich, Jonathan Schoop and Stockton's 2016 #2 and # 5 </t>
  </si>
  <si>
    <t>to Terrapin- Stocktons 2016 #1, #4, and #7</t>
  </si>
  <si>
    <t>to Stockton- Nelson Cruz, Gregor Blanco, Billy Butler, Mark Reynolds</t>
  </si>
  <si>
    <t>to Mission Viejo- Zach Wheeler</t>
  </si>
  <si>
    <t>to Midwest- Mission Viejo's 2016 #6 and #9</t>
  </si>
  <si>
    <t>to Stillwater- Tyson Ross and Roenis Elias</t>
  </si>
  <si>
    <t>to Cazadero- David Ortiz and Stillwater #5</t>
  </si>
  <si>
    <t>to Delray-  AJ Ramos and Capistrano 2016 #7</t>
  </si>
  <si>
    <t>to Capistrano- Adrian Beltre</t>
  </si>
  <si>
    <t>to Shizuoka- Andre Ethier</t>
  </si>
  <si>
    <t>to Metroplex- Will Smith and New England 2016 #3</t>
  </si>
  <si>
    <t>to New England- Shizuoka 2016 #1, #2 and #3</t>
  </si>
  <si>
    <t>to Shizuoka- Carlos Gonzalez and New England 2016 #2 and #3</t>
  </si>
  <si>
    <t>to Stockton- Yovanni Gallardo and Edwin Jackson</t>
  </si>
  <si>
    <t>to New England- Stockton 2016, #3, #6 and #8</t>
  </si>
  <si>
    <t>to Mission Viejo- Red Arrow 2016 #6</t>
  </si>
  <si>
    <t>to Red Arrow- Mission Viejo 2016 #7, #8, and #10</t>
  </si>
  <si>
    <t>Mission Vieo drops Jordan Walden</t>
  </si>
  <si>
    <t>Syndergaard, Noah</t>
  </si>
  <si>
    <t>PENALTY</t>
  </si>
  <si>
    <t>Kang, Jung Ho</t>
  </si>
  <si>
    <t>Rupp, Cameron</t>
  </si>
  <si>
    <t>Harang, Aaron</t>
  </si>
  <si>
    <t>Rogers, Jason</t>
  </si>
  <si>
    <t>Bedrosian, Cam</t>
  </si>
  <si>
    <t>Orlando, Paulo</t>
  </si>
  <si>
    <t>Urena, Jose</t>
  </si>
  <si>
    <t>Cravy, Tyler</t>
  </si>
  <si>
    <t>Correa, Carlos</t>
  </si>
  <si>
    <t>Piscotty, Stephen</t>
  </si>
  <si>
    <t>Pillar, Kevin</t>
  </si>
  <si>
    <t>Gutierrez, Franklin</t>
  </si>
  <si>
    <t>Rojas, Miguel</t>
  </si>
  <si>
    <t>Garcia, Adonis</t>
  </si>
  <si>
    <t>Chafin, Andrew</t>
  </si>
  <si>
    <t>Geltz, Steve</t>
  </si>
  <si>
    <t>Tepera, Ryan</t>
  </si>
  <si>
    <t>Morris, Bryan</t>
  </si>
  <si>
    <t>Bryant, Kris</t>
  </si>
  <si>
    <t>Shaw, Travis</t>
  </si>
  <si>
    <t>Santana, Domingo</t>
  </si>
  <si>
    <t>Eickhoff, Jerad</t>
  </si>
  <si>
    <t>Ahmed, Nick</t>
  </si>
  <si>
    <t>Garcia, Yimi</t>
  </si>
  <si>
    <t>Brid, Greg</t>
  </si>
  <si>
    <t>den Dekker, Matt</t>
  </si>
  <si>
    <t>Soto, Geovany</t>
  </si>
  <si>
    <t>Villarreal, Pedro</t>
  </si>
  <si>
    <t>Seager, Corey</t>
  </si>
  <si>
    <t>Blanco, Andres</t>
  </si>
  <si>
    <t>Realmuto, J.T.</t>
  </si>
  <si>
    <t>Casali, Curt</t>
  </si>
  <si>
    <t>Colome, Alex</t>
  </si>
  <si>
    <t>Lyons, Tyler</t>
  </si>
  <si>
    <t>Jones, Nate</t>
  </si>
  <si>
    <t>Nuno, Vidal</t>
  </si>
  <si>
    <t>Robles, Hansel</t>
  </si>
  <si>
    <t>Araujo, Elvis</t>
  </si>
  <si>
    <t>Sano, Miguel</t>
  </si>
  <si>
    <t>Travis, Devon</t>
  </si>
  <si>
    <t>Rosario, Eddie</t>
  </si>
  <si>
    <t>Madson, Ryan</t>
  </si>
  <si>
    <t>Canha, Mark</t>
  </si>
  <si>
    <t>Heston, Chris</t>
  </si>
  <si>
    <t>Owens, Henry</t>
  </si>
  <si>
    <t>Lamb, John</t>
  </si>
  <si>
    <t>Wright, Mike</t>
  </si>
  <si>
    <t>Lindor, Francisco</t>
  </si>
  <si>
    <t>Kela, Keone</t>
  </si>
  <si>
    <t>Tomlin, Josh</t>
  </si>
  <si>
    <t>Duffey, Tyler</t>
  </si>
  <si>
    <t>Gilmartin, Sean</t>
  </si>
  <si>
    <t>Olivera, Hector</t>
  </si>
  <si>
    <t>Plawecki, Kevin</t>
  </si>
  <si>
    <t>Scribner, Evan</t>
  </si>
  <si>
    <t>Barraclough, Kyle</t>
  </si>
  <si>
    <t>Duffy, Matt</t>
  </si>
  <si>
    <t>Heaney, Andrew</t>
  </si>
  <si>
    <t>Anderson, Cody</t>
  </si>
  <si>
    <t>Blazek, Michael</t>
  </si>
  <si>
    <t>Spangenberg, Cory</t>
  </si>
  <si>
    <t>Murphy, John Ryan</t>
  </si>
  <si>
    <t>Altherr, Aaron</t>
  </si>
  <si>
    <t>Gott, Trevor</t>
  </si>
  <si>
    <t>Lorenzen, Michael</t>
  </si>
  <si>
    <t>Banuelos, Manny</t>
  </si>
  <si>
    <t>Buxton, Byron</t>
  </si>
  <si>
    <t>Pederson, Joc</t>
  </si>
  <si>
    <t>Gallo, Joey</t>
  </si>
  <si>
    <t>Marte, Ketel</t>
  </si>
  <si>
    <t>Bour , Justin</t>
  </si>
  <si>
    <t>Gillespie, Cole</t>
  </si>
  <si>
    <t>Gosselin, Phil</t>
  </si>
  <si>
    <t>Upton, B.J.</t>
  </si>
  <si>
    <t>Peterson, Jace</t>
  </si>
  <si>
    <t>Suzuki, Ichiro</t>
  </si>
  <si>
    <t>Matz, Steven</t>
  </si>
  <si>
    <t>Walker, Taijuan</t>
  </si>
  <si>
    <t>Thompson, Trayce</t>
  </si>
  <si>
    <t>Wallace, Brett</t>
  </si>
  <si>
    <t>Givens, Mychal</t>
  </si>
  <si>
    <t>Baez, Pedro</t>
  </si>
  <si>
    <t>DeJesus, Ivan</t>
  </si>
  <si>
    <t>Perez, Hernan</t>
  </si>
  <si>
    <t>VerHagen, Drew</t>
  </si>
  <si>
    <t>Rodriguez, Fernando</t>
  </si>
  <si>
    <t>Franco, Maikel</t>
  </si>
  <si>
    <t>Taylor, Michael</t>
  </si>
  <si>
    <t>Bradley, Archie</t>
  </si>
  <si>
    <t>Jungmann, Taylor</t>
  </si>
  <si>
    <t>Francoeur, Jeff</t>
  </si>
  <si>
    <t>Caminero, Arquimedes</t>
  </si>
  <si>
    <t>Anderson, Brett</t>
  </si>
  <si>
    <t>Cotts, Neal</t>
  </si>
  <si>
    <t>Tucker, Preston</t>
  </si>
  <si>
    <t>Hudson, Daniel</t>
  </si>
  <si>
    <t>Russell, Addison</t>
  </si>
  <si>
    <t>Nola, Aaron</t>
  </si>
  <si>
    <t>Norris, Daniel</t>
  </si>
  <si>
    <t>Vizcaino, Arodys</t>
  </si>
  <si>
    <t>Souza, Steven</t>
  </si>
  <si>
    <t>Bettis, Chad</t>
  </si>
  <si>
    <t>Clevenger, Steve</t>
  </si>
  <si>
    <t>Paredes, Jimmy</t>
  </si>
  <si>
    <t>Urshela, Giovanny</t>
  </si>
  <si>
    <t>Beckham, Gordon</t>
  </si>
  <si>
    <t>Schwarber, Kyle</t>
  </si>
  <si>
    <t>Wisler, Matt</t>
  </si>
  <si>
    <t>Herrera, Odubel</t>
  </si>
  <si>
    <t>Cedeno, Xavier</t>
  </si>
  <si>
    <t>Burns, Billy</t>
  </si>
  <si>
    <t>Weaver, Aviles Duffy, Turner, Middlebrooks</t>
  </si>
  <si>
    <t>Alvarez, Jose</t>
  </si>
  <si>
    <t>Ciriaco, Pedro</t>
  </si>
  <si>
    <t>Saldino, Tyler</t>
  </si>
  <si>
    <t>Beckham, Tim</t>
  </si>
  <si>
    <t>Rodon, Carlos</t>
  </si>
  <si>
    <t>Karns, Nathan</t>
  </si>
  <si>
    <t>Finnegan, Brandon</t>
  </si>
  <si>
    <t>Manship, Jeff</t>
  </si>
  <si>
    <t>Bastardo, Antonio</t>
  </si>
  <si>
    <t>Phegley, Josh</t>
  </si>
  <si>
    <t>Frias, Carlos</t>
  </si>
  <si>
    <t>Perez, Williams</t>
  </si>
  <si>
    <t>Hedges, Austin</t>
  </si>
  <si>
    <t>McCullers, Lance</t>
  </si>
  <si>
    <t>Swihart, Blake</t>
  </si>
  <si>
    <t>Conley, Adam</t>
  </si>
  <si>
    <t>Graveman, Kendell</t>
  </si>
  <si>
    <t>Nicolino, Justin</t>
  </si>
  <si>
    <t>Drury, Brandon</t>
  </si>
  <si>
    <t>Pompey, Dalton</t>
  </si>
  <si>
    <t>Davies, Zach</t>
  </si>
  <si>
    <t>Goforth, David</t>
  </si>
  <si>
    <t>Collins, Tyler</t>
  </si>
  <si>
    <t>Severino, Luis</t>
  </si>
  <si>
    <t>Smith, Carson</t>
  </si>
  <si>
    <t>Strickland, Hunter</t>
  </si>
  <si>
    <t>Knebel, Corey</t>
  </si>
  <si>
    <t>Perez, Carlos</t>
  </si>
  <si>
    <t>Tomlinson, Kelby</t>
  </si>
  <si>
    <t>Hinojosa, Dalier</t>
  </si>
  <si>
    <t>Giavotella, Johnny</t>
  </si>
  <si>
    <t>Robinson, Clint</t>
  </si>
  <si>
    <t>Johnson, Micah</t>
  </si>
  <si>
    <t>Osuna, Roberto</t>
  </si>
  <si>
    <t>Lowe, Mark</t>
  </si>
  <si>
    <t>McCann, James</t>
  </si>
  <si>
    <t>Tomas, Yasmany</t>
  </si>
  <si>
    <t>Osich, Josh</t>
  </si>
  <si>
    <t>Goins, Ryan</t>
  </si>
  <si>
    <t>Rea, Colin</t>
  </si>
  <si>
    <t>Doolittle, Sean</t>
  </si>
  <si>
    <t>Doubront, Felix</t>
  </si>
  <si>
    <t>Iglesias, Raisel</t>
  </si>
  <si>
    <t>Rodriguez, Eduardo</t>
  </si>
  <si>
    <t>Nicasio, Juan</t>
  </si>
  <si>
    <t>Shreve, Chasen</t>
  </si>
  <si>
    <t>Blanton, Joe</t>
  </si>
  <si>
    <t>Socolovich, Miguel</t>
  </si>
  <si>
    <t>Goeddel, Erik</t>
  </si>
  <si>
    <t>Pelfrey, Mike</t>
  </si>
  <si>
    <t>Utley, Chase</t>
  </si>
  <si>
    <t>Conforto, Michael</t>
  </si>
  <si>
    <t>Ross, Joe</t>
  </si>
  <si>
    <t>DeShields, Delino</t>
  </si>
  <si>
    <t>Albers, Matt</t>
  </si>
  <si>
    <t>Rollins, Jimmy</t>
  </si>
  <si>
    <t>Rivero, Felipe</t>
  </si>
  <si>
    <t>Jankowski, Travis</t>
  </si>
  <si>
    <t>Montgomery, Mike</t>
  </si>
  <si>
    <t>Foltynewicz, Mike</t>
  </si>
  <si>
    <t>Done</t>
  </si>
  <si>
    <t>Terrapin drops Jon Singleton, Wiln Rosario and  Greg Holland</t>
  </si>
  <si>
    <t>to Midwest-  Roberto Perez and Shizuoka 2017 #3</t>
  </si>
  <si>
    <t>to Shizuoka-  Gerardo Parra</t>
  </si>
  <si>
    <t>to Stockton-  Mike Napoli</t>
  </si>
  <si>
    <t>to Midwest- R.A. Dickey and Drew Hutchinson</t>
  </si>
  <si>
    <t>to Midwest-   Jorge De La Rosa</t>
  </si>
  <si>
    <t>to Boca Raton- Tom Wilhelmsen</t>
  </si>
  <si>
    <t>to New England-  Josh Fields and Trevor May and Shizuoka  2017 #8 and #10</t>
  </si>
  <si>
    <t>to Shizuoka-  New England 2017 #4 &amp; #6</t>
  </si>
  <si>
    <t>to New England-  Stockton 2017 #7</t>
  </si>
  <si>
    <t>to New England- Ryan Zimmerman and Midwest 2017 #5</t>
  </si>
  <si>
    <t>to Midwest-  Joe Kelly, Andrew Romine and the Shizuoka #8 and #10 picks (owned by NE)</t>
  </si>
  <si>
    <t>Midwest cuts Daniel Descalso and Micah Johnson</t>
  </si>
  <si>
    <t>to Cazadero-  Hunter Pence and Midwest 2017 #6</t>
  </si>
  <si>
    <t>NEW ENGLAND</t>
  </si>
  <si>
    <t>NABL 2017 DRAFT</t>
  </si>
  <si>
    <t>Delray cuts Danny Santana</t>
  </si>
  <si>
    <t>New England cuts Brandon Morrow</t>
  </si>
  <si>
    <t>Groton cuts Rymer Liriano and Oswaldo Arcia</t>
  </si>
  <si>
    <t>Shizuoka cuts Miguel Gonzalez and Travis Jankowski</t>
  </si>
  <si>
    <t>Metroplex cuts Jumbo Diaz</t>
  </si>
  <si>
    <t>Boca Raton cuts Eric Sogard</t>
  </si>
  <si>
    <t>League Chat room</t>
  </si>
  <si>
    <t>Hipchat.com</t>
  </si>
  <si>
    <t>to Terrapin- Dan Jennings and Carlos Torres</t>
  </si>
  <si>
    <t>to Cazadero- Kiki Hernandez and Jake McGee</t>
  </si>
  <si>
    <t>to Boca Raton- Tony Watson</t>
  </si>
  <si>
    <t>to East Reading- Boca Raton's 2017 4th round pick.</t>
  </si>
  <si>
    <t>Haniger</t>
  </si>
  <si>
    <t>Swanson</t>
  </si>
  <si>
    <t>Dansby</t>
  </si>
  <si>
    <t>Duvall</t>
  </si>
  <si>
    <t>Story</t>
  </si>
  <si>
    <t>Dahl</t>
  </si>
  <si>
    <t>Maeda</t>
  </si>
  <si>
    <t>Kenta</t>
  </si>
  <si>
    <t>Rich</t>
  </si>
  <si>
    <t>Urias</t>
  </si>
  <si>
    <t>Stripling</t>
  </si>
  <si>
    <t>Wittgren</t>
  </si>
  <si>
    <t>Pina</t>
  </si>
  <si>
    <t>Manuel</t>
  </si>
  <si>
    <t>Guerra</t>
  </si>
  <si>
    <t>Junior</t>
  </si>
  <si>
    <t>Lugo</t>
  </si>
  <si>
    <t>Eflin</t>
  </si>
  <si>
    <t>Bell</t>
  </si>
  <si>
    <t>Taillon</t>
  </si>
  <si>
    <t>Jameson</t>
  </si>
  <si>
    <t>Aledmys</t>
  </si>
  <si>
    <t>Pham</t>
  </si>
  <si>
    <t>Trea</t>
  </si>
  <si>
    <t>Dylan</t>
  </si>
  <si>
    <t>Marco</t>
  </si>
  <si>
    <t>Benintendi</t>
  </si>
  <si>
    <t>Narvaez</t>
  </si>
  <si>
    <t>Clevinger</t>
  </si>
  <si>
    <t>Fulmer</t>
  </si>
  <si>
    <t>Bregman</t>
  </si>
  <si>
    <t>Merrifield</t>
  </si>
  <si>
    <t>Whit</t>
  </si>
  <si>
    <t>Gurriel</t>
  </si>
  <si>
    <t>Teoscar</t>
  </si>
  <si>
    <t>Musgrove</t>
  </si>
  <si>
    <t>Mondesi</t>
  </si>
  <si>
    <t>Strahm</t>
  </si>
  <si>
    <t>Alexander</t>
  </si>
  <si>
    <t>Kepler</t>
  </si>
  <si>
    <t>Grossman</t>
  </si>
  <si>
    <t>Berrios</t>
  </si>
  <si>
    <t>Pressly</t>
  </si>
  <si>
    <t>Ronald</t>
  </si>
  <si>
    <t>Judge</t>
  </si>
  <si>
    <t>Bleier</t>
  </si>
  <si>
    <t>Richard</t>
  </si>
  <si>
    <t>Manaea</t>
  </si>
  <si>
    <t>Griffin</t>
  </si>
  <si>
    <t>Barney</t>
  </si>
  <si>
    <t>Member since (season)</t>
  </si>
  <si>
    <t>1985, 1989</t>
  </si>
  <si>
    <t>to Terrapin- New England 2017 #3</t>
  </si>
  <si>
    <t>to New England- Mike Leake and Terrapin 2017 #6</t>
  </si>
  <si>
    <t>to Shizuoka- Josh Reddick and New England 2017 #8 and #10</t>
  </si>
  <si>
    <t>to New England-  Steve Pearce and Shizuoka 2017 #7 and #9</t>
  </si>
  <si>
    <t>to Groton- Ketel Marte</t>
  </si>
  <si>
    <t>to Groton-Derek Norris</t>
  </si>
  <si>
    <t>to Metroplex- Sean Doolittle</t>
  </si>
  <si>
    <t>to New England- Stockton's 2017 #8</t>
  </si>
  <si>
    <t>to Stockton- Jerrod Saltalamacchia, Ryan Zimmerman and Shizouka 2017 #9</t>
  </si>
  <si>
    <t>EAST READING</t>
  </si>
  <si>
    <t>STOCKTON</t>
  </si>
  <si>
    <t>to Metroplex- Mission Viejo's 2017 #7</t>
  </si>
  <si>
    <t>to Mission Viejo- Trayce Thompson</t>
  </si>
  <si>
    <t>METROPLEX</t>
  </si>
  <si>
    <t>to Shizuoka- Groton's 2017 #6</t>
  </si>
  <si>
    <t>to Cazadero- Stockton's 2017, #4, #5 and #6</t>
  </si>
  <si>
    <t>to Stockton- George Kontos, Ian Krol, Brian Ellington, &amp; Vance Worley</t>
  </si>
  <si>
    <t>to Metroplex- Stockton's 2017 #1 &amp; #2</t>
  </si>
  <si>
    <t>to Stockton- Todd Frazier</t>
  </si>
  <si>
    <t>to Stockton- Starlin Castro</t>
  </si>
  <si>
    <t>to Metroplex- Stockton 2017 #3</t>
  </si>
  <si>
    <t>St. Paul Ark Angels</t>
  </si>
  <si>
    <t>updated 2/23/17</t>
  </si>
  <si>
    <t>Nordeast Lake Monsters</t>
  </si>
  <si>
    <t>Florida Ace of Bases</t>
  </si>
  <si>
    <t>Eagan</t>
  </si>
  <si>
    <t>St. Paul</t>
  </si>
  <si>
    <t>Marshall Wonderdogs</t>
  </si>
  <si>
    <t>to Delray- Michael Conforto, Travis D'Arnaud, Hunter Pence and Cazadero 2017 #2</t>
  </si>
  <si>
    <t>to Cazadero-Josh Donaldson and Delray 2017 #7</t>
  </si>
  <si>
    <t>DELRAY</t>
  </si>
  <si>
    <t>to Mission Viejo- Delray 2017 # 7 (owned by Cazadero)</t>
  </si>
  <si>
    <t>to Cazadero- Mission Viejo 2017 #8, #9 and #10</t>
  </si>
  <si>
    <t>NORDEAST</t>
  </si>
  <si>
    <t>to New England- Ben Zobrist  and Nordeast 2017 #3</t>
  </si>
  <si>
    <t>to Nordeast- New England 2017 #2</t>
  </si>
  <si>
    <t>Turner, Trea</t>
  </si>
  <si>
    <t>Duvall, Adam</t>
  </si>
  <si>
    <t>Devenski, Chris</t>
  </si>
  <si>
    <t>Straily, Dan</t>
  </si>
  <si>
    <t>Wilson, Bobby</t>
  </si>
  <si>
    <t>Guerra, Deolis</t>
  </si>
  <si>
    <t>Suarez, Albert</t>
  </si>
  <si>
    <t>Aybar, Erick</t>
  </si>
  <si>
    <t>Hernandez, Marco</t>
  </si>
  <si>
    <t>Sanchez , Gary</t>
  </si>
  <si>
    <t>Arcia, Orlando</t>
  </si>
  <si>
    <t>Musgrove, Joe</t>
  </si>
  <si>
    <t>Chatwood, Tyler</t>
  </si>
  <si>
    <t>Cabrera, Mauricio</t>
  </si>
  <si>
    <t>Ryan, Kyle</t>
  </si>
  <si>
    <t>Barrett, Jake</t>
  </si>
  <si>
    <t>Jimmy Nelson, Petit</t>
  </si>
  <si>
    <t>Fulmer, Michael</t>
  </si>
  <si>
    <t>Dahl, David</t>
  </si>
  <si>
    <t>Broxton, Keon</t>
  </si>
  <si>
    <t>Ynoa, Micael</t>
  </si>
  <si>
    <t>d'Arnaud, Chase</t>
  </si>
  <si>
    <t>Ramos, Edubray</t>
  </si>
  <si>
    <t>Fryer, Eric</t>
  </si>
  <si>
    <t>Maldonado, Martin</t>
  </si>
  <si>
    <t>Collmenter, Josh</t>
  </si>
  <si>
    <t>RED ARROW</t>
  </si>
  <si>
    <t>Story, Trevor</t>
  </si>
  <si>
    <t>Hill, Rich</t>
  </si>
  <si>
    <t>Judge, Aaron</t>
  </si>
  <si>
    <t>Perdomo, Luis</t>
  </si>
  <si>
    <t>Altavilla, Dan</t>
  </si>
  <si>
    <t>Garcia, Greg</t>
  </si>
  <si>
    <t>Kendrick, Howie</t>
  </si>
  <si>
    <t>Rzepczynski, Marc</t>
  </si>
  <si>
    <t>Cain, Matt</t>
  </si>
  <si>
    <t>Centeno, Juan</t>
  </si>
  <si>
    <t>Contreras, Wilson</t>
  </si>
  <si>
    <t>Snell, Blake</t>
  </si>
  <si>
    <t>Toles, Andrew</t>
  </si>
  <si>
    <t>Cuthbert, Cheslor</t>
  </si>
  <si>
    <t>Merrifield, Whit</t>
  </si>
  <si>
    <t>Dickerson, Alex</t>
  </si>
  <si>
    <t>Hughes, Phil</t>
  </si>
  <si>
    <t>Nolasco, Ricky</t>
  </si>
  <si>
    <t>Clevinger, Mike</t>
  </si>
  <si>
    <t>Escobar, Eduardo</t>
  </si>
  <si>
    <t>Urias, Julio</t>
  </si>
  <si>
    <t>Naquin, Tyler</t>
  </si>
  <si>
    <t>Almora, Albert</t>
  </si>
  <si>
    <t>Boyd, Matt</t>
  </si>
  <si>
    <t>Hart, Donnie</t>
  </si>
  <si>
    <t>Chacin , Jhoulys</t>
  </si>
  <si>
    <t>Barnes, Jacob</t>
  </si>
  <si>
    <t>Kelly, Joe</t>
  </si>
  <si>
    <t>Montero, Miguel</t>
  </si>
  <si>
    <t>Bregman, Alex</t>
  </si>
  <si>
    <t>Manaea, Sean</t>
  </si>
  <si>
    <t>Anderson, Tyler</t>
  </si>
  <si>
    <t>Berrios, Jose</t>
  </si>
  <si>
    <t>Schebler, Scott</t>
  </si>
  <si>
    <t>Corbin, Patrick</t>
  </si>
  <si>
    <t>Parker, Jarrett</t>
  </si>
  <si>
    <t>Hernandez, Teoscar</t>
  </si>
  <si>
    <t>Vicaino and Des Jennings</t>
  </si>
  <si>
    <t>Swanson, Dansby</t>
  </si>
  <si>
    <t>Bundy, Dylan</t>
  </si>
  <si>
    <t>Law, Derek</t>
  </si>
  <si>
    <t>Biagini, Joe</t>
  </si>
  <si>
    <t>Barney, Darwin</t>
  </si>
  <si>
    <t>Difo, Wilmer</t>
  </si>
  <si>
    <t>Smith, Mallex</t>
  </si>
  <si>
    <t>Diaz, Aledmys</t>
  </si>
  <si>
    <t>Kepler, Max</t>
  </si>
  <si>
    <t>Bush, Matt</t>
  </si>
  <si>
    <t>Hembree, Heath</t>
  </si>
  <si>
    <t>Maxwell, Bruce</t>
  </si>
  <si>
    <t>Almonte, Abraham</t>
  </si>
  <si>
    <t>Adames, Cristhian</t>
  </si>
  <si>
    <t>Heredia, Guillermo</t>
  </si>
  <si>
    <t>Taillon, Jameson</t>
  </si>
  <si>
    <t>Reyes, Alex</t>
  </si>
  <si>
    <t>Polanco, Jorge</t>
  </si>
  <si>
    <t>Frazier, Adam</t>
  </si>
  <si>
    <t>Weaver, Luke</t>
  </si>
  <si>
    <t>Recker, Anthony</t>
  </si>
  <si>
    <t>Bleier, Richard</t>
  </si>
  <si>
    <t>Morrow, Brandon</t>
  </si>
  <si>
    <t>Neal, Zach</t>
  </si>
  <si>
    <t>Diaz, Edwin</t>
  </si>
  <si>
    <t>Oh , Seung-Hwan</t>
  </si>
  <si>
    <t>Saunders, Michael</t>
  </si>
  <si>
    <t>Cahill, Trevor</t>
  </si>
  <si>
    <t>Triggs, Andrew</t>
  </si>
  <si>
    <t>Reed, Cody</t>
  </si>
  <si>
    <t>Feliz, Michael</t>
  </si>
  <si>
    <t>Ottovino, Adam</t>
  </si>
  <si>
    <t>McGowan, Dustin</t>
  </si>
  <si>
    <t>Garza, Matt</t>
  </si>
  <si>
    <t>Peraza, Jose</t>
  </si>
  <si>
    <t>Joseph, Tommy</t>
  </si>
  <si>
    <t>Schimpf, Ryan</t>
  </si>
  <si>
    <t>Gurriel, Yulieski</t>
  </si>
  <si>
    <t>Kim, Hyun Soo</t>
  </si>
  <si>
    <t>Grossman, Robbie</t>
  </si>
  <si>
    <t>Cessa, Luis</t>
  </si>
  <si>
    <t>Eflin, Zach</t>
  </si>
  <si>
    <t>La Stella, Tommy</t>
  </si>
  <si>
    <t>Benintendi, Andrew</t>
  </si>
  <si>
    <t>Gray, Jon</t>
  </si>
  <si>
    <t>Wolters, Tony</t>
  </si>
  <si>
    <t>Lugo, Seth</t>
  </si>
  <si>
    <t>Bandy, Jeff</t>
  </si>
  <si>
    <t>Claudio, Alex</t>
  </si>
  <si>
    <t>Wittgren, Nick</t>
  </si>
  <si>
    <t>Buchter, Ryan</t>
  </si>
  <si>
    <t>Maeda, Kenta</t>
  </si>
  <si>
    <t>Healy, Ryon</t>
  </si>
  <si>
    <t>Strahm, Matt</t>
  </si>
  <si>
    <t>Haniger, Mitch</t>
  </si>
  <si>
    <t>Tropeano, Nick</t>
  </si>
  <si>
    <t>Miranda, Ariel</t>
  </si>
  <si>
    <t>Cecil, Brett</t>
  </si>
  <si>
    <t>Rusin, Chris</t>
  </si>
  <si>
    <t>MARSHALL</t>
  </si>
  <si>
    <t>Velasquez, Vince</t>
  </si>
  <si>
    <t>Dull, Ryan</t>
  </si>
  <si>
    <t>Barnette, Tony</t>
  </si>
  <si>
    <t>Rivera, T.J.</t>
  </si>
  <si>
    <t>Solis, Sammy</t>
  </si>
  <si>
    <t>Torreyes, Ronald</t>
  </si>
  <si>
    <t>Vincent, Nick</t>
  </si>
  <si>
    <t>Blevins, Jerry</t>
  </si>
  <si>
    <t>Mazara, Nomar</t>
  </si>
  <si>
    <t>Guerra, Junior</t>
  </si>
  <si>
    <t>Narvaez, Omar</t>
  </si>
  <si>
    <t>Griffin, A.J.</t>
  </si>
  <si>
    <t>Kintzler, Brandon</t>
  </si>
  <si>
    <t>Flynn, Brian</t>
  </si>
  <si>
    <t>Marinez, Jhan</t>
  </si>
  <si>
    <t>Hunter, Tommy</t>
  </si>
  <si>
    <t>Wilson, Justin</t>
  </si>
  <si>
    <t>Bell, Josh</t>
  </si>
  <si>
    <t>Mondesi, Raul</t>
  </si>
  <si>
    <t>Johnson, Jim</t>
  </si>
  <si>
    <t>Thole, Josh</t>
  </si>
  <si>
    <t>Lobaton, Jose</t>
  </si>
  <si>
    <t>Crisp, Coco</t>
  </si>
  <si>
    <t>Bailey, Andrew</t>
  </si>
  <si>
    <t>Anderson, Tim</t>
  </si>
  <si>
    <t>Kuhl, Chad</t>
  </si>
  <si>
    <t>Reed, A.J.</t>
  </si>
  <si>
    <t>Edwards, Carl</t>
  </si>
  <si>
    <t>Bowman, Matt</t>
  </si>
  <si>
    <t>Richards, Clayton</t>
  </si>
  <si>
    <t>Thompson, Jake</t>
  </si>
  <si>
    <t>Shipley, Braden</t>
  </si>
  <si>
    <t>Peralta, Wily</t>
  </si>
  <si>
    <t>Logan, McGee, Spangenberg</t>
  </si>
  <si>
    <t>H. Bailey, Junnggman, O'Day, Teixeria, Rasmus</t>
  </si>
  <si>
    <t>STP</t>
  </si>
  <si>
    <t>STP  4</t>
  </si>
  <si>
    <t>STP 5</t>
  </si>
  <si>
    <t>to Red Arrow- East Reading 2017 #9 &amp; #10</t>
  </si>
  <si>
    <t>to East Reading- Kevin Quackenbush</t>
  </si>
  <si>
    <t>New England drops Trevor May</t>
  </si>
  <si>
    <t>2017 Draft</t>
  </si>
  <si>
    <t>Metroplex drops Gordon Beckham</t>
  </si>
  <si>
    <t>Delray drops Jace Peterson and Wade Miley</t>
  </si>
  <si>
    <t>david.noah@intermart-inc.com</t>
  </si>
  <si>
    <t>to Stockton- Hansel Robles</t>
  </si>
  <si>
    <t>to New England- Stockton 2018 #6</t>
  </si>
  <si>
    <t>4867 Safari Pass</t>
  </si>
  <si>
    <t>Stockton cuts Billy Butler</t>
  </si>
  <si>
    <t>Riverview</t>
  </si>
  <si>
    <t>13334 Graham Yarden Dr.</t>
  </si>
  <si>
    <t>to Shizuoka- Mission Viejo 2017 #6</t>
  </si>
  <si>
    <t>to Mission Viejo-Matt Harvey</t>
  </si>
  <si>
    <t>to Shizuoka- Sandy Leon and Nate Jones</t>
  </si>
  <si>
    <t>to New England- Ryan Madson, Felipe Rivero and 2018 Shizuoka #7</t>
  </si>
  <si>
    <t>to St. Paul- Josh Donaldson, Aroldis Chapman and Caz 2018 #7</t>
  </si>
  <si>
    <t>to Cazadero- Luis Severino and Travis Shaw</t>
  </si>
  <si>
    <t>to Shizuoka- David Ortiz and Mike Montgomery</t>
  </si>
  <si>
    <t>To Cazadero- Sonny Gray and Shizuoka 2018 #4</t>
  </si>
  <si>
    <t>Shizuoka- Drops Anibal Sanchez</t>
  </si>
  <si>
    <t>to Shizuoka- Tony Barnett</t>
  </si>
  <si>
    <t>St Paul</t>
  </si>
  <si>
    <t>to Delray-  Tommy Kahnle</t>
  </si>
  <si>
    <t>to Cazadero-  Mission Viejo 2018 #8</t>
  </si>
  <si>
    <t>to Mission Viejo-James Hoyt</t>
  </si>
  <si>
    <t>Mission Viejo- Drops Jared Weaver</t>
  </si>
  <si>
    <t>to New England- Mission Viejo 2018 #6</t>
  </si>
  <si>
    <t>to Shizuoka-  Stephen Drew and New England 2018 #9</t>
  </si>
  <si>
    <t>Shizuoka drops Jesse Chavez</t>
  </si>
  <si>
    <t>Favorite Team</t>
  </si>
  <si>
    <t>Favorite Player</t>
  </si>
  <si>
    <t>Phillies</t>
  </si>
  <si>
    <t>Giants</t>
  </si>
  <si>
    <t>Mets</t>
  </si>
  <si>
    <t>Red Sox</t>
  </si>
  <si>
    <t>to Mission Viejo- St. Paul 2018 #1 &amp; #3</t>
  </si>
  <si>
    <t>to St. Paul- Ryan Braun and Derek Law, Mission Viejo #7, #9, #10</t>
  </si>
  <si>
    <t>Phillies/Padres</t>
  </si>
  <si>
    <t>Albies</t>
  </si>
  <si>
    <t>Ozzie</t>
  </si>
  <si>
    <t>Newcomb</t>
  </si>
  <si>
    <t>Devin</t>
  </si>
  <si>
    <t>Winker</t>
  </si>
  <si>
    <t>Amir</t>
  </si>
  <si>
    <t>Wandy</t>
  </si>
  <si>
    <t>Stephenson</t>
  </si>
  <si>
    <t>Robert</t>
  </si>
  <si>
    <t>Tapia</t>
  </si>
  <si>
    <t>Raimel</t>
  </si>
  <si>
    <t>German</t>
  </si>
  <si>
    <t>Freeland</t>
  </si>
  <si>
    <t>Bellinger</t>
  </si>
  <si>
    <t>Ryu</t>
  </si>
  <si>
    <t>Hyun-Jin</t>
  </si>
  <si>
    <t>JT</t>
  </si>
  <si>
    <t>Hader</t>
  </si>
  <si>
    <t>Dominic</t>
  </si>
  <si>
    <t>Amed</t>
  </si>
  <si>
    <t>Nimmo</t>
  </si>
  <si>
    <t>Hoskins</t>
  </si>
  <si>
    <t>Rhys</t>
  </si>
  <si>
    <t>Elias</t>
  </si>
  <si>
    <t>Glasnow</t>
  </si>
  <si>
    <t>Bader</t>
  </si>
  <si>
    <t>Margot</t>
  </si>
  <si>
    <t>Renfroe</t>
  </si>
  <si>
    <t>Maton</t>
  </si>
  <si>
    <t>Sandoval</t>
  </si>
  <si>
    <t>Slater</t>
  </si>
  <si>
    <t>Stratton</t>
  </si>
  <si>
    <t>Mancini</t>
  </si>
  <si>
    <t>Trey</t>
  </si>
  <si>
    <t>Hays</t>
  </si>
  <si>
    <t>Devers</t>
  </si>
  <si>
    <t>Workman</t>
  </si>
  <si>
    <t>Moncada</t>
  </si>
  <si>
    <t>Yoan</t>
  </si>
  <si>
    <t>Nicky</t>
  </si>
  <si>
    <t>Yolmer</t>
  </si>
  <si>
    <t>Reynaldo</t>
  </si>
  <si>
    <t>Candelario</t>
  </si>
  <si>
    <t>Jeimer</t>
  </si>
  <si>
    <t>Farmer</t>
  </si>
  <si>
    <t xml:space="preserve">Morton </t>
  </si>
  <si>
    <t>Garver</t>
  </si>
  <si>
    <t>Olson</t>
  </si>
  <si>
    <t>Canha</t>
  </si>
  <si>
    <t>Montas</t>
  </si>
  <si>
    <t>Emilio</t>
  </si>
  <si>
    <t>Leone</t>
  </si>
  <si>
    <t>Michigan Senators</t>
  </si>
  <si>
    <t>Jellystone Bears</t>
  </si>
  <si>
    <t>Louisville Braves</t>
  </si>
  <si>
    <t>Montana Timber</t>
  </si>
  <si>
    <t>MT</t>
  </si>
  <si>
    <t> Missoula</t>
  </si>
  <si>
    <t>Shelton</t>
  </si>
  <si>
    <t>Park City Pickers</t>
  </si>
  <si>
    <t>Philly Cheese Steaks</t>
  </si>
  <si>
    <t>MON</t>
  </si>
  <si>
    <t>MON-</t>
  </si>
  <si>
    <t>Montana Timbers</t>
  </si>
  <si>
    <t>MON 5</t>
  </si>
  <si>
    <t>MON 4</t>
  </si>
  <si>
    <t xml:space="preserve">MON </t>
  </si>
  <si>
    <t>PC</t>
  </si>
  <si>
    <t>MV</t>
  </si>
  <si>
    <t>MV 4</t>
  </si>
  <si>
    <t>MV 5</t>
  </si>
  <si>
    <t xml:space="preserve">MV </t>
  </si>
  <si>
    <t>Shizouka Samurai</t>
  </si>
  <si>
    <t>949-233-4736</t>
  </si>
  <si>
    <t>hometownbb@aol.com</t>
  </si>
  <si>
    <t>406 531 4764</t>
  </si>
  <si>
    <t>267-408-7500</t>
  </si>
  <si>
    <t>https://discord.gg/7uPKcwZ</t>
  </si>
  <si>
    <t>954-235-8524</t>
  </si>
  <si>
    <t>Jellystone</t>
  </si>
  <si>
    <t>Montana</t>
  </si>
  <si>
    <t>Park City</t>
  </si>
  <si>
    <t>978-302-2757</t>
  </si>
  <si>
    <t>Philly</t>
  </si>
  <si>
    <t>1985. 2003</t>
  </si>
  <si>
    <t>to Casadero- Kurt Suzuki</t>
  </si>
  <si>
    <t>to Louisville- Enny Romero and Jake McGee</t>
  </si>
  <si>
    <t>New Franchise draft- adding  Michigan, Louisville, Montana, Philly, Jellystone, Park City</t>
  </si>
  <si>
    <t>to Montana-  Miguel Montero, Chris Herrmann, and Shizuoka's 2018 #10</t>
  </si>
  <si>
    <t>to Shizuoka- Montana 2018 # 7</t>
  </si>
  <si>
    <t>to New England- Jellystone 2018 #1 and Ryan Zimmerman</t>
  </si>
  <si>
    <t>to Jellystone- New England 2018 #1, #2, #3 and Jaime Garcia</t>
  </si>
  <si>
    <t>to Shizuoka- Eduardo Nunez, Mike Clevinger and Montana 2018 #6 &amp; #8</t>
  </si>
  <si>
    <t>to Montana- Jean Segura and Shizuoka's 2018 #3</t>
  </si>
  <si>
    <t xml:space="preserve">NABL 2018 DRAFT </t>
  </si>
  <si>
    <t>PHILLY</t>
  </si>
  <si>
    <t>MICHIGAN</t>
  </si>
  <si>
    <t>GROTON</t>
  </si>
  <si>
    <t>MONTANA</t>
  </si>
  <si>
    <t>ORLANDO</t>
  </si>
  <si>
    <t xml:space="preserve">to Groton- JA Happ, Chase Anderson and Montana's 2018 #1 </t>
  </si>
  <si>
    <t>to Montana-Paul Goldschmidt, Ketel Marte, Clayton Richard, Adam Conley and Groton's 2018 #3.</t>
  </si>
  <si>
    <t>to Jellystone- Lance McCullers and Albert Almora</t>
  </si>
  <si>
    <t>to Terrapin-   Shane Greene</t>
  </si>
  <si>
    <t>to Cazadero-  Carlos Carrasco and Jellystone's 2018 #3</t>
  </si>
  <si>
    <t xml:space="preserve">to Jellystone- Andrew Benintendi, Mike Foltynewicz, and Cazadero 2018 #8 </t>
  </si>
  <si>
    <t>to New England- Terrapin 2018 #3, #7, #9</t>
  </si>
  <si>
    <t>to Terrapin- Ryan Madson Mission Viejo 2018 #6 and Shizuoka 2018 #7</t>
  </si>
  <si>
    <t>to Red Arrow- Joe Panik</t>
  </si>
  <si>
    <t>to Montana- Masahiro Tanaka and Red Arrow 2018 #4</t>
  </si>
  <si>
    <t>to Jellystone- Jellystone 2018 #8</t>
  </si>
  <si>
    <t>to Delray- Ezequiel Carrera</t>
  </si>
  <si>
    <t>to Michigan- DJ LeMahieu and Kevin Pillar</t>
  </si>
  <si>
    <t>to Jellystone- Michigan  2018 #1 and Michigan 2018 #9</t>
  </si>
  <si>
    <t xml:space="preserve">to Park City- New England 2018 #1 , C. Hernandez, B. Kintzler, and Cazadero 2018  #8 </t>
  </si>
  <si>
    <t xml:space="preserve">to Jellystone- Park City 2018 #1 and Park City 2018 #6 </t>
  </si>
  <si>
    <t>to Red Arrow- Evan Longoria, New England 2018 #2 and Jellystone 2018 #7</t>
  </si>
  <si>
    <t>to Jellystone- Red Arrow 2018 #1</t>
  </si>
  <si>
    <t>to New England- Michigan 2018 #1 and New England  2018 #3 and Michigan 2018 #9</t>
  </si>
  <si>
    <t>to Jellystone-Jellystone 2018 #1 (previously owned by New England) and New England 2018 #10</t>
  </si>
  <si>
    <t>to Philly- Gregor Polanco, Red Arrow 2018 #1 and Jellystone 2018 #5</t>
  </si>
  <si>
    <t>to Jellystone- Gerritt Cole, Philly 2018 #2 and Philly 2018 # 4</t>
  </si>
  <si>
    <t>BELLINGER</t>
  </si>
  <si>
    <t>MONCADA</t>
  </si>
  <si>
    <t>DEVERS</t>
  </si>
  <si>
    <t>MORTON</t>
  </si>
  <si>
    <t>HOSKINS</t>
  </si>
  <si>
    <t>MONTGOMERY</t>
  </si>
  <si>
    <t>DEJONG</t>
  </si>
  <si>
    <t>TAYLOR</t>
  </si>
  <si>
    <t>JUNIS</t>
  </si>
  <si>
    <t>HAAP</t>
  </si>
  <si>
    <t>BRIDWELL</t>
  </si>
  <si>
    <t>OLSON</t>
  </si>
  <si>
    <t>LAMET</t>
  </si>
  <si>
    <t>MANCINI</t>
  </si>
  <si>
    <t>FARIA</t>
  </si>
  <si>
    <t>MARGOT</t>
  </si>
  <si>
    <t>MARQUEZ</t>
  </si>
  <si>
    <t>PLAWECKI</t>
  </si>
  <si>
    <t>C. GREEN</t>
  </si>
  <si>
    <t>BARNES</t>
  </si>
  <si>
    <t>RENFROE</t>
  </si>
  <si>
    <t>MINOR</t>
  </si>
  <si>
    <t>VALAIKA</t>
  </si>
  <si>
    <t>T. WILLIAMS</t>
  </si>
  <si>
    <t>NEWCOMB</t>
  </si>
  <si>
    <t>CAMARGO</t>
  </si>
  <si>
    <t>J. MARTINEZ</t>
  </si>
  <si>
    <t>B. PARKER</t>
  </si>
  <si>
    <t>CANDELARIO</t>
  </si>
  <si>
    <t>PIVETTA</t>
  </si>
  <si>
    <t>BREBBIA</t>
  </si>
  <si>
    <t>R. LOPEZ</t>
  </si>
  <si>
    <t>MEJIA</t>
  </si>
  <si>
    <t>J. ALFARO</t>
  </si>
  <si>
    <t>K. GIBSON</t>
  </si>
  <si>
    <t>ZIMMER</t>
  </si>
  <si>
    <t>HADER</t>
  </si>
  <si>
    <t>LEONE</t>
  </si>
  <si>
    <t>FREELAND</t>
  </si>
  <si>
    <t>LOBATON</t>
  </si>
  <si>
    <t>WINKER</t>
  </si>
  <si>
    <t>HAYS</t>
  </si>
  <si>
    <t>N. WILLIAMS</t>
  </si>
  <si>
    <t>D. FISHER</t>
  </si>
  <si>
    <t>L. GARCIA</t>
  </si>
  <si>
    <t>Y. SANCHEZ</t>
  </si>
  <si>
    <t>BLACKBURN</t>
  </si>
  <si>
    <t>LIVELY</t>
  </si>
  <si>
    <t>E. PAGAN</t>
  </si>
  <si>
    <t>MAHTOOK</t>
  </si>
  <si>
    <t>M. GONZALEZ</t>
  </si>
  <si>
    <t>BIRD</t>
  </si>
  <si>
    <t>STECKENRIDGE</t>
  </si>
  <si>
    <t>K. HERNANDEZ</t>
  </si>
  <si>
    <t>SCHUGEL</t>
  </si>
  <si>
    <t>ZYCH</t>
  </si>
  <si>
    <t>GLASNOW</t>
  </si>
  <si>
    <t>S. ROMANO</t>
  </si>
  <si>
    <t>A. GARRETT</t>
  </si>
  <si>
    <t>PIRELLA</t>
  </si>
  <si>
    <t>BLACH</t>
  </si>
  <si>
    <t>SUTER</t>
  </si>
  <si>
    <t>COTTON</t>
  </si>
  <si>
    <t>DELMONICO</t>
  </si>
  <si>
    <t>M. BOWMAN</t>
  </si>
  <si>
    <t>STRATTON</t>
  </si>
  <si>
    <t>MCCARTHY</t>
  </si>
  <si>
    <t>MARTES</t>
  </si>
  <si>
    <t>SENZATELA</t>
  </si>
  <si>
    <t>GAVIGLIO</t>
  </si>
  <si>
    <t>A. MOORE</t>
  </si>
  <si>
    <t>NIMMO</t>
  </si>
  <si>
    <t>B. GOODWIN</t>
  </si>
  <si>
    <t>K. SMITH</t>
  </si>
  <si>
    <t>B. ANDERSON</t>
  </si>
  <si>
    <t>ARROYO</t>
  </si>
  <si>
    <t>HILDENBERGER</t>
  </si>
  <si>
    <t>MIDDLETON</t>
  </si>
  <si>
    <t>M. CASTRO</t>
  </si>
  <si>
    <t>HECHAVARRIA</t>
  </si>
  <si>
    <t>SOLARTE</t>
  </si>
  <si>
    <t>TUIVAILARA</t>
  </si>
  <si>
    <t>K MCCARTHY</t>
  </si>
  <si>
    <t>R. TAPIA</t>
  </si>
  <si>
    <t>MILNER</t>
  </si>
  <si>
    <t>D. SMITH</t>
  </si>
  <si>
    <t>BUSENITZ</t>
  </si>
  <si>
    <t>J. FIELDS</t>
  </si>
  <si>
    <t>J. TORRES</t>
  </si>
  <si>
    <t>ASUAJE</t>
  </si>
  <si>
    <t>STAMMAN</t>
  </si>
  <si>
    <t>D, BARNES</t>
  </si>
  <si>
    <t>RIVERA</t>
  </si>
  <si>
    <t>SPANGENBERG</t>
  </si>
  <si>
    <t>AQUILAR</t>
  </si>
  <si>
    <t>HOFFMAN</t>
  </si>
  <si>
    <t>SIMS</t>
  </si>
  <si>
    <t>STROP</t>
  </si>
  <si>
    <t>BAEZ</t>
  </si>
  <si>
    <t>GARVER</t>
  </si>
  <si>
    <t>A. MORGAN</t>
  </si>
  <si>
    <t>ADRIANZA</t>
  </si>
  <si>
    <t>L. ADAMS</t>
  </si>
  <si>
    <t>H. BADER</t>
  </si>
  <si>
    <t>GSELLMAN</t>
  </si>
  <si>
    <t>A. SANCHEZ</t>
  </si>
  <si>
    <t>LEITER</t>
  </si>
  <si>
    <t>BORJAS</t>
  </si>
  <si>
    <t>A. GONZALEZ</t>
  </si>
  <si>
    <t>T. ANDERSON</t>
  </si>
  <si>
    <t>R. FLAHERTY</t>
  </si>
  <si>
    <t>AVAILAN</t>
  </si>
  <si>
    <t>KNAPP</t>
  </si>
  <si>
    <t>LORENZEN</t>
  </si>
  <si>
    <t>NEVERAUSKAS</t>
  </si>
  <si>
    <t>SIPP</t>
  </si>
  <si>
    <t>J. RAMIREZ</t>
  </si>
  <si>
    <t>ALVARADO</t>
  </si>
  <si>
    <t>T. ROSS</t>
  </si>
  <si>
    <t>PAZOS</t>
  </si>
  <si>
    <t>STRAHM</t>
  </si>
  <si>
    <t>INFANTE</t>
  </si>
  <si>
    <t>ROSALES</t>
  </si>
  <si>
    <t>ICHIRO</t>
  </si>
  <si>
    <t>HOLDER</t>
  </si>
  <si>
    <t>C. DAVIS</t>
  </si>
  <si>
    <t>BIBEN-DIRKX</t>
  </si>
  <si>
    <t>JA. GARCIA</t>
  </si>
  <si>
    <t>J. JIMENEZ</t>
  </si>
  <si>
    <t>B. PHILLIPS</t>
  </si>
  <si>
    <t>GOSSETT</t>
  </si>
  <si>
    <t>R. PEREZ</t>
  </si>
  <si>
    <t>JT RIDDLE</t>
  </si>
  <si>
    <t>K. MORALES</t>
  </si>
  <si>
    <t>D. MARRERO</t>
  </si>
  <si>
    <t>R. STEPHENSON</t>
  </si>
  <si>
    <t>2018 Rookie Draft</t>
  </si>
  <si>
    <t>Park City drops Jose Batista and Tyler Collins</t>
  </si>
  <si>
    <t>Red Arrow drops Billy Burns</t>
  </si>
  <si>
    <t>Shizuoka adjusts roster to include Nate Jones</t>
  </si>
  <si>
    <t>St. Paul drops M. Lorenzen and Zach Putnam</t>
  </si>
  <si>
    <t>T. Thompson</t>
  </si>
  <si>
    <t>CAPISTRONO</t>
  </si>
  <si>
    <t>D. Holland</t>
  </si>
  <si>
    <t>ALBIES</t>
  </si>
  <si>
    <t>Montana drops Adam Conley and Yovani Gallardo</t>
  </si>
  <si>
    <t>Jellystone Bears (Wenrick)</t>
  </si>
  <si>
    <t>New England cuts Chris Gimenez</t>
  </si>
  <si>
    <t>Wenrick Hill joins the league to replace the Jellystone Bears</t>
  </si>
  <si>
    <t>To Michigan- JC Ramirez</t>
  </si>
  <si>
    <t>to Shizuoka- Michigan 2019 #7</t>
  </si>
  <si>
    <t>Michigan cuts Craig Gentry</t>
  </si>
  <si>
    <t>NABL 2019 DRAFT **</t>
  </si>
  <si>
    <t>to St. Paul- Rich Hill</t>
  </si>
  <si>
    <t>to Michigan- Robbie Grossman and St. Paul 2019 #3</t>
  </si>
  <si>
    <t>to Wenrick- Andrew McCutcheon and Jose Reyes</t>
  </si>
  <si>
    <t>to Orlando-Andrew Benintendi and Wenrick 2019 #3</t>
  </si>
  <si>
    <t>Capistrano drops David Wright</t>
  </si>
  <si>
    <t>Pablo</t>
  </si>
  <si>
    <t>Shizuoka awarded Michael Lorenzen</t>
  </si>
  <si>
    <t>Ottavino</t>
  </si>
  <si>
    <t>Round 4</t>
  </si>
  <si>
    <t>to Louisville- Brian McCann</t>
  </si>
  <si>
    <t>to Shizuoka- Louisville 2019 # 5</t>
  </si>
  <si>
    <t>Louisville cuts Angel Pagan</t>
  </si>
  <si>
    <t>to Groton- Park City 2019 #1, Cesar Hernandez, Edwin Encanarcion and Brock Holt</t>
  </si>
  <si>
    <t>to Park City- Chase Anderson, Tyler Flowers, Justin Smoak, Adeiny Hechavarria</t>
  </si>
  <si>
    <t>to Groton- Vince Velasquez</t>
  </si>
  <si>
    <t xml:space="preserve">to Delray- Daniel Murphy, Mark Leiter Jr. </t>
  </si>
  <si>
    <t>to Groton- Raimel Tapia</t>
  </si>
  <si>
    <t>to Shizuoka- Addison Reed</t>
  </si>
  <si>
    <t>to Groton-New England 2019 #1, New England 2019 #9</t>
  </si>
  <si>
    <t>to New England- Jake Arrieta, Groton 2019 # 5, Groton 2019 #8</t>
  </si>
  <si>
    <t>to New England- David Robertson</t>
  </si>
  <si>
    <t>to Park City- Ervin Santana</t>
  </si>
  <si>
    <t>to Orlando- Park City 2019 #8</t>
  </si>
  <si>
    <t>To Montana- Dexter Fowler</t>
  </si>
  <si>
    <t>to Groton- Montana 2019 #8</t>
  </si>
  <si>
    <t>to Cazadero- Blake Treinen and Park City 2019 #3</t>
  </si>
  <si>
    <t>to Park City- Sonny Gray and Sam Freeman</t>
  </si>
  <si>
    <t>Montana cuts Deven Marrero</t>
  </si>
  <si>
    <t>Park City cuts Luis Valbuena and Jason Hammel</t>
  </si>
  <si>
    <t>to Shizuoka- Alex Claudio</t>
  </si>
  <si>
    <t>to Cazadero- Tony Sipp and Shizuoka 2019 #4</t>
  </si>
  <si>
    <t>to Orlando- Pedro Strop and Jose Alvarado</t>
  </si>
  <si>
    <t>Delray cuts Juan Bautista</t>
  </si>
  <si>
    <t>Park City cuts Matt Beliisle</t>
  </si>
  <si>
    <t>to Cazadero- John Hicks</t>
  </si>
  <si>
    <t>to Shizuoka- Austin Barnes</t>
  </si>
  <si>
    <t>to St. Paul- Anthony Swarzak and Cazadero 2019 #10</t>
  </si>
  <si>
    <t>to Cazadero- St. Paul 2019 #5</t>
  </si>
  <si>
    <t>ST PAUL</t>
  </si>
  <si>
    <t>Minter</t>
  </si>
  <si>
    <t>Caratini</t>
  </si>
  <si>
    <t>Mahle</t>
  </si>
  <si>
    <t>Muncy</t>
  </si>
  <si>
    <t>Buehler</t>
  </si>
  <si>
    <t>Floro</t>
  </si>
  <si>
    <t>Lewis</t>
  </si>
  <si>
    <t xml:space="preserve">Smith </t>
  </si>
  <si>
    <t>Guerrero</t>
  </si>
  <si>
    <t>Elieser</t>
  </si>
  <si>
    <t>McNeil</t>
  </si>
  <si>
    <t>Dominguez</t>
  </si>
  <si>
    <t>Seranthony</t>
  </si>
  <si>
    <t>Moran</t>
  </si>
  <si>
    <t>Colin</t>
  </si>
  <si>
    <t>Newman</t>
  </si>
  <si>
    <t>Munoz</t>
  </si>
  <si>
    <t>O'Neill</t>
  </si>
  <si>
    <t xml:space="preserve">Jack </t>
  </si>
  <si>
    <t>Gant</t>
  </si>
  <si>
    <t>Franmil</t>
  </si>
  <si>
    <t>Soto</t>
  </si>
  <si>
    <t>Spencer</t>
  </si>
  <si>
    <t>Wander</t>
  </si>
  <si>
    <t>Giolito</t>
  </si>
  <si>
    <t>Carson</t>
  </si>
  <si>
    <t>Bieber</t>
  </si>
  <si>
    <t>Plutko</t>
  </si>
  <si>
    <t>Cimber</t>
  </si>
  <si>
    <t>O'Hearn</t>
  </si>
  <si>
    <t>Gallagher</t>
  </si>
  <si>
    <t>Keller</t>
  </si>
  <si>
    <t>Ohtani</t>
  </si>
  <si>
    <t>Shohei</t>
  </si>
  <si>
    <t>Barria</t>
  </si>
  <si>
    <t>Tropeano</t>
  </si>
  <si>
    <t>McGuire</t>
  </si>
  <si>
    <t>Cave</t>
  </si>
  <si>
    <t>May</t>
  </si>
  <si>
    <t>Laureano</t>
  </si>
  <si>
    <t>Vogelbach</t>
  </si>
  <si>
    <t xml:space="preserve">Choi </t>
  </si>
  <si>
    <t>Ji-Man</t>
  </si>
  <si>
    <t>Wendle</t>
  </si>
  <si>
    <t>Adames</t>
  </si>
  <si>
    <t>Willy</t>
  </si>
  <si>
    <t>Meadows</t>
  </si>
  <si>
    <t>Ryne</t>
  </si>
  <si>
    <t>Yarbrough</t>
  </si>
  <si>
    <t>Kiner-Falefa</t>
  </si>
  <si>
    <t>Isiah</t>
  </si>
  <si>
    <t>Springs</t>
  </si>
  <si>
    <t>Jeffrey</t>
  </si>
  <si>
    <t>Lourdes</t>
  </si>
  <si>
    <t>Tellez</t>
  </si>
  <si>
    <t>Rowdy</t>
  </si>
  <si>
    <t>McMahon</t>
  </si>
  <si>
    <t>UTIL</t>
  </si>
  <si>
    <t>St. Paul drops Daniel Gossett</t>
  </si>
  <si>
    <t>to Michigan- Luis Avilan and New England 2019 #3</t>
  </si>
  <si>
    <t>to New England- Cory Gearrin and Michigan 2019 #9</t>
  </si>
  <si>
    <t>to Park City- Travis Shaw</t>
  </si>
  <si>
    <t>to Cazadero- Joey Votto</t>
  </si>
  <si>
    <t>to New England- Marcus Semien amd Montana's 2019 #4</t>
  </si>
  <si>
    <t>to New England- Jake Arrieta and Ryan Zimmerman</t>
  </si>
  <si>
    <t>to Montana- Anibel Sanchez, Jeremy Jeffress and Park City's 2019 #5</t>
  </si>
  <si>
    <t>to Park City- James Paxton, Tommy Hunter, and Tony Watson</t>
  </si>
  <si>
    <t>Philly Cheesesteaks</t>
  </si>
  <si>
    <t>to New England- Gerardo Parra</t>
  </si>
  <si>
    <t>To Shizuoka- New England 2019 #7</t>
  </si>
  <si>
    <t>to Shizuoka- Park City's 2019 #4 and #8</t>
  </si>
  <si>
    <t>to Park City- Jordan Zimmerman</t>
  </si>
  <si>
    <t>to Shizuoka- Mission Viejo's 2019 #1, #2, #4, #7</t>
  </si>
  <si>
    <t>to Mission Viejo- Jacob deGrom and Shizuoka's 2019 #2</t>
  </si>
  <si>
    <t>To Metroplex- Justin Smoak</t>
  </si>
  <si>
    <t>Maui</t>
  </si>
  <si>
    <t>Graton Firehouse</t>
  </si>
  <si>
    <t>Maui Wowies</t>
  </si>
  <si>
    <t>GRATON</t>
  </si>
  <si>
    <t>to Park City- Mike Montgomery</t>
  </si>
  <si>
    <t>to Shizuoka- Park City's 2019 #6, #7, #9</t>
  </si>
  <si>
    <t>Hal</t>
  </si>
  <si>
    <t>Norman</t>
  </si>
  <si>
    <t>Hal.norman@gmail.com</t>
  </si>
  <si>
    <t>707-775-5304</t>
  </si>
  <si>
    <t>CapoAPBA@gmail.com</t>
  </si>
  <si>
    <t>to Cazadero- David Dahl and Philly's 2019 #1</t>
  </si>
  <si>
    <t>to Philly- Mike Moustakas, George Springer and Cazadero's 2019 #1</t>
  </si>
  <si>
    <t>to Terrapin- Michigan's 2019 #8</t>
  </si>
  <si>
    <t>To Michigan- Billy Hamilton, Wellington Castillo, Hernan Perez</t>
  </si>
  <si>
    <t>to Mission Viejo- Neil Walker</t>
  </si>
  <si>
    <t>to Montana- Mission Viejo's 2019 #9</t>
  </si>
  <si>
    <t>to Mission Viejo- Keon Broxton</t>
  </si>
  <si>
    <t>to Michigan- Mission Viejo's 2019 #10</t>
  </si>
  <si>
    <t>to Maui- Yonder Alonso</t>
  </si>
  <si>
    <t>to Capistrano- Maui 2019 #4</t>
  </si>
  <si>
    <t>CAPISTRANO</t>
  </si>
  <si>
    <t>to Michigan- Derek Holland</t>
  </si>
  <si>
    <t>to Capistrano- St. Paul's 2019 #3 (owned by Michigan)</t>
  </si>
  <si>
    <t>to Montana- Trevor Story and Kevin Plawecki</t>
  </si>
  <si>
    <t>to Michigan- Jake Arrietta, Jean Segura, Masahiro Tanaka and Montanas 2019 #2 and #7</t>
  </si>
  <si>
    <t>MAU</t>
  </si>
  <si>
    <t>MAU 4</t>
  </si>
  <si>
    <t>MAU 5</t>
  </si>
  <si>
    <t>MTX 4</t>
  </si>
  <si>
    <t>MTX 5</t>
  </si>
  <si>
    <t>to Terrapin-Michael Fulmer. Elias Diaz and Ketel Marte</t>
  </si>
  <si>
    <t>to Montana- Tommy Pham and Ross Stripling</t>
  </si>
  <si>
    <t>to Shizuoka-Jorge Alfaro</t>
  </si>
  <si>
    <t>to Michigan- Brad Brach and Shizuoka's 2019 #5</t>
  </si>
  <si>
    <t>to Red Arrow- Mitch Moreland</t>
  </si>
  <si>
    <t>to Capistrano- Red Arrow 2019 #6</t>
  </si>
  <si>
    <t>to Mission Viejo- Ryan Braun</t>
  </si>
  <si>
    <t>to St Paul- Jake Odorizzi</t>
  </si>
  <si>
    <t>to Cazadero-Montana 2019 #7 and Mission Viejo 2019 #10 (both owned by Michigan)</t>
  </si>
  <si>
    <t xml:space="preserve">to Michigan- Michael Wacha, Tyson Ross, Cazadero's 2019 #3 and Park City's 2019 #3 </t>
  </si>
  <si>
    <t>to Cazadero- Michigan's 2019 #1</t>
  </si>
  <si>
    <t>to Michigan- Sergio Romo, Scott Alexander and Cazadero 2019 #8</t>
  </si>
  <si>
    <t>to Cazadero- JA Happ, Zack Greinke and Chad Green</t>
  </si>
  <si>
    <t>`43</t>
  </si>
  <si>
    <t>to Groton- Reynaldo Lopez, Cole Hamels, Cazadero 2019 #2 and St Paul 2019 #5</t>
  </si>
  <si>
    <t>to New England- Howie Kendrick</t>
  </si>
  <si>
    <t>to Graton- New England 2019 #8, #10 and Michigan 2019 #9</t>
  </si>
  <si>
    <t>CAPISTRANO COUGARS</t>
  </si>
  <si>
    <t>SHIZUOKA SAMURAI</t>
  </si>
  <si>
    <t>ST PAUL ARK ANGELS</t>
  </si>
  <si>
    <t>MISSION VIEJO VIGILANTES</t>
  </si>
  <si>
    <t>CAZADERO CRUSHERS</t>
  </si>
  <si>
    <t>METROPLEX STARS</t>
  </si>
  <si>
    <t>NEW ENGLAND MARINERS</t>
  </si>
  <si>
    <t>RED ARROW TROLLEYS</t>
  </si>
  <si>
    <t>ORLANDO LIGHTNING</t>
  </si>
  <si>
    <t>GROTON ANTIQUES</t>
  </si>
  <si>
    <t>TERRAPIN FLYERS</t>
  </si>
  <si>
    <t>MAUI WOWIES</t>
  </si>
  <si>
    <t>to Park City- Ivan Nova</t>
  </si>
  <si>
    <t>to Michigan- Matt Kemp and Carlos Gonzalez</t>
  </si>
  <si>
    <t>to Shizuoka- Michigan's 2019 #5 and Shizuoka's 2019 #5 that was owned by Michigan</t>
  </si>
  <si>
    <t>651-398-4673</t>
  </si>
  <si>
    <t>https://discord.gg/dBGZRjp</t>
  </si>
  <si>
    <t>to Cazadero- Jed Lowrie</t>
  </si>
  <si>
    <t>to Maui- David Hernandez, Tony Sipp and Edgar Santana</t>
  </si>
  <si>
    <t>F REYES</t>
  </si>
  <si>
    <t>B HICKS</t>
  </si>
  <si>
    <t>GANT</t>
  </si>
  <si>
    <t>Y CHIRINOS</t>
  </si>
  <si>
    <t>Y MUNOZ</t>
  </si>
  <si>
    <t>R QUINN</t>
  </si>
  <si>
    <t>C MORAN</t>
  </si>
  <si>
    <t>VILLANUEVA</t>
  </si>
  <si>
    <t>BRICENO</t>
  </si>
  <si>
    <t>ACUNA</t>
  </si>
  <si>
    <t>BUCHHOLZ</t>
  </si>
  <si>
    <t>OBERG</t>
  </si>
  <si>
    <t>R MARTIN</t>
  </si>
  <si>
    <t>V MARTINEZ</t>
  </si>
  <si>
    <t>G TORRES</t>
  </si>
  <si>
    <t>VOIT</t>
  </si>
  <si>
    <t>S DOMINGUEZ</t>
  </si>
  <si>
    <t>CORDERO</t>
  </si>
  <si>
    <t>O'BREIN</t>
  </si>
  <si>
    <t>CASALI</t>
  </si>
  <si>
    <t>JOSE RONDON</t>
  </si>
  <si>
    <t>PANONNE</t>
  </si>
  <si>
    <t>S KIEBOOM</t>
  </si>
  <si>
    <t>JANKOWSKI</t>
  </si>
  <si>
    <t>BUEHLER</t>
  </si>
  <si>
    <t>STOCK</t>
  </si>
  <si>
    <t>H VELAZQUEZ</t>
  </si>
  <si>
    <t>F ROMERO</t>
  </si>
  <si>
    <t>DUGGAR</t>
  </si>
  <si>
    <t>MAHLE</t>
  </si>
  <si>
    <t>FILLMYER</t>
  </si>
  <si>
    <t>TROPEANO</t>
  </si>
  <si>
    <t>L GURRIEL</t>
  </si>
  <si>
    <t>O'NEIL</t>
  </si>
  <si>
    <t>K CALHOUN</t>
  </si>
  <si>
    <t>GIOLITO</t>
  </si>
  <si>
    <t>BIDDLE</t>
  </si>
  <si>
    <t>CARATINI</t>
  </si>
  <si>
    <t>RICKARD</t>
  </si>
  <si>
    <t>B JOHNSON</t>
  </si>
  <si>
    <t>MIKOLAS</t>
  </si>
  <si>
    <t>LUCCHESI</t>
  </si>
  <si>
    <t>MINTER</t>
  </si>
  <si>
    <t>T WHITE</t>
  </si>
  <si>
    <t>BOTE</t>
  </si>
  <si>
    <t>HESS</t>
  </si>
  <si>
    <t>TULOWITSKI</t>
  </si>
  <si>
    <t>STASSI</t>
  </si>
  <si>
    <t>B DRURY</t>
  </si>
  <si>
    <t>J CUETO</t>
  </si>
  <si>
    <t>OHTANI</t>
  </si>
  <si>
    <t>FLORO</t>
  </si>
  <si>
    <t>R NUNEZ</t>
  </si>
  <si>
    <t>JUSTIN ANDERSON</t>
  </si>
  <si>
    <t>JACE FRY</t>
  </si>
  <si>
    <t>ANDUJAR</t>
  </si>
  <si>
    <t>F PERALTA</t>
  </si>
  <si>
    <t>P LOPEZ</t>
  </si>
  <si>
    <t>MULLINS</t>
  </si>
  <si>
    <t>A SUAREZ</t>
  </si>
  <si>
    <t>DOZIER</t>
  </si>
  <si>
    <t>G ALLEN</t>
  </si>
  <si>
    <t>K NEWMAN</t>
  </si>
  <si>
    <t>K GLOVER</t>
  </si>
  <si>
    <t>D RODRIGUEZ</t>
  </si>
  <si>
    <t>T RICHARDS</t>
  </si>
  <si>
    <t>WISDOM</t>
  </si>
  <si>
    <t>D FLETCHER</t>
  </si>
  <si>
    <t>ERVIN</t>
  </si>
  <si>
    <t>BIEBER</t>
  </si>
  <si>
    <t>MCMAHON</t>
  </si>
  <si>
    <t>SISCO</t>
  </si>
  <si>
    <t>JORGE LOPEZ</t>
  </si>
  <si>
    <t>MCKINNEY</t>
  </si>
  <si>
    <t>MUNCY</t>
  </si>
  <si>
    <t>D CASTILLO</t>
  </si>
  <si>
    <t>BORUKI</t>
  </si>
  <si>
    <t>STANEK</t>
  </si>
  <si>
    <t>W CALHOUN</t>
  </si>
  <si>
    <t>DAN WINKER</t>
  </si>
  <si>
    <t>CHAZ ROE</t>
  </si>
  <si>
    <t>M KOCH</t>
  </si>
  <si>
    <t>X CEDENO</t>
  </si>
  <si>
    <t>HUNTER WOOD</t>
  </si>
  <si>
    <t>WENDLE</t>
  </si>
  <si>
    <t>O'HEARN</t>
  </si>
  <si>
    <t>R RODRIGUEZ</t>
  </si>
  <si>
    <t>PALKA</t>
  </si>
  <si>
    <t>KINER-FALEFA</t>
  </si>
  <si>
    <t>CAVE</t>
  </si>
  <si>
    <t>M PINA</t>
  </si>
  <si>
    <t>C BRADFORD</t>
  </si>
  <si>
    <t>URENA</t>
  </si>
  <si>
    <t>NEIL RAMIREZ</t>
  </si>
  <si>
    <t>LAUREANO</t>
  </si>
  <si>
    <t>LAUER</t>
  </si>
  <si>
    <t>CALEB SMITH</t>
  </si>
  <si>
    <t>T BECKHAM</t>
  </si>
  <si>
    <t>CHOO</t>
  </si>
  <si>
    <t>D FOWLER</t>
  </si>
  <si>
    <t>T MURPHY</t>
  </si>
  <si>
    <t>JACOBY JONES</t>
  </si>
  <si>
    <t>A CONLEY</t>
  </si>
  <si>
    <t>BARRIA</t>
  </si>
  <si>
    <t>J MCNEIL</t>
  </si>
  <si>
    <t>A CIMBER</t>
  </si>
  <si>
    <t>F PENA</t>
  </si>
  <si>
    <t>MARTINI</t>
  </si>
  <si>
    <t>WYNNS</t>
  </si>
  <si>
    <t>B ANDERSON</t>
  </si>
  <si>
    <t>CHRIS MARTIN</t>
  </si>
  <si>
    <t>R GROSSMAN</t>
  </si>
  <si>
    <t>KOLAREK</t>
  </si>
  <si>
    <t>KELLER</t>
  </si>
  <si>
    <t>R BRAISER</t>
  </si>
  <si>
    <t>HIRANO</t>
  </si>
  <si>
    <t>ARANO</t>
  </si>
  <si>
    <t>TRIVINO</t>
  </si>
  <si>
    <t>M PEREZ TB</t>
  </si>
  <si>
    <t>C STRATTON</t>
  </si>
  <si>
    <t>K STEWART</t>
  </si>
  <si>
    <t>TYLER AUSTIN</t>
  </si>
  <si>
    <t>DE LA ROSA, JORGE</t>
  </si>
  <si>
    <t>MEADOWS</t>
  </si>
  <si>
    <t>ASTUDILLO</t>
  </si>
  <si>
    <t>GOODRUM</t>
  </si>
  <si>
    <t>TELLEZ</t>
  </si>
  <si>
    <t>J CASTILLO</t>
  </si>
  <si>
    <t>AUSTIN HAYS</t>
  </si>
  <si>
    <t>GOMBER</t>
  </si>
  <si>
    <t>W SUERO</t>
  </si>
  <si>
    <t>PAUL FRY</t>
  </si>
  <si>
    <t>D JANSEN</t>
  </si>
  <si>
    <t>B LOWE</t>
  </si>
  <si>
    <t>S CARLE</t>
  </si>
  <si>
    <t>KINGREY</t>
  </si>
  <si>
    <t>MENGDEN</t>
  </si>
  <si>
    <t>TONY KEMP</t>
  </si>
  <si>
    <t>SAMARDZIJA</t>
  </si>
  <si>
    <t>MAYZA</t>
  </si>
  <si>
    <t>W ADAMES</t>
  </si>
  <si>
    <t>BRINSON</t>
  </si>
  <si>
    <t>J BAUERS</t>
  </si>
  <si>
    <t>GERMAN</t>
  </si>
  <si>
    <t>WINGENTER</t>
  </si>
  <si>
    <t>FEDDE</t>
  </si>
  <si>
    <t>ERIK GONZALEZ</t>
  </si>
  <si>
    <t>G GREINER</t>
  </si>
  <si>
    <t>DANNY BARNES</t>
  </si>
  <si>
    <t>CHOI</t>
  </si>
  <si>
    <t>YARBOROUGH</t>
  </si>
  <si>
    <t>MAUI</t>
  </si>
  <si>
    <t>PHIL MATON</t>
  </si>
  <si>
    <t>JOSE PIRELA</t>
  </si>
  <si>
    <t>DOM LEONE</t>
  </si>
  <si>
    <t>SWARZAK</t>
  </si>
  <si>
    <t>MORRISON</t>
  </si>
  <si>
    <t>FISHER</t>
  </si>
  <si>
    <t>KENNEDY</t>
  </si>
  <si>
    <t>WALKER</t>
  </si>
  <si>
    <t>GEARIN</t>
  </si>
  <si>
    <t xml:space="preserve">KELLY </t>
  </si>
  <si>
    <t>TOLES</t>
  </si>
  <si>
    <t>MORONTA</t>
  </si>
  <si>
    <t>DUDA</t>
  </si>
  <si>
    <t>Terrapin cuts Danny Barnes</t>
  </si>
  <si>
    <t>Michigan cuts Hunter Strickland, Devon Travis, Luis Perdomo and Sergio Romo</t>
  </si>
  <si>
    <t xml:space="preserve">WELCOME TO THE NATIONWIDE APBA BASEBALL LEAGUE </t>
  </si>
  <si>
    <t>As part of this file you will find the following tabs</t>
  </si>
  <si>
    <t>Team Logos</t>
  </si>
  <si>
    <t>Rosters and Availbale players</t>
  </si>
  <si>
    <t>Transactions</t>
  </si>
  <si>
    <t>Waiver Results</t>
  </si>
  <si>
    <t>Draft Matrix 2019</t>
  </si>
  <si>
    <t>Manager Info list</t>
  </si>
  <si>
    <t>Playoff Matrix</t>
  </si>
  <si>
    <t>Draft Matrix 2020</t>
  </si>
  <si>
    <t>League Schedule</t>
  </si>
  <si>
    <t>Maui cuts Ryan Flaherty</t>
  </si>
  <si>
    <t>to Montana- Tony Kemp and Tim  Mayza</t>
  </si>
  <si>
    <t>to Shizuoka- Montana 2020 #7</t>
  </si>
  <si>
    <t>to Shizuoka- Philly 2020 #6 &amp; #9</t>
  </si>
  <si>
    <t>to Philly- Michael Pineda and Adam Conley</t>
  </si>
  <si>
    <t>Montana cuts Logan Morrison and Tyler Austin.</t>
  </si>
  <si>
    <t>to Capistrano- Dustin Fowler</t>
  </si>
  <si>
    <t>to Shizuoka- Capistrano 2020 #6</t>
  </si>
  <si>
    <t>Capistrano cuts Jedd Gyorko</t>
  </si>
  <si>
    <t>Shizuoka cuts Addison Reed, Sandy Leon, Caleb Joseph, and Justin Bour</t>
  </si>
  <si>
    <t>Groton cuts Brian Finnegan, Dilson Hererra and Koda Glover</t>
  </si>
  <si>
    <t>Graton cuts Brian McCann and Gregor Blanco</t>
  </si>
  <si>
    <t>SHI 4</t>
  </si>
  <si>
    <t>Gonzales</t>
  </si>
  <si>
    <t>Adalberto</t>
  </si>
  <si>
    <t>Gleyber</t>
  </si>
  <si>
    <t>Willson</t>
  </si>
  <si>
    <t>Enrique</t>
  </si>
  <si>
    <t>Yuli</t>
  </si>
  <si>
    <t>Edwards Jr.</t>
  </si>
  <si>
    <t>O</t>
  </si>
  <si>
    <t>to New England- Steve Pearce</t>
  </si>
  <si>
    <t>to Terrapin- Cameron Maybin</t>
  </si>
  <si>
    <t>DeJong</t>
  </si>
  <si>
    <t>Michigan Senators (Middleburg Mudhens)</t>
  </si>
  <si>
    <t>McClelland</t>
  </si>
  <si>
    <t>to Mission Viejo- Michigan's 2020 #3 &amp; #5</t>
  </si>
  <si>
    <t>To Michigan- Chris Archer and Ian Kennedy</t>
  </si>
  <si>
    <t>Michigan cuts Joe Mauer and Fernando Romero</t>
  </si>
  <si>
    <t>to Michigan- Charlie Morton and Delray 2020 #10</t>
  </si>
  <si>
    <t>to Delray- D J LeMahieu  and Jake Arrieta</t>
  </si>
  <si>
    <t>to New England- Groton 2020 picks #7 and #8 and Jesus Aguilar</t>
  </si>
  <si>
    <t>to Groton- New England 2020 draft picks #2 and #9</t>
  </si>
  <si>
    <t>Delray cuts Kyle Barraclough</t>
  </si>
  <si>
    <t>Conrad</t>
  </si>
  <si>
    <t>Judy</t>
  </si>
  <si>
    <t>to New England- Orlando 2020 #6</t>
  </si>
  <si>
    <t>to Orlando- David Robertson and New England 2020 #7</t>
  </si>
  <si>
    <t>Orlando cuts JT Chargois</t>
  </si>
  <si>
    <t>to Cazadero- Ryan Brazier</t>
  </si>
  <si>
    <t>to Michigan- Daniel Hudson</t>
  </si>
  <si>
    <t>to New England- Brandon Morrow,  2020 Orlando #5, New England #7 (owned by ORL)</t>
  </si>
  <si>
    <t>to Orlando- 2002 New England #4, Orlando #6 (owned by New England)</t>
  </si>
  <si>
    <t>New England cuts Cory Gearrin</t>
  </si>
  <si>
    <t>Ildemaro</t>
  </si>
  <si>
    <t>Merrill</t>
  </si>
  <si>
    <t>Clarke</t>
  </si>
  <si>
    <t>Gallen</t>
  </si>
  <si>
    <t>Zac</t>
  </si>
  <si>
    <t>Ginkel</t>
  </si>
  <si>
    <t>Riley</t>
  </si>
  <si>
    <t>Fried</t>
  </si>
  <si>
    <t>Soroka</t>
  </si>
  <si>
    <t>Webb</t>
  </si>
  <si>
    <t>Senzel</t>
  </si>
  <si>
    <t>Rodgers</t>
  </si>
  <si>
    <t>Hampson</t>
  </si>
  <si>
    <t>Hoffman</t>
  </si>
  <si>
    <t>Estevez</t>
  </si>
  <si>
    <t>Verdugo</t>
  </si>
  <si>
    <t>Lux</t>
  </si>
  <si>
    <t>Gavin</t>
  </si>
  <si>
    <t>Yimi</t>
  </si>
  <si>
    <t>Ferguson</t>
  </si>
  <si>
    <t>Sadler</t>
  </si>
  <si>
    <t>Cooper</t>
  </si>
  <si>
    <t>Harold</t>
  </si>
  <si>
    <t>Berti</t>
  </si>
  <si>
    <t xml:space="preserve">Jon </t>
  </si>
  <si>
    <t>Kinley</t>
  </si>
  <si>
    <t>Hiura</t>
  </si>
  <si>
    <t>Grisham</t>
  </si>
  <si>
    <t>Trent</t>
  </si>
  <si>
    <t>Lyles</t>
  </si>
  <si>
    <t>Woodruff</t>
  </si>
  <si>
    <t>Houser</t>
  </si>
  <si>
    <t>Burnes</t>
  </si>
  <si>
    <t xml:space="preserve">Pete </t>
  </si>
  <si>
    <t>Guillorme</t>
  </si>
  <si>
    <t>Smyly</t>
  </si>
  <si>
    <t>Stallings</t>
  </si>
  <si>
    <t>Edman</t>
  </si>
  <si>
    <t>Lane</t>
  </si>
  <si>
    <t>Dakota</t>
  </si>
  <si>
    <t>Wainwright</t>
  </si>
  <si>
    <t>Gallegos</t>
  </si>
  <si>
    <t>Giovanny</t>
  </si>
  <si>
    <t>Helsley</t>
  </si>
  <si>
    <t>Tatis Jr.</t>
  </si>
  <si>
    <t>Mejia</t>
  </si>
  <si>
    <t>Naylor</t>
  </si>
  <si>
    <t>France</t>
  </si>
  <si>
    <t>Ty</t>
  </si>
  <si>
    <t>Paddack</t>
  </si>
  <si>
    <t>Quantrill</t>
  </si>
  <si>
    <t xml:space="preserve">Cal </t>
  </si>
  <si>
    <t>Michel</t>
  </si>
  <si>
    <t>Andres</t>
  </si>
  <si>
    <t>Solano</t>
  </si>
  <si>
    <t>Donovan</t>
  </si>
  <si>
    <t>Yastrzemski</t>
  </si>
  <si>
    <t>Santander</t>
  </si>
  <si>
    <t>Means</t>
  </si>
  <si>
    <t>Brooks</t>
  </si>
  <si>
    <t>Armstrong</t>
  </si>
  <si>
    <t>Eloy</t>
  </si>
  <si>
    <t>Cease</t>
  </si>
  <si>
    <t>Osich</t>
  </si>
  <si>
    <t>Oscar</t>
  </si>
  <si>
    <t>Civale</t>
  </si>
  <si>
    <t>Turnbull</t>
  </si>
  <si>
    <t>Alcantara</t>
  </si>
  <si>
    <t>Cisnero</t>
  </si>
  <si>
    <t>Yordan</t>
  </si>
  <si>
    <t>Straw</t>
  </si>
  <si>
    <t>Myles</t>
  </si>
  <si>
    <t>Valdez</t>
  </si>
  <si>
    <t>Framber</t>
  </si>
  <si>
    <t>Barlow</t>
  </si>
  <si>
    <t>Rengifo</t>
  </si>
  <si>
    <t>Canning</t>
  </si>
  <si>
    <t>Bard</t>
  </si>
  <si>
    <t>Arraez</t>
  </si>
  <si>
    <t>Urshela</t>
  </si>
  <si>
    <t>Tauchman</t>
  </si>
  <si>
    <t>Cessa</t>
  </si>
  <si>
    <t>Bassitt</t>
  </si>
  <si>
    <t>J.P.</t>
  </si>
  <si>
    <t>Kikuchi</t>
  </si>
  <si>
    <t>Yusei</t>
  </si>
  <si>
    <t xml:space="preserve">Bass </t>
  </si>
  <si>
    <t>Connor</t>
  </si>
  <si>
    <t>Yandy</t>
  </si>
  <si>
    <t>Sogard</t>
  </si>
  <si>
    <t>Trevino</t>
  </si>
  <si>
    <t>Montero</t>
  </si>
  <si>
    <t>Clase</t>
  </si>
  <si>
    <t>Bichette</t>
  </si>
  <si>
    <t>Bo</t>
  </si>
  <si>
    <t xml:space="preserve">Biggio </t>
  </si>
  <si>
    <t>Guerrero Jr.</t>
  </si>
  <si>
    <t>Vladimir</t>
  </si>
  <si>
    <t>Reese</t>
  </si>
  <si>
    <t>Thornton</t>
  </si>
  <si>
    <t>Font</t>
  </si>
  <si>
    <t>Almora Jr.</t>
  </si>
  <si>
    <t>Cleveland</t>
  </si>
  <si>
    <t>McCullers Jr.</t>
  </si>
  <si>
    <t xml:space="preserve">Michael </t>
  </si>
  <si>
    <t>Frankie</t>
  </si>
  <si>
    <t>Cavan</t>
  </si>
  <si>
    <t>Notes</t>
  </si>
  <si>
    <t>X</t>
  </si>
  <si>
    <t>Chesapeake Oystermen</t>
  </si>
  <si>
    <t>Middleburg Mudhens</t>
  </si>
  <si>
    <t>Ty France</t>
  </si>
  <si>
    <t>Josh Rojas</t>
  </si>
  <si>
    <t>Gavin Lux</t>
  </si>
  <si>
    <t>tatis</t>
  </si>
  <si>
    <t>aArraez</t>
  </si>
  <si>
    <t>Biggio</t>
  </si>
  <si>
    <t>Kelly, C</t>
  </si>
  <si>
    <t>Ursela</t>
  </si>
  <si>
    <t>Draft 1</t>
  </si>
  <si>
    <t>Ed Kranepool</t>
  </si>
  <si>
    <t>Pick #</t>
  </si>
  <si>
    <t>Round/Cycle</t>
  </si>
  <si>
    <t>Points</t>
  </si>
  <si>
    <t>ID</t>
  </si>
  <si>
    <t>Player</t>
  </si>
  <si>
    <t>ELY</t>
  </si>
  <si>
    <t>1R1C</t>
  </si>
  <si>
    <t>H34</t>
  </si>
  <si>
    <t>Guerrero Jr., Vladimir </t>
  </si>
  <si>
    <t>BRK</t>
  </si>
  <si>
    <t xml:space="preserve">H3 </t>
  </si>
  <si>
    <t>Alonso, Pete </t>
  </si>
  <si>
    <t>GET</t>
  </si>
  <si>
    <t>H76</t>
  </si>
  <si>
    <t>Tatis Jr., Fernando </t>
  </si>
  <si>
    <t>H12</t>
  </si>
  <si>
    <t>Bichette, Bo </t>
  </si>
  <si>
    <t>H4</t>
  </si>
  <si>
    <t>Alvarez, Yordan </t>
  </si>
  <si>
    <t>CAR</t>
  </si>
  <si>
    <t>H61</t>
  </si>
  <si>
    <t>Robles, Victor </t>
  </si>
  <si>
    <t>SCH</t>
  </si>
  <si>
    <t>H40</t>
  </si>
  <si>
    <t>Jimenez, Eloy </t>
  </si>
  <si>
    <t>ODE</t>
  </si>
  <si>
    <t>H39</t>
  </si>
  <si>
    <t>Hiura, Keston </t>
  </si>
  <si>
    <t>P100</t>
  </si>
  <si>
    <t>Soroka, Mike </t>
  </si>
  <si>
    <t>P81</t>
  </si>
  <si>
    <t>Paddack, Chris </t>
  </si>
  <si>
    <t>TUX</t>
  </si>
  <si>
    <t>P54</t>
  </si>
  <si>
    <t>Hudson, Dakota </t>
  </si>
  <si>
    <t>MYS</t>
  </si>
  <si>
    <t>H47</t>
  </si>
  <si>
    <t>Lux, Gavin </t>
  </si>
  <si>
    <t>H59</t>
  </si>
  <si>
    <t>Reynolds, Bryan </t>
  </si>
  <si>
    <t>MEC</t>
  </si>
  <si>
    <t>H13</t>
  </si>
  <si>
    <t>Biggio, Cavan </t>
  </si>
  <si>
    <t>STR</t>
  </si>
  <si>
    <t>P39</t>
  </si>
  <si>
    <t>Fried, Max </t>
  </si>
  <si>
    <t>DOO</t>
  </si>
  <si>
    <t xml:space="preserve">H6 </t>
  </si>
  <si>
    <t>Arraez, Luis </t>
  </si>
  <si>
    <t>KID</t>
  </si>
  <si>
    <t>H90</t>
  </si>
  <si>
    <t>Verdugo, Alex </t>
  </si>
  <si>
    <t>NAP</t>
  </si>
  <si>
    <t xml:space="preserve">P3 </t>
  </si>
  <si>
    <t>Alcantara, Sandy </t>
  </si>
  <si>
    <t>P74</t>
  </si>
  <si>
    <t>Means, John </t>
  </si>
  <si>
    <t>ALP</t>
  </si>
  <si>
    <t>H85</t>
  </si>
  <si>
    <t>Tucker, Kyle </t>
  </si>
  <si>
    <t>H60</t>
  </si>
  <si>
    <t>Riley, Austin </t>
  </si>
  <si>
    <t>H51</t>
  </si>
  <si>
    <t>Mejia, Francisco </t>
  </si>
  <si>
    <t>P121</t>
  </si>
  <si>
    <t>Woodruff, Brandon </t>
  </si>
  <si>
    <t>PHO</t>
  </si>
  <si>
    <t>P42</t>
  </si>
  <si>
    <t>Gallen, Zac </t>
  </si>
  <si>
    <t>1R2C</t>
  </si>
  <si>
    <t>H67</t>
  </si>
  <si>
    <t>Smith, Will </t>
  </si>
  <si>
    <t>H65</t>
  </si>
  <si>
    <t>Senzel, Nick </t>
  </si>
  <si>
    <t>RID</t>
  </si>
  <si>
    <t>P26</t>
  </si>
  <si>
    <t>Civale, Aaron </t>
  </si>
  <si>
    <t>P23</t>
  </si>
  <si>
    <t>Canning, Griffin </t>
  </si>
  <si>
    <t>H93</t>
  </si>
  <si>
    <t>Walker, Christian </t>
  </si>
  <si>
    <t>H27</t>
  </si>
  <si>
    <t>Edman, Tommy </t>
  </si>
  <si>
    <t>2R1C</t>
  </si>
  <si>
    <t>P41</t>
  </si>
  <si>
    <t>Gallegos, Giovanny </t>
  </si>
  <si>
    <t>H62</t>
  </si>
  <si>
    <t>Rodgers, Brendan </t>
  </si>
  <si>
    <t>H41</t>
  </si>
  <si>
    <t>Kelly, Carson </t>
  </si>
  <si>
    <t>P59</t>
  </si>
  <si>
    <t>Keller, Mitch </t>
  </si>
  <si>
    <t>P53</t>
  </si>
  <si>
    <t>Houser, Adrian </t>
  </si>
  <si>
    <t>P6</t>
  </si>
  <si>
    <t>Anderson, Nick </t>
  </si>
  <si>
    <t>P57</t>
  </si>
  <si>
    <t>James, Josh </t>
  </si>
  <si>
    <t>P97</t>
  </si>
  <si>
    <t>Sheffield, Justus </t>
  </si>
  <si>
    <t>H86</t>
  </si>
  <si>
    <t>Urias, Luis </t>
  </si>
  <si>
    <t>P24</t>
  </si>
  <si>
    <t>Cease, Dylan </t>
  </si>
  <si>
    <t>P56</t>
  </si>
  <si>
    <t>Jackson, Luke </t>
  </si>
  <si>
    <t>H25</t>
  </si>
  <si>
    <t>Diaz, Yandy </t>
  </si>
  <si>
    <t>H69</t>
  </si>
  <si>
    <t>Solak, Nick </t>
  </si>
  <si>
    <t>H16</t>
  </si>
  <si>
    <t>Chavis, Michael </t>
  </si>
  <si>
    <t>H87</t>
  </si>
  <si>
    <t>Urshela, Gio </t>
  </si>
  <si>
    <t>P83</t>
  </si>
  <si>
    <t>Plesac, Zach </t>
  </si>
  <si>
    <t>MH</t>
  </si>
  <si>
    <t>H5</t>
  </si>
  <si>
    <t>Aquino, Aristides </t>
  </si>
  <si>
    <t>H52</t>
  </si>
  <si>
    <t>Mercado, Oscar </t>
  </si>
  <si>
    <t>P110</t>
  </si>
  <si>
    <t>Turnbull, Spencer </t>
  </si>
  <si>
    <t>P28</t>
  </si>
  <si>
    <t>Clase, Emmanuel </t>
  </si>
  <si>
    <t>H38</t>
  </si>
  <si>
    <t>Haseley, Adam </t>
  </si>
  <si>
    <t>H1</t>
  </si>
  <si>
    <t>Alberto, Hanser </t>
  </si>
  <si>
    <t>H24</t>
  </si>
  <si>
    <t>Diaz, Isan </t>
  </si>
  <si>
    <t>CHA</t>
  </si>
  <si>
    <t>H20</t>
  </si>
  <si>
    <t>Crawford, J.P. </t>
  </si>
  <si>
    <t>2R2C</t>
  </si>
  <si>
    <t>P113</t>
  </si>
  <si>
    <t>Wainwright, Adam </t>
  </si>
  <si>
    <t>H68</t>
  </si>
  <si>
    <t>Sogard, Eric </t>
  </si>
  <si>
    <t>P60</t>
  </si>
  <si>
    <t>Kelly, Merrill </t>
  </si>
  <si>
    <t>3R1C</t>
  </si>
  <si>
    <t>P124</t>
  </si>
  <si>
    <t>Young, Alex </t>
  </si>
  <si>
    <t>H33</t>
  </si>
  <si>
    <t>Grisham, Trent </t>
  </si>
  <si>
    <t>P109</t>
  </si>
  <si>
    <t>Thornton, Trent </t>
  </si>
  <si>
    <t>H44</t>
  </si>
  <si>
    <t>Long, Shed </t>
  </si>
  <si>
    <t>H42</t>
  </si>
  <si>
    <t>Knizner, Andrew </t>
  </si>
  <si>
    <t>P106</t>
  </si>
  <si>
    <t>Suarez, Ranger </t>
  </si>
  <si>
    <t>P98</t>
  </si>
  <si>
    <t>Smeltzer, Devin </t>
  </si>
  <si>
    <t>H37</t>
  </si>
  <si>
    <t>Hampson, Garrett </t>
  </si>
  <si>
    <t>P93</t>
  </si>
  <si>
    <t>Sadler, Casey </t>
  </si>
  <si>
    <t>P70</t>
  </si>
  <si>
    <t>Luciano, Elvis </t>
  </si>
  <si>
    <t>H79</t>
  </si>
  <si>
    <t>Thomas, Lane </t>
  </si>
  <si>
    <t>H70</t>
  </si>
  <si>
    <t>Solano, Donovan </t>
  </si>
  <si>
    <t>P122</t>
  </si>
  <si>
    <t>Yamamoto, Jordan </t>
  </si>
  <si>
    <t>P51</t>
  </si>
  <si>
    <t>Helsley, Ryan </t>
  </si>
  <si>
    <t>H92</t>
  </si>
  <si>
    <t>Vogt, Stephen </t>
  </si>
  <si>
    <t>H50</t>
  </si>
  <si>
    <t>McGuire, Reese </t>
  </si>
  <si>
    <t>P5</t>
  </si>
  <si>
    <t>Allard, Kolby </t>
  </si>
  <si>
    <t>P86</t>
  </si>
  <si>
    <t>Quantrill, Cal </t>
  </si>
  <si>
    <t>H95</t>
  </si>
  <si>
    <t>Yastrzemski, Mike </t>
  </si>
  <si>
    <t>H45</t>
  </si>
  <si>
    <t>Lopez, Nicky </t>
  </si>
  <si>
    <t>P44</t>
  </si>
  <si>
    <t>Ginkel, Kevin </t>
  </si>
  <si>
    <t>P72</t>
  </si>
  <si>
    <t>Marshall, Evan </t>
  </si>
  <si>
    <t>H64</t>
  </si>
  <si>
    <t>Santander, Anthony </t>
  </si>
  <si>
    <t>P78</t>
  </si>
  <si>
    <t>Munoz, Andres </t>
  </si>
  <si>
    <t>3R2C</t>
  </si>
  <si>
    <t>H2</t>
  </si>
  <si>
    <t>Allen, Austin </t>
  </si>
  <si>
    <t>H77</t>
  </si>
  <si>
    <t>Tauchman, Mike </t>
  </si>
  <si>
    <t>P13</t>
  </si>
  <si>
    <t>Beede, Tyler </t>
  </si>
  <si>
    <t>P104</t>
  </si>
  <si>
    <t>Stephenson, Robert </t>
  </si>
  <si>
    <t>4R1C</t>
  </si>
  <si>
    <t>P64</t>
  </si>
  <si>
    <t>Lambert, Peter </t>
  </si>
  <si>
    <t>H54</t>
  </si>
  <si>
    <t>Naylor, Josh </t>
  </si>
  <si>
    <t>H17</t>
  </si>
  <si>
    <t>Collins, Zack </t>
  </si>
  <si>
    <t>P9</t>
  </si>
  <si>
    <t>Baez, Michel </t>
  </si>
  <si>
    <t>P85</t>
  </si>
  <si>
    <t>Ponce de Leon, Daniel </t>
  </si>
  <si>
    <t>P68</t>
  </si>
  <si>
    <t>Lopez, Yoan </t>
  </si>
  <si>
    <t>P112</t>
  </si>
  <si>
    <t>Waguespack, Jacob </t>
  </si>
  <si>
    <t>P118</t>
  </si>
  <si>
    <t>Wick, Rowan </t>
  </si>
  <si>
    <t>P103</t>
  </si>
  <si>
    <t>Stashak, Cody </t>
  </si>
  <si>
    <t>P66</t>
  </si>
  <si>
    <t>Littell, Zack </t>
  </si>
  <si>
    <t>H26</t>
  </si>
  <si>
    <t>Dubon, Mauricio </t>
  </si>
  <si>
    <t>P115</t>
  </si>
  <si>
    <t>Webb, Jacob </t>
  </si>
  <si>
    <t>H43</t>
  </si>
  <si>
    <t>Locastro, Tim </t>
  </si>
  <si>
    <t>P43</t>
  </si>
  <si>
    <t>Garcia, Yimi </t>
  </si>
  <si>
    <t>P76</t>
  </si>
  <si>
    <t>Montero, Rafael </t>
  </si>
  <si>
    <t>H11</t>
  </si>
  <si>
    <t>Berti, Jon </t>
  </si>
  <si>
    <t>H78</t>
  </si>
  <si>
    <t>Thaiss, Matt </t>
  </si>
  <si>
    <t>P92</t>
  </si>
  <si>
    <t>Ryan, Kyle </t>
  </si>
  <si>
    <t>P108</t>
  </si>
  <si>
    <t>Taylor, Josh </t>
  </si>
  <si>
    <t>P14</t>
  </si>
  <si>
    <t>Beeks, Jalen </t>
  </si>
  <si>
    <t>H83</t>
  </si>
  <si>
    <t>Trevino, Jose </t>
  </si>
  <si>
    <t>P12</t>
  </si>
  <si>
    <t>Bass, Anthony </t>
  </si>
  <si>
    <t>4R2C</t>
  </si>
  <si>
    <t>H88</t>
  </si>
  <si>
    <t>VanMeter, Josh </t>
  </si>
  <si>
    <t>H71</t>
  </si>
  <si>
    <t>Stallings, Jacob </t>
  </si>
  <si>
    <t>H55</t>
  </si>
  <si>
    <t>Nola, Austin </t>
  </si>
  <si>
    <t>P117</t>
  </si>
  <si>
    <t>Wendelken, J.B. </t>
  </si>
  <si>
    <t>5R1C</t>
  </si>
  <si>
    <t>P61</t>
  </si>
  <si>
    <t>Kikuchi, Yusei </t>
  </si>
  <si>
    <t>P111</t>
  </si>
  <si>
    <t>Valdez, Framber </t>
  </si>
  <si>
    <t>H75</t>
  </si>
  <si>
    <t>Straw, Myles </t>
  </si>
  <si>
    <t>H56</t>
  </si>
  <si>
    <t>Ramirez, Harold </t>
  </si>
  <si>
    <t>P116</t>
  </si>
  <si>
    <t>Webb, Tyler </t>
  </si>
  <si>
    <t>H84</t>
  </si>
  <si>
    <t>Tucker, Cole </t>
  </si>
  <si>
    <t>P22</t>
  </si>
  <si>
    <t>Buttrey, Ty </t>
  </si>
  <si>
    <t>P96</t>
  </si>
  <si>
    <t>Shafer, Justin </t>
  </si>
  <si>
    <t>H15</t>
  </si>
  <si>
    <t>Castro, Harold </t>
  </si>
  <si>
    <t>P75</t>
  </si>
  <si>
    <t>Milone, Tommy </t>
  </si>
  <si>
    <t>P21</t>
  </si>
  <si>
    <t>Burnes, Corbin </t>
  </si>
  <si>
    <t>H30</t>
  </si>
  <si>
    <t>France, Ty </t>
  </si>
  <si>
    <t>P114</t>
  </si>
  <si>
    <t>Walden, Marcus </t>
  </si>
  <si>
    <t>P71</t>
  </si>
  <si>
    <t>Margevicius, Nick </t>
  </si>
  <si>
    <t>P7</t>
  </si>
  <si>
    <t>Anderson, Shaun </t>
  </si>
  <si>
    <t>P35</t>
  </si>
  <si>
    <t>Estevez, Carlos </t>
  </si>
  <si>
    <t>H48</t>
  </si>
  <si>
    <t>Martin, Richie </t>
  </si>
  <si>
    <t>H57</t>
  </si>
  <si>
    <t>Rengifo, Luis </t>
  </si>
  <si>
    <t>H91</t>
  </si>
  <si>
    <t>Viloria, Meibrys </t>
  </si>
  <si>
    <t>P87</t>
  </si>
  <si>
    <t>Quijada, Jose </t>
  </si>
  <si>
    <t>5R2C</t>
  </si>
  <si>
    <t>H73</t>
  </si>
  <si>
    <t>Stewart, Christin </t>
  </si>
  <si>
    <t>H81</t>
  </si>
  <si>
    <t>Toro, Abraham </t>
  </si>
  <si>
    <t>P94</t>
  </si>
  <si>
    <t>Sadzeck, Connor </t>
  </si>
  <si>
    <t>H18</t>
  </si>
  <si>
    <t>Cooper, Garrett </t>
  </si>
  <si>
    <t>H74</t>
  </si>
  <si>
    <t>Stewart, DJ </t>
  </si>
  <si>
    <t>6R1C</t>
  </si>
  <si>
    <t>H8</t>
  </si>
  <si>
    <t>Barreto, Franklin </t>
  </si>
  <si>
    <t>H23</t>
  </si>
  <si>
    <t>Demeritte, Travis </t>
  </si>
  <si>
    <t>H29</t>
  </si>
  <si>
    <t>Ford, Mike </t>
  </si>
  <si>
    <t>P47</t>
  </si>
  <si>
    <t>Gustave, Jandel </t>
  </si>
  <si>
    <t>P105</t>
  </si>
  <si>
    <t>Suarez, Jose </t>
  </si>
  <si>
    <t>H9</t>
  </si>
  <si>
    <t>Beaty, Matt </t>
  </si>
  <si>
    <t>H46</t>
  </si>
  <si>
    <t>Lugo, Dawel </t>
  </si>
  <si>
    <t>P73</t>
  </si>
  <si>
    <t>Martin, Brett </t>
  </si>
  <si>
    <t>P88</t>
  </si>
  <si>
    <t>Rainey, Tanner </t>
  </si>
  <si>
    <t>P48</t>
  </si>
  <si>
    <t>Hale, David </t>
  </si>
  <si>
    <t>P11</t>
  </si>
  <si>
    <t>Barlow, Scott </t>
  </si>
  <si>
    <t>H89</t>
  </si>
  <si>
    <t>Vargas, Ildemaro </t>
  </si>
  <si>
    <t>P49</t>
  </si>
  <si>
    <t>Harper, Ryne </t>
  </si>
  <si>
    <t>P84</t>
  </si>
  <si>
    <t>Poche, Colin </t>
  </si>
  <si>
    <t>P36</t>
  </si>
  <si>
    <t>Ferguson, Caleb </t>
  </si>
  <si>
    <t>H63</t>
  </si>
  <si>
    <t>Rojas, Josh </t>
  </si>
  <si>
    <t>P33</t>
  </si>
  <si>
    <t>Diaz, Jairo </t>
  </si>
  <si>
    <t>6R2C</t>
  </si>
  <si>
    <t>P120</t>
  </si>
  <si>
    <t>Wojciechowski, Asher </t>
  </si>
  <si>
    <t>P17</t>
  </si>
  <si>
    <t>Brennan, Brandon </t>
  </si>
  <si>
    <t>H53</t>
  </si>
  <si>
    <t>Moore, Dylan </t>
  </si>
  <si>
    <t>P101</t>
  </si>
  <si>
    <t>Soto, Gregory </t>
  </si>
  <si>
    <t>P1</t>
  </si>
  <si>
    <t>Adams, Austin </t>
  </si>
  <si>
    <t>P30</t>
  </si>
  <si>
    <t>Coonrod, Sam </t>
  </si>
  <si>
    <t>H31</t>
  </si>
  <si>
    <t>Freeman, Mike </t>
  </si>
  <si>
    <t>H21</t>
  </si>
  <si>
    <t>Cuthbert, Cheslor </t>
  </si>
  <si>
    <t>6R3C</t>
  </si>
  <si>
    <t>H14</t>
  </si>
  <si>
    <t>Brown, Seth </t>
  </si>
  <si>
    <t>P62</t>
  </si>
  <si>
    <t>Kinley, Tyler </t>
  </si>
  <si>
    <t>P31</t>
  </si>
  <si>
    <t>Cortes Jr., Nestor </t>
  </si>
  <si>
    <t>H22</t>
  </si>
  <si>
    <t>Daza, Yonathan </t>
  </si>
  <si>
    <t>H49</t>
  </si>
  <si>
    <t>McBroom, Ryan </t>
  </si>
  <si>
    <t>6R4C</t>
  </si>
  <si>
    <t>P45</t>
  </si>
  <si>
    <t>Gonzalez, Chi Chi </t>
  </si>
  <si>
    <t>P80</t>
  </si>
  <si>
    <t>Osich, Josh </t>
  </si>
  <si>
    <t>P38</t>
  </si>
  <si>
    <t>Font, Wilmer </t>
  </si>
  <si>
    <t>6R5C</t>
  </si>
  <si>
    <t>P102</t>
  </si>
  <si>
    <t>Sparkman, Glenn </t>
  </si>
  <si>
    <t>6R6C</t>
  </si>
  <si>
    <t>P119</t>
  </si>
  <si>
    <t>Wieck, Brad </t>
  </si>
  <si>
    <t>6R7C</t>
  </si>
  <si>
    <t>P34</t>
  </si>
  <si>
    <t>Elias, Roenis </t>
  </si>
  <si>
    <t>6R8C</t>
  </si>
  <si>
    <t>H36</t>
  </si>
  <si>
    <t>Gutierrez, Kelvin </t>
  </si>
  <si>
    <t>6R9C</t>
  </si>
  <si>
    <t>H58</t>
  </si>
  <si>
    <t>Reyes, Pablo </t>
  </si>
  <si>
    <t>1) Paddack 2) Tatis 3) Bichette 4) Guerrero Jr . ( my pick ) 5) Alonso 6) Y Alvarez 7) Hiura 8) L. Arraez 9) Samardzjia 10) Z Davies 11) E Jimenez 12) L Hendricks 13) A Aquino </t>
  </si>
  <si>
    <t>14) Gallegos 15) Lux 16) Means ( my pick ) 17) Edman 18) W Smith ( catcher ) 19) Bummer 20) Pagan 21) Robles 22) B Reynolds 23) H Dozier 24) Biggio </t>
  </si>
  <si>
    <t>1) Soroka 2) Bieber 3) Paddack 4) Alonso 5) Means 6) Jimenez 7) Alvarez 8) Tatis 9) Guerrero Jr </t>
  </si>
  <si>
    <t>10) Hiura 11) Garver 12) Montas 13) Buxton 14) Woodruff 15) Lynn 16) J Bell 17) Giolito 18) Grey .</t>
  </si>
  <si>
    <t>19) McNeil 20) Hendricks 21) Gallegos 22) Pagan 23) Hader 24) Robles 25) B Reynolds 26) Meadows 27) Moncada</t>
  </si>
  <si>
    <t>Middleburg</t>
  </si>
  <si>
    <t>MIDDLEBURG</t>
  </si>
  <si>
    <t>to New England- Graton's 2020 #1</t>
  </si>
  <si>
    <t xml:space="preserve">to Graton-  Marcus Semien </t>
  </si>
  <si>
    <t>to Maui- Mark Canha and Marwin Gonzalez</t>
  </si>
  <si>
    <t>to Park City- Josh Phegley and Jonathan Villar</t>
  </si>
  <si>
    <t>to Cazadero- Park City's 2020 #1, #2, #3, #4</t>
  </si>
  <si>
    <t>to Park City- Charlie Blackmon, Zack Greinke, Albert Pujols and Kirby Yates and Cazadero 2020 #4</t>
  </si>
  <si>
    <t>to Graton- Tommy Kahnle, Hector Neris, Brandon Workman, Keone Kela</t>
  </si>
  <si>
    <t>to Delray- Graton 2020 #2 &amp; #10 and Delin Betances</t>
  </si>
  <si>
    <t>to Montana- Sam Dyson and Kurt Suzuki</t>
  </si>
  <si>
    <t>to Cazadero- Omar Narvaez and Montana's 2020 #4</t>
  </si>
  <si>
    <t>to Park City- Chad Pinder</t>
  </si>
  <si>
    <t>to Delray- Park City 2020 #7</t>
  </si>
  <si>
    <t>to Terrapin- Park City 2020 #8</t>
  </si>
  <si>
    <t>to Park City- Orlando Arcia</t>
  </si>
  <si>
    <t>to Park City-  Randall Grichuck</t>
  </si>
  <si>
    <t>to Middleburg- Jonathan Lucroy and Park City 2020 #6</t>
  </si>
  <si>
    <t>to Park City-  Zach Eflin</t>
  </si>
  <si>
    <t>to Mission Viejo- Cazadero 2020 #4 (owned by Park City)</t>
  </si>
  <si>
    <t>to Montana-  Anthony Rendon, Didi Gregorious, Domingo German, Yosmiero Petit and 2020 Terrapin #8</t>
  </si>
  <si>
    <t>to Terrapin- Montana 2020 #1, #2, #5 and #6 and Roberto Perez and Kyle Freeland</t>
  </si>
  <si>
    <t>to Chesepeake- James McCann</t>
  </si>
  <si>
    <t>to Groton- Chesepeake 2020 #4</t>
  </si>
  <si>
    <t>to Mission Viejo- Montana's 2020 #3</t>
  </si>
  <si>
    <t>to Montana- Eric Lauer and Hector Rondon</t>
  </si>
  <si>
    <t>to Cazadero- Middleburg 2020 #1</t>
  </si>
  <si>
    <t>to Middleburg- Jorge Soler and Cazadero 2020 #8</t>
  </si>
  <si>
    <t>to Shizuoka- Middlebury 2020 #1 (owned by Cazadero), Park City's 2020 #2 (owned by Cazadero) and Cazadero's 2020 #3</t>
  </si>
  <si>
    <t>to Cazadero- Shizuoka's 2020 #1, Shizuoka's 2020 #6 and Capistrano's 2020 #6 (owned by Shizuoka)</t>
  </si>
  <si>
    <t>to Cazadero- Mission Viejo's 2020 #1, Mission Viejo's 2020 #3, Mission Viejo's 2020 #9 and #10</t>
  </si>
  <si>
    <t>to Mission Viejo- Park Cit's 2020 #1 (owned by Cazadero)</t>
  </si>
  <si>
    <t>to Park City- Eric Thames</t>
  </si>
  <si>
    <t>to Capistrano- Park City's 2020 #5 and Lorenzo Cain</t>
  </si>
  <si>
    <t>to Shizuoka-Graton's 2020  #3, #4, #5, #6, #7, #8, and #9</t>
  </si>
  <si>
    <t>to Graton- Jeff Samardzjia, Tom Murphy, Shin Soo Choo, Austin Barnes</t>
  </si>
  <si>
    <t>to St Paul- Ehire Adrianza</t>
  </si>
  <si>
    <t>to Shizuoka- St Paul 2020 #8</t>
  </si>
  <si>
    <t>to St. Paul- Orlando's (owned by New England) 2020 #5</t>
  </si>
  <si>
    <t>to New England- Derek Dietrich</t>
  </si>
  <si>
    <t>to Cazadero- St Paul 2020 #4</t>
  </si>
  <si>
    <t>to St Paul- Sergio Romo, Oliver Darke and Cazadero 2020 #6</t>
  </si>
  <si>
    <t>to Cazadero- Blake Snell</t>
  </si>
  <si>
    <t>to Maui- Park City 2020 #3 (owned by Cazadero), Park City #4 (owned by Cazadero) and Montana #4 (owned by Cazadero)</t>
  </si>
  <si>
    <t>to Montana- Capistrano 2020 #8</t>
  </si>
  <si>
    <t>to Capistrano- Stephen Piscotty</t>
  </si>
  <si>
    <t>to Groton- Cazadero's 2020 #3 (owned by Shizuoka) &amp; Graton's 2020 #4 (owned by Shizuoka)</t>
  </si>
  <si>
    <t>to Park City- Mission Viejo 2020 #8</t>
  </si>
  <si>
    <t>PARK CITY</t>
  </si>
  <si>
    <t>to Shizuoka- Capistrano's 2020 #9</t>
  </si>
  <si>
    <t>to Capistrano- Steven Duggar</t>
  </si>
  <si>
    <t>to Shizuoka- Kevin Newman</t>
  </si>
  <si>
    <t>to Mission Viejo-Alex Cobb</t>
  </si>
  <si>
    <t>1. CASCADE - Fenando Tatis jr ss</t>
  </si>
  <si>
    <t>2. RINGGOLD - Vlad Guerrero JR 3b</t>
  </si>
  <si>
    <t>3. BOSTON - Pete Alonso 1b</t>
  </si>
  <si>
    <t>4. NAPOLEAN - Yordan Alvarez of</t>
  </si>
  <si>
    <t>5. YELLOW CREEK - Eloy Jiminez of</t>
  </si>
  <si>
    <t>6. PITTSBURGH - Keston Hiura 2B</t>
  </si>
  <si>
    <t>7. OMAK – Bryan Reynolds OF</t>
  </si>
  <si>
    <t>8. FLORENCE - Chris Paddack, P</t>
  </si>
  <si>
    <t>9. WINDOM - Danny Santana OF</t>
  </si>
  <si>
    <t>10. NORTH BABYLON - Zac Gallen, P</t>
  </si>
  <si>
    <t>11. BOCA RATON – Luis Arraez INF/OF</t>
  </si>
  <si>
    <t>12. CITY ISLAND - Bo Bichette, SS</t>
  </si>
  <si>
    <t>13. PEORIA - Will Smith, C</t>
  </si>
  <si>
    <t>14. MORGOTH - Gavin Lux-2b</t>
  </si>
  <si>
    <t>15. BUFFALO-Anthony DeSclafani-P</t>
  </si>
  <si>
    <t>16. LONG ISLAND - Cavan Biggio-2b</t>
  </si>
  <si>
    <t>17. OLYMPIA – Nick Senzel of</t>
  </si>
  <si>
    <t>18. SOUTHWEST- Jesus Luzardo P</t>
  </si>
  <si>
    <t>19. ANTELOPE - Tommy Edman 3B</t>
  </si>
  <si>
    <t>20. CASCADE (via AMARILLO) Brendan Rodgers 2b</t>
  </si>
  <si>
    <t>SECOND ROUND</t>
  </si>
  <si>
    <t>1. CASCADE -  Michael Chavis-1b</t>
  </si>
  <si>
    <t>2. RINGGOLD -  Carter Kieboom, SS</t>
  </si>
  <si>
    <t>3. BOSTON - Aristedes Aquino OF</t>
  </si>
  <si>
    <t>4. NAPOLEAN -   Dustin May SP</t>
  </si>
  <si>
    <t xml:space="preserve">5. YELLOW CREEK - Mike Yastrzemski, OF </t>
  </si>
  <si>
    <t>updated 3/04/20</t>
  </si>
  <si>
    <t>MVP- Mookie Betts</t>
  </si>
  <si>
    <t>CY Young- Blake Snell</t>
  </si>
  <si>
    <t xml:space="preserve">Fireman- Blake Treinen </t>
  </si>
  <si>
    <t>MVP Voting</t>
  </si>
  <si>
    <t>Cy Young</t>
  </si>
  <si>
    <t>TOTAL</t>
  </si>
  <si>
    <t>Fireman of the Year</t>
  </si>
  <si>
    <t>FRIED</t>
  </si>
  <si>
    <t>SADLER</t>
  </si>
  <si>
    <t>GINKEL</t>
  </si>
  <si>
    <t>SANTANDER</t>
  </si>
  <si>
    <t>FONT</t>
  </si>
  <si>
    <t>CASTRO</t>
  </si>
  <si>
    <t>EDMAN</t>
  </si>
  <si>
    <t>VERDUGO</t>
  </si>
  <si>
    <t>RODGERS</t>
  </si>
  <si>
    <t>TAUCHMAN</t>
  </si>
  <si>
    <t>BARRETO</t>
  </si>
  <si>
    <t>MCGUIRE</t>
  </si>
  <si>
    <t>HASELEY</t>
  </si>
  <si>
    <t>Y. GARCIA</t>
  </si>
  <si>
    <t xml:space="preserve">GUERRERO JR. </t>
  </si>
  <si>
    <t>HUDSON</t>
  </si>
  <si>
    <t>CHAVIS</t>
  </si>
  <si>
    <t>Y. DIAZ</t>
  </si>
  <si>
    <t>A. ALLEN</t>
  </si>
  <si>
    <t>A. ADAMS</t>
  </si>
  <si>
    <t>ALLARD</t>
  </si>
  <si>
    <t>LOCASTRO</t>
  </si>
  <si>
    <t>PADDOCK</t>
  </si>
  <si>
    <t>RENGIFO</t>
  </si>
  <si>
    <t>BUTTREY</t>
  </si>
  <si>
    <t>LONG</t>
  </si>
  <si>
    <t>SMELTZER</t>
  </si>
  <si>
    <t>R. HARPER</t>
  </si>
  <si>
    <t>WAGUESPACK</t>
  </si>
  <si>
    <t>BICHETTE</t>
  </si>
  <si>
    <t>LUX</t>
  </si>
  <si>
    <t>BURNES</t>
  </si>
  <si>
    <t>SHEFFIELD</t>
  </si>
  <si>
    <t>TORO</t>
  </si>
  <si>
    <t>MUNOZ</t>
  </si>
  <si>
    <t>POCHE</t>
  </si>
  <si>
    <t>A. RUSSELL</t>
  </si>
  <si>
    <t>I DIAZ</t>
  </si>
  <si>
    <t>ESTEVAZ</t>
  </si>
  <si>
    <t>SOROKA</t>
  </si>
  <si>
    <t>SENZEL</t>
  </si>
  <si>
    <t>ARRAEZ</t>
  </si>
  <si>
    <t>SOLAK</t>
  </si>
  <si>
    <t>BADER</t>
  </si>
  <si>
    <t>NEWBERRY</t>
  </si>
  <si>
    <t>NAYLOR</t>
  </si>
  <si>
    <t>HIURA</t>
  </si>
  <si>
    <t>ALCANTRA</t>
  </si>
  <si>
    <t>YAMAMOTO</t>
  </si>
  <si>
    <t>D. SANTANA</t>
  </si>
  <si>
    <t>DUBON</t>
  </si>
  <si>
    <t>WALDEN</t>
  </si>
  <si>
    <t>BARLOW</t>
  </si>
  <si>
    <t>OSICH</t>
  </si>
  <si>
    <t>BIGGIO</t>
  </si>
  <si>
    <t>GALLEN</t>
  </si>
  <si>
    <t>CANNING</t>
  </si>
  <si>
    <t>BASSITT</t>
  </si>
  <si>
    <t>BEEDEE</t>
  </si>
  <si>
    <t>MAGIL</t>
  </si>
  <si>
    <t>M. FORD</t>
  </si>
  <si>
    <t>FARMER</t>
  </si>
  <si>
    <t>WENDLEKEN</t>
  </si>
  <si>
    <t>ALVAREZ</t>
  </si>
  <si>
    <t>J. JAMES</t>
  </si>
  <si>
    <t>GRISHAM</t>
  </si>
  <si>
    <t>K. RYAN</t>
  </si>
  <si>
    <t>LITTELL</t>
  </si>
  <si>
    <t>HELSLEY</t>
  </si>
  <si>
    <t>VANMETER</t>
  </si>
  <si>
    <t>RAINEY</t>
  </si>
  <si>
    <t>JIMEMEZ</t>
  </si>
  <si>
    <t>K. TUCKER</t>
  </si>
  <si>
    <t>PLESAC</t>
  </si>
  <si>
    <t>CIVALE</t>
  </si>
  <si>
    <t>INGLESIAS</t>
  </si>
  <si>
    <t>FERGUSON</t>
  </si>
  <si>
    <t>D. HALE</t>
  </si>
  <si>
    <t>GUSTAVE</t>
  </si>
  <si>
    <t>TUIVAILALA</t>
  </si>
  <si>
    <t>LAMB</t>
  </si>
  <si>
    <t>ROBLES</t>
  </si>
  <si>
    <t>M. KELLY</t>
  </si>
  <si>
    <t>STALLINGS</t>
  </si>
  <si>
    <t>Y. LOPEZ</t>
  </si>
  <si>
    <t>AQUINO</t>
  </si>
  <si>
    <t>STRAW</t>
  </si>
  <si>
    <t>ROMINE</t>
  </si>
  <si>
    <t>N. LOPEZ</t>
  </si>
  <si>
    <t>URSELA</t>
  </si>
  <si>
    <t>ALBERTO</t>
  </si>
  <si>
    <t>TURNBULL</t>
  </si>
  <si>
    <t>J.TAYLOR</t>
  </si>
  <si>
    <t>WOJCIECHOWSKI</t>
  </si>
  <si>
    <t>CLASE</t>
  </si>
  <si>
    <t>PONCE DE LEON</t>
  </si>
  <si>
    <t>DEMERITTE</t>
  </si>
  <si>
    <t>R. RUIZ</t>
  </si>
  <si>
    <t>WOODRUFF</t>
  </si>
  <si>
    <t>M. KELLER</t>
  </si>
  <si>
    <t>J. WEBB</t>
  </si>
  <si>
    <t>STASHAK</t>
  </si>
  <si>
    <t>L. THOMAS</t>
  </si>
  <si>
    <t>DUVALL</t>
  </si>
  <si>
    <t>J. CASTILLO</t>
  </si>
  <si>
    <t>BEEKS</t>
  </si>
  <si>
    <t>KNEBEL</t>
  </si>
  <si>
    <t>MEANS</t>
  </si>
  <si>
    <t>YASTRZEMSKI</t>
  </si>
  <si>
    <t>THORTON</t>
  </si>
  <si>
    <t>FRANCE</t>
  </si>
  <si>
    <t>QUANTRILL</t>
  </si>
  <si>
    <t>S. BROWN</t>
  </si>
  <si>
    <t>GARNEAU</t>
  </si>
  <si>
    <t>PHILLIPS</t>
  </si>
  <si>
    <t>W. DAVIS</t>
  </si>
  <si>
    <t>SCHEBLER</t>
  </si>
  <si>
    <t>JEFFRESS</t>
  </si>
  <si>
    <t>MCFARLAND</t>
  </si>
  <si>
    <t>ZIMMERMAN</t>
  </si>
  <si>
    <t>HENDRIKS</t>
  </si>
  <si>
    <t>C. KELLY</t>
  </si>
  <si>
    <t>URIAS</t>
  </si>
  <si>
    <t>KIKUCHI</t>
  </si>
  <si>
    <t>NOLA</t>
  </si>
  <si>
    <t>GALLEGOS</t>
  </si>
  <si>
    <t>E. MARSHALL</t>
  </si>
  <si>
    <t>BERTI</t>
  </si>
  <si>
    <t>WAINWRIGHT</t>
  </si>
  <si>
    <t>C. COOPER</t>
  </si>
  <si>
    <t>RAMIREZ</t>
  </si>
  <si>
    <t>CASHNER</t>
  </si>
  <si>
    <t>A. CASTRO</t>
  </si>
  <si>
    <t>NAQUIN</t>
  </si>
  <si>
    <t>B. REYNIOLDS</t>
  </si>
  <si>
    <t>CEASE</t>
  </si>
  <si>
    <t>HOUSER</t>
  </si>
  <si>
    <t>GOODY</t>
  </si>
  <si>
    <t>MERCADO</t>
  </si>
  <si>
    <t>S. ANDERSON</t>
  </si>
  <si>
    <t>CESSA</t>
  </si>
  <si>
    <t>V. REYES</t>
  </si>
  <si>
    <t>VILORIA</t>
  </si>
  <si>
    <t>A. RILEY</t>
  </si>
  <si>
    <t>N. ANDERSON</t>
  </si>
  <si>
    <t>SUAREZ</t>
  </si>
  <si>
    <t>JP CRAWFORD</t>
  </si>
  <si>
    <t>WICK</t>
  </si>
  <si>
    <t>BEATY</t>
  </si>
  <si>
    <t>T. KINNLY</t>
  </si>
  <si>
    <t>Al Kaline</t>
  </si>
  <si>
    <t>Tigers</t>
  </si>
  <si>
    <t>NABL 2020 DRAFT **  (held 4/4/20)</t>
  </si>
  <si>
    <t>Chesapeake pulls back Russell Martin, Adam Conley and Dylan Covery, post draft</t>
  </si>
  <si>
    <t>Delray cuts Jaime Barria and Felix Pena</t>
  </si>
  <si>
    <t>to Groton- Red Arrow 2021 #5</t>
  </si>
  <si>
    <t>to Red Arrow- Cesar Hernandez, Jose Osuna and Raimel Tapia</t>
  </si>
  <si>
    <t>Red Arrow cuts Francisco Cervelli, Manny Pina and Daniel Palka</t>
  </si>
  <si>
    <t>Capistrano cuts Scott Schebler</t>
  </si>
  <si>
    <t>to Mission Viejo- Ryon Healy</t>
  </si>
  <si>
    <t>to Shizuoka- Mission Viejo 2021 #9</t>
  </si>
  <si>
    <t>to Montana-Kole Calhoun and Matt Barnes</t>
  </si>
  <si>
    <t>to Shizuoka- Montana's 2021 #7</t>
  </si>
  <si>
    <t>Mission Viejo cuts Neil Walker</t>
  </si>
  <si>
    <t>to Shizuoka- Capistrano's 2021 8th round pick</t>
  </si>
  <si>
    <t>to Cazadero- Brad Peacock</t>
  </si>
  <si>
    <t>to Shizuoka- Cazadero 2021 7th round pick</t>
  </si>
  <si>
    <t>to Capistrano- Brian Goodwin</t>
  </si>
  <si>
    <t>Cazadero cuts Tim Beckham, John Hicks, Kevin Keirmaier, Jed Lowrie, Bradley Zimmer</t>
  </si>
  <si>
    <t xml:space="preserve">Terrapin cuts Lewis Brinson, Robbie Erlin, Greg Garcia, Jimmy Nelson </t>
  </si>
  <si>
    <t>Montana cuts Yoshihiza Hirano and Joey Rickard</t>
  </si>
  <si>
    <t>Brendan</t>
  </si>
  <si>
    <t>Maui cuts Yonder Alonso</t>
  </si>
  <si>
    <t>Montana cuts Yoshisi Hirano and Joey Rickard</t>
  </si>
  <si>
    <t>D. RODRIGUEZ</t>
  </si>
  <si>
    <t>Shzuoka cuts Jeimer Candleario, Austin Dean, Brandon Dixon, Andrew Miller, Josh Reddick, Rio Ruiz</t>
  </si>
  <si>
    <t>to Montana- Masahiro Tanaka, Eduardo Escobar and Jake Marisnick</t>
  </si>
  <si>
    <t>to Middleburg-  Tyler Kinley, Kike Hernandez, and Travis Demeritte</t>
  </si>
  <si>
    <t>to Middleburg- Dylan Floro</t>
  </si>
  <si>
    <t>to Park City- Ian Kennedy</t>
  </si>
  <si>
    <t>to Maui- Matt Chapman and David Dahl</t>
  </si>
  <si>
    <t>to Cazadero- Manny Machado and Ian Happ</t>
  </si>
  <si>
    <t>to Shizuoka- Lance McCullers, Luery Garcia &amp; Gratons 2021 #2</t>
  </si>
  <si>
    <t>to Graton- Mike Clevinger and Ryan Helsley</t>
  </si>
  <si>
    <t>to Montana- Park City's 2021 #1 &amp; #2</t>
  </si>
  <si>
    <t>to Park City- Mike Minor and Niko Goodrum</t>
  </si>
  <si>
    <t>to Park City- Eugenio Suarez</t>
  </si>
  <si>
    <t>to Terrapin- Zack Eflin, Chad Pinder, Tony Watson &amp; Picker's 2021 #3</t>
  </si>
  <si>
    <t>Terrapin cuts Elias Diaz</t>
  </si>
  <si>
    <t>to Groton- New England's 2021 #6</t>
  </si>
  <si>
    <t>to New England- Cole Hamels</t>
  </si>
  <si>
    <t>New England cuts Colin Poche</t>
  </si>
  <si>
    <t>to Graton- Robeto Osuna</t>
  </si>
  <si>
    <t>to Groton- Graton's 2021 #4</t>
  </si>
  <si>
    <t>to Graton- Felipe Vazquez</t>
  </si>
  <si>
    <t>to New England- Sean Rodriquez and Graton's 2021 #6</t>
  </si>
  <si>
    <t>Graton cuts David Phelps</t>
  </si>
  <si>
    <t>to New England- Kyle Ryan &amp; Jimmy Cordero</t>
  </si>
  <si>
    <t>to Shizuoka- Domingo Santana, Corey Knebel &amp; New England's 2021 #8, #9 and #10</t>
  </si>
  <si>
    <t>to Middleberg- Drew Smyly, Andrelton Simmons, Victor Reyes, and Cazadero 2021 #5</t>
  </si>
  <si>
    <t>to Cazadero- Pedro Severino, Jean Segura and Middleburg 2021 #2</t>
  </si>
  <si>
    <t>DH</t>
  </si>
  <si>
    <t>Adell</t>
  </si>
  <si>
    <t>Jo</t>
  </si>
  <si>
    <t>Almonte</t>
  </si>
  <si>
    <t>Yency</t>
  </si>
  <si>
    <t>Alzolay</t>
  </si>
  <si>
    <t>Adbert</t>
  </si>
  <si>
    <t>Arozarena</t>
  </si>
  <si>
    <t xml:space="preserve">Christian </t>
  </si>
  <si>
    <t>Bohm</t>
  </si>
  <si>
    <t>Alec</t>
  </si>
  <si>
    <t>Brogdon</t>
  </si>
  <si>
    <t>Genesis</t>
  </si>
  <si>
    <t>Carlson</t>
  </si>
  <si>
    <t>Willi</t>
  </si>
  <si>
    <t>Chisholm</t>
  </si>
  <si>
    <t>Jazz</t>
  </si>
  <si>
    <t>Cronenworth</t>
  </si>
  <si>
    <t>Dalbec</t>
  </si>
  <si>
    <t xml:space="preserve">Bobby </t>
  </si>
  <si>
    <t>Dunning</t>
  </si>
  <si>
    <t>Dane</t>
  </si>
  <si>
    <t>Espinal</t>
  </si>
  <si>
    <t>Santiago</t>
  </si>
  <si>
    <t>Fairbanks</t>
  </si>
  <si>
    <t>Finnegan</t>
  </si>
  <si>
    <t xml:space="preserve">Kyle </t>
  </si>
  <si>
    <t>Gimenez</t>
  </si>
  <si>
    <t>Gomber</t>
  </si>
  <si>
    <t>Gonsolin</t>
  </si>
  <si>
    <t>Graterol</t>
  </si>
  <si>
    <t>Brusdar</t>
  </si>
  <si>
    <t>Graveman</t>
  </si>
  <si>
    <t>Kendall</t>
  </si>
  <si>
    <t>Harvey</t>
  </si>
  <si>
    <t>Ke'Bryan</t>
  </si>
  <si>
    <t>Heim</t>
  </si>
  <si>
    <t>Jonah</t>
  </si>
  <si>
    <t>Higashioka</t>
  </si>
  <si>
    <t>Hilliard</t>
  </si>
  <si>
    <t>Hoerner</t>
  </si>
  <si>
    <t>Nico</t>
  </si>
  <si>
    <t>Houck</t>
  </si>
  <si>
    <t>Cristian</t>
  </si>
  <si>
    <t xml:space="preserve">Nate </t>
  </si>
  <si>
    <t>Karinchak</t>
  </si>
  <si>
    <t>Kim</t>
  </si>
  <si>
    <t>Loup</t>
  </si>
  <si>
    <t>Luzardo</t>
  </si>
  <si>
    <t>Madrigal</t>
  </si>
  <si>
    <t>Mateo</t>
  </si>
  <si>
    <t>Matzek</t>
  </si>
  <si>
    <t xml:space="preserve">Dustin </t>
  </si>
  <si>
    <t>McKenzie</t>
  </si>
  <si>
    <t>Triston</t>
  </si>
  <si>
    <t>Mize</t>
  </si>
  <si>
    <t>Mountcastle</t>
  </si>
  <si>
    <t>Mullins</t>
  </si>
  <si>
    <t xml:space="preserve">Cedric </t>
  </si>
  <si>
    <t xml:space="preserve">Sean </t>
  </si>
  <si>
    <t>Olivares</t>
  </si>
  <si>
    <t>Edward</t>
  </si>
  <si>
    <t>Raley</t>
  </si>
  <si>
    <t xml:space="preserve">Drew </t>
  </si>
  <si>
    <t xml:space="preserve">Garrett </t>
  </si>
  <si>
    <t>Romano</t>
  </si>
  <si>
    <t>Sixto</t>
  </si>
  <si>
    <t>Singer</t>
  </si>
  <si>
    <t>Brady</t>
  </si>
  <si>
    <t>Skubal</t>
  </si>
  <si>
    <t>Tarik</t>
  </si>
  <si>
    <t>Pavin</t>
  </si>
  <si>
    <t>Suter</t>
  </si>
  <si>
    <t>Taveras</t>
  </si>
  <si>
    <t>Leody</t>
  </si>
  <si>
    <t xml:space="preserve">Blake </t>
  </si>
  <si>
    <t>Tyrone</t>
  </si>
  <si>
    <t>Urquidy</t>
  </si>
  <si>
    <t>Varsho</t>
  </si>
  <si>
    <t xml:space="preserve">Daulton   </t>
  </si>
  <si>
    <t xml:space="preserve">LaMonte </t>
  </si>
  <si>
    <t>Walsh</t>
  </si>
  <si>
    <t>Ward</t>
  </si>
  <si>
    <t>Woodford</t>
  </si>
  <si>
    <t>Huascar</t>
  </si>
  <si>
    <t>Last Updated</t>
  </si>
  <si>
    <t>to Park City- Asdrubal Cabrera, Josh Tomlin, Jacob Stallings and Jon Grey</t>
  </si>
  <si>
    <t>To Delray- Park City 2021 #4, #5, #6, #7</t>
  </si>
  <si>
    <t>Maine Lumberjacks</t>
  </si>
  <si>
    <t>to Montana-  Donovan Solano</t>
  </si>
  <si>
    <t>to St Paul- Didi Gregorious and Montana 2021 #8</t>
  </si>
  <si>
    <t>Dustin Pedroia</t>
  </si>
  <si>
    <t>Kansas City Monarchs</t>
  </si>
  <si>
    <t>to St Paul-  Park City's 2021 #8, #9 and #10</t>
  </si>
  <si>
    <t>to Park City- Mike Zunino &amp; Sergio Romo</t>
  </si>
  <si>
    <t>Shizuoka Samaurai</t>
  </si>
  <si>
    <t xml:space="preserve">NABL 2021 DRAFT </t>
  </si>
  <si>
    <t>zzDelray</t>
  </si>
  <si>
    <t>to Orlando- Jorge Alfaro</t>
  </si>
  <si>
    <t>to Shizuoka- Orlando's 2021 #6</t>
  </si>
  <si>
    <t>to Shizuoka- Kirby Yates</t>
  </si>
  <si>
    <t>to Shizuoka-  Robbie Ray</t>
  </si>
  <si>
    <t>to New England- New England's 2021 #9 (previously owned by Shizuoka)</t>
  </si>
  <si>
    <t>to Shizuoka- Middleburgs 2021 #6</t>
  </si>
  <si>
    <t>to Middleburg- Mike Tauchman</t>
  </si>
  <si>
    <t>to Park City- Shizuoka's 2021 #10</t>
  </si>
  <si>
    <t>to Shizuoka- Gary Sanchez</t>
  </si>
  <si>
    <t>2020/21 NABL Playoff Matrix</t>
  </si>
  <si>
    <t>New England Mariners (92-70)</t>
  </si>
  <si>
    <t>St Paul Ark Angels (96-66)</t>
  </si>
  <si>
    <t>Maui Wowies (98-64)</t>
  </si>
  <si>
    <t>Terrapin Flyers (93-69)</t>
  </si>
  <si>
    <t>2020/21 NABL Champion</t>
  </si>
  <si>
    <t>Graton Firehouse (96-66)</t>
  </si>
  <si>
    <t>Park City Pickers (112-50)</t>
  </si>
  <si>
    <t>MVP</t>
  </si>
  <si>
    <t>1. Nelson Cruz</t>
  </si>
  <si>
    <t>2. Christian Yelich</t>
  </si>
  <si>
    <t>3. Nolan Arenado</t>
  </si>
  <si>
    <t>4. Freddie Freeman</t>
  </si>
  <si>
    <t>5. Jonathan Villar</t>
  </si>
  <si>
    <t>1. Zach Greinke</t>
  </si>
  <si>
    <t>2. Hyun-jin Ryu</t>
  </si>
  <si>
    <t>3. Garritt Cole</t>
  </si>
  <si>
    <t>4. Jason Verlander</t>
  </si>
  <si>
    <t>5. Lance Lynn</t>
  </si>
  <si>
    <t>Fireman</t>
  </si>
  <si>
    <t>1. Will Harris</t>
  </si>
  <si>
    <t>2. Casey Sadler</t>
  </si>
  <si>
    <t>3. Liam Hendricks</t>
  </si>
  <si>
    <t>4. Shane Greene</t>
  </si>
  <si>
    <t>5. Taylor Rogers</t>
  </si>
  <si>
    <t>zzGroton</t>
  </si>
  <si>
    <t>to Terrapin- Montana's 2021 #7 (previously owned by Shizuoka)</t>
  </si>
  <si>
    <t>5 Christian Yelich</t>
  </si>
  <si>
    <t>4 Nolan Arrenado</t>
  </si>
  <si>
    <t>3 Josh Donaldson</t>
  </si>
  <si>
    <t>2 Cody Ballinger</t>
  </si>
  <si>
    <t>1 David Dahl</t>
  </si>
  <si>
    <t>5 Justin Verlander</t>
  </si>
  <si>
    <t>4 Gerrit Cole</t>
  </si>
  <si>
    <t>3 Hyun Jin-Ryu</t>
  </si>
  <si>
    <t>2 Kyle Hendricks</t>
  </si>
  <si>
    <t>1 Lance Lynn</t>
  </si>
  <si>
    <t>5 Will Harris</t>
  </si>
  <si>
    <t>4 Casey Sadler</t>
  </si>
  <si>
    <t>3 Liam Hendricks</t>
  </si>
  <si>
    <t>2 Daniel Hudson</t>
  </si>
  <si>
    <t>1 Shane Greene</t>
  </si>
  <si>
    <t>801 N. Orange St.  Unit # 112</t>
  </si>
  <si>
    <t>Lyons</t>
  </si>
  <si>
    <t>1314 Sydney Ct NW</t>
  </si>
  <si>
    <t>Cedar Rapids</t>
  </si>
  <si>
    <t>IA</t>
  </si>
  <si>
    <t>319-361-3559</t>
  </si>
  <si>
    <t>CEDAR RAPIDS RAMPAGE</t>
  </si>
  <si>
    <t>N Cruz</t>
  </si>
  <si>
    <t>Grienke</t>
  </si>
  <si>
    <t>Cole*</t>
  </si>
  <si>
    <t>1 Nolan Arenado</t>
  </si>
  <si>
    <t>2 Christian Yelich</t>
  </si>
  <si>
    <t>3 Charlie Blackman</t>
  </si>
  <si>
    <t>4 Cory Bellinger</t>
  </si>
  <si>
    <t>5 Nelson Cruz</t>
  </si>
  <si>
    <t>1 Zach Greinke</t>
  </si>
  <si>
    <t>3 Hyun-Jin Ryu</t>
  </si>
  <si>
    <t>4 Justin Verlander</t>
  </si>
  <si>
    <t>5 Tyler Glasnow</t>
  </si>
  <si>
    <t>1 Will Harris</t>
  </si>
  <si>
    <t>2  Casey Sandler</t>
  </si>
  <si>
    <t>3 Brandon Workman</t>
  </si>
  <si>
    <t>4 Hansel Robles</t>
  </si>
  <si>
    <t>5 Liam Hendricks</t>
  </si>
  <si>
    <t>1. Jonathon Villar</t>
  </si>
  <si>
    <t>3. Charlie Blackmon</t>
  </si>
  <si>
    <t>4. Nelson Cruz</t>
  </si>
  <si>
    <t>5. David Dahl</t>
  </si>
  <si>
    <t>Zack Greinke</t>
  </si>
  <si>
    <t>Justin Verlander</t>
  </si>
  <si>
    <t>Gerrit Cole</t>
  </si>
  <si>
    <t>Hyun-jin Ryu</t>
  </si>
  <si>
    <t>Kyle Hendrick</t>
  </si>
  <si>
    <t>1. Walt Harris</t>
  </si>
  <si>
    <t>4. Daniel Hudson</t>
  </si>
  <si>
    <t>Alphabetical</t>
  </si>
  <si>
    <t>By Position</t>
  </si>
  <si>
    <t>Cedar Rapids Rampage</t>
  </si>
  <si>
    <t>N. Cruz</t>
  </si>
  <si>
    <t>K. Hendricks</t>
  </si>
  <si>
    <t>G. Cole</t>
  </si>
  <si>
    <t>L. Hendricks</t>
  </si>
  <si>
    <t>D. Hudson</t>
  </si>
  <si>
    <t>T. Rogers</t>
  </si>
  <si>
    <t>W. Harris</t>
  </si>
  <si>
    <t>Morton</t>
  </si>
  <si>
    <t>Yelich,</t>
  </si>
  <si>
    <t>            Cruz,Nelson</t>
  </si>
  <si>
    <t>            Blackmon</t>
  </si>
  <si>
    <t>            Freeman</t>
  </si>
  <si>
    <t>            Dahl</t>
  </si>
  <si>
    <t>            Greinke</t>
  </si>
  <si>
    <t>            Glasnow</t>
  </si>
  <si>
    <t>            Hyun-Jin Ryu</t>
  </si>
  <si>
    <t>      Hendriks</t>
  </si>
  <si>
    <t xml:space="preserve"> Rogers, Taylor</t>
  </si>
  <si>
    <t>Cole, Gerrit</t>
  </si>
  <si>
    <t>sadler</t>
  </si>
  <si>
    <t>Pickers 4-3</t>
  </si>
  <si>
    <t>1) Yelich</t>
  </si>
  <si>
    <t>2) Freeman</t>
  </si>
  <si>
    <t>3) Cruz</t>
  </si>
  <si>
    <t>4) Blackmn</t>
  </si>
  <si>
    <t>5) Bellinger</t>
  </si>
  <si>
    <t>1) Greinke</t>
  </si>
  <si>
    <t>2) Ryu</t>
  </si>
  <si>
    <t>3) K Hendriks</t>
  </si>
  <si>
    <t>4) Verlander</t>
  </si>
  <si>
    <t>5) Bieber</t>
  </si>
  <si>
    <t>1) W Harris</t>
  </si>
  <si>
    <t>2) Liam Hendriks</t>
  </si>
  <si>
    <t>3) Sandler</t>
  </si>
  <si>
    <t>'4) Hudson</t>
  </si>
  <si>
    <t>5) S Greene</t>
  </si>
  <si>
    <t>C. Yelich</t>
  </si>
  <si>
    <t>2. Bellinger</t>
  </si>
  <si>
    <t>3. Blackman</t>
  </si>
  <si>
    <t>Greike</t>
  </si>
  <si>
    <t>2. Ryu</t>
  </si>
  <si>
    <t>3. Lynn</t>
  </si>
  <si>
    <t>2. Hendriks</t>
  </si>
  <si>
    <t>3. Sadler</t>
  </si>
  <si>
    <t>https://discord.com/channels/558385837713391617/558385838174634033</t>
  </si>
  <si>
    <t>Sacramento Assassins</t>
  </si>
  <si>
    <t>to New England-  Robinson Cano</t>
  </si>
  <si>
    <t>to Mission Viejo- Josh Hader</t>
  </si>
  <si>
    <t>Supplement Picks</t>
  </si>
  <si>
    <t>SACRAMENTO</t>
  </si>
  <si>
    <t>KANSAS CITY</t>
  </si>
  <si>
    <t>REDISTRIBUTION DRAFT HELD</t>
  </si>
  <si>
    <t>2021 NABL RE-DISTRIBUTION DRAFT</t>
  </si>
  <si>
    <t>CEDAR RAPIDS</t>
  </si>
  <si>
    <t>ROUND 11</t>
  </si>
  <si>
    <t>ROUND 12</t>
  </si>
  <si>
    <t>ROUND 13</t>
  </si>
  <si>
    <t>ROUND 14</t>
  </si>
  <si>
    <t>ROUND 15</t>
  </si>
  <si>
    <t>LINDOR</t>
  </si>
  <si>
    <t>DRAFT PICK #2</t>
  </si>
  <si>
    <t>MCNEIL</t>
  </si>
  <si>
    <t>E. HERNANDEZ</t>
  </si>
  <si>
    <t>POLLACK</t>
  </si>
  <si>
    <t>SCHOOP</t>
  </si>
  <si>
    <t>ABREU</t>
  </si>
  <si>
    <t>DRAFT PICK #8</t>
  </si>
  <si>
    <t>PILLAR</t>
  </si>
  <si>
    <t>HEANEY</t>
  </si>
  <si>
    <t>MORAN</t>
  </si>
  <si>
    <t>LEMAIHUE</t>
  </si>
  <si>
    <t>CONFORTO</t>
  </si>
  <si>
    <t>ALCANTARA</t>
  </si>
  <si>
    <t>C. MARTIN</t>
  </si>
  <si>
    <t>CLEVINGER</t>
  </si>
  <si>
    <t>A. BARNES</t>
  </si>
  <si>
    <t>LOPEZ</t>
  </si>
  <si>
    <t>ROUND 16</t>
  </si>
  <si>
    <t>PINA</t>
  </si>
  <si>
    <t>A. ROMINE</t>
  </si>
  <si>
    <t>DESCLAFANI</t>
  </si>
  <si>
    <t>OSUNA</t>
  </si>
  <si>
    <t>JD DAVIS</t>
  </si>
  <si>
    <t>ARRIETTA</t>
  </si>
  <si>
    <t>TEHRAN</t>
  </si>
  <si>
    <t>BUTCHER</t>
  </si>
  <si>
    <t>REYES</t>
  </si>
  <si>
    <t>CIMBER</t>
  </si>
  <si>
    <t>INCIARTE</t>
  </si>
  <si>
    <t>OTTOVINO</t>
  </si>
  <si>
    <t>PRESSLEY</t>
  </si>
  <si>
    <t>F. REYES</t>
  </si>
  <si>
    <t>NERIS</t>
  </si>
  <si>
    <t>A. YOUNG</t>
  </si>
  <si>
    <t>SHOEMAKER</t>
  </si>
  <si>
    <t>SOLER</t>
  </si>
  <si>
    <t>MURPHY</t>
  </si>
  <si>
    <t>VOGELBACH</t>
  </si>
  <si>
    <t>D. STRANGE-GORDON</t>
  </si>
  <si>
    <t>VERLANDER</t>
  </si>
  <si>
    <t>CASTILLA</t>
  </si>
  <si>
    <t>to Shizuoka- Round 6, pick 14 previously owned by Graton</t>
  </si>
  <si>
    <t>to New England-  Shizuoka 2021 Round 8, picks #4, 5, and 16. (Shizuoka acquired #4 from Capo and #16 from New England)</t>
  </si>
  <si>
    <t>CED</t>
  </si>
  <si>
    <t>CED 5</t>
  </si>
  <si>
    <t>CED 4</t>
  </si>
  <si>
    <t>Reds/Rays</t>
  </si>
  <si>
    <t>Concepcion/Bench</t>
  </si>
  <si>
    <t>Trout/ Meadows</t>
  </si>
  <si>
    <t>Cubs</t>
  </si>
  <si>
    <t>Cesar Cedeno</t>
  </si>
  <si>
    <t>Blue Jays/Indians</t>
  </si>
  <si>
    <t>Ichiro</t>
  </si>
  <si>
    <t>B. Butler, B. Bonds, R. Thompson, D. Jeter</t>
  </si>
  <si>
    <t>to Capistrano- Paul DeJong and Mission Viejo's 2021 #8</t>
  </si>
  <si>
    <t>to Mission Viejo- Capistrano's 2021 #1</t>
  </si>
  <si>
    <t>858-337-4198</t>
  </si>
  <si>
    <t>Luzinski/Gwynn</t>
  </si>
  <si>
    <t>140 Uwapo Rd  13-103</t>
  </si>
  <si>
    <t>Kihei</t>
  </si>
  <si>
    <t>HI</t>
  </si>
  <si>
    <t>96753</t>
  </si>
  <si>
    <t>updated 3/23/21</t>
  </si>
  <si>
    <t>Wowies 4-2</t>
  </si>
  <si>
    <t>Ark Angels 4-2</t>
  </si>
  <si>
    <t>William</t>
  </si>
  <si>
    <t>to Shizuoka- Carlos Correa</t>
  </si>
  <si>
    <t>to Maine- Shizuoka 2021 #2 &amp; #3</t>
  </si>
  <si>
    <t>MAINE</t>
  </si>
  <si>
    <t>to Cazadero- Sacaramento's 2021 #1 and Manny Pina</t>
  </si>
  <si>
    <t>to Sacramento- JA Happ and Oliver Perez</t>
  </si>
  <si>
    <t>ROBERT</t>
  </si>
  <si>
    <t>I ANDERSON</t>
  </si>
  <si>
    <t>HAYES</t>
  </si>
  <si>
    <t>MCKENZIE</t>
  </si>
  <si>
    <t>BOHM</t>
  </si>
  <si>
    <t>S. SANCHEZ</t>
  </si>
  <si>
    <t>LUZARDO</t>
  </si>
  <si>
    <t>KIM</t>
  </si>
  <si>
    <t>GONSOLIN</t>
  </si>
  <si>
    <t>S. MURPHY</t>
  </si>
  <si>
    <t>CARLSON</t>
  </si>
  <si>
    <t>D. MAY</t>
  </si>
  <si>
    <t>AROZARENA</t>
  </si>
  <si>
    <t>C. JAVIER</t>
  </si>
  <si>
    <t>D. WILLIAMS</t>
  </si>
  <si>
    <t>URQUIDY</t>
  </si>
  <si>
    <t>J. FLEMING</t>
  </si>
  <si>
    <t>D. PETERSON</t>
  </si>
  <si>
    <t>E. WHITE</t>
  </si>
  <si>
    <t>K. LEWIS</t>
  </si>
  <si>
    <t>B, SINGER</t>
  </si>
  <si>
    <t>DALBEC</t>
  </si>
  <si>
    <t>SKUBEL</t>
  </si>
  <si>
    <t>BART</t>
  </si>
  <si>
    <t>MOUNTCASTLE</t>
  </si>
  <si>
    <t>T. ROGERS</t>
  </si>
  <si>
    <t>C. MIZE</t>
  </si>
  <si>
    <t>CRONEWORTH</t>
  </si>
  <si>
    <t>F. VALDEZ</t>
  </si>
  <si>
    <t>BRAULT</t>
  </si>
  <si>
    <t>MADRIGAL</t>
  </si>
  <si>
    <t>JEFFERS</t>
  </si>
  <si>
    <t>V. GONZALEZ</t>
  </si>
  <si>
    <t>DOBNAK</t>
  </si>
  <si>
    <t>A. MILLS</t>
  </si>
  <si>
    <t>CRICHTON</t>
  </si>
  <si>
    <t>HAHN</t>
  </si>
  <si>
    <t>ADELL</t>
  </si>
  <si>
    <t>S. HOWARD</t>
  </si>
  <si>
    <t>L. PATINO</t>
  </si>
  <si>
    <t>HOERNER</t>
  </si>
  <si>
    <t>M, MAYERS</t>
  </si>
  <si>
    <t>J. CURTISS</t>
  </si>
  <si>
    <t>DUNNING</t>
  </si>
  <si>
    <t>D. CASTANO</t>
  </si>
  <si>
    <t>YARDLEY</t>
  </si>
  <si>
    <t>L, VICTORIO GARCIA</t>
  </si>
  <si>
    <t>BRUBAKER</t>
  </si>
  <si>
    <t>J. WALSH</t>
  </si>
  <si>
    <t>D. MOORE</t>
  </si>
  <si>
    <t>L. SIMS</t>
  </si>
  <si>
    <t>K, CODY</t>
  </si>
  <si>
    <t>GIMENEZ</t>
  </si>
  <si>
    <t>GRATEROL</t>
  </si>
  <si>
    <t>J. TERVINO</t>
  </si>
  <si>
    <t>O'DAY</t>
  </si>
  <si>
    <t>BROSSEAU</t>
  </si>
  <si>
    <t>E. RIOS</t>
  </si>
  <si>
    <t>AKIN</t>
  </si>
  <si>
    <t>HEUER</t>
  </si>
  <si>
    <t>TORRENS</t>
  </si>
  <si>
    <t>HOUCK</t>
  </si>
  <si>
    <t>K. ZIMMER</t>
  </si>
  <si>
    <t>A. TEJADA</t>
  </si>
  <si>
    <t>CHISHOLM</t>
  </si>
  <si>
    <t>ALFORD</t>
  </si>
  <si>
    <t>J. ROMANO</t>
  </si>
  <si>
    <t>ALZOLAY</t>
  </si>
  <si>
    <t>MAYFIELD</t>
  </si>
  <si>
    <t>MARGEVICIUS</t>
  </si>
  <si>
    <t>MATZEK</t>
  </si>
  <si>
    <t>T. ANTONE</t>
  </si>
  <si>
    <t>KARINCHAK</t>
  </si>
  <si>
    <t>G. SOTO</t>
  </si>
  <si>
    <t>T. ROSENTHAL</t>
  </si>
  <si>
    <t>T. SCOTT</t>
  </si>
  <si>
    <t>D. STEWART</t>
  </si>
  <si>
    <t>J. ALCALA</t>
  </si>
  <si>
    <t>D. GARCIA</t>
  </si>
  <si>
    <t>STARLING</t>
  </si>
  <si>
    <t>KIEBOOM</t>
  </si>
  <si>
    <t>M. WISLER</t>
  </si>
  <si>
    <t>ESHELMAN</t>
  </si>
  <si>
    <t>JOSE GARCIA</t>
  </si>
  <si>
    <t>J. HOYT</t>
  </si>
  <si>
    <t>L.WEBB</t>
  </si>
  <si>
    <t>W. CROWE</t>
  </si>
  <si>
    <t>A. ENGEL</t>
  </si>
  <si>
    <t>N. LOWE</t>
  </si>
  <si>
    <t>TAVERAS</t>
  </si>
  <si>
    <t>M. FOSTER</t>
  </si>
  <si>
    <t>K. BUBIC</t>
  </si>
  <si>
    <t>B. SUTER</t>
  </si>
  <si>
    <t>PONCE DELEON</t>
  </si>
  <si>
    <t>G. RICHARDS</t>
  </si>
  <si>
    <t>A. MOREJON</t>
  </si>
  <si>
    <t>R. GUZMAN</t>
  </si>
  <si>
    <t>FAIRBANKS</t>
  </si>
  <si>
    <t>T. CLARKE</t>
  </si>
  <si>
    <t>HILLIARD</t>
  </si>
  <si>
    <t>A. GORDON</t>
  </si>
  <si>
    <t>Y. ALMONTE</t>
  </si>
  <si>
    <t>J. FUENTES</t>
  </si>
  <si>
    <t>J. BARRIA</t>
  </si>
  <si>
    <t>HIGASHIOKA</t>
  </si>
  <si>
    <t>G. DAYTON</t>
  </si>
  <si>
    <t>D. VARSHO</t>
  </si>
  <si>
    <t>KIMBREL</t>
  </si>
  <si>
    <t>L. GUILLORME</t>
  </si>
  <si>
    <t>A. GOMBER</t>
  </si>
  <si>
    <t>R. DOLIS</t>
  </si>
  <si>
    <t>C. KUHL</t>
  </si>
  <si>
    <t>T. TAYLOR</t>
  </si>
  <si>
    <t>J. AQUILAR</t>
  </si>
  <si>
    <t>C. BREWER</t>
  </si>
  <si>
    <t>R. GROSSMAN</t>
  </si>
  <si>
    <t>B. TAYLOR</t>
  </si>
  <si>
    <t>MAUI PULLBACKS</t>
  </si>
  <si>
    <t>THORNTON</t>
  </si>
  <si>
    <t>MCHUGH</t>
  </si>
  <si>
    <t>FOLTY</t>
  </si>
  <si>
    <t>CAPO PULLBACKS</t>
  </si>
  <si>
    <t xml:space="preserve">WILLIAMS </t>
  </si>
  <si>
    <t>W. ASTUDILLO</t>
  </si>
  <si>
    <t>RED ARROW PULLBACKS</t>
  </si>
  <si>
    <t>MV PULLBACKS</t>
  </si>
  <si>
    <t>NE PULLBACKS</t>
  </si>
  <si>
    <t>LINDBLOOM</t>
  </si>
  <si>
    <t>A. KNAPP</t>
  </si>
  <si>
    <t>BLIER</t>
  </si>
  <si>
    <t>J. DUNN</t>
  </si>
  <si>
    <t>A. HASELEY</t>
  </si>
  <si>
    <t>SCRUBB</t>
  </si>
  <si>
    <t>MENDICK</t>
  </si>
  <si>
    <t>C. MULLINS</t>
  </si>
  <si>
    <t>S. ARMSTRONG</t>
  </si>
  <si>
    <t>J. STAUMONT</t>
  </si>
  <si>
    <t>P, JOHNSON</t>
  </si>
  <si>
    <t>L. PAREDES</t>
  </si>
  <si>
    <t>C. GALLAGHER</t>
  </si>
  <si>
    <t>P. FRY</t>
  </si>
  <si>
    <t>J. HERNANDEZ</t>
  </si>
  <si>
    <t>MCCUTCHEN</t>
  </si>
  <si>
    <t>A. LOUP</t>
  </si>
  <si>
    <t>J. ROJAS</t>
  </si>
  <si>
    <t>D. RUF</t>
  </si>
  <si>
    <t>Y. MUNOZ</t>
  </si>
  <si>
    <t>F. CERVELLI</t>
  </si>
  <si>
    <t>AJ COLE</t>
  </si>
  <si>
    <t>BRYAN GARCIA</t>
  </si>
  <si>
    <t>R. THOMPSON</t>
  </si>
  <si>
    <t>K. WRIGHT</t>
  </si>
  <si>
    <t>A. BENBOOM</t>
  </si>
  <si>
    <t>C. THIELBAR</t>
  </si>
  <si>
    <t>J. RODRIQUEZ</t>
  </si>
  <si>
    <t>FINNEGAN</t>
  </si>
  <si>
    <t>E. DIAZ</t>
  </si>
  <si>
    <t>PONCE</t>
  </si>
  <si>
    <t>G. CABRERA</t>
  </si>
  <si>
    <t>LOASIGIA</t>
  </si>
  <si>
    <t>T. HATCH</t>
  </si>
  <si>
    <t>MELLA</t>
  </si>
  <si>
    <t>M. CHAVIS</t>
  </si>
  <si>
    <t>J. CISNERO</t>
  </si>
  <si>
    <t>PUJOLS</t>
  </si>
  <si>
    <t>P. VALDES</t>
  </si>
  <si>
    <t>BORUCKI</t>
  </si>
  <si>
    <t>J. OVIEDO</t>
  </si>
  <si>
    <t>2021 DRAFT</t>
  </si>
  <si>
    <t>to New England- Orlando 2021 #5</t>
  </si>
  <si>
    <t>to Orlando - New England 2021 #7 &amp; Shizuoka #8 (owned by New England)</t>
  </si>
  <si>
    <t>to Groton-Montana 2022 #7</t>
  </si>
  <si>
    <t>to Montana- Isan Diaz &amp; Justin Upton</t>
  </si>
  <si>
    <t>to Park City- Jose Iglesis</t>
  </si>
  <si>
    <t>to St Paul- Park City 2022 #3</t>
  </si>
  <si>
    <t>to St Paul- Cedar Rapids 2022 #9</t>
  </si>
  <si>
    <t>to Cedar Rapids- Austin Hedges</t>
  </si>
  <si>
    <t>to Red Arrow- Caleb Smith</t>
  </si>
  <si>
    <t>to Shizuoka- Red Arrow's 2022 #9</t>
  </si>
  <si>
    <t>cedarrapidsrampage@gmail.com</t>
  </si>
  <si>
    <t>updated 3/28/21</t>
  </si>
  <si>
    <t>Montana cuts JT McFarland &amp; Jared Hughes</t>
  </si>
  <si>
    <t>Cedar Rapids cuts Ender Inciarte</t>
  </si>
  <si>
    <t>COONROD</t>
  </si>
  <si>
    <t>to Park City- Austin Hays &amp; Seth Lugo</t>
  </si>
  <si>
    <t>Terrapin cuts Chad Pinder &amp; Bryan Holaday</t>
  </si>
  <si>
    <t>St Paul cuts Tyler Chatwood &amp; Ehire Adrianza</t>
  </si>
  <si>
    <t>Maine cuts Delino DeShields Jr.</t>
  </si>
  <si>
    <t>Groton cuts Vince Velasquez</t>
  </si>
  <si>
    <t>to New England- Park City's 2022 #7 &amp; #9</t>
  </si>
  <si>
    <t>to Mission Viejo- Red Arrow's 2022 #2</t>
  </si>
  <si>
    <t>to Red Arrow- Dylan Bundy</t>
  </si>
  <si>
    <t>To Cazadero- Brandon Belt &amp; Nick Anderson</t>
  </si>
  <si>
    <t>to Park City- Zach Davies</t>
  </si>
  <si>
    <t>to Terrapin- Park City 2022 #2, #5 and #10</t>
  </si>
  <si>
    <t>Shizuoka cuts Elvis Andrus, Scott Kingry and Kirby Yates</t>
  </si>
  <si>
    <t>Park City cuts Ivan Nova</t>
  </si>
  <si>
    <t>Red Arrow cuts Jose Marmolejos</t>
  </si>
  <si>
    <t>Terrapin cust Adam Plutko</t>
  </si>
  <si>
    <t xml:space="preserve">to Terrapin- Dylan Cease, Kyle Lewis, Tyler Chatwood and Cazadero 2022 #2.  </t>
  </si>
  <si>
    <t>to Cazadero- Dallas Keuchel</t>
  </si>
  <si>
    <t>to Maine- Brady Singer, Logan Webb &amp; Husacor Ynoa</t>
  </si>
  <si>
    <t>to Montana- Francisco Lindor, JA Happ and Sacramento 2022 #2</t>
  </si>
  <si>
    <t>to Sacramento- Trevor Story, Anibel Sanchez and Montana 2022 # 8</t>
  </si>
  <si>
    <t>Maine cuts Nomar Masara</t>
  </si>
  <si>
    <t>to Terrapin- New England 2022 #2 &amp; #4</t>
  </si>
  <si>
    <t>to New England- Marcel Ozuna</t>
  </si>
  <si>
    <t>to Orlando-Tanner Rainey and New England 2022 #8</t>
  </si>
  <si>
    <t>to New England- Orlando 2022 #7</t>
  </si>
  <si>
    <t>Orlando cuts Keury Mella</t>
  </si>
  <si>
    <t>to Park City- Jackie Bradley Jr. &amp; Jalen Beeks</t>
  </si>
  <si>
    <t>to Groton- Austin Hayes &amp; Wander Suero and Park City 2022 #4 &amp; #8</t>
  </si>
  <si>
    <t>to Cazadero- Jason Heyward</t>
  </si>
  <si>
    <t>to Capistrano- Ryan Tepera &amp; Jeffrey Springs</t>
  </si>
  <si>
    <t>Capistrano cuts Nick Wittgren</t>
  </si>
  <si>
    <t>to St Paul- Gary Sanchez, &amp; Shizuoka's 2022 #4</t>
  </si>
  <si>
    <t>to Shizuoka- Rowdy Tellez</t>
  </si>
  <si>
    <t>to Cedar Rapids- Alex Wood and Maui 2022 #3</t>
  </si>
  <si>
    <t xml:space="preserve">to Maui- Antonio Senzatela </t>
  </si>
  <si>
    <t>to Mission Viejo- Park City 2022 #6</t>
  </si>
  <si>
    <t>to Park City- Mauricio Dubon</t>
  </si>
  <si>
    <t>to Groton- Jon Gray and Park City 2022 #1</t>
  </si>
  <si>
    <t>to Park City- Edwin Diaz and Marco Gonzalez</t>
  </si>
  <si>
    <t>Park City cuts Sam Haggerty and Adeiny Hechavarria</t>
  </si>
  <si>
    <t>to Sacramento- Mission Viejo's 2022 #7, #8, #9, #10</t>
  </si>
  <si>
    <t>to Mission Viejo- Sacramento's 2022 #4</t>
  </si>
  <si>
    <t>to St Paul- Ryan Jeffers and NE 2022# 1</t>
  </si>
  <si>
    <t>to New England- Travis D'Arnaud &amp; St Paul's 2002 #5</t>
  </si>
  <si>
    <t>to St Paul- Montana's 2022 #3</t>
  </si>
  <si>
    <t>Montana cuts Adam Eaton</t>
  </si>
  <si>
    <t>to Montana- Eddie Rosario</t>
  </si>
  <si>
    <t>CABL</t>
  </si>
  <si>
    <t>https://discord.gg/tGE4avVgtg</t>
  </si>
  <si>
    <t>McCarthy</t>
  </si>
  <si>
    <t>Gilbert</t>
  </si>
  <si>
    <t>Mantiply</t>
  </si>
  <si>
    <t>Ortega</t>
  </si>
  <si>
    <t>Wisdom</t>
  </si>
  <si>
    <t>Steele</t>
  </si>
  <si>
    <t>Megill</t>
  </si>
  <si>
    <t>Rucker</t>
  </si>
  <si>
    <t>India</t>
  </si>
  <si>
    <t>Daza</t>
  </si>
  <si>
    <t>Yonathan</t>
  </si>
  <si>
    <t>McKinstry</t>
  </si>
  <si>
    <t>Bickford</t>
  </si>
  <si>
    <t>Okert</t>
  </si>
  <si>
    <t>Tylor</t>
  </si>
  <si>
    <t>Ranger</t>
  </si>
  <si>
    <t>Alvarado</t>
  </si>
  <si>
    <t>Bryse</t>
  </si>
  <si>
    <t>Bednar</t>
  </si>
  <si>
    <t>De Los Santos</t>
  </si>
  <si>
    <t>Enyel</t>
  </si>
  <si>
    <t>Sosa</t>
  </si>
  <si>
    <t>Edmundo</t>
  </si>
  <si>
    <t>Knizner</t>
  </si>
  <si>
    <t>Nootbaar</t>
  </si>
  <si>
    <t>Lars</t>
  </si>
  <si>
    <t>Ha-Seong</t>
  </si>
  <si>
    <t>Littell</t>
  </si>
  <si>
    <t>Doval</t>
  </si>
  <si>
    <t>Camilo</t>
  </si>
  <si>
    <t>Quintana</t>
  </si>
  <si>
    <t>Keibert</t>
  </si>
  <si>
    <t>Josiah</t>
  </si>
  <si>
    <t>Wynns</t>
  </si>
  <si>
    <t>McKenna</t>
  </si>
  <si>
    <t>Kremer</t>
  </si>
  <si>
    <t>Dean</t>
  </si>
  <si>
    <t>Pivetta</t>
  </si>
  <si>
    <t>Whitlock</t>
  </si>
  <si>
    <t>Vaughn</t>
  </si>
  <si>
    <t>Sheets</t>
  </si>
  <si>
    <t>Rodon</t>
  </si>
  <si>
    <t>Crochet</t>
  </si>
  <si>
    <t>Kopech</t>
  </si>
  <si>
    <t>Cortes</t>
  </si>
  <si>
    <t>Nestor</t>
  </si>
  <si>
    <t>Holmes</t>
  </si>
  <si>
    <t>Brown</t>
  </si>
  <si>
    <t>Irvin</t>
  </si>
  <si>
    <t>Puk</t>
  </si>
  <si>
    <t>Kelenic</t>
  </si>
  <si>
    <t>Jarred</t>
  </si>
  <si>
    <t>Raleigh</t>
  </si>
  <si>
    <t>Flexen</t>
  </si>
  <si>
    <t>Sewald</t>
  </si>
  <si>
    <t>Fraley</t>
  </si>
  <si>
    <t>Walls</t>
  </si>
  <si>
    <t>McClanahan</t>
  </si>
  <si>
    <t>Chargois</t>
  </si>
  <si>
    <t>McHugh</t>
  </si>
  <si>
    <t>Adolis</t>
  </si>
  <si>
    <t>Eli</t>
  </si>
  <si>
    <t>King</t>
  </si>
  <si>
    <t>Alejandro</t>
  </si>
  <si>
    <t>Manoah</t>
  </si>
  <si>
    <t>Alek</t>
  </si>
  <si>
    <t>Mayza</t>
  </si>
  <si>
    <t>Owen</t>
  </si>
  <si>
    <t>Stephan</t>
  </si>
  <si>
    <t>Hentges</t>
  </si>
  <si>
    <t>Baddoo</t>
  </si>
  <si>
    <t>Akil</t>
  </si>
  <si>
    <t>Haase</t>
  </si>
  <si>
    <t>Manning</t>
  </si>
  <si>
    <t>Lange</t>
  </si>
  <si>
    <t>McCormick</t>
  </si>
  <si>
    <t xml:space="preserve">Chas </t>
  </si>
  <si>
    <t>Meyers</t>
  </si>
  <si>
    <t>Luis H.</t>
  </si>
  <si>
    <t>Stanek</t>
  </si>
  <si>
    <t>Isbel</t>
  </si>
  <si>
    <t>Lynch</t>
  </si>
  <si>
    <t>Payamps</t>
  </si>
  <si>
    <t>Joel</t>
  </si>
  <si>
    <t xml:space="preserve">Marsh </t>
  </si>
  <si>
    <t>Wantz</t>
  </si>
  <si>
    <t>Ober</t>
  </si>
  <si>
    <t>Bailey</t>
  </si>
  <si>
    <t>Jax</t>
  </si>
  <si>
    <t>1567 Kraft Ave.</t>
  </si>
  <si>
    <t>Batavia</t>
  </si>
  <si>
    <t>Rasmussen</t>
  </si>
  <si>
    <t>KEY WEST MANATEES</t>
  </si>
  <si>
    <t>Key West Manatees</t>
  </si>
  <si>
    <t>Draus</t>
  </si>
  <si>
    <t>350 S. Fairfield Ave.</t>
  </si>
  <si>
    <t>Lombard</t>
  </si>
  <si>
    <t>630-660-8814</t>
  </si>
  <si>
    <t>Lawdraus@aol.com</t>
  </si>
  <si>
    <t>updated 1/10/22</t>
  </si>
  <si>
    <t>White Sox</t>
  </si>
  <si>
    <t>Vesia</t>
  </si>
  <si>
    <t>Sandlin</t>
  </si>
  <si>
    <t>Kirilloff</t>
  </si>
  <si>
    <t>to Sacramento- Alex Cobb</t>
  </si>
  <si>
    <t>to Mission Viejo- Justin Verlander</t>
  </si>
  <si>
    <t>(Division Winner Best Record)</t>
  </si>
  <si>
    <t>(Division Winner 2nd Best Record)</t>
  </si>
  <si>
    <t>(Division Winner 3rd Best Record)</t>
  </si>
  <si>
    <t>Key West</t>
  </si>
  <si>
    <t>KEY</t>
  </si>
  <si>
    <t>KEY 4</t>
  </si>
  <si>
    <t>KEY 5</t>
  </si>
  <si>
    <t xml:space="preserve">KEY </t>
  </si>
  <si>
    <t>Key West Manatees replace the Kansas City Monarchs</t>
  </si>
  <si>
    <t>1</t>
  </si>
  <si>
    <t>to Montana- JD Martinez, Archie Bradley. Touki Toussaint and Park City's 2022 #6</t>
  </si>
  <si>
    <t>to New England- Trevor Rogers, Ryan McMahon, Tanner Rainey and Orlando's 2022 #4</t>
  </si>
  <si>
    <t>to Orlando- Brandon Woodruff and New England's 2022 #3 and Orlando's 2022 #7 (owned by NE)</t>
  </si>
  <si>
    <t>7</t>
  </si>
  <si>
    <t>6</t>
  </si>
  <si>
    <t>15</t>
  </si>
  <si>
    <t>14</t>
  </si>
  <si>
    <t>2</t>
  </si>
  <si>
    <t>5</t>
  </si>
  <si>
    <t>12</t>
  </si>
  <si>
    <t>9</t>
  </si>
  <si>
    <t>13</t>
  </si>
  <si>
    <t>3</t>
  </si>
  <si>
    <t>11</t>
  </si>
  <si>
    <t>10</t>
  </si>
  <si>
    <t>4</t>
  </si>
  <si>
    <t>8</t>
  </si>
  <si>
    <t>16</t>
  </si>
  <si>
    <t>18</t>
  </si>
  <si>
    <t>17</t>
  </si>
  <si>
    <t>ANNUAL DRAFT ORDER REVEAL HELD</t>
  </si>
  <si>
    <t>to New England- Carlos Santana</t>
  </si>
  <si>
    <t>to Mission Viejo- Nolan Arenado</t>
  </si>
  <si>
    <t>to Terrapin- Zack Wheeler</t>
  </si>
  <si>
    <t>to Sacramento- Ardolis Chapman and St Paul 2022 #10</t>
  </si>
  <si>
    <t>to St Paul- Sacramento 2022 #5</t>
  </si>
  <si>
    <t>to Key West- Leury Garcia &amp; Cedar Rapids 2022 #8</t>
  </si>
  <si>
    <t>to Cedar Rapids- Jaimer Candelario</t>
  </si>
  <si>
    <t>to Shizuoka- New England 2022 #10</t>
  </si>
  <si>
    <t>to Terrapin- Cole Sulser</t>
  </si>
  <si>
    <t>to Cazadero- Terrapin 2022 #8</t>
  </si>
  <si>
    <t>to New England- Capistrano 2022 #4</t>
  </si>
  <si>
    <t>to Capistrano- Marcell Ozuna and Orlando 2022 #4 (owned by NE)</t>
  </si>
  <si>
    <t>to St Paul- Capistrano 2022 #8</t>
  </si>
  <si>
    <t>to Capistrano- Adrian Morejon</t>
  </si>
  <si>
    <t>FIREMAN</t>
  </si>
  <si>
    <t>CY YOUNG</t>
  </si>
  <si>
    <t>DE GROM</t>
  </si>
  <si>
    <t>LESTER</t>
  </si>
  <si>
    <t>GONZALEZ</t>
  </si>
  <si>
    <t>J. GARCIA</t>
  </si>
  <si>
    <t>HENDRICKS</t>
  </si>
  <si>
    <t>CURTISS</t>
  </si>
  <si>
    <t>BAUER</t>
  </si>
  <si>
    <t>COLOME</t>
  </si>
  <si>
    <t>TAPIA</t>
  </si>
  <si>
    <t>POLLOCK</t>
  </si>
  <si>
    <t>J. IGELSIAS</t>
  </si>
  <si>
    <t>INGELSIS</t>
  </si>
  <si>
    <t>DUFFEY</t>
  </si>
  <si>
    <t>C. SEAGER</t>
  </si>
  <si>
    <t>J. RAMIEREZ</t>
  </si>
  <si>
    <t>CRITCHTON</t>
  </si>
  <si>
    <t>N. CRUZ</t>
  </si>
  <si>
    <t>T. TURNER</t>
  </si>
  <si>
    <t>Freddie Freeman</t>
  </si>
  <si>
    <t>Luke Voit</t>
  </si>
  <si>
    <t>Trea Turner</t>
  </si>
  <si>
    <t>Nelson Cruz</t>
  </si>
  <si>
    <t>Charlie Blackmon</t>
  </si>
  <si>
    <t>Juan Soto</t>
  </si>
  <si>
    <t>Corey Seager</t>
  </si>
  <si>
    <t>Bryce Harper</t>
  </si>
  <si>
    <t>Jacob deGrom</t>
  </si>
  <si>
    <t>AJ Pollock</t>
  </si>
  <si>
    <t>Raimel Tapia</t>
  </si>
  <si>
    <t>Jose Ramirez</t>
  </si>
  <si>
    <t>Trevor Bauer</t>
  </si>
  <si>
    <t>John Lester</t>
  </si>
  <si>
    <t>Shane Bieber</t>
  </si>
  <si>
    <t>Yu Darvish</t>
  </si>
  <si>
    <t>Dinelson Lamet</t>
  </si>
  <si>
    <t>Brandon Woodruff</t>
  </si>
  <si>
    <t>Zack Davies</t>
  </si>
  <si>
    <t>Marcio Gonzalez</t>
  </si>
  <si>
    <t>Tyler Duffey</t>
  </si>
  <si>
    <t>Nick Anderson</t>
  </si>
  <si>
    <t>Hyun-Jin Ryu</t>
  </si>
  <si>
    <t>Fernando Tatis Jr</t>
  </si>
  <si>
    <t>Devin Williams</t>
  </si>
  <si>
    <t>Jarlin Garcia</t>
  </si>
  <si>
    <t>Liam Hendriks</t>
  </si>
  <si>
    <t>Alex Colome</t>
  </si>
  <si>
    <t>John Curtiss</t>
  </si>
  <si>
    <t>Stefan Crichton</t>
  </si>
  <si>
    <t>RED</t>
  </si>
  <si>
    <t>Jose Inglesis</t>
  </si>
  <si>
    <t>MET</t>
  </si>
  <si>
    <t>to Shizuoka- John Means, Maui 2022 #2 &amp; Maui 2022 #7</t>
  </si>
  <si>
    <t>to Maui- Jamie Barria, Shizuoka 2022 #1 &amp; Shizuoka 2022 #8</t>
  </si>
  <si>
    <t>to Shizuoka- Matt Chapman</t>
  </si>
  <si>
    <t>to Maui- Maui's 2022 #2 (owned by Shizuoka)</t>
  </si>
  <si>
    <t>to Cazadero- Tony Kemp</t>
  </si>
  <si>
    <t>to Montana- Blake Treinen &amp; Cazadero 2022 #5</t>
  </si>
  <si>
    <t>to Mission Viejo- Montana's 2022 #1 &amp; 2022 #6 and Dustin May</t>
  </si>
  <si>
    <t>Luis A.</t>
  </si>
  <si>
    <t>Luis V.</t>
  </si>
  <si>
    <t>Kaprielian</t>
  </si>
  <si>
    <t>De La Cruz</t>
  </si>
  <si>
    <t>707-849-3759</t>
  </si>
  <si>
    <t xml:space="preserve">1179 Vintage Greens Drive </t>
  </si>
  <si>
    <t>Windsor</t>
  </si>
  <si>
    <t>to Maine- Manny Machado, Ian Happ, Christian Javier, Omar Navarez, Cazadero 2022 #1, Cazadero 2022 #4</t>
  </si>
  <si>
    <t>to Mission Viejo- Montana's 2023 #3</t>
  </si>
  <si>
    <t>to Montana- Luke Weaver</t>
  </si>
  <si>
    <t>to Key West- Tim Anderson &amp; Jonah Heim</t>
  </si>
  <si>
    <t>to Groton- Yoan Moncada</t>
  </si>
  <si>
    <t>to Cazadero- Maine 2022 #1, Will Smith and Logan Webb</t>
  </si>
  <si>
    <t>Arcia</t>
  </si>
  <si>
    <t>Dubon</t>
  </si>
  <si>
    <t>Mauricio</t>
  </si>
  <si>
    <t>to Shizuoka- Key West 2023 #6</t>
  </si>
  <si>
    <t>to Key West- Brian Anderson</t>
  </si>
  <si>
    <t>to Montana-  Ross Stripling</t>
  </si>
  <si>
    <t>to Shizuoka- Montana 2023 #5</t>
  </si>
  <si>
    <t>Maine cuts Michael Chavis, Rougned Odor &amp; Starlin Castro</t>
  </si>
  <si>
    <t>KEY4</t>
  </si>
  <si>
    <t>updated 3/22/22</t>
  </si>
  <si>
    <t>** ROOKIE DRAFT**</t>
  </si>
  <si>
    <t>to Terrapin-Yuli Gurriel, Ryan Jeffers, and Jesus Sanchez</t>
  </si>
  <si>
    <t>to St Paul-  Willie Adames, Zach Thompson, &amp; Terrapin 2023 #5</t>
  </si>
  <si>
    <t>to Montana- Tony Watson</t>
  </si>
  <si>
    <t>to Terrapin- Montana 2023 #9</t>
  </si>
  <si>
    <t>to Groton- New England 2023 #8</t>
  </si>
  <si>
    <t>to New England- Joe Mantiply</t>
  </si>
  <si>
    <t>Orlando cuts Justin Dunn</t>
  </si>
  <si>
    <t>Montana cuts Jake Lamb &amp; Andrew Miller</t>
  </si>
  <si>
    <t>St Paul cuts- Ken Giles, Kevin Newman, Johan Oviedo, &amp; Pedro Severino</t>
  </si>
  <si>
    <t>New England cuts Alex Colome</t>
  </si>
  <si>
    <t>Sacramento cuts Austin Wynns</t>
  </si>
  <si>
    <t>Groton cuts Josh Naylor &amp; Justus Sheffield</t>
  </si>
  <si>
    <t>Terrapin cuts Michael Perez</t>
  </si>
  <si>
    <t>to Mission Viejo- Robinson Cano</t>
  </si>
  <si>
    <t>to New England- Mission Viejo 2023 #10</t>
  </si>
  <si>
    <t>to Shizuoka- Collin McHugh</t>
  </si>
  <si>
    <t>to Montana- Tommy Edman</t>
  </si>
  <si>
    <t>to Sacramento- Kwang Hyun Kim &amp; Dylan Floro</t>
  </si>
  <si>
    <t>to Cedar Rapids- Josh Bell &amp; Sacramento 2023 #3</t>
  </si>
  <si>
    <t>to Montana- Brett Anderson, Josh Reddick &amp; Trevor Story</t>
  </si>
  <si>
    <t>to Sacramento- Wily Peralta, Miguel Rojas &amp; Alex Vesia</t>
  </si>
  <si>
    <t>to Shizuoka- Jose Quntana</t>
  </si>
  <si>
    <t>to Sacramento- Shizuoka 2023 #8</t>
  </si>
  <si>
    <t>Shizuoka cuts Robinson Chirinos</t>
  </si>
  <si>
    <t>Parris</t>
  </si>
  <si>
    <t>Foxworthy</t>
  </si>
  <si>
    <t>Las Vegas</t>
  </si>
  <si>
    <t>NV</t>
  </si>
  <si>
    <t>2900 El Camino  # 194</t>
  </si>
  <si>
    <t>twimmd@yahoo.com</t>
  </si>
  <si>
    <t>to New England- Sacramento's 2023 #8</t>
  </si>
  <si>
    <t>to Sacramento- New England's 2023 #9 &amp; #10 and Mission Viejo's #10</t>
  </si>
  <si>
    <t>to Mission Viejo- Sacramento 2023 #6</t>
  </si>
  <si>
    <t>to Sacramento-  Mission Viejo 2023 #8 &amp; #9</t>
  </si>
  <si>
    <t>to Terrapin- Jake Cronenworth, David Peterson and Montana's 2023 #2</t>
  </si>
  <si>
    <t>to Montana-  Kris Bryant, Tyler Mahle, Zach Eflin and Terrapin 2023 #10</t>
  </si>
  <si>
    <t>Montana cuts Josh Reddick</t>
  </si>
  <si>
    <t>to Sacramento-  Eric Hosmer</t>
  </si>
  <si>
    <t>Sacramento cuts Emmanuel Riviera</t>
  </si>
  <si>
    <t xml:space="preserve">to Cazadero Jose Alvarez, Chris Flexen, and Casey Sadler </t>
  </si>
  <si>
    <t>to Terrapin Johnny Cueto, Camillo Doval, Trevor Stephan, and Erik Swanson</t>
  </si>
  <si>
    <t>to Sacramento- Brad Hand and Red Arrow's 2023 #3</t>
  </si>
  <si>
    <t>to Red Arrow- Scott Barlow</t>
  </si>
  <si>
    <t>to Sacramento- Jose Urena</t>
  </si>
  <si>
    <t>to Red Arrow-Nick Gordon &amp; Sacramento's 2023 #9</t>
  </si>
  <si>
    <t>Sacramento cuts Cam Bedrosian</t>
  </si>
  <si>
    <t>to New England-  Tyler Rogers</t>
  </si>
  <si>
    <t>to Shizuoka- New England's 2023 #4</t>
  </si>
  <si>
    <t>to Maui- St Paul 2023 #3</t>
  </si>
  <si>
    <t>to St Paul- Wade Miley and Mark Melancon</t>
  </si>
  <si>
    <t>St Paul cuts Didi Gregorius and Gary Sanchez</t>
  </si>
  <si>
    <t>LAS VEGAS NEON</t>
  </si>
  <si>
    <t>Las Vegas Neon</t>
  </si>
  <si>
    <t>South Carolina Wrens announce a move to Las Vegas and re-name the team, Las Vegas Neon</t>
  </si>
  <si>
    <t>LAS</t>
  </si>
  <si>
    <t>LAS 4</t>
  </si>
  <si>
    <t>LAS 5</t>
  </si>
  <si>
    <t>Bautista</t>
  </si>
  <si>
    <t>Felix</t>
  </si>
  <si>
    <t>Bradish</t>
  </si>
  <si>
    <t>Henderson</t>
  </si>
  <si>
    <t>Gunnar</t>
  </si>
  <si>
    <t>Cionel</t>
  </si>
  <si>
    <t>Rutschman</t>
  </si>
  <si>
    <t>Adley</t>
  </si>
  <si>
    <t>Brasier</t>
  </si>
  <si>
    <t>Kutter</t>
  </si>
  <si>
    <t>Duran</t>
  </si>
  <si>
    <t>Jarren</t>
  </si>
  <si>
    <t>Refsnyder</t>
  </si>
  <si>
    <t>Rob</t>
  </si>
  <si>
    <t>Schreiber</t>
  </si>
  <si>
    <t>Winckowski</t>
  </si>
  <si>
    <t>Burger</t>
  </si>
  <si>
    <t>Lambert</t>
  </si>
  <si>
    <t>Jimmy</t>
  </si>
  <si>
    <t>Zavala</t>
  </si>
  <si>
    <t>Seby</t>
  </si>
  <si>
    <t>Gabriel</t>
  </si>
  <si>
    <t>Kwan</t>
  </si>
  <si>
    <t>Maile</t>
  </si>
  <si>
    <t>Palacios</t>
  </si>
  <si>
    <t>Richie</t>
  </si>
  <si>
    <t>Brieske</t>
  </si>
  <si>
    <t>Beau</t>
  </si>
  <si>
    <t>Kerry</t>
  </si>
  <si>
    <t>Clemens</t>
  </si>
  <si>
    <t>Kody</t>
  </si>
  <si>
    <t>Foley</t>
  </si>
  <si>
    <t>Torkelson</t>
  </si>
  <si>
    <t>Vest</t>
  </si>
  <si>
    <t>Pena</t>
  </si>
  <si>
    <t>Coleman</t>
  </si>
  <si>
    <t>Cuas</t>
  </si>
  <si>
    <t>Massey</t>
  </si>
  <si>
    <t>Melendez</t>
  </si>
  <si>
    <t>MJ</t>
  </si>
  <si>
    <t>Pasquantino</t>
  </si>
  <si>
    <t>Vinnie</t>
  </si>
  <si>
    <t>Pratto</t>
  </si>
  <si>
    <t>Waters</t>
  </si>
  <si>
    <t>Witt</t>
  </si>
  <si>
    <t>Davidson</t>
  </si>
  <si>
    <t>Detmers</t>
  </si>
  <si>
    <t>Reid</t>
  </si>
  <si>
    <t>Ford</t>
  </si>
  <si>
    <t>Herget</t>
  </si>
  <si>
    <t>Moniak</t>
  </si>
  <si>
    <t>Velazquez</t>
  </si>
  <si>
    <t>Jhoan</t>
  </si>
  <si>
    <t>Oswaldo</t>
  </si>
  <si>
    <t>Marinaccio</t>
  </si>
  <si>
    <t>Ron</t>
  </si>
  <si>
    <t>Allen</t>
  </si>
  <si>
    <t>Dany</t>
  </si>
  <si>
    <t>Langeliers</t>
  </si>
  <si>
    <t>Shea</t>
  </si>
  <si>
    <t>Moll</t>
  </si>
  <si>
    <t>Pache</t>
  </si>
  <si>
    <t>Pruitt</t>
  </si>
  <si>
    <t>Sears</t>
  </si>
  <si>
    <t>Kirby</t>
  </si>
  <si>
    <t>Borucki</t>
  </si>
  <si>
    <t>Brash</t>
  </si>
  <si>
    <t>Haggerty</t>
  </si>
  <si>
    <t>Murfee</t>
  </si>
  <si>
    <t>Penn</t>
  </si>
  <si>
    <t>Bethancourt</t>
  </si>
  <si>
    <t>Paredes</t>
  </si>
  <si>
    <t>Isaac</t>
  </si>
  <si>
    <t>Poche</t>
  </si>
  <si>
    <t>Siri</t>
  </si>
  <si>
    <t>Burke</t>
  </si>
  <si>
    <t>Ezequiel</t>
  </si>
  <si>
    <t>Leclerc</t>
  </si>
  <si>
    <t>Merryweather</t>
  </si>
  <si>
    <t>Julian</t>
  </si>
  <si>
    <t>Carroll</t>
  </si>
  <si>
    <t>Henry</t>
  </si>
  <si>
    <t>Perdomo</t>
  </si>
  <si>
    <t>Geraldo</t>
  </si>
  <si>
    <t>Chavez</t>
  </si>
  <si>
    <t>Grissom</t>
  </si>
  <si>
    <t>Strider</t>
  </si>
  <si>
    <t>Assad</t>
  </si>
  <si>
    <t>Christopher</t>
  </si>
  <si>
    <t>Rivas</t>
  </si>
  <si>
    <t>Alfonso</t>
  </si>
  <si>
    <t>Seiya</t>
  </si>
  <si>
    <t>Ashcraft</t>
  </si>
  <si>
    <t>Graham</t>
  </si>
  <si>
    <t>Alexis</t>
  </si>
  <si>
    <t>Friedl</t>
  </si>
  <si>
    <t>TJ</t>
  </si>
  <si>
    <t>Gibaut</t>
  </si>
  <si>
    <t>Lodolo</t>
  </si>
  <si>
    <t>Moreta</t>
  </si>
  <si>
    <t>Dauri</t>
  </si>
  <si>
    <t>Bird</t>
  </si>
  <si>
    <t>Feltner</t>
  </si>
  <si>
    <t>Lawrence</t>
  </si>
  <si>
    <t>Elehuris</t>
  </si>
  <si>
    <t>Trejo</t>
  </si>
  <si>
    <t>Alan</t>
  </si>
  <si>
    <t>Trayce</t>
  </si>
  <si>
    <t>Bleday</t>
  </si>
  <si>
    <t>JJ</t>
  </si>
  <si>
    <t>Brazoban</t>
  </si>
  <si>
    <t>Fortes</t>
  </si>
  <si>
    <t>Braxton</t>
  </si>
  <si>
    <t>Ashby</t>
  </si>
  <si>
    <t>Gott</t>
  </si>
  <si>
    <t>Milner</t>
  </si>
  <si>
    <t>Hoby</t>
  </si>
  <si>
    <t>Peter</t>
  </si>
  <si>
    <t>Falter</t>
  </si>
  <si>
    <t>Stott</t>
  </si>
  <si>
    <t>Bryson</t>
  </si>
  <si>
    <t>Stubbs</t>
  </si>
  <si>
    <t>Vierling</t>
  </si>
  <si>
    <t>Rodolfo</t>
  </si>
  <si>
    <t>Roansy</t>
  </si>
  <si>
    <t>Oneil</t>
  </si>
  <si>
    <t>Yerry</t>
  </si>
  <si>
    <t>Delay</t>
  </si>
  <si>
    <t>Marcano</t>
  </si>
  <si>
    <t>Tucupita</t>
  </si>
  <si>
    <t>Oviedo</t>
  </si>
  <si>
    <t>Johan</t>
  </si>
  <si>
    <t>Yohan</t>
  </si>
  <si>
    <t>Suwinski</t>
  </si>
  <si>
    <t>Jack</t>
  </si>
  <si>
    <t>Gorman</t>
  </si>
  <si>
    <t>Pallante</t>
  </si>
  <si>
    <t>Andre</t>
  </si>
  <si>
    <t>Yepez</t>
  </si>
  <si>
    <t>Campusano</t>
  </si>
  <si>
    <t>Drury</t>
  </si>
  <si>
    <t>Gore</t>
  </si>
  <si>
    <t>MacKenzie</t>
  </si>
  <si>
    <t>Brebbia</t>
  </si>
  <si>
    <t>Estrada</t>
  </si>
  <si>
    <t>Thairo</t>
  </si>
  <si>
    <t>Junis</t>
  </si>
  <si>
    <t>Jakob</t>
  </si>
  <si>
    <t>Long</t>
  </si>
  <si>
    <t>Yunior</t>
  </si>
  <si>
    <t>Abrams</t>
  </si>
  <si>
    <t>CJ</t>
  </si>
  <si>
    <t>Adon</t>
  </si>
  <si>
    <t>Joan</t>
  </si>
  <si>
    <t>Call</t>
  </si>
  <si>
    <t>Edwards</t>
  </si>
  <si>
    <t>Meneses</t>
  </si>
  <si>
    <t>Erasmo</t>
  </si>
  <si>
    <t>Weems</t>
  </si>
  <si>
    <t>1B/3B</t>
  </si>
  <si>
    <t xml:space="preserve">2B </t>
  </si>
  <si>
    <t>Leiter</t>
  </si>
  <si>
    <t>Phelps</t>
  </si>
  <si>
    <t>Shenango Valley</t>
  </si>
  <si>
    <t>Shenango Valley Storm</t>
  </si>
  <si>
    <t>SV</t>
  </si>
  <si>
    <t>SV 4</t>
  </si>
  <si>
    <t>SV 5</t>
  </si>
  <si>
    <t>SHENANGO VALLEY STORM</t>
  </si>
  <si>
    <t>Ken</t>
  </si>
  <si>
    <t>update 12/15/22</t>
  </si>
  <si>
    <t>412-780-4131</t>
  </si>
  <si>
    <t>1925 Highland Rd.</t>
  </si>
  <si>
    <t>Hermitage</t>
  </si>
  <si>
    <t>Pirates</t>
  </si>
  <si>
    <t>Barry Bonds</t>
  </si>
  <si>
    <t xml:space="preserve">to Montana- Michael Brantley, Rich Hill and Josh Donaldson </t>
  </si>
  <si>
    <t>to St Paul-  Tyler Mahle</t>
  </si>
  <si>
    <t>to Mission Viejo- Kris Bryant and Montana 2023 #4</t>
  </si>
  <si>
    <t>to Montana- Yandy Diaz, Dakota Hudson, 2023 Montana #3 (owned by Mission Viejo) and Mission Viejo #7</t>
  </si>
  <si>
    <t>Maine Lumberjacks are taken over and moved under new ownership to become the Shenango Valley Storm</t>
  </si>
  <si>
    <t>South Carolina Wrens officially move their franchise and become the Las Vegas Neon</t>
  </si>
  <si>
    <t>to Sacramento-  Whit Merrifield</t>
  </si>
  <si>
    <t>to Montana- Austin Barnes</t>
  </si>
  <si>
    <t>to Sacramento- Victor Caratini</t>
  </si>
  <si>
    <t>to Shizuoka- Mission Viejo #9 (previously owned by Sacramento)</t>
  </si>
  <si>
    <t>to Shizuoka- St Paul's 2023 #9</t>
  </si>
  <si>
    <t>to St Paul-  Michael Lorenzen</t>
  </si>
  <si>
    <t>to Cedar Rapids- Sacramento's 2023 #5 &amp; #8 to be determined at the end of the season. Update 2/2/23 -The Mission Viejo #8 spot</t>
  </si>
  <si>
    <t>to Shizuoka- Montana's 2023 #10</t>
  </si>
  <si>
    <t>to Montana- Hunter Dozier</t>
  </si>
  <si>
    <t>to Montana-  Blake Snell, Adam Ottovino, Deam Cremer &amp; Adam Cimber</t>
  </si>
  <si>
    <t>to Cazadero- Montana's 2023 #1 &amp; #3</t>
  </si>
  <si>
    <t>to Groton- Capistrano 2023 #10</t>
  </si>
  <si>
    <t>to Capistrano- Sixto Sanchez</t>
  </si>
  <si>
    <t>to Shizuoka- Pablo Lopez</t>
  </si>
  <si>
    <t>to Groton- Alec Bohm</t>
  </si>
  <si>
    <t>MONTANA OLD GEEZERS</t>
  </si>
  <si>
    <t>Montana Old Geezers</t>
  </si>
  <si>
    <t>Montana Timbers change their name to Montana Old Geezers</t>
  </si>
  <si>
    <t xml:space="preserve">NABL 2023 DRAFT ORDER  </t>
  </si>
  <si>
    <t>League Parliamentarian</t>
  </si>
  <si>
    <t>RUTSCHMAN</t>
  </si>
  <si>
    <t>J. RODRIGUEZ</t>
  </si>
  <si>
    <t>WITT JR.</t>
  </si>
  <si>
    <t>HENDERSON</t>
  </si>
  <si>
    <t>M. HARRIS</t>
  </si>
  <si>
    <t>CARROLL</t>
  </si>
  <si>
    <t>STRIDER</t>
  </si>
  <si>
    <t>R. GREENE</t>
  </si>
  <si>
    <t>H. GREENE</t>
  </si>
  <si>
    <t>KIRBY</t>
  </si>
  <si>
    <t>LODOLO</t>
  </si>
  <si>
    <t>KWAN</t>
  </si>
  <si>
    <t>J. RYAN</t>
  </si>
  <si>
    <t>MELENDEZ</t>
  </si>
  <si>
    <t>V. GRISSOM</t>
  </si>
  <si>
    <t>A. DIAZ</t>
  </si>
  <si>
    <t>DETMERS</t>
  </si>
  <si>
    <t>DONOVAN</t>
  </si>
  <si>
    <t>TORKELSON</t>
  </si>
  <si>
    <t>ABRAMS</t>
  </si>
  <si>
    <t>MIRANDA</t>
  </si>
  <si>
    <t>NOOTBAAR</t>
  </si>
  <si>
    <t>LANGELIERS</t>
  </si>
  <si>
    <t>O. CRUZ</t>
  </si>
  <si>
    <t>ROBERTSON</t>
  </si>
  <si>
    <t>S. MARTINEZ</t>
  </si>
  <si>
    <t>G. SANCHEZ</t>
  </si>
  <si>
    <t>WILSON</t>
  </si>
  <si>
    <t>D. LEE</t>
  </si>
  <si>
    <t>MATZ</t>
  </si>
  <si>
    <t>W. CONTRERAS</t>
  </si>
  <si>
    <t>PASQUANTINO</t>
  </si>
  <si>
    <t>C. PEREZ</t>
  </si>
  <si>
    <t>DRURY</t>
  </si>
  <si>
    <t>O. GONZALEZ</t>
  </si>
  <si>
    <t>A. ASHBY</t>
  </si>
  <si>
    <t>MEMESES</t>
  </si>
  <si>
    <t>J. DURAN</t>
  </si>
  <si>
    <t>R. CONTRERAS</t>
  </si>
  <si>
    <t>ASHCRAFT</t>
  </si>
  <si>
    <t>F. BATISTA</t>
  </si>
  <si>
    <t>FALTER</t>
  </si>
  <si>
    <t>B. ABREU</t>
  </si>
  <si>
    <t>GORE</t>
  </si>
  <si>
    <t>N. GORMAN</t>
  </si>
  <si>
    <t>MASSEY</t>
  </si>
  <si>
    <t>SCHREIBER</t>
  </si>
  <si>
    <t>T. ESTRADA</t>
  </si>
  <si>
    <t>B. GARRETT</t>
  </si>
  <si>
    <t>B. BURKE</t>
  </si>
  <si>
    <t>T. THOMPSON</t>
  </si>
  <si>
    <t>STOTT</t>
  </si>
  <si>
    <t>E. RAMIEREZ</t>
  </si>
  <si>
    <t>ACEVEDO</t>
  </si>
  <si>
    <t>B. BAKER</t>
  </si>
  <si>
    <t>TREJO</t>
  </si>
  <si>
    <t>BANKS</t>
  </si>
  <si>
    <t>SUWINSKI</t>
  </si>
  <si>
    <t>A. THOMAS</t>
  </si>
  <si>
    <t>D. HALL</t>
  </si>
  <si>
    <t>MATEO</t>
  </si>
  <si>
    <t>A. FRAZIER</t>
  </si>
  <si>
    <t>BARNHART</t>
  </si>
  <si>
    <t>L. GONZALEZ</t>
  </si>
  <si>
    <t>BETHANCOURT</t>
  </si>
  <si>
    <t>K. NELSON</t>
  </si>
  <si>
    <t>SEARS</t>
  </si>
  <si>
    <t>MAILE</t>
  </si>
  <si>
    <t>SIRI</t>
  </si>
  <si>
    <t>C. SANTANA</t>
  </si>
  <si>
    <t>M. LEITER</t>
  </si>
  <si>
    <t>OTTO</t>
  </si>
  <si>
    <t>T. WALLS</t>
  </si>
  <si>
    <t>CHIRINOS</t>
  </si>
  <si>
    <t>BUMGARNER</t>
  </si>
  <si>
    <t>PALLANTE</t>
  </si>
  <si>
    <t>MURFEE</t>
  </si>
  <si>
    <t>B. HUGHES</t>
  </si>
  <si>
    <t>SHEETS</t>
  </si>
  <si>
    <t>BURGER</t>
  </si>
  <si>
    <t>O. CABRERA</t>
  </si>
  <si>
    <t>PACHE</t>
  </si>
  <si>
    <t>ZAVALA</t>
  </si>
  <si>
    <t>MONIAK</t>
  </si>
  <si>
    <t>EDWARDS</t>
  </si>
  <si>
    <t>CAMPUSANO</t>
  </si>
  <si>
    <t>LOWE</t>
  </si>
  <si>
    <t>BRASH</t>
  </si>
  <si>
    <t>C. ESTAVEZ</t>
  </si>
  <si>
    <t>CROCHET</t>
  </si>
  <si>
    <t>VIERLING</t>
  </si>
  <si>
    <t>COLEMAN</t>
  </si>
  <si>
    <t>HERGET</t>
  </si>
  <si>
    <t>YEPEZ</t>
  </si>
  <si>
    <t>Z. JACKSON</t>
  </si>
  <si>
    <t>R. REYES</t>
  </si>
  <si>
    <t>NEWMAN</t>
  </si>
  <si>
    <t>BELLATTI</t>
  </si>
  <si>
    <t>B. THOMPSON</t>
  </si>
  <si>
    <t>HUMMELL</t>
  </si>
  <si>
    <t>J. BRADLEY JR.</t>
  </si>
  <si>
    <t>KING</t>
  </si>
  <si>
    <t>WATERS</t>
  </si>
  <si>
    <t>MARINACCIO</t>
  </si>
  <si>
    <t>OVIEDO</t>
  </si>
  <si>
    <t>M. BUSH</t>
  </si>
  <si>
    <t>BRANDISH</t>
  </si>
  <si>
    <t>N. JONES</t>
  </si>
  <si>
    <t>C. WONG</t>
  </si>
  <si>
    <t>PRATTO</t>
  </si>
  <si>
    <t>HAGGERTY</t>
  </si>
  <si>
    <t>F. CORDERO</t>
  </si>
  <si>
    <t>DUVAL</t>
  </si>
  <si>
    <t>GARLICK</t>
  </si>
  <si>
    <t>BRIESKE</t>
  </si>
  <si>
    <t>CALL</t>
  </si>
  <si>
    <t>BUBIC</t>
  </si>
  <si>
    <t>EFFROS</t>
  </si>
  <si>
    <t>FRIEDL</t>
  </si>
  <si>
    <t>R. CASTRO</t>
  </si>
  <si>
    <t>ENGEL</t>
  </si>
  <si>
    <t>JA. DURAN</t>
  </si>
  <si>
    <t>E. DURAN</t>
  </si>
  <si>
    <t>CASTELLANOS</t>
  </si>
  <si>
    <t>LECLERC</t>
  </si>
  <si>
    <t>CARPENTER</t>
  </si>
  <si>
    <t>FORTES</t>
  </si>
  <si>
    <t>KIERMEIER</t>
  </si>
  <si>
    <t>STOWERS</t>
  </si>
  <si>
    <t>REFSNYDER</t>
  </si>
  <si>
    <t>N. ALLEN</t>
  </si>
  <si>
    <t>D. CASTILLO</t>
  </si>
  <si>
    <t>ASSAD</t>
  </si>
  <si>
    <t>N. MARTINEZ</t>
  </si>
  <si>
    <t>WATKINS</t>
  </si>
  <si>
    <t>G. RIOS</t>
  </si>
  <si>
    <t>I VARGAS</t>
  </si>
  <si>
    <t>REYNOLDS</t>
  </si>
  <si>
    <t>AHMED</t>
  </si>
  <si>
    <t>M. CABRERA</t>
  </si>
  <si>
    <t>DAHL</t>
  </si>
  <si>
    <t>MOREJON</t>
  </si>
  <si>
    <t>STRAMM</t>
  </si>
  <si>
    <t>COUSINS</t>
  </si>
  <si>
    <t>CHARGOIS</t>
  </si>
  <si>
    <t>LAS VEGAS</t>
  </si>
  <si>
    <t>KEY WEST</t>
  </si>
  <si>
    <t>T. MURPHY</t>
  </si>
  <si>
    <t>SHENANGO</t>
  </si>
  <si>
    <t>L. JACKSON</t>
  </si>
  <si>
    <t>KAPRIELLAN</t>
  </si>
  <si>
    <t>ROOKIE DRAFT HELD</t>
  </si>
  <si>
    <t>to Maui- Tyler Anderson</t>
  </si>
  <si>
    <t>to Shenango- Christian Walker</t>
  </si>
  <si>
    <t>EL. HERNANDEZ</t>
  </si>
  <si>
    <t>Cedar Rapids cuts Tyler Wade &amp; Luis Cessa</t>
  </si>
  <si>
    <t>M. TAYLOR</t>
  </si>
  <si>
    <t xml:space="preserve">to Cazadero- Sacramento 2023 #1 </t>
  </si>
  <si>
    <t>to Sacramento- Carlos Rodon, Cazadero 2023 #2 &amp; #4</t>
  </si>
  <si>
    <t>to Key West- Dylan Coleman</t>
  </si>
  <si>
    <t>to Groton-Key West 2024 #8</t>
  </si>
  <si>
    <t>to Montana- Scott Effros, Jose Cisnero, Keston Hiura, Ramon Laureano &amp; Andres Machado</t>
  </si>
  <si>
    <t>to Shizuoka- Adam Cimber &amp; Montana's 2024 #3, #7 &amp; #8</t>
  </si>
  <si>
    <t>to Shizuoka- Kevin Gausman &amp; Jordan Romano</t>
  </si>
  <si>
    <t>to New England- Maz Fried, John Means, TJ Friedl &amp; Shizuoka 2024 #8</t>
  </si>
  <si>
    <t>New England cuts Jake Rogers</t>
  </si>
  <si>
    <t>Cedar Rapids cuts Alex Wood</t>
  </si>
  <si>
    <t>to Shizuoka- Austin Meadows</t>
  </si>
  <si>
    <t>s</t>
  </si>
  <si>
    <t>Key West cuts Mauricio Dubon</t>
  </si>
  <si>
    <t>Shenango Valley cuts Miguel Castro</t>
  </si>
  <si>
    <t>Acuna Jr.</t>
  </si>
  <si>
    <t>to Groton- Montana's 2024 #8</t>
  </si>
  <si>
    <t>ROUND 5-11</t>
  </si>
  <si>
    <t>to Mission Viejo- Donovan Solano &amp; Montana's 2024 #10</t>
  </si>
  <si>
    <t>to Montana- Tucupita Marcano</t>
  </si>
  <si>
    <t>Sacramento cuts Matt Duffy &amp; Jose Siri</t>
  </si>
  <si>
    <t>to Orlando- Evan Phillips &amp; Sacramento 2024 #4</t>
  </si>
  <si>
    <t>to Sacramento- Raisel Iglesias &amp; Paul Sewald</t>
  </si>
  <si>
    <t>Montana cuts Yadiel Hernandez, Kole Calhoun, Kurt Suzuki, Eddie Rosario, Archie Bradley &amp; Bill Miller</t>
  </si>
  <si>
    <t>to Shizuoka- Whit Merrifield &amp; Sacramento 2024 #8</t>
  </si>
  <si>
    <t>to Sacramento- Eric Lauer &amp; Mitch Haniger</t>
  </si>
  <si>
    <t>to New England- Lance McCullers, Jr.</t>
  </si>
  <si>
    <t xml:space="preserve">to Shizuoka-  Shizuoka's 2024 # 8 (previously traded by Shizuoka to New England) </t>
  </si>
  <si>
    <t>New England cuts Peter Strzelecki</t>
  </si>
  <si>
    <t>to Sacramento- Luis Severino &amp; Elijah Morgan</t>
  </si>
  <si>
    <t>to Cazadero- Sacramento 2024 #3</t>
  </si>
  <si>
    <t>Sacramento cuts- Daniel Hudson &amp; Nick Vespi</t>
  </si>
  <si>
    <t>to New England-  Nestor Cortes and Bobby Dalbec and 2024 SV #6 and SV #10</t>
  </si>
  <si>
    <t>to Shenango Valley-  Jake Junis and TJ Friedl and Yasmani Grandal and NE #2</t>
  </si>
  <si>
    <t>SHENANGO VALLEY</t>
  </si>
  <si>
    <t>Shenango Valley cuts Chad Kuhl</t>
  </si>
  <si>
    <t>to Montana- Erasimo Ramirez, George Springer &amp; Miles Mikolas</t>
  </si>
  <si>
    <t>to Cazadero- JD Martinez &amp; Montana 2024 #4</t>
  </si>
  <si>
    <t>to Shenango Valley- Johan Oviedo, Zach Eflin, Kevin Ginkle &amp; Montana's 2024 #2</t>
  </si>
  <si>
    <t>Montana cuts Rougned Odor</t>
  </si>
  <si>
    <t>to Montana- Lamonte Wade, Jean Segura and Cazadero 2024 #9</t>
  </si>
  <si>
    <t>to Shenango Valley-Brad Boxberger, Jurickson Profar &amp; Alex Call</t>
  </si>
  <si>
    <t>to Red Arrow-  Brady Singer, Josh Staumont &amp; Josh Harrison</t>
  </si>
  <si>
    <t>to Capistrano- New England 2024 #7</t>
  </si>
  <si>
    <t>to New England- Paul DeJong and Capistrano 2024 #10</t>
  </si>
  <si>
    <t>to Maui- Shenango Valley 2024 #3</t>
  </si>
  <si>
    <t>to Shenango Valley- Tyler Anderson</t>
  </si>
  <si>
    <t>Shenango Valley cuts Vlad Gutierrez</t>
  </si>
  <si>
    <t>to Shenango Valley- Ranger Suarez and Nicky Lopez</t>
  </si>
  <si>
    <t>to Sacramento- Alex Call and Santiago Espinal</t>
  </si>
  <si>
    <t>to Shenango Valley- Montana's 2024 #1 and Yandy Diaz</t>
  </si>
  <si>
    <t>to Montana- Shenanago Valley's 2024 #4, Manny Machado and James McCann</t>
  </si>
  <si>
    <t>Montana cuts- Keston Hiura</t>
  </si>
  <si>
    <t>Missoula Moose</t>
  </si>
  <si>
    <t>to Montana- Starling Marte and Ryan Stanek</t>
  </si>
  <si>
    <t>Montana cuts Hirokazu Sawamura</t>
  </si>
  <si>
    <t xml:space="preserve">to St Paul- Lamonte Wade and Storm's 2024 #4 </t>
  </si>
  <si>
    <t>NATIONWIDE APBA BASEBALL LEAGUE 2024/2025</t>
  </si>
  <si>
    <t>to Montana- Kyle Wright</t>
  </si>
  <si>
    <t>to St Paul- Dean Kremer</t>
  </si>
  <si>
    <t>montanafats2424@yahoo.com</t>
  </si>
  <si>
    <t>MISSOULA MOOSE</t>
  </si>
  <si>
    <t>Missoula</t>
  </si>
  <si>
    <t>MISS</t>
  </si>
  <si>
    <t>MISS 4</t>
  </si>
  <si>
    <t>MISS 5</t>
  </si>
  <si>
    <t>2024/25 NABL Playoff Matrix</t>
  </si>
  <si>
    <t>2024/25 NABL Champion</t>
  </si>
  <si>
    <t>SUPP</t>
  </si>
  <si>
    <t>801 N. Orange St. #114</t>
  </si>
  <si>
    <t>406-360-0323</t>
  </si>
  <si>
    <t>Moreno</t>
  </si>
  <si>
    <t>Pfaadt</t>
  </si>
  <si>
    <t>McGough</t>
  </si>
  <si>
    <t>Frias</t>
  </si>
  <si>
    <t>Elder</t>
  </si>
  <si>
    <t>Shuster</t>
  </si>
  <si>
    <t>Pierce</t>
  </si>
  <si>
    <t>Yates</t>
  </si>
  <si>
    <t>Tonkin</t>
  </si>
  <si>
    <t>Yonny</t>
  </si>
  <si>
    <t>Amaya</t>
  </si>
  <si>
    <t>Mastrobuoni</t>
  </si>
  <si>
    <t>Wesneski</t>
  </si>
  <si>
    <t>Hayden</t>
  </si>
  <si>
    <t>Palencia</t>
  </si>
  <si>
    <t>McLain</t>
  </si>
  <si>
    <t>Steer</t>
  </si>
  <si>
    <t>Elly</t>
  </si>
  <si>
    <t>Encarnacion-Strand</t>
  </si>
  <si>
    <t>Benson</t>
  </si>
  <si>
    <t xml:space="preserve">Will </t>
  </si>
  <si>
    <t>Noelvi</t>
  </si>
  <si>
    <t>Williamson</t>
  </si>
  <si>
    <t>Abbott</t>
  </si>
  <si>
    <t>Lively</t>
  </si>
  <si>
    <t>Sims</t>
  </si>
  <si>
    <t>Law</t>
  </si>
  <si>
    <t>Shreve</t>
  </si>
  <si>
    <t>Chasen</t>
  </si>
  <si>
    <t>Tovar</t>
  </si>
  <si>
    <t>Doyle</t>
  </si>
  <si>
    <t>Brenton</t>
  </si>
  <si>
    <t>Toglia</t>
  </si>
  <si>
    <t>Goodman</t>
  </si>
  <si>
    <t>Seabold</t>
  </si>
  <si>
    <t>Blach</t>
  </si>
  <si>
    <t>Koch</t>
  </si>
  <si>
    <t>Heyward</t>
  </si>
  <si>
    <t>Outman</t>
  </si>
  <si>
    <t>Grove</t>
  </si>
  <si>
    <t>Shelby</t>
  </si>
  <si>
    <t>Eury</t>
  </si>
  <si>
    <t>Weathers</t>
  </si>
  <si>
    <t>Nardi</t>
  </si>
  <si>
    <t>Monasterio</t>
  </si>
  <si>
    <t>Turang</t>
  </si>
  <si>
    <t>Brice</t>
  </si>
  <si>
    <t>Frelick</t>
  </si>
  <si>
    <t>Sal</t>
  </si>
  <si>
    <t>Wiemer</t>
  </si>
  <si>
    <t>Rea</t>
  </si>
  <si>
    <t>Uribe</t>
  </si>
  <si>
    <t>Abner</t>
  </si>
  <si>
    <t>Vientos</t>
  </si>
  <si>
    <t>Baty</t>
  </si>
  <si>
    <t>Ronny</t>
  </si>
  <si>
    <t>Locastro</t>
  </si>
  <si>
    <t>Senga</t>
  </si>
  <si>
    <t>Kodai</t>
  </si>
  <si>
    <t>Lucchesi</t>
  </si>
  <si>
    <t>Butto</t>
  </si>
  <si>
    <t>Brigham</t>
  </si>
  <si>
    <t>Hartwig</t>
  </si>
  <si>
    <t>Grant</t>
  </si>
  <si>
    <t>Curtiss</t>
  </si>
  <si>
    <t>Covey</t>
  </si>
  <si>
    <t>Peguero</t>
  </si>
  <si>
    <t>Liover</t>
  </si>
  <si>
    <t>Bae</t>
  </si>
  <si>
    <t>Ji Hwan</t>
  </si>
  <si>
    <t>Endy</t>
  </si>
  <si>
    <t>Triolo</t>
  </si>
  <si>
    <t>Alika</t>
  </si>
  <si>
    <t>Ortiz</t>
  </si>
  <si>
    <t>Bido</t>
  </si>
  <si>
    <t>Osvaldo</t>
  </si>
  <si>
    <t>Holderman</t>
  </si>
  <si>
    <t>Carmen</t>
  </si>
  <si>
    <t>Zastryzny</t>
  </si>
  <si>
    <t xml:space="preserve">Rob </t>
  </si>
  <si>
    <t>Burleson</t>
  </si>
  <si>
    <t>Luken</t>
  </si>
  <si>
    <t>Winn</t>
  </si>
  <si>
    <t>Masyn</t>
  </si>
  <si>
    <t>Motter</t>
  </si>
  <si>
    <t>Liberatore</t>
  </si>
  <si>
    <t>Matthew</t>
  </si>
  <si>
    <t>VerHagen</t>
  </si>
  <si>
    <t>Romero</t>
  </si>
  <si>
    <t>JoJo</t>
  </si>
  <si>
    <t>Batten</t>
  </si>
  <si>
    <t>Cosgrove</t>
  </si>
  <si>
    <t>Kerr</t>
  </si>
  <si>
    <t>Sabol</t>
  </si>
  <si>
    <t>Schmitt</t>
  </si>
  <si>
    <t>Matos</t>
  </si>
  <si>
    <t>Beck</t>
  </si>
  <si>
    <t>Tristan</t>
  </si>
  <si>
    <t>Stone</t>
  </si>
  <si>
    <t>Kieboom</t>
  </si>
  <si>
    <t>Carter</t>
  </si>
  <si>
    <t xml:space="preserve">Young </t>
  </si>
  <si>
    <t>Mason</t>
  </si>
  <si>
    <t>Ferrer</t>
  </si>
  <si>
    <t>Thaddeus</t>
  </si>
  <si>
    <t>Westburg</t>
  </si>
  <si>
    <t>Cowser</t>
  </si>
  <si>
    <t>Colton</t>
  </si>
  <si>
    <t>Grayson</t>
  </si>
  <si>
    <t>Cano</t>
  </si>
  <si>
    <t>Yennier</t>
  </si>
  <si>
    <t>Fujinami</t>
  </si>
  <si>
    <t>Shintaro</t>
  </si>
  <si>
    <t>Coulombe</t>
  </si>
  <si>
    <t>Yoshida</t>
  </si>
  <si>
    <t>Masataka</t>
  </si>
  <si>
    <t>Casas</t>
  </si>
  <si>
    <t>Chang</t>
  </si>
  <si>
    <t xml:space="preserve">Yu </t>
  </si>
  <si>
    <t>Bello</t>
  </si>
  <si>
    <t>Brayan</t>
  </si>
  <si>
    <t>Paxton</t>
  </si>
  <si>
    <t>Jacques</t>
  </si>
  <si>
    <t>Colas</t>
  </si>
  <si>
    <t>Lenyn</t>
  </si>
  <si>
    <t>Korey</t>
  </si>
  <si>
    <t>Remillard</t>
  </si>
  <si>
    <t>Romy</t>
  </si>
  <si>
    <t>Touki</t>
  </si>
  <si>
    <t>Scholtens</t>
  </si>
  <si>
    <t>Bummer</t>
  </si>
  <si>
    <t>Honeywell</t>
  </si>
  <si>
    <t>Ramsey</t>
  </si>
  <si>
    <t xml:space="preserve">Bo </t>
  </si>
  <si>
    <t>Fry</t>
  </si>
  <si>
    <t>Bibee</t>
  </si>
  <si>
    <t>Ibanez</t>
  </si>
  <si>
    <t>Short</t>
  </si>
  <si>
    <t>Parker</t>
  </si>
  <si>
    <t>Wentz</t>
  </si>
  <si>
    <t>Boyd</t>
  </si>
  <si>
    <t>Faedo</t>
  </si>
  <si>
    <t>Holton</t>
  </si>
  <si>
    <t>Vasquez</t>
  </si>
  <si>
    <t>Englert</t>
  </si>
  <si>
    <t>Julks</t>
  </si>
  <si>
    <t>Yanier</t>
  </si>
  <si>
    <t>Singleton</t>
  </si>
  <si>
    <t>Bielak</t>
  </si>
  <si>
    <t>Fermin</t>
  </si>
  <si>
    <t>Blanco</t>
  </si>
  <si>
    <t>Dairon</t>
  </si>
  <si>
    <t>Ragans</t>
  </si>
  <si>
    <t>Marsh</t>
  </si>
  <si>
    <t>Cox</t>
  </si>
  <si>
    <t>Kowar</t>
  </si>
  <si>
    <t>Schanuel</t>
  </si>
  <si>
    <t>Thaiss</t>
  </si>
  <si>
    <t>O'Hoppe</t>
  </si>
  <si>
    <t>Neto</t>
  </si>
  <si>
    <t>Wallach</t>
  </si>
  <si>
    <t>Silseth</t>
  </si>
  <si>
    <t>Soriano</t>
  </si>
  <si>
    <t>Joyce</t>
  </si>
  <si>
    <t>Bachman</t>
  </si>
  <si>
    <t>Julien</t>
  </si>
  <si>
    <t>Edouard</t>
  </si>
  <si>
    <t>Royce</t>
  </si>
  <si>
    <t>Wallner</t>
  </si>
  <si>
    <t>Varland</t>
  </si>
  <si>
    <t>Louie</t>
  </si>
  <si>
    <t>Keuchel</t>
  </si>
  <si>
    <t>Dallas</t>
  </si>
  <si>
    <t>Jovani</t>
  </si>
  <si>
    <t>Winder</t>
  </si>
  <si>
    <t>Volpe</t>
  </si>
  <si>
    <t>Bauers</t>
  </si>
  <si>
    <t>McKinney</t>
  </si>
  <si>
    <t>Billy</t>
  </si>
  <si>
    <t>Peraza</t>
  </si>
  <si>
    <t>Oswald</t>
  </si>
  <si>
    <t>Schmidt</t>
  </si>
  <si>
    <t xml:space="preserve">Luke </t>
  </si>
  <si>
    <t>Brito</t>
  </si>
  <si>
    <t>Jhony</t>
  </si>
  <si>
    <t>Middleton</t>
  </si>
  <si>
    <t>Keynan</t>
  </si>
  <si>
    <t>Hamilton</t>
  </si>
  <si>
    <t>Esteury</t>
  </si>
  <si>
    <t>Gelof</t>
  </si>
  <si>
    <t>Noda</t>
  </si>
  <si>
    <t>Rooker</t>
  </si>
  <si>
    <t>Soderstrom</t>
  </si>
  <si>
    <t>Butler</t>
  </si>
  <si>
    <t>Waldichuk</t>
  </si>
  <si>
    <t>Medina</t>
  </si>
  <si>
    <t>Muller</t>
  </si>
  <si>
    <t>Erceg</t>
  </si>
  <si>
    <t>Lovelady</t>
  </si>
  <si>
    <t>Tayler</t>
  </si>
  <si>
    <t>Marlowe</t>
  </si>
  <si>
    <t>Cade</t>
  </si>
  <si>
    <t>Woo</t>
  </si>
  <si>
    <t>Topa</t>
  </si>
  <si>
    <t>Speier</t>
  </si>
  <si>
    <t>Gabe</t>
  </si>
  <si>
    <t>Saucedo</t>
  </si>
  <si>
    <t>Isaiah</t>
  </si>
  <si>
    <t>Adcock</t>
  </si>
  <si>
    <t xml:space="preserve">Ty </t>
  </si>
  <si>
    <t>Rene</t>
  </si>
  <si>
    <t>Aranda</t>
  </si>
  <si>
    <t>Taj</t>
  </si>
  <si>
    <t>Devenski</t>
  </si>
  <si>
    <t>Jung</t>
  </si>
  <si>
    <t>Jankowski</t>
  </si>
  <si>
    <t>Sborz</t>
  </si>
  <si>
    <t>Bradford</t>
  </si>
  <si>
    <t>Schneider</t>
  </si>
  <si>
    <t>Jay</t>
  </si>
  <si>
    <t>Bernardino</t>
  </si>
  <si>
    <t xml:space="preserve">Odor </t>
  </si>
  <si>
    <t>AVAILABLE PLAYERS</t>
  </si>
  <si>
    <t>to Cazadero- Gerrit Cole &amp; Gleyber Torres</t>
  </si>
  <si>
    <t>to Maui- Vlad Guerrero Jr. &amp; Cazadero's 2024 #2 &amp; #3</t>
  </si>
  <si>
    <t>Alu</t>
  </si>
  <si>
    <t>A's</t>
  </si>
  <si>
    <t>Reggie Jackson</t>
  </si>
  <si>
    <t>to Groton- Tommy Pham</t>
  </si>
  <si>
    <t>to Montana- Daulton Varsho &amp; Yohan Moncada</t>
  </si>
  <si>
    <t>to Shenango Valley- Charlie Morton, Alex Cobb,Raisel Iglesias, Hunter Harvey, Paul Sewald &amp; Missuola's 2024 #6</t>
  </si>
  <si>
    <t>to Missuola-  Geraldo Perdomo, Vaughn Grissom, Jack Suwinski &amp; Montana's 2024 #1 &amp; #2 (previously owned by Shenango Valley)</t>
  </si>
  <si>
    <t>MISSUOLA</t>
  </si>
  <si>
    <t xml:space="preserve">to Montana- Justin Turner and Zach McKinstry </t>
  </si>
  <si>
    <t>to Missuola- Trevor Story, Starling Marte, and Ramon Laureano</t>
  </si>
  <si>
    <t>to Orlando- Matt Moore</t>
  </si>
  <si>
    <t>to New England- Jorge Polanco</t>
  </si>
  <si>
    <t>Hollowell</t>
  </si>
  <si>
    <t>To Shizuoka- Riley Adams &amp; Red Arrow 2024 #4</t>
  </si>
  <si>
    <t>to Red Arrow-Whit Merrifield, Nick Martinez, John Brebbia &amp; Shizuoka 2024 #7</t>
  </si>
  <si>
    <t>to Shizuoka- Jacob Stallings</t>
  </si>
  <si>
    <t>to Las Vegas- Shizuoka's 2024 #10</t>
  </si>
  <si>
    <t>to Shenango Valley-  Yusei Kikuchi and Ramon Urias</t>
  </si>
  <si>
    <t>to Cazadero- New England 2024 #2 (owned by Shanango Valley)</t>
  </si>
  <si>
    <t xml:space="preserve">CAZADERO </t>
  </si>
  <si>
    <t>Mlodzinski</t>
  </si>
  <si>
    <t>to New England- Shanango Valley 2024 #1</t>
  </si>
  <si>
    <t>to Shenango Valley- Ryan McMahon &amp; New England 2024 #3 &amp; #4</t>
  </si>
  <si>
    <t>SHANANGO VALLEY</t>
  </si>
  <si>
    <t>to Shizuoka-  Salvador Perez &amp; Missuola 2024 4th round Suplemental pick</t>
  </si>
  <si>
    <t>to Missuola-  Alejandro Kirk, Brendan Rodgers, Shizuoka's 2024 #5, and Missoula's 2024 # 8th (previously owned by Shizuoka)</t>
  </si>
  <si>
    <t xml:space="preserve">NABL 2024 DRAFT ORDER </t>
  </si>
  <si>
    <t>to Groton- Missuola's 2024 #8</t>
  </si>
  <si>
    <t>to Missuola- Garret Chochet, Trent Grissom &amp; Groton's 2024 #10</t>
  </si>
  <si>
    <t>2024/2025 NABL Schedule</t>
  </si>
  <si>
    <t xml:space="preserve">MV - </t>
  </si>
  <si>
    <t>to Montana- Justin Verlander and Patrick Sandoval</t>
  </si>
  <si>
    <t>to Mission Viejo- Blake Snell</t>
  </si>
  <si>
    <t>to Shenango Valley- Mission Viejo's 2024 #7, #8, #9, #10 and Montana's #10 (owned by Mission Viejo)</t>
  </si>
  <si>
    <t>to Mission Viejo- Missuola's 2024 #6 (owned by Shenango Valley)</t>
  </si>
  <si>
    <t>to Terrapin- John Schreiber &amp; Missuola's 2024 #1</t>
  </si>
  <si>
    <t>to Missuola- Jake Cronenworth &amp; Terrapin's 2024 #1, #2 &amp; #3</t>
  </si>
  <si>
    <t xml:space="preserve">to New England- Maui's 2024 # 1 &amp; #6 </t>
  </si>
  <si>
    <t>to Maui- New England's #1 &amp; Shenango Valley's #1 owned by New England and JP Sears</t>
  </si>
  <si>
    <t xml:space="preserve">331-217-9139 </t>
  </si>
  <si>
    <t>to Montana- Mike Clevinger</t>
  </si>
  <si>
    <t>to Missuola- Montana's 2024 #5</t>
  </si>
  <si>
    <t>to New England- Missuola's 2024 8th round supplemental pick</t>
  </si>
  <si>
    <t>to Missuola- New England's 2024 #9 and Capistrano's 2024 #10 (owned by New England</t>
  </si>
  <si>
    <t>to Key West- Capistrano's 2024 #7, #8, #9</t>
  </si>
  <si>
    <t>to Capistrano- Key West 2024 #6</t>
  </si>
  <si>
    <t>******2024 ROOKIE DRAFT****************</t>
  </si>
  <si>
    <t>Shizuoka cuts Dominic Smith</t>
  </si>
  <si>
    <t>C. Sanchez</t>
  </si>
  <si>
    <t>P. Bailey</t>
  </si>
  <si>
    <t>R. Palacios</t>
  </si>
  <si>
    <t>N. Anderson</t>
  </si>
  <si>
    <t>Brazier</t>
  </si>
  <si>
    <t>G. Rodriguez</t>
  </si>
  <si>
    <t>C. Schmidt</t>
  </si>
  <si>
    <t>Geloff</t>
  </si>
  <si>
    <t>P. Meadows</t>
  </si>
  <si>
    <t>R. Nelson</t>
  </si>
  <si>
    <t>R. Lewis</t>
  </si>
  <si>
    <t>B. Miller</t>
  </si>
  <si>
    <t>Littel</t>
  </si>
  <si>
    <t>E. Perez</t>
  </si>
  <si>
    <t>E. Peguera</t>
  </si>
  <si>
    <t>L. Peguero</t>
  </si>
  <si>
    <t>E. Rodriguez</t>
  </si>
  <si>
    <t>Holden</t>
  </si>
  <si>
    <t>Z. Thompson</t>
  </si>
  <si>
    <t>Pffadt</t>
  </si>
  <si>
    <t>S. Miller</t>
  </si>
  <si>
    <t>H. Davis</t>
  </si>
  <si>
    <t>Caballaro</t>
  </si>
  <si>
    <t>R. Walker</t>
  </si>
  <si>
    <t>I Hamilton</t>
  </si>
  <si>
    <t>Luchessi</t>
  </si>
  <si>
    <t>Weneski</t>
  </si>
  <si>
    <t>D. Solano</t>
  </si>
  <si>
    <t>J. Walker</t>
  </si>
  <si>
    <t>Libatore</t>
  </si>
  <si>
    <t>A. Vazquez</t>
  </si>
  <si>
    <t>LT Allen</t>
  </si>
  <si>
    <t>Spier</t>
  </si>
  <si>
    <t>Schannuel</t>
  </si>
  <si>
    <t>G. Williams</t>
  </si>
  <si>
    <t>M. Garcia</t>
  </si>
  <si>
    <t>D. May</t>
  </si>
  <si>
    <t>A. Slater</t>
  </si>
  <si>
    <t>D. Lee</t>
  </si>
  <si>
    <t>Jo Adell</t>
  </si>
  <si>
    <t>S, Sanchez</t>
  </si>
  <si>
    <t>D. Bard</t>
  </si>
  <si>
    <t>C. Hernandez</t>
  </si>
  <si>
    <t>J. Loaisiga</t>
  </si>
  <si>
    <t>D. Tate</t>
  </si>
  <si>
    <t>to Mission Viejo- Justin Verlander, Patrick Sandoval and Montana's 2025 #5</t>
  </si>
  <si>
    <t>to  Montana- Blake Snell</t>
  </si>
  <si>
    <t>Pearson</t>
  </si>
  <si>
    <t>Nate</t>
  </si>
  <si>
    <t>NABL 202 DRAFT ORDER ***TEAMS LISTED FOR PLACEMENT ONLY****</t>
  </si>
  <si>
    <t>to Red Arrow- Missoula's 2025 #8</t>
  </si>
  <si>
    <t>MISSOULA</t>
  </si>
  <si>
    <t>to St Paul-  Montana's 2025 #8</t>
  </si>
  <si>
    <t>to Montana- Andrew McCutcheon</t>
  </si>
  <si>
    <t>to Terrapin -- Chas McCormick, Ranger Suarez, and Roansy Contrares</t>
  </si>
  <si>
    <t>to Shenango Valley- Joe Musgrove</t>
  </si>
  <si>
    <t>Burlelson</t>
  </si>
  <si>
    <t>Maui cuts Sergio Alcantra and Andrew Chafin</t>
  </si>
  <si>
    <t>to Missoula-  Giovanny Gallegos, Taylor Rogers, and Red Arrow 2025 #10</t>
  </si>
  <si>
    <t>to Shenango Valley- Wade Miley</t>
  </si>
  <si>
    <t>to St Paul- Christian Walker</t>
  </si>
  <si>
    <t>to Montana- Justin Verlander, Mission Viejo's 2025 #7 &amp; #9</t>
  </si>
  <si>
    <t>to Mission Viejo- Montana's 2025 #2 &amp; #3</t>
  </si>
  <si>
    <t>to Missoula- TJ Friedl, Cristian Javier, Johan Oviedo, Maikel Garcia, Rene Pinto, and Shenango Valley's 2025  #10</t>
  </si>
  <si>
    <t>to Shenango Valley- Adolis Garcia, Jake Cronenworth, Victor Caratini, Luis Severino, and Missoula's 2025 #5</t>
  </si>
  <si>
    <t>Missoula cuts Alex Call, JT Brubaker &amp; Anthony DeScalani</t>
  </si>
  <si>
    <t>to Missoula- Montana's 2025 #10</t>
  </si>
  <si>
    <t>to Montana-  Miguel Rojas, Ramon Laureano, Connor Brogdon, Santiago Espinal, and Ildemaro Vargas</t>
  </si>
  <si>
    <t>to New England- Alek Manoah</t>
  </si>
  <si>
    <t>to Groton-  New England 2025 #9</t>
  </si>
  <si>
    <t>Groton Cuts Tyler Freeman</t>
  </si>
  <si>
    <t>New England cuts Bobby Dalbec</t>
  </si>
  <si>
    <t>Schulz</t>
  </si>
  <si>
    <t>Tate</t>
  </si>
  <si>
    <t>Dillon</t>
  </si>
  <si>
    <t>Loaisiga</t>
  </si>
  <si>
    <t>MAUI 4</t>
  </si>
  <si>
    <t>CAZ 4</t>
  </si>
  <si>
    <t>GRO 5</t>
  </si>
  <si>
    <t>ORL 5</t>
  </si>
  <si>
    <t>TER 4</t>
  </si>
  <si>
    <t>CAP 4</t>
  </si>
  <si>
    <t>GRO 4</t>
  </si>
  <si>
    <t>SHI 5</t>
  </si>
  <si>
    <t>CAZ 5</t>
  </si>
  <si>
    <t>ORL 4</t>
  </si>
  <si>
    <t>TER 5</t>
  </si>
  <si>
    <t>CAP 5</t>
  </si>
  <si>
    <t>Cristopher</t>
  </si>
  <si>
    <t>Enmanuel</t>
  </si>
  <si>
    <t>Chirinos</t>
  </si>
  <si>
    <t>Hoeing</t>
  </si>
  <si>
    <t>Llovera</t>
  </si>
  <si>
    <t>Rougned</t>
  </si>
  <si>
    <t>Toussaint</t>
  </si>
  <si>
    <t>Brandan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</si>
</sst>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6"/>
      <color indexed="18"/>
      <name val="Arial"/>
      <family val="2"/>
    </font>
    <font>
      <b/>
      <sz val="10"/>
      <color indexed="9"/>
      <name val="Arial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8"/>
      <color indexed="55"/>
      <name val="Arial"/>
      <family val="2"/>
    </font>
    <font>
      <sz val="8"/>
      <color indexed="2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1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6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u/>
      <sz val="11"/>
      <color indexed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sz val="10"/>
      <name val="Tahoma"/>
      <family val="2"/>
    </font>
    <font>
      <sz val="12"/>
      <name val="Arial"/>
      <family val="2"/>
    </font>
    <font>
      <sz val="11"/>
      <color theme="1"/>
      <name val="Franklin Gothic Heavy"/>
      <family val="2"/>
    </font>
    <font>
      <b/>
      <sz val="11"/>
      <color theme="1"/>
      <name val="Calibri"/>
      <family val="2"/>
      <scheme val="minor"/>
    </font>
    <font>
      <b/>
      <sz val="10"/>
      <color theme="5"/>
      <name val="Arial"/>
      <family val="2"/>
    </font>
    <font>
      <b/>
      <sz val="8"/>
      <color theme="5"/>
      <name val="Arial"/>
      <family val="2"/>
    </font>
    <font>
      <sz val="10"/>
      <color theme="5"/>
      <name val="Arial"/>
      <family val="2"/>
    </font>
    <font>
      <b/>
      <sz val="12"/>
      <color rgb="FFFF0000"/>
      <name val="Arial"/>
      <family val="2"/>
    </font>
    <font>
      <b/>
      <sz val="11"/>
      <color theme="5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9"/>
      <name val="Arial"/>
      <family val="2"/>
    </font>
    <font>
      <b/>
      <sz val="26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26282A"/>
      <name val="Arial"/>
      <family val="2"/>
    </font>
    <font>
      <sz val="8"/>
      <color rgb="FF000000"/>
      <name val="Tahoma"/>
      <family val="2"/>
    </font>
    <font>
      <b/>
      <sz val="14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FF0000"/>
      <name val="Arial"/>
      <family val="2"/>
    </font>
    <font>
      <sz val="13.5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rgb="FFFF0000"/>
      <name val="Arial"/>
      <family val="2"/>
    </font>
    <font>
      <sz val="7"/>
      <color rgb="FF00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sz val="8"/>
      <color rgb="FF92D050"/>
      <name val="Arial"/>
      <family val="2"/>
    </font>
    <font>
      <b/>
      <sz val="8"/>
      <color theme="6"/>
      <name val="Arial"/>
      <family val="2"/>
    </font>
    <font>
      <b/>
      <sz val="10"/>
      <color theme="6"/>
      <name val="Arial"/>
      <family val="2"/>
    </font>
    <font>
      <b/>
      <sz val="8"/>
      <color rgb="FF92D05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2"/>
      <color rgb="FF1D2228"/>
      <name val="Arial"/>
      <family val="2"/>
    </font>
    <font>
      <sz val="11"/>
      <color rgb="FF1D2228"/>
      <name val="Calibri"/>
      <family val="2"/>
    </font>
    <font>
      <sz val="10"/>
      <color rgb="FF1D2228"/>
      <name val="Arial"/>
      <family val="2"/>
    </font>
    <font>
      <b/>
      <sz val="10"/>
      <color rgb="FF00B050"/>
      <name val="Arial"/>
      <family val="2"/>
    </font>
    <font>
      <sz val="8"/>
      <color rgb="FF1D2228"/>
      <name val="Arial"/>
      <family val="2"/>
    </font>
    <font>
      <sz val="7"/>
      <color rgb="FF26282A"/>
      <name val="Arial"/>
      <family val="2"/>
    </font>
    <font>
      <sz val="11"/>
      <color rgb="FF1D2228"/>
      <name val="Calibri"/>
      <family val="2"/>
      <scheme val="minor"/>
    </font>
    <font>
      <sz val="7"/>
      <color rgb="FF1D2228"/>
      <name val="Arial"/>
      <family val="2"/>
    </font>
    <font>
      <sz val="6"/>
      <color rgb="FF000000"/>
      <name val="Verdana"/>
      <family val="2"/>
    </font>
    <font>
      <sz val="8"/>
      <color rgb="FF1D2228"/>
      <name val="Verdana"/>
      <family val="2"/>
    </font>
    <font>
      <sz val="7"/>
      <color rgb="FF1D2228"/>
      <name val="Courier New"/>
      <family val="3"/>
    </font>
    <font>
      <sz val="8"/>
      <color rgb="FF22222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7" fillId="0" borderId="0" applyNumberFormat="0" applyFill="0" applyBorder="0" applyAlignment="0" applyProtection="0"/>
    <xf numFmtId="0" fontId="2" fillId="0" borderId="0"/>
    <xf numFmtId="0" fontId="45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58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6" fillId="2" borderId="0" xfId="2" applyFont="1" applyFill="1" applyAlignment="1">
      <alignment horizontal="left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8" fillId="3" borderId="0" xfId="0" applyFont="1" applyFill="1" applyAlignment="1">
      <alignment horizontal="center"/>
    </xf>
    <xf numFmtId="0" fontId="6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  <xf numFmtId="0" fontId="17" fillId="7" borderId="1" xfId="0" applyFont="1" applyFill="1" applyBorder="1"/>
    <xf numFmtId="0" fontId="17" fillId="7" borderId="1" xfId="0" applyFont="1" applyFill="1" applyBorder="1" applyAlignment="1">
      <alignment horizontal="center"/>
    </xf>
    <xf numFmtId="0" fontId="6" fillId="6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0" fillId="6" borderId="0" xfId="0" applyFill="1" applyAlignment="1">
      <alignment horizontal="left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2" xfId="0" applyFill="1" applyBorder="1"/>
    <xf numFmtId="0" fontId="7" fillId="6" borderId="2" xfId="0" applyFont="1" applyFill="1" applyBorder="1" applyAlignment="1">
      <alignment horizontal="center"/>
    </xf>
    <xf numFmtId="0" fontId="0" fillId="6" borderId="3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left" wrapText="1"/>
    </xf>
    <xf numFmtId="0" fontId="10" fillId="6" borderId="0" xfId="0" applyFont="1" applyFill="1"/>
    <xf numFmtId="0" fontId="4" fillId="6" borderId="0" xfId="0" applyFont="1" applyFill="1" applyAlignment="1">
      <alignment horizontal="left"/>
    </xf>
    <xf numFmtId="0" fontId="4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3" fillId="6" borderId="0" xfId="1" applyFill="1" applyAlignment="1" applyProtection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0" fillId="0" borderId="5" xfId="0" applyBorder="1"/>
    <xf numFmtId="0" fontId="12" fillId="6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2" fillId="4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/>
    <xf numFmtId="0" fontId="0" fillId="2" borderId="5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7" xfId="0" applyBorder="1"/>
    <xf numFmtId="0" fontId="0" fillId="0" borderId="8" xfId="0" applyBorder="1"/>
    <xf numFmtId="0" fontId="0" fillId="0" borderId="7" xfId="0" pivotButton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6" fillId="0" borderId="0" xfId="0" applyFont="1"/>
    <xf numFmtId="0" fontId="4" fillId="0" borderId="12" xfId="0" applyFont="1" applyBorder="1" applyAlignment="1">
      <alignment horizontal="center"/>
    </xf>
    <xf numFmtId="0" fontId="4" fillId="6" borderId="12" xfId="0" applyFont="1" applyFill="1" applyBorder="1"/>
    <xf numFmtId="0" fontId="24" fillId="0" borderId="0" xfId="0" applyFont="1"/>
    <xf numFmtId="0" fontId="10" fillId="6" borderId="0" xfId="0" applyFont="1" applyFill="1" applyAlignment="1">
      <alignment horizontal="left"/>
    </xf>
    <xf numFmtId="0" fontId="23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27" fillId="0" borderId="0" xfId="0" applyFont="1"/>
    <xf numFmtId="0" fontId="0" fillId="0" borderId="1" xfId="0" applyBorder="1" applyAlignment="1">
      <alignment horizontal="left"/>
    </xf>
    <xf numFmtId="0" fontId="4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11" fillId="6" borderId="0" xfId="0" applyFont="1" applyFill="1"/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9" fontId="0" fillId="0" borderId="1" xfId="0" applyNumberFormat="1" applyBorder="1"/>
    <xf numFmtId="0" fontId="0" fillId="0" borderId="1" xfId="2" applyFont="1" applyBorder="1" applyAlignment="1">
      <alignment horizont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33" fillId="0" borderId="0" xfId="0" applyFont="1"/>
    <xf numFmtId="0" fontId="29" fillId="0" borderId="1" xfId="2" applyFont="1" applyBorder="1" applyAlignment="1">
      <alignment horizontal="center" wrapText="1"/>
    </xf>
    <xf numFmtId="0" fontId="4" fillId="0" borderId="5" xfId="0" applyFont="1" applyBorder="1"/>
    <xf numFmtId="0" fontId="0" fillId="10" borderId="5" xfId="0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30" fillId="0" borderId="1" xfId="2" applyFont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31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center" wrapText="1"/>
    </xf>
    <xf numFmtId="0" fontId="35" fillId="6" borderId="1" xfId="0" applyFont="1" applyFill="1" applyBorder="1"/>
    <xf numFmtId="0" fontId="35" fillId="6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15" borderId="0" xfId="0" applyFill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0" xfId="0" quotePrefix="1" applyFont="1"/>
    <xf numFmtId="0" fontId="40" fillId="10" borderId="6" xfId="0" applyFont="1" applyFill="1" applyBorder="1" applyAlignment="1">
      <alignment horizontal="center"/>
    </xf>
    <xf numFmtId="0" fontId="0" fillId="13" borderId="0" xfId="0" applyFill="1"/>
    <xf numFmtId="0" fontId="4" fillId="13" borderId="0" xfId="0" applyFont="1" applyFill="1"/>
    <xf numFmtId="0" fontId="41" fillId="0" borderId="0" xfId="0" applyFont="1"/>
    <xf numFmtId="0" fontId="7" fillId="0" borderId="24" xfId="4" applyFont="1" applyBorder="1" applyAlignment="1">
      <alignment horizontal="center"/>
    </xf>
    <xf numFmtId="0" fontId="44" fillId="10" borderId="6" xfId="4" applyFont="1" applyFill="1" applyBorder="1" applyAlignment="1">
      <alignment horizontal="center"/>
    </xf>
    <xf numFmtId="0" fontId="2" fillId="13" borderId="0" xfId="4" applyFill="1"/>
    <xf numFmtId="0" fontId="4" fillId="0" borderId="28" xfId="0" applyFont="1" applyBorder="1" applyAlignment="1">
      <alignment horizontal="center"/>
    </xf>
    <xf numFmtId="0" fontId="35" fillId="6" borderId="29" xfId="0" applyFont="1" applyFill="1" applyBorder="1"/>
    <xf numFmtId="0" fontId="35" fillId="6" borderId="29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0" xfId="0" applyFont="1" applyBorder="1"/>
    <xf numFmtId="0" fontId="47" fillId="0" borderId="30" xfId="0" applyFont="1" applyBorder="1" applyAlignment="1">
      <alignment horizontal="center"/>
    </xf>
    <xf numFmtId="0" fontId="48" fillId="0" borderId="5" xfId="0" applyFont="1" applyBorder="1" applyAlignment="1">
      <alignment horizontal="left"/>
    </xf>
    <xf numFmtId="0" fontId="47" fillId="0" borderId="31" xfId="0" applyFont="1" applyBorder="1" applyAlignment="1">
      <alignment horizontal="center"/>
    </xf>
    <xf numFmtId="0" fontId="48" fillId="0" borderId="31" xfId="0" applyFont="1" applyBorder="1" applyAlignment="1">
      <alignment horizontal="right"/>
    </xf>
    <xf numFmtId="0" fontId="47" fillId="0" borderId="5" xfId="0" applyFont="1" applyBorder="1" applyAlignment="1">
      <alignment horizontal="center"/>
    </xf>
    <xf numFmtId="0" fontId="48" fillId="0" borderId="5" xfId="0" applyFont="1" applyBorder="1"/>
    <xf numFmtId="0" fontId="43" fillId="17" borderId="30" xfId="0" applyFont="1" applyFill="1" applyBorder="1" applyAlignment="1">
      <alignment horizontal="center"/>
    </xf>
    <xf numFmtId="0" fontId="43" fillId="18" borderId="23" xfId="0" applyFont="1" applyFill="1" applyBorder="1" applyAlignment="1">
      <alignment horizontal="center"/>
    </xf>
    <xf numFmtId="0" fontId="43" fillId="10" borderId="31" xfId="0" applyFont="1" applyFill="1" applyBorder="1" applyAlignment="1">
      <alignment horizontal="center"/>
    </xf>
    <xf numFmtId="0" fontId="43" fillId="17" borderId="14" xfId="0" applyFont="1" applyFill="1" applyBorder="1" applyAlignment="1">
      <alignment horizontal="left"/>
    </xf>
    <xf numFmtId="0" fontId="42" fillId="10" borderId="31" xfId="0" applyFont="1" applyFill="1" applyBorder="1" applyAlignment="1">
      <alignment horizontal="center"/>
    </xf>
    <xf numFmtId="0" fontId="49" fillId="0" borderId="0" xfId="6" applyFont="1" applyAlignment="1">
      <alignment horizontal="left"/>
    </xf>
    <xf numFmtId="0" fontId="49" fillId="0" borderId="0" xfId="6" applyFont="1"/>
    <xf numFmtId="0" fontId="49" fillId="12" borderId="0" xfId="6" applyFont="1" applyFill="1" applyAlignment="1">
      <alignment horizontal="center"/>
    </xf>
    <xf numFmtId="0" fontId="49" fillId="10" borderId="30" xfId="6" applyFont="1" applyFill="1" applyBorder="1" applyAlignment="1">
      <alignment horizontal="center"/>
    </xf>
    <xf numFmtId="0" fontId="6" fillId="0" borderId="30" xfId="6" applyFont="1" applyBorder="1" applyAlignment="1">
      <alignment horizontal="center"/>
    </xf>
    <xf numFmtId="0" fontId="6" fillId="0" borderId="30" xfId="6" applyFont="1" applyBorder="1"/>
    <xf numFmtId="0" fontId="6" fillId="0" borderId="31" xfId="6" applyFont="1" applyBorder="1" applyAlignment="1">
      <alignment horizontal="center"/>
    </xf>
    <xf numFmtId="0" fontId="4" fillId="0" borderId="31" xfId="6" applyBorder="1" applyAlignment="1">
      <alignment horizontal="right"/>
    </xf>
    <xf numFmtId="0" fontId="49" fillId="0" borderId="5" xfId="6" applyFont="1" applyBorder="1" applyAlignment="1">
      <alignment horizontal="left"/>
    </xf>
    <xf numFmtId="0" fontId="49" fillId="0" borderId="5" xfId="6" applyFont="1" applyBorder="1"/>
    <xf numFmtId="0" fontId="43" fillId="11" borderId="31" xfId="6" applyFont="1" applyFill="1" applyBorder="1" applyAlignment="1">
      <alignment horizontal="center"/>
    </xf>
    <xf numFmtId="0" fontId="43" fillId="11" borderId="31" xfId="7" applyFont="1" applyFill="1" applyBorder="1" applyAlignment="1">
      <alignment horizontal="center"/>
    </xf>
    <xf numFmtId="0" fontId="43" fillId="11" borderId="22" xfId="6" applyFont="1" applyFill="1" applyBorder="1" applyAlignment="1">
      <alignment horizontal="center"/>
    </xf>
    <xf numFmtId="0" fontId="3" fillId="0" borderId="30" xfId="6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0" fontId="49" fillId="12" borderId="30" xfId="6" applyFont="1" applyFill="1" applyBorder="1" applyAlignment="1">
      <alignment horizontal="center"/>
    </xf>
    <xf numFmtId="0" fontId="18" fillId="0" borderId="30" xfId="0" applyFont="1" applyBorder="1" applyAlignment="1">
      <alignment horizontal="center" wrapText="1"/>
    </xf>
    <xf numFmtId="0" fontId="19" fillId="0" borderId="30" xfId="0" applyFont="1" applyBorder="1" applyAlignment="1">
      <alignment horizontal="center" wrapText="1"/>
    </xf>
    <xf numFmtId="0" fontId="18" fillId="0" borderId="30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3" fillId="0" borderId="0" xfId="6" applyFont="1" applyAlignment="1">
      <alignment horizontal="center"/>
    </xf>
    <xf numFmtId="0" fontId="6" fillId="0" borderId="0" xfId="6" applyFont="1" applyAlignment="1">
      <alignment horizontal="center"/>
    </xf>
    <xf numFmtId="0" fontId="4" fillId="0" borderId="0" xfId="6" applyAlignment="1">
      <alignment horizontal="right"/>
    </xf>
    <xf numFmtId="0" fontId="35" fillId="0" borderId="29" xfId="0" applyFont="1" applyBorder="1"/>
    <xf numFmtId="0" fontId="35" fillId="0" borderId="29" xfId="0" applyFont="1" applyBorder="1" applyAlignment="1">
      <alignment horizontal="center"/>
    </xf>
    <xf numFmtId="0" fontId="35" fillId="6" borderId="29" xfId="0" quotePrefix="1" applyFont="1" applyFill="1" applyBorder="1" applyAlignment="1">
      <alignment horizontal="center"/>
    </xf>
    <xf numFmtId="49" fontId="35" fillId="6" borderId="29" xfId="0" applyNumberFormat="1" applyFont="1" applyFill="1" applyBorder="1" applyAlignment="1">
      <alignment horizontal="center"/>
    </xf>
    <xf numFmtId="0" fontId="36" fillId="0" borderId="29" xfId="0" applyFont="1" applyBorder="1"/>
    <xf numFmtId="0" fontId="36" fillId="0" borderId="29" xfId="0" applyFont="1" applyBorder="1" applyAlignment="1">
      <alignment horizontal="center"/>
    </xf>
    <xf numFmtId="0" fontId="51" fillId="6" borderId="29" xfId="1" applyFont="1" applyFill="1" applyBorder="1" applyAlignment="1" applyProtection="1">
      <alignment horizontal="center"/>
    </xf>
    <xf numFmtId="0" fontId="51" fillId="0" borderId="29" xfId="1" applyFont="1" applyBorder="1" applyAlignment="1" applyProtection="1">
      <alignment horizontal="center"/>
    </xf>
    <xf numFmtId="0" fontId="13" fillId="6" borderId="29" xfId="1" applyFill="1" applyBorder="1" applyAlignment="1" applyProtection="1">
      <alignment horizontal="center"/>
    </xf>
    <xf numFmtId="0" fontId="35" fillId="0" borderId="0" xfId="0" applyFont="1" applyAlignment="1">
      <alignment horizontal="center"/>
    </xf>
    <xf numFmtId="0" fontId="13" fillId="0" borderId="0" xfId="1" applyAlignment="1" applyProtection="1"/>
    <xf numFmtId="0" fontId="34" fillId="0" borderId="0" xfId="0" applyFont="1" applyAlignment="1">
      <alignment horizontal="center"/>
    </xf>
    <xf numFmtId="0" fontId="39" fillId="0" borderId="0" xfId="2" applyFont="1" applyAlignment="1">
      <alignment horizontal="center" vertical="top" wrapText="1"/>
    </xf>
    <xf numFmtId="0" fontId="39" fillId="8" borderId="0" xfId="2" applyFont="1" applyFill="1" applyAlignment="1">
      <alignment horizontal="center" wrapText="1"/>
    </xf>
    <xf numFmtId="0" fontId="0" fillId="12" borderId="0" xfId="0" applyFill="1"/>
    <xf numFmtId="0" fontId="54" fillId="0" borderId="0" xfId="0" applyFont="1"/>
    <xf numFmtId="0" fontId="0" fillId="0" borderId="0" xfId="0" applyAlignment="1">
      <alignment horizontal="left" vertical="center" indent="2"/>
    </xf>
    <xf numFmtId="14" fontId="55" fillId="0" borderId="0" xfId="0" applyNumberFormat="1" applyFont="1" applyAlignment="1">
      <alignment vertical="center" wrapText="1"/>
    </xf>
    <xf numFmtId="0" fontId="55" fillId="0" borderId="0" xfId="0" applyFont="1" applyAlignment="1">
      <alignment vertical="center" wrapText="1"/>
    </xf>
    <xf numFmtId="49" fontId="6" fillId="0" borderId="30" xfId="6" applyNumberFormat="1" applyFont="1" applyBorder="1" applyAlignment="1">
      <alignment horizontal="center"/>
    </xf>
    <xf numFmtId="49" fontId="6" fillId="0" borderId="30" xfId="6" applyNumberFormat="1" applyFont="1" applyBorder="1"/>
    <xf numFmtId="49" fontId="6" fillId="0" borderId="29" xfId="0" applyNumberFormat="1" applyFont="1" applyBorder="1" applyAlignment="1">
      <alignment horizontal="center"/>
    </xf>
    <xf numFmtId="49" fontId="6" fillId="0" borderId="29" xfId="0" applyNumberFormat="1" applyFont="1" applyBorder="1"/>
    <xf numFmtId="49" fontId="3" fillId="0" borderId="29" xfId="0" applyNumberFormat="1" applyFont="1" applyBorder="1" applyAlignment="1">
      <alignment horizontal="center"/>
    </xf>
    <xf numFmtId="49" fontId="52" fillId="0" borderId="32" xfId="0" applyNumberFormat="1" applyFont="1" applyBorder="1" applyAlignment="1">
      <alignment horizontal="left"/>
    </xf>
    <xf numFmtId="49" fontId="6" fillId="0" borderId="33" xfId="0" applyNumberFormat="1" applyFont="1" applyBorder="1" applyAlignment="1">
      <alignment horizontal="center"/>
    </xf>
    <xf numFmtId="49" fontId="42" fillId="0" borderId="33" xfId="0" applyNumberFormat="1" applyFont="1" applyBorder="1" applyAlignment="1">
      <alignment horizontal="right"/>
    </xf>
    <xf numFmtId="49" fontId="7" fillId="0" borderId="33" xfId="0" applyNumberFormat="1" applyFont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52" fillId="0" borderId="29" xfId="0" applyNumberFormat="1" applyFont="1" applyBorder="1" applyAlignment="1">
      <alignment horizontal="left"/>
    </xf>
    <xf numFmtId="49" fontId="8" fillId="0" borderId="33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left"/>
    </xf>
    <xf numFmtId="49" fontId="8" fillId="0" borderId="33" xfId="0" applyNumberFormat="1" applyFont="1" applyBorder="1" applyAlignment="1">
      <alignment horizontal="right"/>
    </xf>
    <xf numFmtId="49" fontId="3" fillId="0" borderId="32" xfId="0" applyNumberFormat="1" applyFont="1" applyBorder="1"/>
    <xf numFmtId="49" fontId="52" fillId="0" borderId="32" xfId="0" applyNumberFormat="1" applyFont="1" applyBorder="1"/>
    <xf numFmtId="49" fontId="0" fillId="19" borderId="32" xfId="0" applyNumberFormat="1" applyFill="1" applyBorder="1" applyAlignment="1">
      <alignment horizontal="center"/>
    </xf>
    <xf numFmtId="49" fontId="7" fillId="19" borderId="33" xfId="0" applyNumberFormat="1" applyFont="1" applyFill="1" applyBorder="1" applyAlignment="1">
      <alignment horizontal="center"/>
    </xf>
    <xf numFmtId="49" fontId="7" fillId="0" borderId="23" xfId="0" applyNumberFormat="1" applyFont="1" applyBorder="1" applyAlignment="1" applyProtection="1">
      <alignment horizontal="center"/>
      <protection locked="0"/>
    </xf>
    <xf numFmtId="49" fontId="7" fillId="0" borderId="23" xfId="0" applyNumberFormat="1" applyFont="1" applyBorder="1" applyAlignment="1">
      <alignment horizontal="center"/>
    </xf>
    <xf numFmtId="49" fontId="56" fillId="0" borderId="29" xfId="0" applyNumberFormat="1" applyFont="1" applyBorder="1" applyAlignment="1" applyProtection="1">
      <alignment horizontal="center"/>
      <protection locked="0"/>
    </xf>
    <xf numFmtId="49" fontId="56" fillId="16" borderId="29" xfId="0" applyNumberFormat="1" applyFont="1" applyFill="1" applyBorder="1" applyAlignment="1" applyProtection="1">
      <alignment horizontal="center"/>
      <protection locked="0"/>
    </xf>
    <xf numFmtId="49" fontId="7" fillId="16" borderId="33" xfId="0" applyNumberFormat="1" applyFont="1" applyFill="1" applyBorder="1" applyAlignment="1">
      <alignment horizontal="center"/>
    </xf>
    <xf numFmtId="0" fontId="13" fillId="0" borderId="29" xfId="1" applyBorder="1" applyAlignment="1" applyProtection="1">
      <alignment horizontal="center"/>
    </xf>
    <xf numFmtId="0" fontId="34" fillId="0" borderId="1" xfId="0" applyFont="1" applyBorder="1" applyAlignment="1">
      <alignment horizontal="center" wrapText="1"/>
    </xf>
    <xf numFmtId="0" fontId="33" fillId="0" borderId="0" xfId="0" applyFont="1" applyAlignment="1">
      <alignment vertical="center"/>
    </xf>
    <xf numFmtId="0" fontId="57" fillId="12" borderId="0" xfId="0" applyFont="1" applyFill="1" applyAlignment="1">
      <alignment horizontal="center"/>
    </xf>
    <xf numFmtId="0" fontId="13" fillId="6" borderId="0" xfId="1" applyFill="1" applyAlignment="1" applyProtection="1">
      <alignment horizontal="center"/>
    </xf>
    <xf numFmtId="49" fontId="6" fillId="0" borderId="30" xfId="0" applyNumberFormat="1" applyFont="1" applyBorder="1" applyAlignment="1">
      <alignment horizontal="center"/>
    </xf>
    <xf numFmtId="49" fontId="6" fillId="0" borderId="30" xfId="0" applyNumberFormat="1" applyFont="1" applyBorder="1"/>
    <xf numFmtId="49" fontId="3" fillId="0" borderId="30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/>
      <protection locked="0"/>
    </xf>
    <xf numFmtId="49" fontId="6" fillId="0" borderId="35" xfId="0" applyNumberFormat="1" applyFont="1" applyBorder="1" applyAlignment="1">
      <alignment horizontal="center"/>
    </xf>
    <xf numFmtId="49" fontId="42" fillId="0" borderId="35" xfId="0" applyNumberFormat="1" applyFont="1" applyBorder="1" applyAlignment="1">
      <alignment horizontal="right"/>
    </xf>
    <xf numFmtId="49" fontId="8" fillId="0" borderId="23" xfId="0" applyNumberFormat="1" applyFont="1" applyBorder="1" applyAlignment="1" applyProtection="1">
      <alignment horizontal="center"/>
      <protection locked="0"/>
    </xf>
    <xf numFmtId="49" fontId="8" fillId="0" borderId="23" xfId="0" applyNumberFormat="1" applyFont="1" applyBorder="1" applyAlignment="1">
      <alignment horizontal="center"/>
    </xf>
    <xf numFmtId="49" fontId="59" fillId="0" borderId="23" xfId="0" applyNumberFormat="1" applyFont="1" applyBorder="1" applyAlignment="1">
      <alignment horizontal="center"/>
    </xf>
    <xf numFmtId="49" fontId="60" fillId="0" borderId="23" xfId="0" applyNumberFormat="1" applyFont="1" applyBorder="1" applyAlignment="1">
      <alignment horizontal="center"/>
    </xf>
    <xf numFmtId="49" fontId="56" fillId="11" borderId="30" xfId="0" applyNumberFormat="1" applyFont="1" applyFill="1" applyBorder="1" applyAlignment="1" applyProtection="1">
      <alignment horizontal="center"/>
      <protection locked="0"/>
    </xf>
    <xf numFmtId="49" fontId="59" fillId="0" borderId="35" xfId="0" applyNumberFormat="1" applyFont="1" applyBorder="1" applyAlignment="1">
      <alignment horizontal="center"/>
    </xf>
    <xf numFmtId="49" fontId="8" fillId="0" borderId="35" xfId="0" applyNumberFormat="1" applyFont="1" applyBorder="1" applyAlignment="1">
      <alignment horizontal="center"/>
    </xf>
    <xf numFmtId="49" fontId="8" fillId="11" borderId="35" xfId="0" applyNumberFormat="1" applyFont="1" applyFill="1" applyBorder="1" applyAlignment="1">
      <alignment horizontal="center"/>
    </xf>
    <xf numFmtId="49" fontId="61" fillId="0" borderId="35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 wrapText="1"/>
      <protection locked="0"/>
    </xf>
    <xf numFmtId="49" fontId="8" fillId="0" borderId="35" xfId="0" applyNumberFormat="1" applyFont="1" applyBorder="1" applyAlignment="1">
      <alignment horizontal="right"/>
    </xf>
    <xf numFmtId="49" fontId="60" fillId="0" borderId="35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 wrapText="1"/>
      <protection locked="0"/>
    </xf>
    <xf numFmtId="49" fontId="7" fillId="0" borderId="35" xfId="0" applyNumberFormat="1" applyFont="1" applyBorder="1" applyAlignment="1">
      <alignment horizontal="center"/>
    </xf>
    <xf numFmtId="49" fontId="7" fillId="11" borderId="35" xfId="0" applyNumberFormat="1" applyFont="1" applyFill="1" applyBorder="1" applyAlignment="1">
      <alignment horizontal="center"/>
    </xf>
    <xf numFmtId="0" fontId="58" fillId="0" borderId="0" xfId="0" applyFont="1"/>
    <xf numFmtId="49" fontId="59" fillId="0" borderId="30" xfId="0" applyNumberFormat="1" applyFont="1" applyBorder="1" applyAlignment="1" applyProtection="1">
      <alignment horizontal="center"/>
      <protection locked="0"/>
    </xf>
    <xf numFmtId="0" fontId="63" fillId="0" borderId="0" xfId="0" applyFont="1"/>
    <xf numFmtId="0" fontId="64" fillId="0" borderId="0" xfId="0" applyFont="1"/>
    <xf numFmtId="49" fontId="65" fillId="0" borderId="35" xfId="0" applyNumberFormat="1" applyFont="1" applyBorder="1" applyAlignment="1">
      <alignment horizontal="center"/>
    </xf>
    <xf numFmtId="0" fontId="66" fillId="0" borderId="0" xfId="0" applyFont="1"/>
    <xf numFmtId="0" fontId="4" fillId="12" borderId="0" xfId="0" applyFont="1" applyFill="1"/>
    <xf numFmtId="0" fontId="41" fillId="12" borderId="0" xfId="0" applyFont="1" applyFill="1"/>
    <xf numFmtId="0" fontId="41" fillId="12" borderId="0" xfId="0" applyFont="1" applyFill="1" applyAlignment="1">
      <alignment horizontal="center"/>
    </xf>
    <xf numFmtId="0" fontId="67" fillId="12" borderId="0" xfId="0" applyFont="1" applyFill="1"/>
    <xf numFmtId="0" fontId="35" fillId="0" borderId="0" xfId="0" applyFont="1"/>
    <xf numFmtId="49" fontId="43" fillId="0" borderId="35" xfId="0" applyNumberFormat="1" applyFont="1" applyBorder="1" applyAlignment="1">
      <alignment horizontal="center"/>
    </xf>
    <xf numFmtId="0" fontId="35" fillId="6" borderId="36" xfId="0" applyFont="1" applyFill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6" xfId="0" applyFont="1" applyBorder="1"/>
    <xf numFmtId="0" fontId="13" fillId="0" borderId="36" xfId="1" applyBorder="1" applyAlignment="1" applyProtection="1">
      <alignment horizont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horizontal="left" vertical="center" wrapText="1"/>
    </xf>
    <xf numFmtId="0" fontId="4" fillId="0" borderId="36" xfId="0" applyFont="1" applyBorder="1" applyAlignment="1">
      <alignment horizontal="center"/>
    </xf>
    <xf numFmtId="0" fontId="4" fillId="0" borderId="36" xfId="0" applyFont="1" applyBorder="1"/>
    <xf numFmtId="0" fontId="4" fillId="0" borderId="36" xfId="0" applyFont="1" applyBorder="1" applyAlignment="1">
      <alignment horizontal="left"/>
    </xf>
    <xf numFmtId="0" fontId="4" fillId="0" borderId="36" xfId="2" applyFont="1" applyBorder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5" fillId="6" borderId="38" xfId="0" applyFont="1" applyFill="1" applyBorder="1" applyAlignment="1">
      <alignment horizontal="center"/>
    </xf>
    <xf numFmtId="0" fontId="0" fillId="0" borderId="36" xfId="0" applyBorder="1"/>
    <xf numFmtId="0" fontId="4" fillId="17" borderId="36" xfId="0" applyFont="1" applyFill="1" applyBorder="1" applyAlignment="1">
      <alignment horizontal="center"/>
    </xf>
    <xf numFmtId="0" fontId="35" fillId="20" borderId="29" xfId="0" applyFont="1" applyFill="1" applyBorder="1"/>
    <xf numFmtId="0" fontId="4" fillId="20" borderId="36" xfId="0" applyFont="1" applyFill="1" applyBorder="1"/>
    <xf numFmtId="0" fontId="72" fillId="0" borderId="39" xfId="8" applyFont="1" applyBorder="1"/>
    <xf numFmtId="0" fontId="71" fillId="0" borderId="0" xfId="8" applyFont="1"/>
    <xf numFmtId="0" fontId="71" fillId="0" borderId="0" xfId="8" applyFont="1" applyAlignment="1">
      <alignment horizontal="center"/>
    </xf>
    <xf numFmtId="0" fontId="72" fillId="0" borderId="39" xfId="8" applyFont="1" applyBorder="1" applyAlignment="1">
      <alignment horizontal="center"/>
    </xf>
    <xf numFmtId="0" fontId="71" fillId="0" borderId="18" xfId="8" applyFont="1" applyBorder="1"/>
    <xf numFmtId="0" fontId="71" fillId="0" borderId="21" xfId="8" applyFont="1" applyBorder="1"/>
    <xf numFmtId="0" fontId="71" fillId="0" borderId="2" xfId="8" applyFont="1" applyBorder="1" applyAlignment="1">
      <alignment horizontal="center"/>
    </xf>
    <xf numFmtId="49" fontId="52" fillId="0" borderId="35" xfId="0" applyNumberFormat="1" applyFont="1" applyBorder="1" applyAlignment="1">
      <alignment horizontal="right"/>
    </xf>
    <xf numFmtId="49" fontId="3" fillId="0" borderId="35" xfId="0" applyNumberFormat="1" applyFont="1" applyBorder="1" applyAlignment="1">
      <alignment horizontal="right"/>
    </xf>
    <xf numFmtId="49" fontId="43" fillId="0" borderId="23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49" fontId="43" fillId="0" borderId="35" xfId="0" applyNumberFormat="1" applyFont="1" applyBorder="1" applyAlignment="1" applyProtection="1">
      <alignment horizontal="center"/>
      <protection locked="0"/>
    </xf>
    <xf numFmtId="0" fontId="0" fillId="6" borderId="41" xfId="0" applyFill="1" applyBorder="1"/>
    <xf numFmtId="0" fontId="0" fillId="6" borderId="44" xfId="0" applyFill="1" applyBorder="1"/>
    <xf numFmtId="0" fontId="7" fillId="6" borderId="0" xfId="0" applyFont="1" applyFill="1"/>
    <xf numFmtId="0" fontId="7" fillId="6" borderId="0" xfId="0" applyFont="1" applyFill="1" applyAlignment="1">
      <alignment horizontal="left"/>
    </xf>
    <xf numFmtId="0" fontId="4" fillId="0" borderId="47" xfId="0" applyFont="1" applyBorder="1" applyAlignment="1">
      <alignment horizontal="center"/>
    </xf>
    <xf numFmtId="0" fontId="56" fillId="0" borderId="0" xfId="0" applyFont="1"/>
    <xf numFmtId="0" fontId="73" fillId="17" borderId="25" xfId="0" applyFont="1" applyFill="1" applyBorder="1"/>
    <xf numFmtId="0" fontId="73" fillId="17" borderId="27" xfId="0" applyFont="1" applyFill="1" applyBorder="1"/>
    <xf numFmtId="0" fontId="0" fillId="17" borderId="26" xfId="0" applyFill="1" applyBorder="1"/>
    <xf numFmtId="0" fontId="0" fillId="11" borderId="36" xfId="0" applyFill="1" applyBorder="1" applyAlignment="1">
      <alignment horizontal="center"/>
    </xf>
    <xf numFmtId="49" fontId="43" fillId="11" borderId="23" xfId="0" applyNumberFormat="1" applyFont="1" applyFill="1" applyBorder="1" applyAlignment="1">
      <alignment horizontal="center"/>
    </xf>
    <xf numFmtId="49" fontId="43" fillId="11" borderId="35" xfId="0" applyNumberFormat="1" applyFont="1" applyFill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wrapText="1"/>
      <protection locked="0"/>
    </xf>
    <xf numFmtId="49" fontId="74" fillId="0" borderId="30" xfId="0" applyNumberFormat="1" applyFont="1" applyBorder="1" applyAlignment="1" applyProtection="1">
      <alignment horizontal="center"/>
      <protection locked="0"/>
    </xf>
    <xf numFmtId="49" fontId="43" fillId="11" borderId="30" xfId="0" applyNumberFormat="1" applyFont="1" applyFill="1" applyBorder="1" applyAlignment="1" applyProtection="1">
      <alignment horizontal="center"/>
      <protection locked="0"/>
    </xf>
    <xf numFmtId="49" fontId="11" fillId="0" borderId="30" xfId="0" applyNumberFormat="1" applyFont="1" applyBorder="1" applyAlignment="1" applyProtection="1">
      <alignment horizontal="center"/>
      <protection locked="0"/>
    </xf>
    <xf numFmtId="0" fontId="4" fillId="0" borderId="30" xfId="2" applyFont="1" applyBorder="1" applyAlignment="1">
      <alignment horizontal="center" wrapText="1"/>
    </xf>
    <xf numFmtId="0" fontId="15" fillId="0" borderId="0" xfId="0" applyFont="1"/>
    <xf numFmtId="0" fontId="75" fillId="0" borderId="0" xfId="0" applyFont="1"/>
    <xf numFmtId="49" fontId="43" fillId="0" borderId="30" xfId="0" applyNumberFormat="1" applyFont="1" applyBorder="1" applyAlignment="1" applyProtection="1">
      <alignment horizontal="center"/>
      <protection locked="0"/>
    </xf>
    <xf numFmtId="0" fontId="0" fillId="0" borderId="30" xfId="0" applyBorder="1"/>
    <xf numFmtId="0" fontId="4" fillId="0" borderId="30" xfId="0" applyFont="1" applyBorder="1"/>
    <xf numFmtId="0" fontId="0" fillId="0" borderId="30" xfId="0" applyBorder="1" applyAlignment="1">
      <alignment horizontal="center"/>
    </xf>
    <xf numFmtId="0" fontId="76" fillId="0" borderId="0" xfId="0" applyFont="1"/>
    <xf numFmtId="0" fontId="70" fillId="0" borderId="0" xfId="0" applyFont="1" applyAlignment="1">
      <alignment horizontal="center"/>
    </xf>
    <xf numFmtId="16" fontId="0" fillId="0" borderId="0" xfId="0" applyNumberFormat="1"/>
    <xf numFmtId="0" fontId="4" fillId="0" borderId="38" xfId="0" applyFont="1" applyBorder="1" applyAlignment="1">
      <alignment horizontal="center"/>
    </xf>
    <xf numFmtId="0" fontId="4" fillId="0" borderId="38" xfId="2" applyFont="1" applyBorder="1" applyAlignment="1">
      <alignment horizontal="center" wrapText="1"/>
    </xf>
    <xf numFmtId="0" fontId="4" fillId="0" borderId="49" xfId="0" applyFont="1" applyBorder="1" applyAlignment="1">
      <alignment horizontal="center"/>
    </xf>
    <xf numFmtId="0" fontId="4" fillId="6" borderId="46" xfId="0" applyFont="1" applyFill="1" applyBorder="1"/>
    <xf numFmtId="0" fontId="4" fillId="6" borderId="47" xfId="0" applyFont="1" applyFill="1" applyBorder="1"/>
    <xf numFmtId="0" fontId="70" fillId="0" borderId="0" xfId="0" applyFont="1"/>
    <xf numFmtId="0" fontId="4" fillId="14" borderId="36" xfId="0" applyFont="1" applyFill="1" applyBorder="1"/>
    <xf numFmtId="0" fontId="4" fillId="14" borderId="36" xfId="0" applyFont="1" applyFill="1" applyBorder="1" applyAlignment="1">
      <alignment horizontal="center"/>
    </xf>
    <xf numFmtId="0" fontId="4" fillId="14" borderId="38" xfId="0" applyFont="1" applyFill="1" applyBorder="1" applyAlignment="1">
      <alignment horizontal="center"/>
    </xf>
    <xf numFmtId="0" fontId="4" fillId="14" borderId="36" xfId="0" applyFont="1" applyFill="1" applyBorder="1" applyAlignment="1">
      <alignment horizontal="left"/>
    </xf>
    <xf numFmtId="0" fontId="4" fillId="14" borderId="36" xfId="2" applyFont="1" applyFill="1" applyBorder="1" applyAlignment="1">
      <alignment horizontal="center" wrapText="1"/>
    </xf>
    <xf numFmtId="0" fontId="38" fillId="14" borderId="36" xfId="0" applyFont="1" applyFill="1" applyBorder="1"/>
    <xf numFmtId="0" fontId="4" fillId="14" borderId="38" xfId="2" applyFont="1" applyFill="1" applyBorder="1" applyAlignment="1">
      <alignment horizontal="center" wrapText="1"/>
    </xf>
    <xf numFmtId="0" fontId="0" fillId="17" borderId="27" xfId="0" applyFill="1" applyBorder="1"/>
    <xf numFmtId="0" fontId="4" fillId="11" borderId="0" xfId="0" applyFont="1" applyFill="1"/>
    <xf numFmtId="0" fontId="0" fillId="11" borderId="0" xfId="0" applyFill="1"/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3" fillId="11" borderId="0" xfId="0" applyFont="1" applyFill="1"/>
    <xf numFmtId="0" fontId="0" fillId="0" borderId="0" xfId="0" applyAlignment="1">
      <alignment horizontal="left" vertical="center" indent="1"/>
    </xf>
    <xf numFmtId="0" fontId="4" fillId="9" borderId="36" xfId="0" applyFont="1" applyFill="1" applyBorder="1"/>
    <xf numFmtId="0" fontId="4" fillId="9" borderId="36" xfId="0" applyFont="1" applyFill="1" applyBorder="1" applyAlignment="1">
      <alignment horizontal="center"/>
    </xf>
    <xf numFmtId="0" fontId="4" fillId="9" borderId="38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left"/>
    </xf>
    <xf numFmtId="0" fontId="4" fillId="9" borderId="38" xfId="2" applyFont="1" applyFill="1" applyBorder="1" applyAlignment="1">
      <alignment horizontal="center" wrapText="1"/>
    </xf>
    <xf numFmtId="0" fontId="38" fillId="9" borderId="36" xfId="0" applyFont="1" applyFill="1" applyBorder="1"/>
    <xf numFmtId="0" fontId="4" fillId="9" borderId="36" xfId="2" applyFont="1" applyFill="1" applyBorder="1" applyAlignment="1">
      <alignment horizontal="center" wrapText="1"/>
    </xf>
    <xf numFmtId="0" fontId="13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6" borderId="0" xfId="1" applyFill="1" applyAlignment="1" applyProtection="1"/>
    <xf numFmtId="49" fontId="74" fillId="11" borderId="30" xfId="0" applyNumberFormat="1" applyFont="1" applyFill="1" applyBorder="1" applyAlignment="1" applyProtection="1">
      <alignment horizontal="center"/>
      <protection locked="0"/>
    </xf>
    <xf numFmtId="0" fontId="77" fillId="0" borderId="0" xfId="0" applyFont="1"/>
    <xf numFmtId="0" fontId="11" fillId="0" borderId="36" xfId="0" applyFont="1" applyBorder="1" applyAlignment="1">
      <alignment horizontal="center"/>
    </xf>
    <xf numFmtId="0" fontId="11" fillId="0" borderId="36" xfId="0" applyFont="1" applyBorder="1"/>
    <xf numFmtId="0" fontId="47" fillId="0" borderId="36" xfId="0" applyFont="1" applyBorder="1" applyAlignment="1">
      <alignment horizontal="center"/>
    </xf>
    <xf numFmtId="0" fontId="47" fillId="0" borderId="32" xfId="0" applyFont="1" applyBorder="1" applyAlignment="1">
      <alignment horizontal="left"/>
    </xf>
    <xf numFmtId="49" fontId="43" fillId="17" borderId="36" xfId="0" applyNumberFormat="1" applyFont="1" applyFill="1" applyBorder="1" applyAlignment="1" applyProtection="1">
      <alignment horizontal="center"/>
      <protection locked="0"/>
    </xf>
    <xf numFmtId="49" fontId="43" fillId="17" borderId="36" xfId="0" applyNumberFormat="1" applyFont="1" applyFill="1" applyBorder="1" applyAlignment="1">
      <alignment horizontal="center"/>
    </xf>
    <xf numFmtId="0" fontId="47" fillId="0" borderId="35" xfId="0" applyFont="1" applyBorder="1" applyAlignment="1">
      <alignment horizontal="center"/>
    </xf>
    <xf numFmtId="0" fontId="47" fillId="0" borderId="35" xfId="0" applyFont="1" applyBorder="1" applyAlignment="1">
      <alignment horizontal="right"/>
    </xf>
    <xf numFmtId="49" fontId="43" fillId="10" borderId="35" xfId="0" applyNumberFormat="1" applyFont="1" applyFill="1" applyBorder="1" applyAlignment="1">
      <alignment horizontal="center"/>
    </xf>
    <xf numFmtId="49" fontId="42" fillId="10" borderId="35" xfId="0" applyNumberFormat="1" applyFont="1" applyFill="1" applyBorder="1" applyAlignment="1">
      <alignment horizontal="center"/>
    </xf>
    <xf numFmtId="0" fontId="47" fillId="0" borderId="32" xfId="0" applyFont="1" applyBorder="1" applyAlignment="1">
      <alignment horizontal="center"/>
    </xf>
    <xf numFmtId="0" fontId="47" fillId="0" borderId="32" xfId="0" applyFont="1" applyBorder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right"/>
    </xf>
    <xf numFmtId="49" fontId="43" fillId="0" borderId="0" xfId="0" applyNumberFormat="1" applyFont="1" applyAlignment="1">
      <alignment horizontal="center"/>
    </xf>
    <xf numFmtId="0" fontId="47" fillId="0" borderId="0" xfId="0" applyFont="1"/>
    <xf numFmtId="0" fontId="43" fillId="17" borderId="36" xfId="0" applyFont="1" applyFill="1" applyBorder="1" applyAlignment="1">
      <alignment horizontal="center"/>
    </xf>
    <xf numFmtId="0" fontId="43" fillId="10" borderId="3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49" fontId="74" fillId="21" borderId="30" xfId="0" applyNumberFormat="1" applyFont="1" applyFill="1" applyBorder="1" applyAlignment="1" applyProtection="1">
      <alignment horizontal="center"/>
      <protection locked="0"/>
    </xf>
    <xf numFmtId="49" fontId="43" fillId="21" borderId="35" xfId="0" applyNumberFormat="1" applyFont="1" applyFill="1" applyBorder="1" applyAlignment="1">
      <alignment horizontal="center"/>
    </xf>
    <xf numFmtId="0" fontId="11" fillId="0" borderId="0" xfId="0" applyFont="1"/>
    <xf numFmtId="49" fontId="78" fillId="0" borderId="36" xfId="0" applyNumberFormat="1" applyFont="1" applyBorder="1" applyAlignment="1" applyProtection="1">
      <alignment horizontal="center"/>
      <protection locked="0"/>
    </xf>
    <xf numFmtId="0" fontId="0" fillId="0" borderId="50" xfId="0" applyBorder="1"/>
    <xf numFmtId="0" fontId="4" fillId="0" borderId="50" xfId="0" applyFont="1" applyBorder="1"/>
    <xf numFmtId="0" fontId="0" fillId="0" borderId="50" xfId="0" applyBorder="1" applyAlignment="1">
      <alignment horizontal="center"/>
    </xf>
    <xf numFmtId="0" fontId="80" fillId="0" borderId="0" xfId="0" applyFont="1"/>
    <xf numFmtId="0" fontId="13" fillId="0" borderId="0" xfId="1" applyAlignment="1" applyProtection="1">
      <alignment vertical="center"/>
    </xf>
    <xf numFmtId="0" fontId="4" fillId="0" borderId="51" xfId="0" applyFont="1" applyBorder="1"/>
    <xf numFmtId="0" fontId="4" fillId="0" borderId="5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49" fontId="11" fillId="0" borderId="30" xfId="0" applyNumberFormat="1" applyFont="1" applyBorder="1" applyAlignment="1">
      <alignment horizontal="center"/>
    </xf>
    <xf numFmtId="0" fontId="80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18" xfId="2" applyFont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49" fontId="81" fillId="0" borderId="30" xfId="0" applyNumberFormat="1" applyFont="1" applyBorder="1" applyAlignment="1" applyProtection="1">
      <alignment horizontal="center"/>
      <protection locked="0"/>
    </xf>
    <xf numFmtId="49" fontId="3" fillId="11" borderId="30" xfId="0" applyNumberFormat="1" applyFont="1" applyFill="1" applyBorder="1" applyAlignment="1">
      <alignment horizontal="center"/>
    </xf>
    <xf numFmtId="49" fontId="15" fillId="0" borderId="3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wrapText="1"/>
      <protection locked="0"/>
    </xf>
    <xf numFmtId="0" fontId="53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49" fontId="43" fillId="0" borderId="36" xfId="0" applyNumberFormat="1" applyFont="1" applyBorder="1" applyAlignment="1">
      <alignment horizontal="left"/>
    </xf>
    <xf numFmtId="49" fontId="6" fillId="0" borderId="36" xfId="0" applyNumberFormat="1" applyFont="1" applyBorder="1" applyAlignment="1">
      <alignment horizontal="left"/>
    </xf>
    <xf numFmtId="49" fontId="6" fillId="0" borderId="36" xfId="0" applyNumberFormat="1" applyFont="1" applyBorder="1"/>
    <xf numFmtId="0" fontId="46" fillId="6" borderId="0" xfId="0" applyFont="1" applyFill="1" applyAlignment="1">
      <alignment horizontal="center"/>
    </xf>
    <xf numFmtId="0" fontId="84" fillId="0" borderId="1" xfId="0" applyFont="1" applyBorder="1" applyAlignment="1">
      <alignment horizontal="center" wrapText="1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center"/>
    </xf>
    <xf numFmtId="16" fontId="0" fillId="6" borderId="0" xfId="0" applyNumberFormat="1" applyFill="1"/>
    <xf numFmtId="0" fontId="87" fillId="0" borderId="0" xfId="0" applyFont="1" applyAlignment="1">
      <alignment vertical="center" wrapText="1"/>
    </xf>
    <xf numFmtId="0" fontId="87" fillId="0" borderId="0" xfId="0" applyFont="1"/>
    <xf numFmtId="0" fontId="88" fillId="0" borderId="0" xfId="0" applyFont="1"/>
    <xf numFmtId="0" fontId="4" fillId="0" borderId="55" xfId="0" applyFont="1" applyBorder="1" applyAlignment="1">
      <alignment horizontal="center"/>
    </xf>
    <xf numFmtId="0" fontId="35" fillId="6" borderId="36" xfId="0" applyFont="1" applyFill="1" applyBorder="1"/>
    <xf numFmtId="0" fontId="36" fillId="0" borderId="36" xfId="0" applyFont="1" applyBorder="1"/>
    <xf numFmtId="0" fontId="36" fillId="0" borderId="36" xfId="0" applyFont="1" applyBorder="1" applyAlignment="1">
      <alignment horizontal="center"/>
    </xf>
    <xf numFmtId="0" fontId="35" fillId="0" borderId="36" xfId="0" applyFont="1" applyBorder="1" applyAlignment="1">
      <alignment horizontal="left"/>
    </xf>
    <xf numFmtId="49" fontId="11" fillId="0" borderId="32" xfId="0" applyNumberFormat="1" applyFont="1" applyBorder="1" applyAlignment="1">
      <alignment horizontal="center"/>
    </xf>
    <xf numFmtId="49" fontId="11" fillId="0" borderId="35" xfId="0" applyNumberFormat="1" applyFont="1" applyBorder="1" applyAlignment="1">
      <alignment horizontal="center"/>
    </xf>
    <xf numFmtId="0" fontId="90" fillId="0" borderId="0" xfId="0" applyFont="1" applyAlignment="1">
      <alignment horizontal="left" vertical="center" wrapText="1"/>
    </xf>
    <xf numFmtId="0" fontId="43" fillId="0" borderId="36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6" xfId="0" applyFont="1" applyBorder="1"/>
    <xf numFmtId="0" fontId="39" fillId="8" borderId="0" xfId="2" applyFont="1" applyFill="1" applyAlignment="1">
      <alignment horizontal="left" wrapText="1"/>
    </xf>
    <xf numFmtId="0" fontId="8" fillId="0" borderId="0" xfId="2" applyFont="1" applyAlignment="1">
      <alignment horizontal="left" wrapText="1"/>
    </xf>
    <xf numFmtId="0" fontId="38" fillId="0" borderId="29" xfId="0" applyFont="1" applyBorder="1" applyAlignment="1">
      <alignment horizontal="left"/>
    </xf>
    <xf numFmtId="0" fontId="4" fillId="0" borderId="29" xfId="0" applyFont="1" applyBorder="1"/>
    <xf numFmtId="0" fontId="4" fillId="0" borderId="29" xfId="0" applyFont="1" applyBorder="1" applyAlignment="1">
      <alignment horizontal="left"/>
    </xf>
    <xf numFmtId="0" fontId="46" fillId="6" borderId="0" xfId="0" applyFont="1" applyFill="1"/>
    <xf numFmtId="0" fontId="7" fillId="0" borderId="0" xfId="0" applyFont="1" applyAlignment="1">
      <alignment horizontal="right"/>
    </xf>
    <xf numFmtId="0" fontId="39" fillId="0" borderId="0" xfId="0" applyFont="1" applyAlignment="1">
      <alignment horizontal="center"/>
    </xf>
    <xf numFmtId="0" fontId="8" fillId="8" borderId="0" xfId="2" applyFont="1" applyFill="1" applyAlignment="1">
      <alignment horizontal="left" wrapText="1"/>
    </xf>
    <xf numFmtId="0" fontId="34" fillId="0" borderId="37" xfId="0" applyFont="1" applyBorder="1" applyAlignment="1">
      <alignment horizontal="center" wrapText="1"/>
    </xf>
    <xf numFmtId="0" fontId="8" fillId="8" borderId="30" xfId="2" applyFont="1" applyFill="1" applyBorder="1" applyAlignment="1">
      <alignment horizontal="left" wrapText="1"/>
    </xf>
    <xf numFmtId="0" fontId="21" fillId="0" borderId="0" xfId="0" applyFont="1" applyAlignment="1">
      <alignment horizontal="center"/>
    </xf>
    <xf numFmtId="0" fontId="6" fillId="0" borderId="50" xfId="0" applyFont="1" applyBorder="1"/>
    <xf numFmtId="0" fontId="7" fillId="0" borderId="5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34" fillId="6" borderId="0" xfId="0" applyFont="1" applyFill="1" applyAlignment="1">
      <alignment horizontal="center"/>
    </xf>
    <xf numFmtId="0" fontId="85" fillId="0" borderId="0" xfId="0" applyFont="1"/>
    <xf numFmtId="0" fontId="3" fillId="0" borderId="32" xfId="0" applyFont="1" applyBorder="1" applyAlignment="1">
      <alignment horizontal="left"/>
    </xf>
    <xf numFmtId="0" fontId="3" fillId="0" borderId="35" xfId="0" applyFont="1" applyBorder="1" applyAlignment="1">
      <alignment horizontal="right"/>
    </xf>
    <xf numFmtId="0" fontId="52" fillId="0" borderId="32" xfId="0" applyFont="1" applyBorder="1" applyAlignment="1">
      <alignment horizontal="left"/>
    </xf>
    <xf numFmtId="0" fontId="52" fillId="0" borderId="35" xfId="0" applyFont="1" applyBorder="1" applyAlignment="1">
      <alignment horizontal="right"/>
    </xf>
    <xf numFmtId="0" fontId="3" fillId="0" borderId="32" xfId="0" applyFont="1" applyBorder="1"/>
    <xf numFmtId="0" fontId="86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52" fillId="0" borderId="32" xfId="0" applyFont="1" applyBorder="1" applyAlignment="1">
      <alignment horizontal="right"/>
    </xf>
    <xf numFmtId="0" fontId="91" fillId="22" borderId="0" xfId="0" applyFont="1" applyFill="1" applyAlignment="1">
      <alignment wrapText="1"/>
    </xf>
    <xf numFmtId="0" fontId="0" fillId="22" borderId="0" xfId="0" applyFill="1"/>
    <xf numFmtId="0" fontId="91" fillId="22" borderId="0" xfId="0" applyFont="1" applyFill="1" applyAlignment="1">
      <alignment horizontal="right" wrapText="1"/>
    </xf>
    <xf numFmtId="0" fontId="38" fillId="0" borderId="0" xfId="0" applyFont="1"/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0" fontId="92" fillId="0" borderId="0" xfId="0" applyFont="1" applyAlignment="1">
      <alignment horizontal="left" vertical="center" wrapText="1"/>
    </xf>
    <xf numFmtId="0" fontId="4" fillId="0" borderId="5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49" fontId="74" fillId="0" borderId="50" xfId="0" applyNumberFormat="1" applyFont="1" applyBorder="1" applyAlignment="1" applyProtection="1">
      <alignment horizontal="center"/>
      <protection locked="0"/>
    </xf>
    <xf numFmtId="49" fontId="74" fillId="0" borderId="23" xfId="0" applyNumberFormat="1" applyFont="1" applyBorder="1" applyAlignment="1">
      <alignment horizontal="center"/>
    </xf>
    <xf numFmtId="49" fontId="74" fillId="0" borderId="35" xfId="0" applyNumberFormat="1" applyFont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vertical="center"/>
      <protection locked="0"/>
    </xf>
    <xf numFmtId="49" fontId="62" fillId="0" borderId="35" xfId="0" applyNumberFormat="1" applyFont="1" applyBorder="1" applyAlignment="1" applyProtection="1">
      <alignment horizontal="center" vertical="center"/>
      <protection locked="0"/>
    </xf>
    <xf numFmtId="49" fontId="93" fillId="0" borderId="35" xfId="0" applyNumberFormat="1" applyFont="1" applyBorder="1" applyAlignment="1">
      <alignment horizontal="center"/>
    </xf>
    <xf numFmtId="49" fontId="93" fillId="0" borderId="35" xfId="0" applyNumberFormat="1" applyFont="1" applyBorder="1" applyAlignment="1" applyProtection="1">
      <alignment horizontal="center"/>
      <protection locked="0"/>
    </xf>
    <xf numFmtId="49" fontId="93" fillId="0" borderId="23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/>
      <protection locked="0"/>
    </xf>
    <xf numFmtId="49" fontId="74" fillId="21" borderId="35" xfId="0" applyNumberFormat="1" applyFont="1" applyFill="1" applyBorder="1" applyAlignment="1">
      <alignment horizontal="center"/>
    </xf>
    <xf numFmtId="49" fontId="62" fillId="17" borderId="30" xfId="0" applyNumberFormat="1" applyFont="1" applyFill="1" applyBorder="1" applyAlignment="1" applyProtection="1">
      <alignment horizontal="center"/>
      <protection locked="0"/>
    </xf>
    <xf numFmtId="0" fontId="89" fillId="0" borderId="0" xfId="0" applyFont="1" applyAlignment="1">
      <alignment horizontal="center"/>
    </xf>
    <xf numFmtId="0" fontId="70" fillId="0" borderId="36" xfId="0" applyFont="1" applyBorder="1"/>
    <xf numFmtId="0" fontId="4" fillId="0" borderId="0" xfId="2" applyFont="1" applyAlignment="1">
      <alignment horizontal="center" wrapText="1"/>
    </xf>
    <xf numFmtId="14" fontId="7" fillId="17" borderId="0" xfId="0" applyNumberFormat="1" applyFont="1" applyFill="1" applyAlignment="1">
      <alignment horizontal="center"/>
    </xf>
    <xf numFmtId="0" fontId="94" fillId="0" borderId="0" xfId="0" applyFont="1"/>
    <xf numFmtId="0" fontId="95" fillId="0" borderId="0" xfId="0" applyFont="1"/>
    <xf numFmtId="49" fontId="1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right"/>
    </xf>
    <xf numFmtId="0" fontId="96" fillId="0" borderId="0" xfId="0" applyFont="1" applyAlignment="1">
      <alignment horizontal="center"/>
    </xf>
    <xf numFmtId="0" fontId="96" fillId="0" borderId="0" xfId="0" applyFont="1"/>
    <xf numFmtId="0" fontId="0" fillId="6" borderId="38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58" xfId="2" applyFont="1" applyBorder="1" applyAlignment="1">
      <alignment horizontal="center" wrapText="1"/>
    </xf>
    <xf numFmtId="0" fontId="89" fillId="0" borderId="12" xfId="0" applyFont="1" applyBorder="1" applyAlignment="1">
      <alignment horizontal="center"/>
    </xf>
    <xf numFmtId="0" fontId="4" fillId="9" borderId="36" xfId="0" quotePrefix="1" applyFont="1" applyFill="1" applyBorder="1"/>
    <xf numFmtId="0" fontId="4" fillId="9" borderId="36" xfId="2" applyFont="1" applyFill="1" applyBorder="1" applyAlignment="1">
      <alignment horizontal="center"/>
    </xf>
    <xf numFmtId="0" fontId="89" fillId="23" borderId="36" xfId="0" applyFont="1" applyFill="1" applyBorder="1"/>
    <xf numFmtId="0" fontId="89" fillId="23" borderId="36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97" fillId="0" borderId="0" xfId="0" applyFont="1" applyAlignment="1">
      <alignment horizontal="left" vertical="center" wrapText="1"/>
    </xf>
    <xf numFmtId="0" fontId="98" fillId="0" borderId="0" xfId="0" applyFont="1"/>
    <xf numFmtId="0" fontId="94" fillId="0" borderId="0" xfId="0" applyFont="1" applyAlignment="1">
      <alignment horizontal="left" vertical="center" wrapText="1"/>
    </xf>
    <xf numFmtId="0" fontId="97" fillId="0" borderId="0" xfId="0" applyFont="1"/>
    <xf numFmtId="0" fontId="99" fillId="0" borderId="0" xfId="0" applyFont="1" applyAlignment="1">
      <alignment horizontal="left" vertical="center" wrapText="1"/>
    </xf>
    <xf numFmtId="49" fontId="81" fillId="0" borderId="5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vertical="center"/>
      <protection locked="0"/>
    </xf>
    <xf numFmtId="49" fontId="6" fillId="0" borderId="35" xfId="0" applyNumberFormat="1" applyFont="1" applyBorder="1" applyAlignment="1" applyProtection="1">
      <alignment horizontal="center" vertical="center"/>
      <protection locked="0"/>
    </xf>
    <xf numFmtId="49" fontId="82" fillId="0" borderId="35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100" fillId="0" borderId="0" xfId="0" applyFont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101" fillId="0" borderId="0" xfId="0" applyFont="1" applyAlignment="1">
      <alignment horizontal="left" vertical="center" wrapText="1"/>
    </xf>
    <xf numFmtId="0" fontId="38" fillId="0" borderId="36" xfId="0" applyFont="1" applyBorder="1"/>
    <xf numFmtId="0" fontId="4" fillId="0" borderId="36" xfId="2" applyFont="1" applyBorder="1" applyAlignment="1">
      <alignment horizontal="center" vertical="center" wrapText="1"/>
    </xf>
    <xf numFmtId="0" fontId="4" fillId="0" borderId="54" xfId="0" applyFont="1" applyBorder="1"/>
    <xf numFmtId="0" fontId="4" fillId="0" borderId="54" xfId="0" applyFont="1" applyBorder="1" applyAlignment="1">
      <alignment horizontal="left"/>
    </xf>
    <xf numFmtId="0" fontId="4" fillId="0" borderId="54" xfId="0" applyFont="1" applyBorder="1" applyAlignment="1">
      <alignment horizontal="center"/>
    </xf>
    <xf numFmtId="49" fontId="81" fillId="10" borderId="30" xfId="0" applyNumberFormat="1" applyFont="1" applyFill="1" applyBorder="1" applyAlignment="1" applyProtection="1">
      <alignment horizontal="center"/>
      <protection locked="0"/>
    </xf>
    <xf numFmtId="49" fontId="43" fillId="10" borderId="23" xfId="0" applyNumberFormat="1" applyFont="1" applyFill="1" applyBorder="1" applyAlignment="1">
      <alignment horizontal="center"/>
    </xf>
    <xf numFmtId="49" fontId="52" fillId="0" borderId="30" xfId="0" applyNumberFormat="1" applyFont="1" applyBorder="1" applyAlignment="1" applyProtection="1">
      <alignment horizontal="center"/>
      <protection locked="0"/>
    </xf>
    <xf numFmtId="0" fontId="4" fillId="9" borderId="58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49" fontId="4" fillId="5" borderId="36" xfId="0" applyNumberFormat="1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49" fontId="4" fillId="3" borderId="36" xfId="0" applyNumberFormat="1" applyFont="1" applyFill="1" applyBorder="1" applyAlignment="1">
      <alignment horizontal="center"/>
    </xf>
    <xf numFmtId="0" fontId="6" fillId="2" borderId="36" xfId="9" applyFont="1" applyFill="1" applyBorder="1" applyAlignment="1">
      <alignment horizontal="center"/>
    </xf>
    <xf numFmtId="0" fontId="4" fillId="5" borderId="36" xfId="9" applyFill="1" applyBorder="1" applyAlignment="1">
      <alignment horizontal="center"/>
    </xf>
    <xf numFmtId="49" fontId="4" fillId="5" borderId="36" xfId="9" applyNumberFormat="1" applyFill="1" applyBorder="1" applyAlignment="1">
      <alignment horizontal="center"/>
    </xf>
    <xf numFmtId="0" fontId="4" fillId="24" borderId="36" xfId="0" applyFont="1" applyFill="1" applyBorder="1" applyAlignment="1">
      <alignment horizontal="center"/>
    </xf>
    <xf numFmtId="0" fontId="0" fillId="24" borderId="36" xfId="0" applyFill="1" applyBorder="1" applyAlignment="1">
      <alignment horizontal="center"/>
    </xf>
    <xf numFmtId="0" fontId="0" fillId="25" borderId="36" xfId="0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4" fillId="13" borderId="36" xfId="0" applyFont="1" applyFill="1" applyBorder="1" applyAlignment="1">
      <alignment horizontal="center"/>
    </xf>
    <xf numFmtId="0" fontId="4" fillId="24" borderId="36" xfId="9" applyFill="1" applyBorder="1" applyAlignment="1">
      <alignment horizontal="center"/>
    </xf>
    <xf numFmtId="49" fontId="4" fillId="24" borderId="36" xfId="9" applyNumberFormat="1" applyFill="1" applyBorder="1" applyAlignment="1">
      <alignment horizontal="center"/>
    </xf>
    <xf numFmtId="0" fontId="57" fillId="12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49" fontId="53" fillId="17" borderId="0" xfId="0" applyNumberFormat="1" applyFont="1" applyFill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6" fillId="11" borderId="26" xfId="0" applyFont="1" applyFill="1" applyBorder="1" applyAlignment="1">
      <alignment horizontal="center"/>
    </xf>
    <xf numFmtId="49" fontId="79" fillId="17" borderId="0" xfId="0" applyNumberFormat="1" applyFont="1" applyFill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7" fillId="6" borderId="20" xfId="0" applyFont="1" applyFill="1" applyBorder="1" applyAlignment="1">
      <alignment horizontal="center"/>
    </xf>
    <xf numFmtId="0" fontId="7" fillId="6" borderId="40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4" fillId="0" borderId="16" xfId="0" applyFont="1" applyBorder="1" applyAlignment="1">
      <alignment horizontal="center"/>
    </xf>
    <xf numFmtId="0" fontId="26" fillId="6" borderId="0" xfId="0" applyFont="1" applyFill="1" applyAlignment="1">
      <alignment horizontal="center"/>
    </xf>
    <xf numFmtId="0" fontId="26" fillId="6" borderId="41" xfId="0" applyFont="1" applyFill="1" applyBorder="1" applyAlignment="1">
      <alignment horizontal="center"/>
    </xf>
    <xf numFmtId="0" fontId="4" fillId="6" borderId="48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43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6" borderId="2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6" fillId="6" borderId="44" xfId="0" applyFont="1" applyFill="1" applyBorder="1" applyAlignment="1">
      <alignment horizontal="center"/>
    </xf>
    <xf numFmtId="0" fontId="4" fillId="6" borderId="45" xfId="0" applyFont="1" applyFill="1" applyBorder="1" applyAlignment="1">
      <alignment horizontal="center"/>
    </xf>
    <xf numFmtId="49" fontId="53" fillId="0" borderId="0" xfId="0" applyNumberFormat="1" applyFont="1" applyAlignment="1">
      <alignment horizontal="center"/>
    </xf>
    <xf numFmtId="0" fontId="38" fillId="6" borderId="0" xfId="0" applyFont="1" applyFill="1" applyAlignment="1">
      <alignment horizontal="center"/>
    </xf>
    <xf numFmtId="0" fontId="38" fillId="6" borderId="44" xfId="0" applyFont="1" applyFill="1" applyBorder="1" applyAlignment="1">
      <alignment horizontal="center"/>
    </xf>
    <xf numFmtId="0" fontId="46" fillId="0" borderId="56" xfId="0" applyFont="1" applyBorder="1" applyAlignment="1">
      <alignment horizontal="center"/>
    </xf>
    <xf numFmtId="0" fontId="46" fillId="0" borderId="16" xfId="0" applyFont="1" applyBorder="1" applyAlignment="1">
      <alignment horizontal="center"/>
    </xf>
    <xf numFmtId="0" fontId="46" fillId="6" borderId="16" xfId="0" applyFont="1" applyFill="1" applyBorder="1" applyAlignment="1">
      <alignment horizontal="center"/>
    </xf>
    <xf numFmtId="0" fontId="46" fillId="6" borderId="17" xfId="0" applyFont="1" applyFill="1" applyBorder="1" applyAlignment="1">
      <alignment horizontal="center"/>
    </xf>
    <xf numFmtId="0" fontId="46" fillId="0" borderId="42" xfId="0" applyFont="1" applyBorder="1" applyAlignment="1">
      <alignment horizontal="center"/>
    </xf>
    <xf numFmtId="0" fontId="46" fillId="6" borderId="19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6" fillId="6" borderId="45" xfId="0" applyFont="1" applyFill="1" applyBorder="1" applyAlignment="1">
      <alignment horizontal="center"/>
    </xf>
    <xf numFmtId="0" fontId="50" fillId="0" borderId="0" xfId="6" applyFont="1" applyAlignment="1">
      <alignment horizontal="center"/>
    </xf>
  </cellXfs>
  <cellStyles count="10">
    <cellStyle name="Followed Hyperlink" xfId="3" builtinId="9" hidden="1"/>
    <cellStyle name="Hyperlink" xfId="1" builtinId="8"/>
    <cellStyle name="Normal" xfId="0" builtinId="0"/>
    <cellStyle name="Normal 16" xfId="9" xr:uid="{8772544C-0CE9-48BC-985D-9D8B0490CE1C}"/>
    <cellStyle name="Normal 2" xfId="4" xr:uid="{00000000-0005-0000-0000-000003000000}"/>
    <cellStyle name="Normal 2 2" xfId="7" xr:uid="{00000000-0005-0000-0000-000004000000}"/>
    <cellStyle name="Normal 3" xfId="5" xr:uid="{00000000-0005-0000-0000-000005000000}"/>
    <cellStyle name="Normal 3 2" xfId="8" xr:uid="{00000000-0005-0000-0000-000006000000}"/>
    <cellStyle name="Normal 4" xfId="6" xr:uid="{00000000-0005-0000-0000-000007000000}"/>
    <cellStyle name="Normal_Sheet1" xfId="2" xr:uid="{00000000-0005-0000-0000-000008000000}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FFCC"/>
      <color rgb="FFFFFF99"/>
      <color rgb="FFB7DEE8"/>
      <color rgb="FFFFD44B"/>
      <color rgb="FFB8C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18" Type="http://schemas.openxmlformats.org/officeDocument/2006/relationships/image" Target="../media/image18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7.jpeg"/><Relationship Id="rId2" Type="http://schemas.openxmlformats.org/officeDocument/2006/relationships/image" Target="../media/image3.jpe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19" Type="http://schemas.openxmlformats.org/officeDocument/2006/relationships/image" Target="../media/image19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cid:image004.jpg@01D70944.F739DEB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457200</xdr:colOff>
      <xdr:row>29</xdr:row>
      <xdr:rowOff>33020</xdr:rowOff>
    </xdr:to>
    <xdr:pic>
      <xdr:nvPicPr>
        <xdr:cNvPr id="2" name="Picture 1" descr="C:\Users\pemitchell\AppData\Local\Microsoft\Windows\INetCache\Content.Outlook\DHMUBVGP\NABL Final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00"/>
          <a:ext cx="5943600" cy="4319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12700</xdr:rowOff>
    </xdr:from>
    <xdr:to>
      <xdr:col>5</xdr:col>
      <xdr:colOff>6350</xdr:colOff>
      <xdr:row>14</xdr:row>
      <xdr:rowOff>15240</xdr:rowOff>
    </xdr:to>
    <xdr:pic>
      <xdr:nvPicPr>
        <xdr:cNvPr id="2" name="Picture 1" descr="C:\Users\pemitchell\AppData\Local\Microsoft\Windows\INetCache\Content.Outlook\DHMUBVGP\Maui Wowi Final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580"/>
          <a:ext cx="2444750" cy="2181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64944</xdr:rowOff>
    </xdr:from>
    <xdr:to>
      <xdr:col>10</xdr:col>
      <xdr:colOff>425738</xdr:colOff>
      <xdr:row>11</xdr:row>
      <xdr:rowOff>144318</xdr:rowOff>
    </xdr:to>
    <xdr:pic>
      <xdr:nvPicPr>
        <xdr:cNvPr id="3" name="Picture 2" descr="C:\Users\pemitchell\AppData\Local\Microsoft\Windows\Temporary Internet Files\Content.Outlook\SZ27CAZC\cougar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382444"/>
          <a:ext cx="2244147" cy="1508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32</xdr:row>
      <xdr:rowOff>95251</xdr:rowOff>
    </xdr:from>
    <xdr:to>
      <xdr:col>10</xdr:col>
      <xdr:colOff>432954</xdr:colOff>
      <xdr:row>44</xdr:row>
      <xdr:rowOff>77933</xdr:rowOff>
    </xdr:to>
    <xdr:pic>
      <xdr:nvPicPr>
        <xdr:cNvPr id="8" name="Picture 7" descr="C:\Users\PEMITC~1\AppData\Local\Temp\ShizuokaSamurai-2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5299365"/>
          <a:ext cx="2251363" cy="19569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32</xdr:row>
      <xdr:rowOff>129887</xdr:rowOff>
    </xdr:from>
    <xdr:to>
      <xdr:col>16</xdr:col>
      <xdr:colOff>603250</xdr:colOff>
      <xdr:row>44</xdr:row>
      <xdr:rowOff>36080</xdr:rowOff>
    </xdr:to>
    <xdr:pic>
      <xdr:nvPicPr>
        <xdr:cNvPr id="9" name="Picture 8" descr="C:\Users\pemitchell\Downloads\Ark Angels 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3" y="5325342"/>
          <a:ext cx="2421659" cy="18111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552450</xdr:colOff>
      <xdr:row>49</xdr:row>
      <xdr:rowOff>6350</xdr:rowOff>
    </xdr:from>
    <xdr:to>
      <xdr:col>4</xdr:col>
      <xdr:colOff>565150</xdr:colOff>
      <xdr:row>60</xdr:row>
      <xdr:rowOff>129886</xdr:rowOff>
    </xdr:to>
    <xdr:pic>
      <xdr:nvPicPr>
        <xdr:cNvPr id="10" name="Picture 1" descr="MissionViejoVigilantes9798b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059305"/>
          <a:ext cx="2437245" cy="1933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304800</xdr:colOff>
      <xdr:row>50</xdr:row>
      <xdr:rowOff>135890</xdr:rowOff>
    </xdr:to>
    <xdr:sp macro="" textlink="">
      <xdr:nvSpPr>
        <xdr:cNvPr id="11" name="bva-7kujOPiiQM:" descr="Image result for crushers baseball log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23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11</xdr:col>
      <xdr:colOff>19050</xdr:colOff>
      <xdr:row>61</xdr:row>
      <xdr:rowOff>152400</xdr:rowOff>
    </xdr:to>
    <xdr:pic>
      <xdr:nvPicPr>
        <xdr:cNvPr id="12" name="Picture 11" descr="C:\Users\pemitchell\AppData\Local\Microsoft\Windows\INetCache\Content.MSO\ADA1D9A1.tmp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3960"/>
          <a:ext cx="245745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49</xdr:row>
      <xdr:rowOff>1</xdr:rowOff>
    </xdr:from>
    <xdr:to>
      <xdr:col>16</xdr:col>
      <xdr:colOff>495300</xdr:colOff>
      <xdr:row>62</xdr:row>
      <xdr:rowOff>15240</xdr:rowOff>
    </xdr:to>
    <xdr:pic>
      <xdr:nvPicPr>
        <xdr:cNvPr id="13" name="Picture 12" descr="C:\Users\PEMITC~1\AppData\Local\Temp\Metroplex Stars Logo Plain-1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823961"/>
          <a:ext cx="2324100" cy="21945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603250</xdr:colOff>
      <xdr:row>78</xdr:row>
      <xdr:rowOff>7620</xdr:rowOff>
    </xdr:to>
    <xdr:pic>
      <xdr:nvPicPr>
        <xdr:cNvPr id="14" name="Picture 13" descr="C:\Users\pemitchell\AppData\Local\Microsoft\Windows\INetCache\Content.Outlook\DHMUBVGP\Mariner Logo (002)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8160"/>
          <a:ext cx="2432050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594360</xdr:colOff>
      <xdr:row>65</xdr:row>
      <xdr:rowOff>0</xdr:rowOff>
    </xdr:from>
    <xdr:to>
      <xdr:col>10</xdr:col>
      <xdr:colOff>581660</xdr:colOff>
      <xdr:row>78</xdr:row>
      <xdr:rowOff>15240</xdr:rowOff>
    </xdr:to>
    <xdr:pic>
      <xdr:nvPicPr>
        <xdr:cNvPr id="15" name="Picture 14" descr="C:\Users\pemitchell\Downloads\Red Arrow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1960" y="11765280"/>
          <a:ext cx="2425700" cy="219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16</xdr:col>
      <xdr:colOff>596900</xdr:colOff>
      <xdr:row>78</xdr:row>
      <xdr:rowOff>1270</xdr:rowOff>
    </xdr:to>
    <xdr:pic>
      <xdr:nvPicPr>
        <xdr:cNvPr id="17" name="Picture 16" descr="C:\Users\pemitchell\AppData\Local\Microsoft\Windows\INetCache\Content.Outlook\DHMUBVGP\Orlando Lightning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765280"/>
          <a:ext cx="2425700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7620</xdr:colOff>
      <xdr:row>93</xdr:row>
      <xdr:rowOff>152400</xdr:rowOff>
    </xdr:to>
    <xdr:pic>
      <xdr:nvPicPr>
        <xdr:cNvPr id="18" name="Picture 17" descr="C:\Users\pemitchell\AppData\Local\Microsoft\Windows\INetCache\Content.Outlook\DHMUBVGP\Groton Antiques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8980"/>
          <a:ext cx="244602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17</xdr:col>
      <xdr:colOff>15240</xdr:colOff>
      <xdr:row>93</xdr:row>
      <xdr:rowOff>152400</xdr:rowOff>
    </xdr:to>
    <xdr:pic>
      <xdr:nvPicPr>
        <xdr:cNvPr id="20" name="Picture 19" descr="C:\Users\pemitchell\AppData\Local\Microsoft\Windows\INetCache\Content.Outlook\DHMUBVGP\Terrapin Flyers 1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698980"/>
          <a:ext cx="245364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230908</xdr:colOff>
      <xdr:row>15</xdr:row>
      <xdr:rowOff>187612</xdr:rowOff>
    </xdr:from>
    <xdr:to>
      <xdr:col>16</xdr:col>
      <xdr:colOff>404090</xdr:colOff>
      <xdr:row>29</xdr:row>
      <xdr:rowOff>0</xdr:rowOff>
    </xdr:to>
    <xdr:pic>
      <xdr:nvPicPr>
        <xdr:cNvPr id="24" name="Picture 23" descr="cid:177cc845e20bda4f1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0681" y="2597726"/>
          <a:ext cx="1991591" cy="2063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165966</xdr:colOff>
      <xdr:row>32</xdr:row>
      <xdr:rowOff>21648</xdr:rowOff>
    </xdr:from>
    <xdr:to>
      <xdr:col>4</xdr:col>
      <xdr:colOff>317500</xdr:colOff>
      <xdr:row>43</xdr:row>
      <xdr:rowOff>72160</xdr:rowOff>
    </xdr:to>
    <xdr:pic>
      <xdr:nvPicPr>
        <xdr:cNvPr id="29" name="Picture 28" descr="A sign with a person's face on it&#10;&#10;Description automatically generated with medium confidence">
          <a:extLst>
            <a:ext uri="{FF2B5EF4-FFF2-40B4-BE49-F238E27FC236}">
              <a16:creationId xmlns:a16="http://schemas.microsoft.com/office/drawing/2014/main" id="{013E3AF3-B17A-488B-8AAF-5996F773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02" y="5217103"/>
          <a:ext cx="1969943" cy="17967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93807</xdr:colOff>
      <xdr:row>17</xdr:row>
      <xdr:rowOff>36080</xdr:rowOff>
    </xdr:from>
    <xdr:to>
      <xdr:col>10</xdr:col>
      <xdr:colOff>353579</xdr:colOff>
      <xdr:row>28</xdr:row>
      <xdr:rowOff>79376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7C3D3613-E454-B342-A35F-0106669C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6762" y="2792557"/>
          <a:ext cx="2078181" cy="17895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541194</xdr:colOff>
      <xdr:row>1</xdr:row>
      <xdr:rowOff>36080</xdr:rowOff>
    </xdr:from>
    <xdr:to>
      <xdr:col>16</xdr:col>
      <xdr:colOff>497898</xdr:colOff>
      <xdr:row>13</xdr:row>
      <xdr:rowOff>105930</xdr:rowOff>
    </xdr:to>
    <xdr:pic>
      <xdr:nvPicPr>
        <xdr:cNvPr id="30" name="Picture 29" descr="Logo&#10;&#10;Description automatically generated">
          <a:extLst>
            <a:ext uri="{FF2B5EF4-FFF2-40B4-BE49-F238E27FC236}">
              <a16:creationId xmlns:a16="http://schemas.microsoft.com/office/drawing/2014/main" id="{1969C9E5-C891-BE1F-4BB3-4BC712BB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830" y="194830"/>
          <a:ext cx="2381250" cy="1974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38388</xdr:colOff>
      <xdr:row>15</xdr:row>
      <xdr:rowOff>108239</xdr:rowOff>
    </xdr:from>
    <xdr:to>
      <xdr:col>4</xdr:col>
      <xdr:colOff>561975</xdr:colOff>
      <xdr:row>29</xdr:row>
      <xdr:rowOff>41565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61D00F-7D92-BF9C-D2A9-1AEC9156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633807"/>
          <a:ext cx="2341996" cy="2292928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146050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88F3F54-E839-2D61-1833-9F805173EB3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404092</xdr:colOff>
      <xdr:row>79</xdr:row>
      <xdr:rowOff>93806</xdr:rowOff>
    </xdr:from>
    <xdr:to>
      <xdr:col>11</xdr:col>
      <xdr:colOff>404092</xdr:colOff>
      <xdr:row>93</xdr:row>
      <xdr:rowOff>36080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D33F02-33B0-9CA5-0B75-145DAD8A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12894829"/>
          <a:ext cx="3030682" cy="216477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912059" y="74591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191941</xdr:colOff>
      <xdr:row>25</xdr:row>
      <xdr:rowOff>100280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C76EE8-ED77-46AD-87A9-355D4F4492F4}"/>
            </a:ext>
          </a:extLst>
        </xdr:cNvPr>
        <xdr:cNvSpPr/>
      </xdr:nvSpPr>
      <xdr:spPr>
        <a:xfrm>
          <a:off x="9707320" y="5863386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F82446-6FC9-48EB-9B44-10E65FAF9BEF}"/>
            </a:ext>
          </a:extLst>
        </xdr:cNvPr>
        <xdr:cNvSpPr/>
      </xdr:nvSpPr>
      <xdr:spPr>
        <a:xfrm>
          <a:off x="10175584" y="44429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11385259" y="81005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9903592" y="7590393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al.norman@gmail.com" TargetMode="External"/><Relationship Id="rId13" Type="http://schemas.openxmlformats.org/officeDocument/2006/relationships/hyperlink" Target="mailto:Pjmitch@aol.com" TargetMode="External"/><Relationship Id="rId3" Type="http://schemas.openxmlformats.org/officeDocument/2006/relationships/hyperlink" Target="mailto:killampeter@yahoo.com" TargetMode="External"/><Relationship Id="rId7" Type="http://schemas.openxmlformats.org/officeDocument/2006/relationships/hyperlink" Target="mailto:hometownbb@aol.com" TargetMode="External"/><Relationship Id="rId12" Type="http://schemas.openxmlformats.org/officeDocument/2006/relationships/hyperlink" Target="mailto:CapoAPBA@gmail.com" TargetMode="External"/><Relationship Id="rId2" Type="http://schemas.openxmlformats.org/officeDocument/2006/relationships/hyperlink" Target="mailto:apbadelao@hot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SHTROLLEY@aol.com" TargetMode="External"/><Relationship Id="rId6" Type="http://schemas.openxmlformats.org/officeDocument/2006/relationships/hyperlink" Target="mailto:cmp1166@gmail.com" TargetMode="External"/><Relationship Id="rId11" Type="http://schemas.openxmlformats.org/officeDocument/2006/relationships/hyperlink" Target="mailto:twimmd@yahoo.com" TargetMode="External"/><Relationship Id="rId5" Type="http://schemas.openxmlformats.org/officeDocument/2006/relationships/hyperlink" Target="mailto:bobcats110@yahoo.com" TargetMode="External"/><Relationship Id="rId15" Type="http://schemas.openxmlformats.org/officeDocument/2006/relationships/hyperlink" Target="mailto:montanafats2424@yahoo.com" TargetMode="External"/><Relationship Id="rId10" Type="http://schemas.openxmlformats.org/officeDocument/2006/relationships/hyperlink" Target="https://discord.gg/tGE4avVgtg" TargetMode="External"/><Relationship Id="rId4" Type="http://schemas.openxmlformats.org/officeDocument/2006/relationships/hyperlink" Target="mailto:ne_mariners@yahoo.com" TargetMode="External"/><Relationship Id="rId9" Type="http://schemas.openxmlformats.org/officeDocument/2006/relationships/hyperlink" Target="mailto:Lawdraus@aol.com" TargetMode="External"/><Relationship Id="rId14" Type="http://schemas.openxmlformats.org/officeDocument/2006/relationships/hyperlink" Target="https://discord.gg/dBGZRj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t.rogers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D23"/>
  <sheetViews>
    <sheetView workbookViewId="0">
      <selection activeCell="E17" sqref="E17"/>
    </sheetView>
  </sheetViews>
  <sheetFormatPr defaultColWidth="8.81640625" defaultRowHeight="12.5" x14ac:dyDescent="0.25"/>
  <cols>
    <col min="1" max="1" width="16.453125" customWidth="1"/>
    <col min="2" max="2" width="5" bestFit="1" customWidth="1"/>
  </cols>
  <sheetData>
    <row r="3" spans="1:4" x14ac:dyDescent="0.25">
      <c r="A3" s="73" t="s">
        <v>830</v>
      </c>
      <c r="B3" s="74"/>
    </row>
    <row r="4" spans="1:4" x14ac:dyDescent="0.25">
      <c r="A4" s="73" t="s">
        <v>696</v>
      </c>
      <c r="B4" s="74" t="s">
        <v>829</v>
      </c>
    </row>
    <row r="5" spans="1:4" x14ac:dyDescent="0.25">
      <c r="A5" s="71" t="s">
        <v>698</v>
      </c>
      <c r="B5" s="74">
        <v>39</v>
      </c>
      <c r="D5" s="78" t="str">
        <f>IF(B5&gt;40,"DANGER","")</f>
        <v/>
      </c>
    </row>
    <row r="6" spans="1:4" x14ac:dyDescent="0.25">
      <c r="A6" s="72" t="s">
        <v>824</v>
      </c>
      <c r="B6" s="77">
        <v>40</v>
      </c>
      <c r="D6" s="78" t="str">
        <f t="shared" ref="D6:D22" si="0">IF(B6&gt;40,"DANGER","")</f>
        <v/>
      </c>
    </row>
    <row r="7" spans="1:4" x14ac:dyDescent="0.25">
      <c r="A7" s="72" t="s">
        <v>1145</v>
      </c>
      <c r="B7" s="77">
        <v>39</v>
      </c>
      <c r="D7" s="78" t="str">
        <f t="shared" si="0"/>
        <v/>
      </c>
    </row>
    <row r="8" spans="1:4" x14ac:dyDescent="0.25">
      <c r="A8" s="72" t="s">
        <v>614</v>
      </c>
      <c r="B8" s="77">
        <v>40</v>
      </c>
      <c r="D8" s="78" t="str">
        <f t="shared" si="0"/>
        <v/>
      </c>
    </row>
    <row r="9" spans="1:4" x14ac:dyDescent="0.25">
      <c r="A9" s="72" t="s">
        <v>229</v>
      </c>
      <c r="B9" s="77">
        <v>39</v>
      </c>
      <c r="D9" s="78" t="str">
        <f t="shared" si="0"/>
        <v/>
      </c>
    </row>
    <row r="10" spans="1:4" x14ac:dyDescent="0.25">
      <c r="A10" s="72" t="s">
        <v>236</v>
      </c>
      <c r="B10" s="77">
        <v>40</v>
      </c>
      <c r="D10" s="78" t="str">
        <f t="shared" si="0"/>
        <v/>
      </c>
    </row>
    <row r="11" spans="1:4" x14ac:dyDescent="0.25">
      <c r="A11" s="72" t="s">
        <v>652</v>
      </c>
      <c r="B11" s="77">
        <v>40</v>
      </c>
      <c r="D11" s="78" t="str">
        <f t="shared" si="0"/>
        <v/>
      </c>
    </row>
    <row r="12" spans="1:4" x14ac:dyDescent="0.25">
      <c r="A12" s="72" t="s">
        <v>667</v>
      </c>
      <c r="B12" s="77">
        <v>40</v>
      </c>
      <c r="D12" s="78" t="str">
        <f t="shared" si="0"/>
        <v/>
      </c>
    </row>
    <row r="13" spans="1:4" x14ac:dyDescent="0.25">
      <c r="A13" s="72" t="s">
        <v>920</v>
      </c>
      <c r="B13" s="77">
        <v>40</v>
      </c>
      <c r="D13" s="78" t="str">
        <f t="shared" si="0"/>
        <v/>
      </c>
    </row>
    <row r="14" spans="1:4" x14ac:dyDescent="0.25">
      <c r="A14" s="72" t="s">
        <v>564</v>
      </c>
      <c r="B14" s="77">
        <v>39</v>
      </c>
      <c r="D14" s="78" t="str">
        <f t="shared" si="0"/>
        <v/>
      </c>
    </row>
    <row r="15" spans="1:4" x14ac:dyDescent="0.25">
      <c r="A15" s="72" t="s">
        <v>543</v>
      </c>
      <c r="B15" s="77">
        <v>40</v>
      </c>
      <c r="D15" s="78" t="str">
        <f t="shared" si="0"/>
        <v/>
      </c>
    </row>
    <row r="16" spans="1:4" x14ac:dyDescent="0.25">
      <c r="A16" s="72" t="s">
        <v>735</v>
      </c>
      <c r="B16" s="77">
        <v>40</v>
      </c>
      <c r="D16" s="78" t="str">
        <f t="shared" si="0"/>
        <v/>
      </c>
    </row>
    <row r="17" spans="1:4" x14ac:dyDescent="0.25">
      <c r="A17" s="72" t="s">
        <v>38</v>
      </c>
      <c r="B17" s="77">
        <v>39</v>
      </c>
      <c r="D17" s="78" t="str">
        <f t="shared" si="0"/>
        <v/>
      </c>
    </row>
    <row r="18" spans="1:4" x14ac:dyDescent="0.25">
      <c r="A18" s="72" t="s">
        <v>591</v>
      </c>
      <c r="B18" s="77">
        <v>40</v>
      </c>
      <c r="D18" s="78" t="str">
        <f t="shared" si="0"/>
        <v/>
      </c>
    </row>
    <row r="19" spans="1:4" x14ac:dyDescent="0.25">
      <c r="A19" s="72" t="s">
        <v>40</v>
      </c>
      <c r="B19" s="77">
        <v>40</v>
      </c>
      <c r="D19" s="78" t="str">
        <f t="shared" si="0"/>
        <v/>
      </c>
    </row>
    <row r="20" spans="1:4" x14ac:dyDescent="0.25">
      <c r="A20" s="72" t="s">
        <v>1063</v>
      </c>
      <c r="B20" s="77">
        <v>40</v>
      </c>
      <c r="D20" s="78" t="str">
        <f t="shared" si="0"/>
        <v/>
      </c>
    </row>
    <row r="21" spans="1:4" x14ac:dyDescent="0.25">
      <c r="A21" s="72" t="s">
        <v>195</v>
      </c>
      <c r="B21" s="77">
        <v>39</v>
      </c>
      <c r="D21" s="78" t="str">
        <f t="shared" si="0"/>
        <v/>
      </c>
    </row>
    <row r="22" spans="1:4" x14ac:dyDescent="0.25">
      <c r="A22" s="72" t="s">
        <v>235</v>
      </c>
      <c r="B22" s="77">
        <v>40</v>
      </c>
      <c r="D22" s="78" t="str">
        <f t="shared" si="0"/>
        <v/>
      </c>
    </row>
    <row r="23" spans="1:4" x14ac:dyDescent="0.25">
      <c r="A23" s="75" t="s">
        <v>831</v>
      </c>
      <c r="B23" s="76">
        <v>714</v>
      </c>
    </row>
  </sheetData>
  <phoneticPr fontId="2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I515"/>
  <sheetViews>
    <sheetView topLeftCell="A5" workbookViewId="0">
      <selection activeCell="N9" sqref="N9"/>
    </sheetView>
  </sheetViews>
  <sheetFormatPr defaultRowHeight="12.5" x14ac:dyDescent="0.25"/>
  <sheetData>
    <row r="1" spans="1:113" x14ac:dyDescent="0.25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94"/>
      <c r="CX1" s="194"/>
      <c r="CY1" s="194"/>
      <c r="CZ1" s="194"/>
      <c r="DA1" s="194"/>
      <c r="DB1" s="194"/>
      <c r="DC1" s="194"/>
      <c r="DD1" s="194"/>
      <c r="DE1" s="194"/>
      <c r="DF1" s="194"/>
      <c r="DG1" s="194"/>
      <c r="DH1" s="194"/>
      <c r="DI1" s="194"/>
    </row>
    <row r="2" spans="1:113" x14ac:dyDescent="0.25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</row>
    <row r="3" spans="1:113" x14ac:dyDescent="0.25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94"/>
      <c r="CX3" s="194"/>
      <c r="CY3" s="194"/>
      <c r="CZ3" s="194"/>
      <c r="DA3" s="194"/>
      <c r="DB3" s="194"/>
      <c r="DC3" s="194"/>
      <c r="DD3" s="194"/>
      <c r="DE3" s="194"/>
      <c r="DF3" s="194"/>
      <c r="DG3" s="194"/>
      <c r="DH3" s="194"/>
      <c r="DI3" s="194"/>
    </row>
    <row r="4" spans="1:113" x14ac:dyDescent="0.25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  <c r="CS4" s="194"/>
      <c r="CT4" s="194"/>
      <c r="CU4" s="194"/>
      <c r="CV4" s="194"/>
      <c r="CW4" s="194"/>
      <c r="CX4" s="194"/>
      <c r="CY4" s="194"/>
      <c r="CZ4" s="194"/>
      <c r="DA4" s="194"/>
      <c r="DB4" s="194"/>
      <c r="DC4" s="194"/>
      <c r="DD4" s="194"/>
      <c r="DE4" s="194"/>
      <c r="DF4" s="194"/>
      <c r="DG4" s="194"/>
      <c r="DH4" s="194"/>
      <c r="DI4" s="194"/>
    </row>
    <row r="5" spans="1:113" x14ac:dyDescent="0.25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  <c r="CI5" s="194"/>
      <c r="CJ5" s="194"/>
      <c r="CK5" s="194"/>
      <c r="CL5" s="194"/>
      <c r="CM5" s="194"/>
      <c r="CN5" s="194"/>
      <c r="CO5" s="194"/>
      <c r="CP5" s="194"/>
      <c r="CQ5" s="194"/>
      <c r="CR5" s="194"/>
      <c r="CS5" s="194"/>
      <c r="CT5" s="194"/>
      <c r="CU5" s="194"/>
      <c r="CV5" s="194"/>
      <c r="CW5" s="194"/>
      <c r="CX5" s="194"/>
      <c r="CY5" s="194"/>
      <c r="CZ5" s="194"/>
      <c r="DA5" s="194"/>
      <c r="DB5" s="194"/>
      <c r="DC5" s="194"/>
      <c r="DD5" s="194"/>
      <c r="DE5" s="194"/>
      <c r="DF5" s="194"/>
      <c r="DG5" s="194"/>
      <c r="DH5" s="194"/>
      <c r="DI5" s="194"/>
    </row>
    <row r="6" spans="1:113" x14ac:dyDescent="0.25">
      <c r="A6" s="194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</row>
    <row r="7" spans="1:113" x14ac:dyDescent="0.25">
      <c r="A7" s="194"/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  <c r="CI7" s="194"/>
      <c r="CJ7" s="194"/>
      <c r="CK7" s="194"/>
      <c r="CL7" s="194"/>
      <c r="CM7" s="194"/>
      <c r="CN7" s="194"/>
      <c r="CO7" s="194"/>
      <c r="CP7" s="194"/>
      <c r="CQ7" s="194"/>
      <c r="CR7" s="194"/>
      <c r="CS7" s="194"/>
      <c r="CT7" s="194"/>
      <c r="CU7" s="194"/>
      <c r="CV7" s="194"/>
      <c r="CW7" s="194"/>
      <c r="CX7" s="194"/>
      <c r="CY7" s="194"/>
      <c r="CZ7" s="194"/>
      <c r="DA7" s="194"/>
      <c r="DB7" s="194"/>
      <c r="DC7" s="194"/>
      <c r="DD7" s="194"/>
      <c r="DE7" s="194"/>
      <c r="DF7" s="194"/>
      <c r="DG7" s="194"/>
      <c r="DH7" s="194"/>
      <c r="DI7" s="194"/>
    </row>
    <row r="8" spans="1:113" x14ac:dyDescent="0.25">
      <c r="A8" s="194"/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194"/>
      <c r="BM8" s="194"/>
      <c r="BN8" s="194"/>
      <c r="BO8" s="194"/>
      <c r="BP8" s="194"/>
      <c r="BQ8" s="194"/>
      <c r="BR8" s="194"/>
      <c r="BS8" s="194"/>
      <c r="BT8" s="194"/>
      <c r="BU8" s="194"/>
      <c r="BV8" s="194"/>
      <c r="BW8" s="194"/>
      <c r="BX8" s="194"/>
      <c r="BY8" s="194"/>
      <c r="BZ8" s="194"/>
      <c r="CA8" s="194"/>
      <c r="CB8" s="194"/>
      <c r="CC8" s="194"/>
      <c r="CD8" s="194"/>
      <c r="CE8" s="194"/>
      <c r="CF8" s="194"/>
      <c r="CG8" s="194"/>
      <c r="CH8" s="194"/>
      <c r="CI8" s="194"/>
      <c r="CJ8" s="194"/>
      <c r="CK8" s="194"/>
      <c r="CL8" s="194"/>
      <c r="CM8" s="194"/>
      <c r="CN8" s="194"/>
      <c r="CO8" s="194"/>
      <c r="CP8" s="194"/>
      <c r="CQ8" s="194"/>
      <c r="CR8" s="194"/>
      <c r="CS8" s="194"/>
      <c r="CT8" s="194"/>
      <c r="CU8" s="194"/>
      <c r="CV8" s="194"/>
      <c r="CW8" s="194"/>
      <c r="CX8" s="194"/>
      <c r="CY8" s="194"/>
      <c r="CZ8" s="194"/>
      <c r="DA8" s="194"/>
      <c r="DB8" s="194"/>
      <c r="DC8" s="194"/>
      <c r="DD8" s="194"/>
      <c r="DE8" s="194"/>
      <c r="DF8" s="194"/>
      <c r="DG8" s="194"/>
      <c r="DH8" s="194"/>
      <c r="DI8" s="194"/>
    </row>
    <row r="9" spans="1:113" x14ac:dyDescent="0.25">
      <c r="A9" s="194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</row>
    <row r="10" spans="1:113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  <c r="CI10" s="194"/>
      <c r="CJ10" s="194"/>
      <c r="CK10" s="194"/>
      <c r="CL10" s="194"/>
      <c r="CM10" s="194"/>
      <c r="CN10" s="194"/>
      <c r="CO10" s="194"/>
      <c r="CP10" s="194"/>
      <c r="CQ10" s="194"/>
      <c r="CR10" s="194"/>
      <c r="CS10" s="194"/>
      <c r="CT10" s="194"/>
      <c r="CU10" s="194"/>
      <c r="CV10" s="194"/>
      <c r="CW10" s="194"/>
      <c r="CX10" s="194"/>
      <c r="CY10" s="194"/>
      <c r="CZ10" s="194"/>
      <c r="DA10" s="194"/>
      <c r="DB10" s="194"/>
      <c r="DC10" s="194"/>
      <c r="DD10" s="194"/>
      <c r="DE10" s="194"/>
      <c r="DF10" s="194"/>
      <c r="DG10" s="194"/>
      <c r="DH10" s="194"/>
      <c r="DI10" s="194"/>
    </row>
    <row r="11" spans="1:113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4"/>
      <c r="CO11" s="194"/>
      <c r="CP11" s="194"/>
      <c r="CQ11" s="194"/>
      <c r="CR11" s="194"/>
      <c r="CS11" s="194"/>
      <c r="CT11" s="194"/>
      <c r="CU11" s="194"/>
      <c r="CV11" s="194"/>
      <c r="CW11" s="194"/>
      <c r="CX11" s="194"/>
      <c r="CY11" s="194"/>
      <c r="CZ11" s="194"/>
      <c r="DA11" s="194"/>
      <c r="DB11" s="194"/>
      <c r="DC11" s="194"/>
      <c r="DD11" s="194"/>
      <c r="DE11" s="194"/>
      <c r="DF11" s="194"/>
      <c r="DG11" s="194"/>
      <c r="DH11" s="194"/>
      <c r="DI11" s="194"/>
    </row>
    <row r="12" spans="1:113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  <c r="BX12" s="194"/>
      <c r="BY12" s="194"/>
      <c r="BZ12" s="194"/>
      <c r="CA12" s="194"/>
      <c r="CB12" s="194"/>
      <c r="CC12" s="194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4"/>
      <c r="CO12" s="194"/>
      <c r="CP12" s="194"/>
      <c r="CQ12" s="194"/>
      <c r="CR12" s="194"/>
      <c r="CS12" s="194"/>
      <c r="CT12" s="194"/>
      <c r="CU12" s="194"/>
      <c r="CV12" s="194"/>
      <c r="CW12" s="194"/>
      <c r="CX12" s="194"/>
      <c r="CY12" s="194"/>
      <c r="CZ12" s="194"/>
      <c r="DA12" s="194"/>
      <c r="DB12" s="194"/>
      <c r="DC12" s="194"/>
      <c r="DD12" s="194"/>
      <c r="DE12" s="194"/>
      <c r="DF12" s="194"/>
      <c r="DG12" s="194"/>
      <c r="DH12" s="194"/>
      <c r="DI12" s="194"/>
    </row>
    <row r="13" spans="1:113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4"/>
      <c r="CT13" s="194"/>
      <c r="CU13" s="194"/>
      <c r="CV13" s="194"/>
      <c r="CW13" s="194"/>
      <c r="CX13" s="194"/>
      <c r="CY13" s="194"/>
      <c r="CZ13" s="194"/>
      <c r="DA13" s="194"/>
      <c r="DB13" s="194"/>
      <c r="DC13" s="194"/>
      <c r="DD13" s="194"/>
      <c r="DE13" s="194"/>
      <c r="DF13" s="194"/>
      <c r="DG13" s="194"/>
      <c r="DH13" s="194"/>
      <c r="DI13" s="194"/>
    </row>
    <row r="14" spans="1:113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4"/>
      <c r="CO14" s="194"/>
      <c r="CP14" s="194"/>
      <c r="CQ14" s="194"/>
      <c r="CR14" s="194"/>
      <c r="CS14" s="194"/>
      <c r="CT14" s="194"/>
      <c r="CU14" s="194"/>
      <c r="CV14" s="194"/>
      <c r="CW14" s="194"/>
      <c r="CX14" s="194"/>
      <c r="CY14" s="194"/>
      <c r="CZ14" s="194"/>
      <c r="DA14" s="194"/>
      <c r="DB14" s="194"/>
      <c r="DC14" s="194"/>
      <c r="DD14" s="194"/>
      <c r="DE14" s="194"/>
      <c r="DF14" s="194"/>
      <c r="DG14" s="194"/>
      <c r="DH14" s="194"/>
      <c r="DI14" s="194"/>
    </row>
    <row r="15" spans="1:113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4"/>
      <c r="BS15" s="194"/>
      <c r="BT15" s="194"/>
      <c r="BU15" s="194"/>
      <c r="BV15" s="194"/>
      <c r="BW15" s="194"/>
      <c r="BX15" s="194"/>
      <c r="BY15" s="194"/>
      <c r="BZ15" s="194"/>
      <c r="CA15" s="194"/>
      <c r="CB15" s="194"/>
      <c r="CC15" s="194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4"/>
      <c r="CO15" s="194"/>
      <c r="CP15" s="194"/>
      <c r="CQ15" s="194"/>
      <c r="CR15" s="194"/>
      <c r="CS15" s="194"/>
      <c r="CT15" s="194"/>
      <c r="CU15" s="194"/>
      <c r="CV15" s="194"/>
      <c r="CW15" s="194"/>
      <c r="CX15" s="194"/>
      <c r="CY15" s="194"/>
      <c r="CZ15" s="194"/>
      <c r="DA15" s="194"/>
      <c r="DB15" s="194"/>
      <c r="DC15" s="194"/>
      <c r="DD15" s="194"/>
      <c r="DE15" s="194"/>
      <c r="DF15" s="194"/>
      <c r="DG15" s="194"/>
      <c r="DH15" s="194"/>
      <c r="DI15" s="194"/>
    </row>
    <row r="16" spans="1:113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194"/>
      <c r="BZ16" s="194"/>
      <c r="CA16" s="194"/>
      <c r="CB16" s="194"/>
      <c r="CC16" s="194"/>
      <c r="CD16" s="194"/>
      <c r="CE16" s="194"/>
      <c r="CF16" s="194"/>
      <c r="CG16" s="194"/>
      <c r="CH16" s="194"/>
      <c r="CI16" s="194"/>
      <c r="CJ16" s="194"/>
      <c r="CK16" s="194"/>
      <c r="CL16" s="194"/>
      <c r="CM16" s="194"/>
      <c r="CN16" s="194"/>
      <c r="CO16" s="194"/>
      <c r="CP16" s="194"/>
      <c r="CQ16" s="194"/>
      <c r="CR16" s="194"/>
      <c r="CS16" s="194"/>
      <c r="CT16" s="194"/>
      <c r="CU16" s="194"/>
      <c r="CV16" s="194"/>
      <c r="CW16" s="194"/>
      <c r="CX16" s="194"/>
      <c r="CY16" s="194"/>
      <c r="CZ16" s="194"/>
      <c r="DA16" s="194"/>
      <c r="DB16" s="194"/>
      <c r="DC16" s="194"/>
      <c r="DD16" s="194"/>
      <c r="DE16" s="194"/>
      <c r="DF16" s="194"/>
      <c r="DG16" s="194"/>
      <c r="DH16" s="194"/>
      <c r="DI16" s="194"/>
    </row>
    <row r="17" spans="1:113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4"/>
      <c r="CT17" s="194"/>
      <c r="CU17" s="194"/>
      <c r="CV17" s="194"/>
      <c r="CW17" s="194"/>
      <c r="CX17" s="194"/>
      <c r="CY17" s="194"/>
      <c r="CZ17" s="194"/>
      <c r="DA17" s="194"/>
      <c r="DB17" s="194"/>
      <c r="DC17" s="194"/>
      <c r="DD17" s="194"/>
      <c r="DE17" s="194"/>
      <c r="DF17" s="194"/>
      <c r="DG17" s="194"/>
      <c r="DH17" s="194"/>
      <c r="DI17" s="194"/>
    </row>
    <row r="18" spans="1:113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</row>
    <row r="19" spans="1:113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</row>
    <row r="20" spans="1:113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</row>
    <row r="21" spans="1:113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</row>
    <row r="22" spans="1:113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</row>
    <row r="23" spans="1:113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</row>
    <row r="24" spans="1:113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</row>
    <row r="25" spans="1:113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</row>
    <row r="26" spans="1:113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</row>
    <row r="27" spans="1:113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</row>
    <row r="28" spans="1:113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</row>
    <row r="29" spans="1:113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</row>
    <row r="30" spans="1:113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</row>
    <row r="31" spans="1:113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</row>
    <row r="32" spans="1:113" ht="20" x14ac:dyDescent="0.4">
      <c r="A32" s="194"/>
      <c r="B32" s="257" t="s">
        <v>3602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</row>
    <row r="33" spans="1:113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</row>
    <row r="34" spans="1:113" x14ac:dyDescent="0.25">
      <c r="A34" s="194"/>
      <c r="B34" s="254" t="s">
        <v>3603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  <c r="CB34" s="194"/>
      <c r="CC34" s="194"/>
      <c r="CD34" s="194"/>
      <c r="CE34" s="194"/>
      <c r="CF34" s="194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</row>
    <row r="35" spans="1:113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4"/>
      <c r="CB35" s="194"/>
      <c r="CC35" s="194"/>
      <c r="CD35" s="194"/>
      <c r="CE35" s="194"/>
      <c r="CF35" s="194"/>
      <c r="CG35" s="194"/>
      <c r="CH35" s="194"/>
      <c r="CI35" s="194"/>
      <c r="CJ35" s="194"/>
      <c r="CK35" s="194"/>
      <c r="CL35" s="194"/>
      <c r="CM35" s="194"/>
      <c r="CN35" s="194"/>
      <c r="CO35" s="194"/>
      <c r="CP35" s="194"/>
      <c r="CQ35" s="194"/>
      <c r="CR35" s="194"/>
      <c r="CS35" s="194"/>
      <c r="CT35" s="194"/>
      <c r="CU35" s="194"/>
      <c r="CV35" s="194"/>
      <c r="CW35" s="194"/>
      <c r="CX35" s="194"/>
      <c r="CY35" s="194"/>
      <c r="CZ35" s="194"/>
      <c r="DA35" s="194"/>
      <c r="DB35" s="194"/>
      <c r="DC35" s="194"/>
      <c r="DD35" s="194"/>
      <c r="DE35" s="194"/>
      <c r="DF35" s="194"/>
      <c r="DG35" s="194"/>
      <c r="DH35" s="194"/>
      <c r="DI35" s="194"/>
    </row>
    <row r="36" spans="1:113" ht="20" x14ac:dyDescent="0.4">
      <c r="A36" s="256">
        <v>1</v>
      </c>
      <c r="B36" s="255" t="s">
        <v>3604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  <c r="CB36" s="194"/>
      <c r="CC36" s="194"/>
      <c r="CD36" s="194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194"/>
    </row>
    <row r="37" spans="1:113" ht="20" x14ac:dyDescent="0.4">
      <c r="A37" s="256">
        <v>2</v>
      </c>
      <c r="B37" s="255" t="s">
        <v>3609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194"/>
    </row>
    <row r="38" spans="1:113" ht="20" x14ac:dyDescent="0.4">
      <c r="A38" s="256">
        <v>3</v>
      </c>
      <c r="B38" s="255" t="s">
        <v>3605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  <c r="BX38" s="194"/>
      <c r="BY38" s="194"/>
      <c r="BZ38" s="194"/>
      <c r="CA38" s="194"/>
      <c r="CB38" s="194"/>
      <c r="CC38" s="194"/>
      <c r="CD38" s="194"/>
      <c r="CE38" s="194"/>
      <c r="CF38" s="194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4"/>
      <c r="CT38" s="194"/>
      <c r="CU38" s="194"/>
      <c r="CV38" s="194"/>
      <c r="CW38" s="194"/>
      <c r="CX38" s="194"/>
      <c r="CY38" s="194"/>
      <c r="CZ38" s="194"/>
      <c r="DA38" s="194"/>
      <c r="DB38" s="194"/>
      <c r="DC38" s="194"/>
      <c r="DD38" s="194"/>
      <c r="DE38" s="194"/>
      <c r="DF38" s="194"/>
      <c r="DG38" s="194"/>
      <c r="DH38" s="194"/>
      <c r="DI38" s="194"/>
    </row>
    <row r="39" spans="1:113" ht="20" x14ac:dyDescent="0.4">
      <c r="A39" s="256">
        <v>4</v>
      </c>
      <c r="B39" s="255" t="s">
        <v>3606</v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4"/>
      <c r="BV39" s="194"/>
      <c r="BW39" s="194"/>
      <c r="BX39" s="194"/>
      <c r="BY39" s="194"/>
      <c r="BZ39" s="194"/>
      <c r="CA39" s="194"/>
      <c r="CB39" s="194"/>
      <c r="CC39" s="194"/>
      <c r="CD39" s="194"/>
      <c r="CE39" s="194"/>
      <c r="CF39" s="194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4"/>
      <c r="CT39" s="194"/>
      <c r="CU39" s="194"/>
      <c r="CV39" s="194"/>
      <c r="CW39" s="194"/>
      <c r="CX39" s="194"/>
      <c r="CY39" s="194"/>
      <c r="CZ39" s="194"/>
      <c r="DA39" s="194"/>
      <c r="DB39" s="194"/>
      <c r="DC39" s="194"/>
      <c r="DD39" s="194"/>
      <c r="DE39" s="194"/>
      <c r="DF39" s="194"/>
      <c r="DG39" s="194"/>
      <c r="DH39" s="194"/>
      <c r="DI39" s="194"/>
    </row>
    <row r="40" spans="1:113" ht="20" x14ac:dyDescent="0.4">
      <c r="A40" s="256">
        <v>5</v>
      </c>
      <c r="B40" s="255" t="s">
        <v>3607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4"/>
      <c r="CB40" s="194"/>
      <c r="CC40" s="194"/>
      <c r="CD40" s="194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194"/>
    </row>
    <row r="41" spans="1:113" ht="20" x14ac:dyDescent="0.4">
      <c r="A41" s="256">
        <v>6</v>
      </c>
      <c r="B41" s="255" t="s">
        <v>3608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194"/>
    </row>
    <row r="42" spans="1:113" ht="20" x14ac:dyDescent="0.4">
      <c r="A42" s="256">
        <v>7</v>
      </c>
      <c r="B42" s="255" t="s">
        <v>3612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4"/>
      <c r="CD42" s="194"/>
      <c r="CE42" s="194"/>
      <c r="CF42" s="194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4"/>
      <c r="CT42" s="194"/>
      <c r="CU42" s="194"/>
      <c r="CV42" s="194"/>
      <c r="CW42" s="194"/>
      <c r="CX42" s="194"/>
      <c r="CY42" s="194"/>
      <c r="CZ42" s="194"/>
      <c r="DA42" s="194"/>
      <c r="DB42" s="194"/>
      <c r="DC42" s="194"/>
      <c r="DD42" s="194"/>
      <c r="DE42" s="194"/>
      <c r="DF42" s="194"/>
      <c r="DG42" s="194"/>
      <c r="DH42" s="194"/>
      <c r="DI42" s="194"/>
    </row>
    <row r="43" spans="1:113" ht="20" x14ac:dyDescent="0.4">
      <c r="A43" s="256">
        <v>8</v>
      </c>
      <c r="B43" s="255" t="s">
        <v>3610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  <c r="BW43" s="194"/>
      <c r="BX43" s="194"/>
      <c r="BY43" s="194"/>
      <c r="BZ43" s="194"/>
      <c r="CA43" s="194"/>
      <c r="CB43" s="194"/>
      <c r="CC43" s="194"/>
      <c r="CD43" s="194"/>
      <c r="CE43" s="194"/>
      <c r="CF43" s="194"/>
      <c r="CG43" s="194"/>
      <c r="CH43" s="194"/>
      <c r="CI43" s="194"/>
      <c r="CJ43" s="194"/>
      <c r="CK43" s="194"/>
      <c r="CL43" s="194"/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C43" s="194"/>
      <c r="DD43" s="194"/>
      <c r="DE43" s="194"/>
      <c r="DF43" s="194"/>
      <c r="DG43" s="194"/>
      <c r="DH43" s="194"/>
      <c r="DI43" s="194"/>
    </row>
    <row r="44" spans="1:113" ht="20" x14ac:dyDescent="0.4">
      <c r="A44" s="256">
        <v>9</v>
      </c>
      <c r="B44" s="255" t="s">
        <v>3611</v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4"/>
      <c r="CB44" s="194"/>
      <c r="CC44" s="194"/>
      <c r="CD44" s="194"/>
      <c r="CE44" s="194"/>
      <c r="CF44" s="194"/>
      <c r="CG44" s="194"/>
      <c r="CH44" s="194"/>
      <c r="CI44" s="194"/>
      <c r="CJ44" s="194"/>
      <c r="CK44" s="194"/>
      <c r="CL44" s="194"/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C44" s="194"/>
      <c r="DD44" s="194"/>
      <c r="DE44" s="194"/>
      <c r="DF44" s="194"/>
      <c r="DG44" s="194"/>
      <c r="DH44" s="194"/>
      <c r="DI44" s="194"/>
    </row>
    <row r="45" spans="1:113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4"/>
      <c r="CB45" s="194"/>
      <c r="CC45" s="194"/>
      <c r="CD45" s="194"/>
      <c r="CE45" s="194"/>
      <c r="CF45" s="194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</row>
    <row r="46" spans="1:113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4"/>
      <c r="CB46" s="194"/>
      <c r="CC46" s="194"/>
      <c r="CD46" s="194"/>
      <c r="CE46" s="194"/>
      <c r="CF46" s="194"/>
      <c r="CG46" s="194"/>
      <c r="CH46" s="194"/>
      <c r="CI46" s="194"/>
      <c r="CJ46" s="194"/>
      <c r="CK46" s="194"/>
      <c r="CL46" s="194"/>
      <c r="CM46" s="194"/>
      <c r="CN46" s="194"/>
      <c r="CO46" s="194"/>
      <c r="CP46" s="194"/>
      <c r="CQ46" s="194"/>
      <c r="CR46" s="194"/>
      <c r="CS46" s="194"/>
      <c r="CT46" s="194"/>
      <c r="CU46" s="194"/>
      <c r="CV46" s="194"/>
      <c r="CW46" s="194"/>
      <c r="CX46" s="194"/>
      <c r="CY46" s="194"/>
      <c r="CZ46" s="194"/>
      <c r="DA46" s="194"/>
      <c r="DB46" s="194"/>
      <c r="DC46" s="194"/>
      <c r="DD46" s="194"/>
      <c r="DE46" s="194"/>
      <c r="DF46" s="194"/>
      <c r="DG46" s="194"/>
      <c r="DH46" s="194"/>
      <c r="DI46" s="194"/>
    </row>
    <row r="47" spans="1:113" x14ac:dyDescent="0.25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  <c r="BW47" s="194"/>
      <c r="BX47" s="194"/>
      <c r="BY47" s="194"/>
      <c r="BZ47" s="194"/>
      <c r="CA47" s="194"/>
      <c r="CB47" s="194"/>
      <c r="CC47" s="194"/>
      <c r="CD47" s="194"/>
      <c r="CE47" s="194"/>
      <c r="CF47" s="194"/>
      <c r="CG47" s="194"/>
      <c r="CH47" s="194"/>
      <c r="CI47" s="194"/>
      <c r="CJ47" s="194"/>
      <c r="CK47" s="194"/>
      <c r="CL47" s="194"/>
      <c r="CM47" s="194"/>
      <c r="CN47" s="194"/>
      <c r="CO47" s="194"/>
      <c r="CP47" s="194"/>
      <c r="CQ47" s="194"/>
      <c r="CR47" s="194"/>
      <c r="CS47" s="194"/>
      <c r="CT47" s="194"/>
      <c r="CU47" s="194"/>
      <c r="CV47" s="194"/>
      <c r="CW47" s="194"/>
      <c r="CX47" s="194"/>
      <c r="CY47" s="194"/>
      <c r="CZ47" s="194"/>
      <c r="DA47" s="194"/>
      <c r="DB47" s="194"/>
      <c r="DC47" s="194"/>
      <c r="DD47" s="194"/>
      <c r="DE47" s="194"/>
      <c r="DF47" s="194"/>
      <c r="DG47" s="194"/>
      <c r="DH47" s="194"/>
      <c r="DI47" s="194"/>
    </row>
    <row r="48" spans="1:113" x14ac:dyDescent="0.25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  <c r="BO48" s="194"/>
      <c r="BP48" s="194"/>
      <c r="BQ48" s="194"/>
      <c r="BR48" s="194"/>
      <c r="BS48" s="194"/>
      <c r="BT48" s="194"/>
      <c r="BU48" s="194"/>
      <c r="BV48" s="194"/>
      <c r="BW48" s="194"/>
      <c r="BX48" s="194"/>
      <c r="BY48" s="194"/>
      <c r="BZ48" s="194"/>
      <c r="CA48" s="194"/>
      <c r="CB48" s="194"/>
      <c r="CC48" s="194"/>
      <c r="CD48" s="194"/>
      <c r="CE48" s="194"/>
      <c r="CF48" s="194"/>
      <c r="CG48" s="194"/>
      <c r="CH48" s="194"/>
      <c r="CI48" s="194"/>
      <c r="CJ48" s="194"/>
      <c r="CK48" s="194"/>
      <c r="CL48" s="194"/>
      <c r="CM48" s="194"/>
      <c r="CN48" s="194"/>
      <c r="CO48" s="194"/>
      <c r="CP48" s="194"/>
      <c r="CQ48" s="194"/>
      <c r="CR48" s="194"/>
      <c r="CS48" s="194"/>
      <c r="CT48" s="194"/>
      <c r="CU48" s="194"/>
      <c r="CV48" s="194"/>
      <c r="CW48" s="194"/>
      <c r="CX48" s="194"/>
      <c r="CY48" s="194"/>
      <c r="CZ48" s="194"/>
      <c r="DA48" s="194"/>
      <c r="DB48" s="194"/>
      <c r="DC48" s="194"/>
      <c r="DD48" s="194"/>
      <c r="DE48" s="194"/>
      <c r="DF48" s="194"/>
      <c r="DG48" s="194"/>
      <c r="DH48" s="194"/>
      <c r="DI48" s="194"/>
    </row>
    <row r="49" spans="1:113" x14ac:dyDescent="0.25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4"/>
      <c r="CB49" s="194"/>
      <c r="CC49" s="194"/>
      <c r="CD49" s="194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</row>
    <row r="50" spans="1:113" x14ac:dyDescent="0.25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</row>
    <row r="51" spans="1:113" x14ac:dyDescent="0.25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194"/>
      <c r="CC51" s="194"/>
      <c r="CD51" s="194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</row>
    <row r="52" spans="1:113" x14ac:dyDescent="0.25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</row>
    <row r="53" spans="1:113" x14ac:dyDescent="0.25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194"/>
    </row>
    <row r="54" spans="1:113" x14ac:dyDescent="0.25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4"/>
      <c r="CW54" s="194"/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194"/>
    </row>
    <row r="55" spans="1:113" x14ac:dyDescent="0.25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194"/>
      <c r="CA55" s="194"/>
      <c r="CB55" s="194"/>
      <c r="CC55" s="194"/>
      <c r="CD55" s="194"/>
      <c r="CE55" s="194"/>
      <c r="CF55" s="194"/>
      <c r="CG55" s="194"/>
      <c r="CH55" s="194"/>
      <c r="CI55" s="194"/>
      <c r="CJ55" s="194"/>
      <c r="CK55" s="194"/>
      <c r="CL55" s="194"/>
      <c r="CM55" s="194"/>
      <c r="CN55" s="194"/>
      <c r="CO55" s="194"/>
      <c r="CP55" s="194"/>
      <c r="CQ55" s="194"/>
      <c r="CR55" s="194"/>
      <c r="CS55" s="194"/>
      <c r="CT55" s="194"/>
      <c r="CU55" s="194"/>
      <c r="CV55" s="194"/>
      <c r="CW55" s="194"/>
      <c r="CX55" s="194"/>
      <c r="CY55" s="194"/>
      <c r="CZ55" s="194"/>
      <c r="DA55" s="194"/>
      <c r="DB55" s="194"/>
      <c r="DC55" s="194"/>
      <c r="DD55" s="194"/>
      <c r="DE55" s="194"/>
      <c r="DF55" s="194"/>
      <c r="DG55" s="194"/>
      <c r="DH55" s="194"/>
      <c r="DI55" s="194"/>
    </row>
    <row r="56" spans="1:113" x14ac:dyDescent="0.25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/>
      <c r="BW56" s="194"/>
      <c r="BX56" s="194"/>
      <c r="BY56" s="194"/>
      <c r="BZ56" s="194"/>
      <c r="CA56" s="194"/>
      <c r="CB56" s="194"/>
      <c r="CC56" s="194"/>
      <c r="CD56" s="194"/>
      <c r="CE56" s="194"/>
      <c r="CF56" s="194"/>
      <c r="CG56" s="194"/>
      <c r="CH56" s="194"/>
      <c r="CI56" s="194"/>
      <c r="CJ56" s="194"/>
      <c r="CK56" s="194"/>
      <c r="CL56" s="194"/>
      <c r="CM56" s="194"/>
      <c r="CN56" s="194"/>
      <c r="CO56" s="194"/>
      <c r="CP56" s="194"/>
      <c r="CQ56" s="194"/>
      <c r="CR56" s="194"/>
      <c r="CS56" s="194"/>
      <c r="CT56" s="194"/>
      <c r="CU56" s="194"/>
      <c r="CV56" s="194"/>
      <c r="CW56" s="194"/>
      <c r="CX56" s="194"/>
      <c r="CY56" s="194"/>
      <c r="CZ56" s="194"/>
      <c r="DA56" s="194"/>
      <c r="DB56" s="194"/>
      <c r="DC56" s="194"/>
      <c r="DD56" s="194"/>
      <c r="DE56" s="194"/>
      <c r="DF56" s="194"/>
      <c r="DG56" s="194"/>
      <c r="DH56" s="194"/>
      <c r="DI56" s="194"/>
    </row>
    <row r="57" spans="1:113" x14ac:dyDescent="0.25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4"/>
      <c r="CD57" s="194"/>
      <c r="CE57" s="194"/>
      <c r="CF57" s="194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4"/>
      <c r="DF57" s="194"/>
      <c r="DG57" s="194"/>
      <c r="DH57" s="194"/>
      <c r="DI57" s="194"/>
    </row>
    <row r="58" spans="1:113" x14ac:dyDescent="0.25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</row>
    <row r="59" spans="1:113" x14ac:dyDescent="0.25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</row>
    <row r="60" spans="1:113" x14ac:dyDescent="0.25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</row>
    <row r="61" spans="1:113" x14ac:dyDescent="0.25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4"/>
      <c r="CB61" s="194"/>
      <c r="CC61" s="194"/>
      <c r="CD61" s="194"/>
      <c r="CE61" s="194"/>
      <c r="CF61" s="194"/>
      <c r="CG61" s="194"/>
      <c r="CH61" s="194"/>
      <c r="CI61" s="194"/>
      <c r="CJ61" s="194"/>
      <c r="CK61" s="194"/>
      <c r="CL61" s="194"/>
      <c r="CM61" s="194"/>
      <c r="CN61" s="194"/>
      <c r="CO61" s="194"/>
      <c r="CP61" s="194"/>
      <c r="CQ61" s="194"/>
      <c r="CR61" s="194"/>
      <c r="CS61" s="194"/>
      <c r="CT61" s="194"/>
      <c r="CU61" s="194"/>
      <c r="CV61" s="194"/>
      <c r="CW61" s="194"/>
      <c r="CX61" s="194"/>
      <c r="CY61" s="194"/>
      <c r="CZ61" s="194"/>
      <c r="DA61" s="194"/>
      <c r="DB61" s="194"/>
      <c r="DC61" s="194"/>
      <c r="DD61" s="194"/>
      <c r="DE61" s="194"/>
      <c r="DF61" s="194"/>
      <c r="DG61" s="194"/>
      <c r="DH61" s="194"/>
      <c r="DI61" s="194"/>
    </row>
    <row r="62" spans="1:113" x14ac:dyDescent="0.25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4"/>
      <c r="CB62" s="194"/>
      <c r="CC62" s="194"/>
      <c r="CD62" s="194"/>
      <c r="CE62" s="194"/>
      <c r="CF62" s="194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194"/>
    </row>
    <row r="63" spans="1:113" x14ac:dyDescent="0.25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4"/>
      <c r="CB63" s="194"/>
      <c r="CC63" s="194"/>
      <c r="CD63" s="194"/>
      <c r="CE63" s="194"/>
      <c r="CF63" s="194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194"/>
    </row>
    <row r="64" spans="1:113" x14ac:dyDescent="0.25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4"/>
      <c r="CB64" s="194"/>
      <c r="CC64" s="194"/>
      <c r="CD64" s="194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</row>
    <row r="65" spans="1:113" x14ac:dyDescent="0.2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4"/>
      <c r="CD65" s="194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</row>
    <row r="66" spans="1:113" x14ac:dyDescent="0.25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4"/>
      <c r="CB66" s="194"/>
      <c r="CC66" s="194"/>
      <c r="CD66" s="194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194"/>
    </row>
    <row r="67" spans="1:113" x14ac:dyDescent="0.25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4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</row>
    <row r="68" spans="1:113" x14ac:dyDescent="0.25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194"/>
      <c r="BS68" s="194"/>
      <c r="BT68" s="194"/>
      <c r="BU68" s="194"/>
      <c r="BV68" s="194"/>
      <c r="BW68" s="194"/>
      <c r="BX68" s="194"/>
      <c r="BY68" s="194"/>
      <c r="BZ68" s="194"/>
      <c r="CA68" s="194"/>
      <c r="CB68" s="194"/>
      <c r="CC68" s="194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4"/>
      <c r="CO68" s="194"/>
      <c r="CP68" s="194"/>
      <c r="CQ68" s="194"/>
      <c r="CR68" s="194"/>
      <c r="CS68" s="194"/>
      <c r="CT68" s="194"/>
      <c r="CU68" s="194"/>
      <c r="CV68" s="194"/>
      <c r="CW68" s="194"/>
      <c r="CX68" s="194"/>
      <c r="CY68" s="194"/>
      <c r="CZ68" s="194"/>
      <c r="DA68" s="194"/>
      <c r="DB68" s="194"/>
      <c r="DC68" s="194"/>
      <c r="DD68" s="194"/>
      <c r="DE68" s="194"/>
      <c r="DF68" s="194"/>
      <c r="DG68" s="194"/>
      <c r="DH68" s="194"/>
      <c r="DI68" s="194"/>
    </row>
    <row r="69" spans="1:113" x14ac:dyDescent="0.25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4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4"/>
      <c r="CO69" s="194"/>
      <c r="CP69" s="194"/>
      <c r="CQ69" s="194"/>
      <c r="CR69" s="194"/>
      <c r="CS69" s="194"/>
      <c r="CT69" s="194"/>
      <c r="CU69" s="194"/>
      <c r="CV69" s="194"/>
      <c r="CW69" s="194"/>
      <c r="CX69" s="194"/>
      <c r="CY69" s="194"/>
      <c r="CZ69" s="194"/>
      <c r="DA69" s="194"/>
      <c r="DB69" s="194"/>
      <c r="DC69" s="194"/>
      <c r="DD69" s="194"/>
      <c r="DE69" s="194"/>
      <c r="DF69" s="194"/>
      <c r="DG69" s="194"/>
      <c r="DH69" s="194"/>
      <c r="DI69" s="194"/>
    </row>
    <row r="70" spans="1:113" x14ac:dyDescent="0.25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4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4"/>
      <c r="CO70" s="194"/>
      <c r="CP70" s="194"/>
      <c r="CQ70" s="194"/>
      <c r="CR70" s="194"/>
      <c r="CS70" s="194"/>
      <c r="CT70" s="194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4"/>
      <c r="DF70" s="194"/>
      <c r="DG70" s="194"/>
      <c r="DH70" s="194"/>
      <c r="DI70" s="194"/>
    </row>
    <row r="71" spans="1:113" x14ac:dyDescent="0.25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4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4"/>
      <c r="DE71" s="194"/>
      <c r="DF71" s="194"/>
      <c r="DG71" s="194"/>
      <c r="DH71" s="194"/>
      <c r="DI71" s="194"/>
    </row>
    <row r="72" spans="1:113" x14ac:dyDescent="0.25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4"/>
      <c r="CD72" s="194"/>
      <c r="CE72" s="194"/>
      <c r="CF72" s="194"/>
      <c r="CG72" s="194"/>
      <c r="CH72" s="194"/>
      <c r="CI72" s="194"/>
      <c r="CJ72" s="194"/>
      <c r="CK72" s="194"/>
      <c r="CL72" s="194"/>
      <c r="CM72" s="194"/>
      <c r="CN72" s="194"/>
      <c r="CO72" s="194"/>
      <c r="CP72" s="194"/>
      <c r="CQ72" s="194"/>
      <c r="CR72" s="194"/>
      <c r="CS72" s="194"/>
      <c r="CT72" s="194"/>
      <c r="CU72" s="194"/>
      <c r="CV72" s="194"/>
      <c r="CW72" s="194"/>
      <c r="CX72" s="194"/>
      <c r="CY72" s="194"/>
      <c r="CZ72" s="194"/>
      <c r="DA72" s="194"/>
      <c r="DB72" s="194"/>
      <c r="DC72" s="194"/>
      <c r="DD72" s="194"/>
      <c r="DE72" s="194"/>
      <c r="DF72" s="194"/>
      <c r="DG72" s="194"/>
      <c r="DH72" s="194"/>
      <c r="DI72" s="194"/>
    </row>
    <row r="73" spans="1:113" x14ac:dyDescent="0.25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4"/>
      <c r="CD73" s="194"/>
      <c r="CE73" s="194"/>
      <c r="CF73" s="194"/>
      <c r="CG73" s="194"/>
      <c r="CH73" s="194"/>
      <c r="CI73" s="194"/>
      <c r="CJ73" s="194"/>
      <c r="CK73" s="194"/>
      <c r="CL73" s="194"/>
      <c r="CM73" s="194"/>
      <c r="CN73" s="194"/>
      <c r="CO73" s="194"/>
      <c r="CP73" s="194"/>
      <c r="CQ73" s="194"/>
      <c r="CR73" s="194"/>
      <c r="CS73" s="194"/>
      <c r="CT73" s="194"/>
      <c r="CU73" s="194"/>
      <c r="CV73" s="194"/>
      <c r="CW73" s="194"/>
      <c r="CX73" s="194"/>
      <c r="CY73" s="194"/>
      <c r="CZ73" s="194"/>
      <c r="DA73" s="194"/>
      <c r="DB73" s="194"/>
      <c r="DC73" s="194"/>
      <c r="DD73" s="194"/>
      <c r="DE73" s="194"/>
      <c r="DF73" s="194"/>
      <c r="DG73" s="194"/>
      <c r="DH73" s="194"/>
      <c r="DI73" s="194"/>
    </row>
    <row r="74" spans="1:113" x14ac:dyDescent="0.25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/>
      <c r="BY74" s="194"/>
      <c r="BZ74" s="194"/>
      <c r="CA74" s="194"/>
      <c r="CB74" s="194"/>
      <c r="CC74" s="194"/>
      <c r="CD74" s="194"/>
      <c r="CE74" s="194"/>
      <c r="CF74" s="194"/>
      <c r="CG74" s="194"/>
      <c r="CH74" s="194"/>
      <c r="CI74" s="194"/>
      <c r="CJ74" s="194"/>
      <c r="CK74" s="194"/>
      <c r="CL74" s="194"/>
      <c r="CM74" s="194"/>
      <c r="CN74" s="194"/>
      <c r="CO74" s="194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194"/>
      <c r="DI74" s="194"/>
    </row>
    <row r="75" spans="1:113" x14ac:dyDescent="0.25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194"/>
      <c r="BW75" s="194"/>
      <c r="BX75" s="194"/>
      <c r="BY75" s="194"/>
      <c r="BZ75" s="194"/>
      <c r="CA75" s="194"/>
      <c r="CB75" s="194"/>
      <c r="CC75" s="194"/>
      <c r="CD75" s="194"/>
      <c r="CE75" s="194"/>
      <c r="CF75" s="194"/>
      <c r="CG75" s="194"/>
      <c r="CH75" s="194"/>
      <c r="CI75" s="194"/>
      <c r="CJ75" s="194"/>
      <c r="CK75" s="194"/>
      <c r="CL75" s="194"/>
      <c r="CM75" s="194"/>
      <c r="CN75" s="194"/>
      <c r="CO75" s="194"/>
      <c r="CP75" s="194"/>
      <c r="CQ75" s="194"/>
      <c r="CR75" s="194"/>
      <c r="CS75" s="194"/>
      <c r="CT75" s="194"/>
      <c r="CU75" s="194"/>
      <c r="CV75" s="194"/>
      <c r="CW75" s="194"/>
      <c r="CX75" s="194"/>
      <c r="CY75" s="194"/>
      <c r="CZ75" s="194"/>
      <c r="DA75" s="194"/>
      <c r="DB75" s="194"/>
      <c r="DC75" s="194"/>
      <c r="DD75" s="194"/>
      <c r="DE75" s="194"/>
      <c r="DF75" s="194"/>
      <c r="DG75" s="194"/>
      <c r="DH75" s="194"/>
      <c r="DI75" s="194"/>
    </row>
    <row r="76" spans="1:113" x14ac:dyDescent="0.25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194"/>
      <c r="CA76" s="194"/>
      <c r="CB76" s="194"/>
      <c r="CC76" s="194"/>
      <c r="CD76" s="194"/>
      <c r="CE76" s="194"/>
      <c r="CF76" s="194"/>
      <c r="CG76" s="194"/>
      <c r="CH76" s="194"/>
      <c r="CI76" s="194"/>
      <c r="CJ76" s="194"/>
      <c r="CK76" s="194"/>
      <c r="CL76" s="194"/>
      <c r="CM76" s="194"/>
      <c r="CN76" s="194"/>
      <c r="CO76" s="194"/>
      <c r="CP76" s="194"/>
      <c r="CQ76" s="194"/>
      <c r="CR76" s="194"/>
      <c r="CS76" s="194"/>
      <c r="CT76" s="194"/>
      <c r="CU76" s="194"/>
      <c r="CV76" s="194"/>
      <c r="CW76" s="194"/>
      <c r="CX76" s="194"/>
      <c r="CY76" s="194"/>
      <c r="CZ76" s="194"/>
      <c r="DA76" s="194"/>
      <c r="DB76" s="194"/>
      <c r="DC76" s="194"/>
      <c r="DD76" s="194"/>
      <c r="DE76" s="194"/>
      <c r="DF76" s="194"/>
      <c r="DG76" s="194"/>
      <c r="DH76" s="194"/>
      <c r="DI76" s="194"/>
    </row>
    <row r="77" spans="1:113" x14ac:dyDescent="0.25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4"/>
      <c r="CD77" s="194"/>
      <c r="CE77" s="194"/>
      <c r="CF77" s="194"/>
      <c r="CG77" s="194"/>
      <c r="CH77" s="194"/>
      <c r="CI77" s="194"/>
      <c r="CJ77" s="194"/>
      <c r="CK77" s="194"/>
      <c r="CL77" s="194"/>
      <c r="CM77" s="194"/>
      <c r="CN77" s="194"/>
      <c r="CO77" s="194"/>
      <c r="CP77" s="194"/>
      <c r="CQ77" s="194"/>
      <c r="CR77" s="194"/>
      <c r="CS77" s="194"/>
      <c r="CT77" s="194"/>
      <c r="CU77" s="194"/>
      <c r="CV77" s="194"/>
      <c r="CW77" s="194"/>
      <c r="CX77" s="194"/>
      <c r="CY77" s="194"/>
      <c r="CZ77" s="194"/>
      <c r="DA77" s="194"/>
      <c r="DB77" s="194"/>
      <c r="DC77" s="194"/>
      <c r="DD77" s="194"/>
      <c r="DE77" s="194"/>
      <c r="DF77" s="194"/>
      <c r="DG77" s="194"/>
      <c r="DH77" s="194"/>
      <c r="DI77" s="194"/>
    </row>
    <row r="78" spans="1:113" x14ac:dyDescent="0.25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4"/>
      <c r="CD78" s="194"/>
      <c r="CE78" s="194"/>
      <c r="CF78" s="194"/>
      <c r="CG78" s="194"/>
      <c r="CH78" s="194"/>
      <c r="CI78" s="194"/>
      <c r="CJ78" s="194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4"/>
      <c r="DE78" s="194"/>
      <c r="DF78" s="194"/>
      <c r="DG78" s="194"/>
      <c r="DH78" s="194"/>
      <c r="DI78" s="194"/>
    </row>
    <row r="79" spans="1:113" x14ac:dyDescent="0.25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194"/>
      <c r="CA79" s="194"/>
      <c r="CB79" s="194"/>
      <c r="CC79" s="194"/>
      <c r="CD79" s="194"/>
      <c r="CE79" s="194"/>
      <c r="CF79" s="194"/>
      <c r="CG79" s="194"/>
      <c r="CH79" s="194"/>
      <c r="CI79" s="194"/>
      <c r="CJ79" s="194"/>
      <c r="CK79" s="194"/>
      <c r="CL79" s="194"/>
      <c r="CM79" s="194"/>
      <c r="CN79" s="194"/>
      <c r="CO79" s="194"/>
      <c r="CP79" s="194"/>
      <c r="CQ79" s="194"/>
      <c r="CR79" s="194"/>
      <c r="CS79" s="194"/>
      <c r="CT79" s="194"/>
      <c r="CU79" s="194"/>
      <c r="CV79" s="194"/>
      <c r="CW79" s="194"/>
      <c r="CX79" s="194"/>
      <c r="CY79" s="194"/>
      <c r="CZ79" s="194"/>
      <c r="DA79" s="194"/>
      <c r="DB79" s="194"/>
      <c r="DC79" s="194"/>
      <c r="DD79" s="194"/>
      <c r="DE79" s="194"/>
      <c r="DF79" s="194"/>
      <c r="DG79" s="194"/>
      <c r="DH79" s="194"/>
      <c r="DI79" s="194"/>
    </row>
    <row r="80" spans="1:113" x14ac:dyDescent="0.25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4"/>
      <c r="CA80" s="194"/>
      <c r="CB80" s="194"/>
      <c r="CC80" s="194"/>
      <c r="CD80" s="194"/>
      <c r="CE80" s="194"/>
      <c r="CF80" s="194"/>
      <c r="CG80" s="194"/>
      <c r="CH80" s="194"/>
      <c r="CI80" s="194"/>
      <c r="CJ80" s="194"/>
      <c r="CK80" s="194"/>
      <c r="CL80" s="194"/>
      <c r="CM80" s="194"/>
      <c r="CN80" s="194"/>
      <c r="CO80" s="194"/>
      <c r="CP80" s="194"/>
      <c r="CQ80" s="194"/>
      <c r="CR80" s="194"/>
      <c r="CS80" s="194"/>
      <c r="CT80" s="194"/>
      <c r="CU80" s="194"/>
      <c r="CV80" s="194"/>
      <c r="CW80" s="194"/>
      <c r="CX80" s="194"/>
      <c r="CY80" s="194"/>
      <c r="CZ80" s="194"/>
      <c r="DA80" s="194"/>
      <c r="DB80" s="194"/>
      <c r="DC80" s="194"/>
      <c r="DD80" s="194"/>
      <c r="DE80" s="194"/>
      <c r="DF80" s="194"/>
      <c r="DG80" s="194"/>
      <c r="DH80" s="194"/>
      <c r="DI80" s="194"/>
    </row>
    <row r="81" spans="1:113" x14ac:dyDescent="0.25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194"/>
      <c r="CA81" s="194"/>
      <c r="CB81" s="194"/>
      <c r="CC81" s="194"/>
      <c r="CD81" s="194"/>
      <c r="CE81" s="194"/>
      <c r="CF81" s="194"/>
      <c r="CG81" s="194"/>
      <c r="CH81" s="194"/>
      <c r="CI81" s="194"/>
      <c r="CJ81" s="194"/>
      <c r="CK81" s="194"/>
      <c r="CL81" s="194"/>
      <c r="CM81" s="194"/>
      <c r="CN81" s="194"/>
      <c r="CO81" s="194"/>
      <c r="CP81" s="194"/>
      <c r="CQ81" s="194"/>
      <c r="CR81" s="194"/>
      <c r="CS81" s="194"/>
      <c r="CT81" s="194"/>
      <c r="CU81" s="194"/>
      <c r="CV81" s="194"/>
      <c r="CW81" s="194"/>
      <c r="CX81" s="194"/>
      <c r="CY81" s="194"/>
      <c r="CZ81" s="194"/>
      <c r="DA81" s="194"/>
      <c r="DB81" s="194"/>
      <c r="DC81" s="194"/>
      <c r="DD81" s="194"/>
      <c r="DE81" s="194"/>
      <c r="DF81" s="194"/>
      <c r="DG81" s="194"/>
      <c r="DH81" s="194"/>
      <c r="DI81" s="194"/>
    </row>
    <row r="82" spans="1:113" x14ac:dyDescent="0.25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4"/>
      <c r="CD82" s="194"/>
      <c r="CE82" s="194"/>
      <c r="CF82" s="194"/>
      <c r="CG82" s="194"/>
      <c r="CH82" s="194"/>
      <c r="CI82" s="194"/>
      <c r="CJ82" s="194"/>
      <c r="CK82" s="194"/>
      <c r="CL82" s="194"/>
      <c r="CM82" s="194"/>
      <c r="CN82" s="194"/>
      <c r="CO82" s="194"/>
      <c r="CP82" s="194"/>
      <c r="CQ82" s="194"/>
      <c r="CR82" s="194"/>
      <c r="CS82" s="194"/>
      <c r="CT82" s="194"/>
      <c r="CU82" s="194"/>
      <c r="CV82" s="194"/>
      <c r="CW82" s="194"/>
      <c r="CX82" s="194"/>
      <c r="CY82" s="194"/>
      <c r="CZ82" s="194"/>
      <c r="DA82" s="194"/>
      <c r="DB82" s="194"/>
      <c r="DC82" s="194"/>
      <c r="DD82" s="194"/>
      <c r="DE82" s="194"/>
      <c r="DF82" s="194"/>
      <c r="DG82" s="194"/>
      <c r="DH82" s="194"/>
      <c r="DI82" s="194"/>
    </row>
    <row r="83" spans="1:113" x14ac:dyDescent="0.25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194"/>
      <c r="CC83" s="194"/>
      <c r="CD83" s="194"/>
      <c r="CE83" s="194"/>
      <c r="CF83" s="194"/>
      <c r="CG83" s="194"/>
      <c r="CH83" s="194"/>
      <c r="CI83" s="194"/>
      <c r="CJ83" s="194"/>
      <c r="CK83" s="194"/>
      <c r="CL83" s="194"/>
      <c r="CM83" s="194"/>
      <c r="CN83" s="194"/>
      <c r="CO83" s="194"/>
      <c r="CP83" s="194"/>
      <c r="CQ83" s="194"/>
      <c r="CR83" s="194"/>
      <c r="CS83" s="194"/>
      <c r="CT83" s="194"/>
      <c r="CU83" s="194"/>
      <c r="CV83" s="194"/>
      <c r="CW83" s="194"/>
      <c r="CX83" s="194"/>
      <c r="CY83" s="194"/>
      <c r="CZ83" s="194"/>
      <c r="DA83" s="194"/>
      <c r="DB83" s="194"/>
      <c r="DC83" s="194"/>
      <c r="DD83" s="194"/>
      <c r="DE83" s="194"/>
      <c r="DF83" s="194"/>
      <c r="DG83" s="194"/>
      <c r="DH83" s="194"/>
      <c r="DI83" s="194"/>
    </row>
    <row r="84" spans="1:113" x14ac:dyDescent="0.25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194"/>
      <c r="CC84" s="194"/>
      <c r="CD84" s="194"/>
      <c r="CE84" s="194"/>
      <c r="CF84" s="194"/>
      <c r="CG84" s="194"/>
      <c r="CH84" s="194"/>
      <c r="CI84" s="194"/>
      <c r="CJ84" s="194"/>
      <c r="CK84" s="194"/>
      <c r="CL84" s="194"/>
      <c r="CM84" s="194"/>
      <c r="CN84" s="194"/>
      <c r="CO84" s="194"/>
      <c r="CP84" s="194"/>
      <c r="CQ84" s="194"/>
      <c r="CR84" s="194"/>
      <c r="CS84" s="194"/>
      <c r="CT84" s="194"/>
      <c r="CU84" s="194"/>
      <c r="CV84" s="194"/>
      <c r="CW84" s="194"/>
      <c r="CX84" s="194"/>
      <c r="CY84" s="194"/>
      <c r="CZ84" s="194"/>
      <c r="DA84" s="194"/>
      <c r="DB84" s="194"/>
      <c r="DC84" s="194"/>
      <c r="DD84" s="194"/>
      <c r="DE84" s="194"/>
      <c r="DF84" s="194"/>
      <c r="DG84" s="194"/>
      <c r="DH84" s="194"/>
      <c r="DI84" s="194"/>
    </row>
    <row r="85" spans="1:113" x14ac:dyDescent="0.25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4"/>
      <c r="CC85" s="194"/>
      <c r="CD85" s="194"/>
      <c r="CE85" s="194"/>
      <c r="CF85" s="194"/>
      <c r="CG85" s="194"/>
      <c r="CH85" s="194"/>
      <c r="CI85" s="194"/>
      <c r="CJ85" s="194"/>
      <c r="CK85" s="194"/>
      <c r="CL85" s="194"/>
      <c r="CM85" s="194"/>
      <c r="CN85" s="194"/>
      <c r="CO85" s="194"/>
      <c r="CP85" s="194"/>
      <c r="CQ85" s="194"/>
      <c r="CR85" s="194"/>
      <c r="CS85" s="194"/>
      <c r="CT85" s="194"/>
      <c r="CU85" s="194"/>
      <c r="CV85" s="194"/>
      <c r="CW85" s="194"/>
      <c r="CX85" s="194"/>
      <c r="CY85" s="194"/>
      <c r="CZ85" s="194"/>
      <c r="DA85" s="194"/>
      <c r="DB85" s="194"/>
      <c r="DC85" s="194"/>
      <c r="DD85" s="194"/>
      <c r="DE85" s="194"/>
      <c r="DF85" s="194"/>
      <c r="DG85" s="194"/>
      <c r="DH85" s="194"/>
      <c r="DI85" s="194"/>
    </row>
    <row r="86" spans="1:113" x14ac:dyDescent="0.25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/>
      <c r="CC86" s="194"/>
      <c r="CD86" s="194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4"/>
      <c r="CR86" s="194"/>
      <c r="CS86" s="194"/>
      <c r="CT86" s="194"/>
      <c r="CU86" s="194"/>
      <c r="CV86" s="194"/>
      <c r="CW86" s="194"/>
      <c r="CX86" s="194"/>
      <c r="CY86" s="194"/>
      <c r="CZ86" s="194"/>
      <c r="DA86" s="194"/>
      <c r="DB86" s="194"/>
      <c r="DC86" s="194"/>
      <c r="DD86" s="194"/>
      <c r="DE86" s="194"/>
      <c r="DF86" s="194"/>
      <c r="DG86" s="194"/>
      <c r="DH86" s="194"/>
      <c r="DI86" s="194"/>
    </row>
    <row r="87" spans="1:113" x14ac:dyDescent="0.25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  <c r="BP87" s="194"/>
      <c r="BQ87" s="194"/>
      <c r="BR87" s="194"/>
      <c r="BS87" s="194"/>
      <c r="BT87" s="194"/>
      <c r="BU87" s="194"/>
      <c r="BV87" s="194"/>
      <c r="BW87" s="194"/>
      <c r="BX87" s="194"/>
      <c r="BY87" s="194"/>
      <c r="BZ87" s="194"/>
      <c r="CA87" s="194"/>
      <c r="CB87" s="194"/>
      <c r="CC87" s="194"/>
      <c r="CD87" s="194"/>
      <c r="CE87" s="194"/>
      <c r="CF87" s="194"/>
      <c r="CG87" s="194"/>
      <c r="CH87" s="194"/>
      <c r="CI87" s="194"/>
      <c r="CJ87" s="194"/>
      <c r="CK87" s="194"/>
      <c r="CL87" s="194"/>
      <c r="CM87" s="194"/>
      <c r="CN87" s="194"/>
      <c r="CO87" s="194"/>
      <c r="CP87" s="194"/>
      <c r="CQ87" s="194"/>
      <c r="CR87" s="194"/>
      <c r="CS87" s="194"/>
      <c r="CT87" s="194"/>
      <c r="CU87" s="194"/>
      <c r="CV87" s="194"/>
      <c r="CW87" s="194"/>
      <c r="CX87" s="194"/>
      <c r="CY87" s="194"/>
      <c r="CZ87" s="194"/>
      <c r="DA87" s="194"/>
      <c r="DB87" s="194"/>
      <c r="DC87" s="194"/>
      <c r="DD87" s="194"/>
      <c r="DE87" s="194"/>
      <c r="DF87" s="194"/>
      <c r="DG87" s="194"/>
      <c r="DH87" s="194"/>
      <c r="DI87" s="194"/>
    </row>
    <row r="88" spans="1:113" x14ac:dyDescent="0.25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4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</row>
    <row r="89" spans="1:113" x14ac:dyDescent="0.25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4"/>
      <c r="CE89" s="194"/>
      <c r="CF89" s="194"/>
      <c r="CG89" s="194"/>
      <c r="CH89" s="194"/>
      <c r="CI89" s="194"/>
      <c r="CJ89" s="194"/>
      <c r="CK89" s="194"/>
      <c r="CL89" s="194"/>
      <c r="CM89" s="194"/>
      <c r="CN89" s="194"/>
      <c r="CO89" s="194"/>
      <c r="CP89" s="194"/>
      <c r="CQ89" s="194"/>
      <c r="CR89" s="194"/>
      <c r="CS89" s="194"/>
      <c r="CT89" s="194"/>
      <c r="CU89" s="194"/>
      <c r="CV89" s="194"/>
      <c r="CW89" s="194"/>
      <c r="CX89" s="194"/>
      <c r="CY89" s="194"/>
      <c r="CZ89" s="194"/>
      <c r="DA89" s="194"/>
      <c r="DB89" s="194"/>
      <c r="DC89" s="194"/>
      <c r="DD89" s="194"/>
      <c r="DE89" s="194"/>
      <c r="DF89" s="194"/>
      <c r="DG89" s="194"/>
      <c r="DH89" s="194"/>
      <c r="DI89" s="194"/>
    </row>
    <row r="90" spans="1:113" x14ac:dyDescent="0.25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4"/>
      <c r="CE90" s="194"/>
      <c r="CF90" s="194"/>
      <c r="CG90" s="194"/>
      <c r="CH90" s="194"/>
      <c r="CI90" s="194"/>
      <c r="CJ90" s="194"/>
      <c r="CK90" s="194"/>
      <c r="CL90" s="194"/>
      <c r="CM90" s="194"/>
      <c r="CN90" s="194"/>
      <c r="CO90" s="194"/>
      <c r="CP90" s="194"/>
      <c r="CQ90" s="194"/>
      <c r="CR90" s="194"/>
      <c r="CS90" s="194"/>
      <c r="CT90" s="194"/>
      <c r="CU90" s="194"/>
      <c r="CV90" s="194"/>
      <c r="CW90" s="194"/>
      <c r="CX90" s="194"/>
      <c r="CY90" s="194"/>
      <c r="CZ90" s="194"/>
      <c r="DA90" s="194"/>
      <c r="DB90" s="194"/>
      <c r="DC90" s="194"/>
      <c r="DD90" s="194"/>
      <c r="DE90" s="194"/>
      <c r="DF90" s="194"/>
      <c r="DG90" s="194"/>
      <c r="DH90" s="194"/>
      <c r="DI90" s="194"/>
    </row>
    <row r="91" spans="1:113" x14ac:dyDescent="0.25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4"/>
      <c r="CE91" s="194"/>
      <c r="CF91" s="194"/>
      <c r="CG91" s="194"/>
      <c r="CH91" s="194"/>
      <c r="CI91" s="194"/>
      <c r="CJ91" s="194"/>
      <c r="CK91" s="194"/>
      <c r="CL91" s="194"/>
      <c r="CM91" s="194"/>
      <c r="CN91" s="194"/>
      <c r="CO91" s="194"/>
      <c r="CP91" s="194"/>
      <c r="CQ91" s="194"/>
      <c r="CR91" s="194"/>
      <c r="CS91" s="194"/>
      <c r="CT91" s="194"/>
      <c r="CU91" s="194"/>
      <c r="CV91" s="194"/>
      <c r="CW91" s="194"/>
      <c r="CX91" s="194"/>
      <c r="CY91" s="194"/>
      <c r="CZ91" s="194"/>
      <c r="DA91" s="194"/>
      <c r="DB91" s="194"/>
      <c r="DC91" s="194"/>
      <c r="DD91" s="194"/>
      <c r="DE91" s="194"/>
      <c r="DF91" s="194"/>
      <c r="DG91" s="194"/>
      <c r="DH91" s="194"/>
      <c r="DI91" s="194"/>
    </row>
    <row r="92" spans="1:113" x14ac:dyDescent="0.25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4"/>
      <c r="CE92" s="194"/>
      <c r="CF92" s="194"/>
      <c r="CG92" s="194"/>
      <c r="CH92" s="194"/>
      <c r="CI92" s="194"/>
      <c r="CJ92" s="194"/>
      <c r="CK92" s="194"/>
      <c r="CL92" s="194"/>
      <c r="CM92" s="194"/>
      <c r="CN92" s="194"/>
      <c r="CO92" s="194"/>
      <c r="CP92" s="194"/>
      <c r="CQ92" s="194"/>
      <c r="CR92" s="194"/>
      <c r="CS92" s="194"/>
      <c r="CT92" s="194"/>
      <c r="CU92" s="194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</row>
    <row r="93" spans="1:113" x14ac:dyDescent="0.25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4"/>
      <c r="CE93" s="194"/>
      <c r="CF93" s="194"/>
      <c r="CG93" s="194"/>
      <c r="CH93" s="194"/>
      <c r="CI93" s="194"/>
      <c r="CJ93" s="194"/>
      <c r="CK93" s="194"/>
      <c r="CL93" s="194"/>
      <c r="CM93" s="194"/>
      <c r="CN93" s="194"/>
      <c r="CO93" s="194"/>
      <c r="CP93" s="194"/>
      <c r="CQ93" s="194"/>
      <c r="CR93" s="194"/>
      <c r="CS93" s="194"/>
      <c r="CT93" s="194"/>
      <c r="CU93" s="194"/>
      <c r="CV93" s="194"/>
      <c r="CW93" s="194"/>
      <c r="CX93" s="194"/>
      <c r="CY93" s="194"/>
      <c r="CZ93" s="194"/>
      <c r="DA93" s="194"/>
      <c r="DB93" s="194"/>
      <c r="DC93" s="194"/>
      <c r="DD93" s="194"/>
      <c r="DE93" s="194"/>
      <c r="DF93" s="194"/>
      <c r="DG93" s="194"/>
      <c r="DH93" s="194"/>
      <c r="DI93" s="194"/>
    </row>
    <row r="94" spans="1:113" x14ac:dyDescent="0.25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4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4"/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</row>
    <row r="95" spans="1:113" x14ac:dyDescent="0.25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4"/>
      <c r="CE95" s="194"/>
      <c r="CF95" s="194"/>
      <c r="CG95" s="194"/>
      <c r="CH95" s="194"/>
      <c r="CI95" s="194"/>
      <c r="CJ95" s="194"/>
      <c r="CK95" s="194"/>
      <c r="CL95" s="194"/>
      <c r="CM95" s="194"/>
      <c r="CN95" s="194"/>
      <c r="CO95" s="194"/>
      <c r="CP95" s="194"/>
      <c r="CQ95" s="194"/>
      <c r="CR95" s="194"/>
      <c r="CS95" s="194"/>
      <c r="CT95" s="194"/>
      <c r="CU95" s="194"/>
      <c r="CV95" s="194"/>
      <c r="CW95" s="194"/>
      <c r="CX95" s="194"/>
      <c r="CY95" s="194"/>
      <c r="CZ95" s="194"/>
      <c r="DA95" s="194"/>
      <c r="DB95" s="194"/>
      <c r="DC95" s="194"/>
      <c r="DD95" s="194"/>
      <c r="DE95" s="194"/>
      <c r="DF95" s="194"/>
      <c r="DG95" s="194"/>
      <c r="DH95" s="194"/>
      <c r="DI95" s="194"/>
    </row>
    <row r="96" spans="1:113" x14ac:dyDescent="0.25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4"/>
      <c r="CE96" s="194"/>
      <c r="CF96" s="194"/>
      <c r="CG96" s="194"/>
      <c r="CH96" s="194"/>
      <c r="CI96" s="194"/>
      <c r="CJ96" s="194"/>
      <c r="CK96" s="194"/>
      <c r="CL96" s="194"/>
      <c r="CM96" s="194"/>
      <c r="CN96" s="194"/>
      <c r="CO96" s="194"/>
      <c r="CP96" s="194"/>
      <c r="CQ96" s="194"/>
      <c r="CR96" s="194"/>
      <c r="CS96" s="194"/>
      <c r="CT96" s="194"/>
      <c r="CU96" s="194"/>
      <c r="CV96" s="194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</row>
    <row r="97" spans="1:113" x14ac:dyDescent="0.25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194"/>
      <c r="AY97" s="194"/>
      <c r="AZ97" s="194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  <c r="BP97" s="194"/>
      <c r="BQ97" s="194"/>
      <c r="BR97" s="194"/>
      <c r="BS97" s="194"/>
      <c r="BT97" s="194"/>
      <c r="BU97" s="194"/>
      <c r="BV97" s="194"/>
      <c r="BW97" s="194"/>
      <c r="BX97" s="194"/>
      <c r="BY97" s="194"/>
      <c r="BZ97" s="194"/>
      <c r="CA97" s="194"/>
      <c r="CB97" s="194"/>
      <c r="CC97" s="194"/>
      <c r="CD97" s="194"/>
      <c r="CE97" s="194"/>
      <c r="CF97" s="194"/>
      <c r="CG97" s="194"/>
      <c r="CH97" s="194"/>
      <c r="CI97" s="194"/>
      <c r="CJ97" s="194"/>
      <c r="CK97" s="194"/>
      <c r="CL97" s="194"/>
      <c r="CM97" s="194"/>
      <c r="CN97" s="194"/>
      <c r="CO97" s="194"/>
      <c r="CP97" s="194"/>
      <c r="CQ97" s="194"/>
      <c r="CR97" s="194"/>
      <c r="CS97" s="194"/>
      <c r="CT97" s="194"/>
      <c r="CU97" s="194"/>
      <c r="CV97" s="194"/>
      <c r="CW97" s="194"/>
      <c r="CX97" s="194"/>
      <c r="CY97" s="194"/>
      <c r="CZ97" s="194"/>
      <c r="DA97" s="194"/>
      <c r="DB97" s="194"/>
      <c r="DC97" s="194"/>
      <c r="DD97" s="194"/>
      <c r="DE97" s="194"/>
      <c r="DF97" s="194"/>
      <c r="DG97" s="194"/>
      <c r="DH97" s="194"/>
      <c r="DI97" s="194"/>
    </row>
    <row r="98" spans="1:113" x14ac:dyDescent="0.25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94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  <c r="BO98" s="194"/>
      <c r="BP98" s="194"/>
      <c r="BQ98" s="194"/>
      <c r="BR98" s="194"/>
      <c r="BS98" s="194"/>
      <c r="BT98" s="194"/>
      <c r="BU98" s="194"/>
      <c r="BV98" s="194"/>
      <c r="BW98" s="194"/>
      <c r="BX98" s="194"/>
      <c r="BY98" s="194"/>
      <c r="BZ98" s="194"/>
      <c r="CA98" s="194"/>
      <c r="CB98" s="194"/>
      <c r="CC98" s="194"/>
      <c r="CD98" s="194"/>
      <c r="CE98" s="194"/>
      <c r="CF98" s="194"/>
      <c r="CG98" s="194"/>
      <c r="CH98" s="194"/>
      <c r="CI98" s="194"/>
      <c r="CJ98" s="194"/>
      <c r="CK98" s="194"/>
      <c r="CL98" s="194"/>
      <c r="CM98" s="194"/>
      <c r="CN98" s="194"/>
      <c r="CO98" s="194"/>
      <c r="CP98" s="194"/>
      <c r="CQ98" s="194"/>
      <c r="CR98" s="194"/>
      <c r="CS98" s="194"/>
      <c r="CT98" s="194"/>
      <c r="CU98" s="194"/>
      <c r="CV98" s="194"/>
      <c r="CW98" s="194"/>
      <c r="CX98" s="194"/>
      <c r="CY98" s="194"/>
      <c r="CZ98" s="194"/>
      <c r="DA98" s="194"/>
      <c r="DB98" s="194"/>
      <c r="DC98" s="194"/>
      <c r="DD98" s="194"/>
      <c r="DE98" s="194"/>
      <c r="DF98" s="194"/>
      <c r="DG98" s="194"/>
      <c r="DH98" s="194"/>
      <c r="DI98" s="194"/>
    </row>
    <row r="99" spans="1:113" x14ac:dyDescent="0.25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4"/>
      <c r="CA99" s="194"/>
      <c r="CB99" s="194"/>
      <c r="CC99" s="194"/>
      <c r="CD99" s="194"/>
      <c r="CE99" s="194"/>
      <c r="CF99" s="194"/>
      <c r="CG99" s="194"/>
      <c r="CH99" s="194"/>
      <c r="CI99" s="194"/>
      <c r="CJ99" s="194"/>
      <c r="CK99" s="194"/>
      <c r="CL99" s="194"/>
      <c r="CM99" s="194"/>
      <c r="CN99" s="194"/>
      <c r="CO99" s="194"/>
      <c r="CP99" s="194"/>
      <c r="CQ99" s="194"/>
      <c r="CR99" s="194"/>
      <c r="CS99" s="194"/>
      <c r="CT99" s="194"/>
      <c r="CU99" s="194"/>
      <c r="CV99" s="194"/>
      <c r="CW99" s="194"/>
      <c r="CX99" s="194"/>
      <c r="CY99" s="194"/>
      <c r="CZ99" s="194"/>
      <c r="DA99" s="194"/>
      <c r="DB99" s="194"/>
      <c r="DC99" s="194"/>
      <c r="DD99" s="194"/>
      <c r="DE99" s="194"/>
      <c r="DF99" s="194"/>
      <c r="DG99" s="194"/>
      <c r="DH99" s="194"/>
      <c r="DI99" s="194"/>
    </row>
    <row r="100" spans="1:113" x14ac:dyDescent="0.25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4"/>
      <c r="CA100" s="194"/>
      <c r="CB100" s="194"/>
      <c r="CC100" s="194"/>
      <c r="CD100" s="194"/>
      <c r="CE100" s="194"/>
      <c r="CF100" s="194"/>
      <c r="CG100" s="194"/>
      <c r="CH100" s="194"/>
      <c r="CI100" s="194"/>
      <c r="CJ100" s="194"/>
      <c r="CK100" s="194"/>
      <c r="CL100" s="194"/>
      <c r="CM100" s="194"/>
      <c r="CN100" s="194"/>
      <c r="CO100" s="194"/>
      <c r="CP100" s="194"/>
      <c r="CQ100" s="194"/>
      <c r="CR100" s="194"/>
      <c r="CS100" s="194"/>
      <c r="CT100" s="194"/>
      <c r="CU100" s="194"/>
      <c r="CV100" s="194"/>
      <c r="CW100" s="194"/>
      <c r="CX100" s="194"/>
      <c r="CY100" s="194"/>
      <c r="CZ100" s="194"/>
      <c r="DA100" s="194"/>
      <c r="DB100" s="194"/>
      <c r="DC100" s="194"/>
      <c r="DD100" s="194"/>
      <c r="DE100" s="194"/>
      <c r="DF100" s="194"/>
      <c r="DG100" s="194"/>
      <c r="DH100" s="194"/>
      <c r="DI100" s="194"/>
    </row>
    <row r="101" spans="1:113" x14ac:dyDescent="0.25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  <c r="BO101" s="194"/>
      <c r="BP101" s="194"/>
      <c r="BQ101" s="194"/>
      <c r="BR101" s="194"/>
      <c r="BS101" s="194"/>
      <c r="BT101" s="194"/>
      <c r="BU101" s="194"/>
      <c r="BV101" s="194"/>
      <c r="BW101" s="194"/>
      <c r="BX101" s="194"/>
      <c r="BY101" s="194"/>
      <c r="BZ101" s="194"/>
      <c r="CA101" s="194"/>
      <c r="CB101" s="194"/>
      <c r="CC101" s="194"/>
      <c r="CD101" s="194"/>
      <c r="CE101" s="194"/>
      <c r="CF101" s="194"/>
      <c r="CG101" s="194"/>
      <c r="CH101" s="194"/>
      <c r="CI101" s="194"/>
      <c r="CJ101" s="194"/>
      <c r="CK101" s="194"/>
      <c r="CL101" s="194"/>
      <c r="CM101" s="194"/>
      <c r="CN101" s="194"/>
      <c r="CO101" s="194"/>
      <c r="CP101" s="194"/>
      <c r="CQ101" s="194"/>
      <c r="CR101" s="194"/>
      <c r="CS101" s="194"/>
      <c r="CT101" s="194"/>
      <c r="CU101" s="194"/>
      <c r="CV101" s="194"/>
      <c r="CW101" s="194"/>
      <c r="CX101" s="194"/>
      <c r="CY101" s="194"/>
      <c r="CZ101" s="194"/>
      <c r="DA101" s="194"/>
      <c r="DB101" s="194"/>
      <c r="DC101" s="194"/>
      <c r="DD101" s="194"/>
      <c r="DE101" s="194"/>
      <c r="DF101" s="194"/>
      <c r="DG101" s="194"/>
      <c r="DH101" s="194"/>
      <c r="DI101" s="194"/>
    </row>
    <row r="102" spans="1:113" x14ac:dyDescent="0.25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194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K102" s="194"/>
      <c r="BL102" s="194"/>
      <c r="BM102" s="194"/>
      <c r="BN102" s="194"/>
      <c r="BO102" s="194"/>
      <c r="BP102" s="194"/>
      <c r="BQ102" s="194"/>
      <c r="BR102" s="194"/>
      <c r="BS102" s="194"/>
      <c r="BT102" s="194"/>
      <c r="BU102" s="194"/>
      <c r="BV102" s="194"/>
      <c r="BW102" s="194"/>
      <c r="BX102" s="194"/>
      <c r="BY102" s="194"/>
      <c r="BZ102" s="194"/>
      <c r="CA102" s="194"/>
      <c r="CB102" s="194"/>
      <c r="CC102" s="194"/>
      <c r="CD102" s="194"/>
      <c r="CE102" s="194"/>
      <c r="CF102" s="194"/>
      <c r="CG102" s="194"/>
      <c r="CH102" s="194"/>
      <c r="CI102" s="194"/>
      <c r="CJ102" s="194"/>
      <c r="CK102" s="194"/>
      <c r="CL102" s="194"/>
      <c r="CM102" s="194"/>
      <c r="CN102" s="194"/>
      <c r="CO102" s="194"/>
      <c r="CP102" s="194"/>
      <c r="CQ102" s="194"/>
      <c r="CR102" s="194"/>
      <c r="CS102" s="194"/>
      <c r="CT102" s="194"/>
      <c r="CU102" s="194"/>
      <c r="CV102" s="194"/>
      <c r="CW102" s="194"/>
      <c r="CX102" s="194"/>
      <c r="CY102" s="194"/>
      <c r="CZ102" s="194"/>
      <c r="DA102" s="194"/>
      <c r="DB102" s="194"/>
      <c r="DC102" s="194"/>
      <c r="DD102" s="194"/>
      <c r="DE102" s="194"/>
      <c r="DF102" s="194"/>
      <c r="DG102" s="194"/>
      <c r="DH102" s="194"/>
      <c r="DI102" s="194"/>
    </row>
    <row r="103" spans="1:113" x14ac:dyDescent="0.25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  <c r="BO103" s="194"/>
      <c r="BP103" s="194"/>
      <c r="BQ103" s="194"/>
      <c r="BR103" s="194"/>
      <c r="BS103" s="194"/>
      <c r="BT103" s="194"/>
      <c r="BU103" s="194"/>
      <c r="BV103" s="194"/>
      <c r="BW103" s="194"/>
      <c r="BX103" s="194"/>
      <c r="BY103" s="194"/>
      <c r="BZ103" s="194"/>
      <c r="CA103" s="194"/>
      <c r="CB103" s="194"/>
      <c r="CC103" s="194"/>
      <c r="CD103" s="194"/>
      <c r="CE103" s="194"/>
      <c r="CF103" s="194"/>
      <c r="CG103" s="194"/>
      <c r="CH103" s="194"/>
      <c r="CI103" s="194"/>
      <c r="CJ103" s="194"/>
      <c r="CK103" s="194"/>
      <c r="CL103" s="194"/>
      <c r="CM103" s="194"/>
      <c r="CN103" s="194"/>
      <c r="CO103" s="194"/>
      <c r="CP103" s="194"/>
      <c r="CQ103" s="194"/>
      <c r="CR103" s="194"/>
      <c r="CS103" s="194"/>
      <c r="CT103" s="194"/>
      <c r="CU103" s="194"/>
      <c r="CV103" s="194"/>
      <c r="CW103" s="194"/>
      <c r="CX103" s="194"/>
      <c r="CY103" s="194"/>
      <c r="CZ103" s="194"/>
      <c r="DA103" s="194"/>
      <c r="DB103" s="194"/>
      <c r="DC103" s="194"/>
      <c r="DD103" s="194"/>
      <c r="DE103" s="194"/>
      <c r="DF103" s="194"/>
      <c r="DG103" s="194"/>
      <c r="DH103" s="194"/>
      <c r="DI103" s="194"/>
    </row>
    <row r="104" spans="1:113" x14ac:dyDescent="0.25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  <c r="BO104" s="194"/>
      <c r="BP104" s="194"/>
      <c r="BQ104" s="194"/>
      <c r="BR104" s="194"/>
      <c r="BS104" s="194"/>
      <c r="BT104" s="194"/>
      <c r="BU104" s="194"/>
      <c r="BV104" s="194"/>
      <c r="BW104" s="194"/>
      <c r="BX104" s="194"/>
      <c r="BY104" s="194"/>
      <c r="BZ104" s="194"/>
      <c r="CA104" s="194"/>
      <c r="CB104" s="194"/>
      <c r="CC104" s="194"/>
      <c r="CD104" s="194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</row>
    <row r="105" spans="1:113" x14ac:dyDescent="0.25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  <c r="BO105" s="194"/>
      <c r="BP105" s="194"/>
      <c r="BQ105" s="194"/>
      <c r="BR105" s="194"/>
      <c r="BS105" s="194"/>
      <c r="BT105" s="194"/>
      <c r="BU105" s="194"/>
      <c r="BV105" s="194"/>
      <c r="BW105" s="194"/>
      <c r="BX105" s="194"/>
      <c r="BY105" s="194"/>
      <c r="BZ105" s="194"/>
      <c r="CA105" s="194"/>
      <c r="CB105" s="194"/>
      <c r="CC105" s="194"/>
      <c r="CD105" s="194"/>
      <c r="CE105" s="194"/>
      <c r="CF105" s="194"/>
      <c r="CG105" s="194"/>
      <c r="CH105" s="194"/>
      <c r="CI105" s="194"/>
      <c r="CJ105" s="194"/>
      <c r="CK105" s="194"/>
      <c r="CL105" s="194"/>
      <c r="CM105" s="194"/>
      <c r="CN105" s="194"/>
      <c r="CO105" s="194"/>
      <c r="CP105" s="194"/>
      <c r="CQ105" s="194"/>
      <c r="CR105" s="194"/>
      <c r="CS105" s="194"/>
      <c r="CT105" s="194"/>
      <c r="CU105" s="194"/>
      <c r="CV105" s="194"/>
      <c r="CW105" s="194"/>
      <c r="CX105" s="194"/>
      <c r="CY105" s="194"/>
      <c r="CZ105" s="194"/>
      <c r="DA105" s="194"/>
      <c r="DB105" s="194"/>
      <c r="DC105" s="194"/>
      <c r="DD105" s="194"/>
      <c r="DE105" s="194"/>
      <c r="DF105" s="194"/>
      <c r="DG105" s="194"/>
      <c r="DH105" s="194"/>
      <c r="DI105" s="194"/>
    </row>
    <row r="106" spans="1:113" x14ac:dyDescent="0.25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  <c r="BO106" s="194"/>
      <c r="BP106" s="194"/>
      <c r="BQ106" s="194"/>
      <c r="BR106" s="194"/>
      <c r="BS106" s="194"/>
      <c r="BT106" s="194"/>
      <c r="BU106" s="194"/>
      <c r="BV106" s="194"/>
      <c r="BW106" s="194"/>
      <c r="BX106" s="194"/>
      <c r="BY106" s="194"/>
      <c r="BZ106" s="194"/>
      <c r="CA106" s="194"/>
      <c r="CB106" s="194"/>
      <c r="CC106" s="194"/>
      <c r="CD106" s="194"/>
      <c r="CE106" s="194"/>
      <c r="CF106" s="194"/>
      <c r="CG106" s="194"/>
      <c r="CH106" s="194"/>
      <c r="CI106" s="194"/>
      <c r="CJ106" s="194"/>
      <c r="CK106" s="194"/>
      <c r="CL106" s="194"/>
      <c r="CM106" s="194"/>
      <c r="CN106" s="194"/>
      <c r="CO106" s="194"/>
      <c r="CP106" s="194"/>
      <c r="CQ106" s="194"/>
      <c r="CR106" s="194"/>
      <c r="CS106" s="194"/>
      <c r="CT106" s="194"/>
      <c r="CU106" s="194"/>
      <c r="CV106" s="194"/>
      <c r="CW106" s="194"/>
      <c r="CX106" s="194"/>
      <c r="CY106" s="194"/>
      <c r="CZ106" s="194"/>
      <c r="DA106" s="194"/>
      <c r="DB106" s="194"/>
      <c r="DC106" s="194"/>
      <c r="DD106" s="194"/>
      <c r="DE106" s="194"/>
      <c r="DF106" s="194"/>
      <c r="DG106" s="194"/>
      <c r="DH106" s="194"/>
      <c r="DI106" s="194"/>
    </row>
    <row r="107" spans="1:113" x14ac:dyDescent="0.25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194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  <c r="BP107" s="194"/>
      <c r="BQ107" s="194"/>
      <c r="BR107" s="194"/>
      <c r="BS107" s="194"/>
      <c r="BT107" s="194"/>
      <c r="BU107" s="194"/>
      <c r="BV107" s="194"/>
      <c r="BW107" s="194"/>
      <c r="BX107" s="194"/>
      <c r="BY107" s="194"/>
      <c r="BZ107" s="194"/>
      <c r="CA107" s="194"/>
      <c r="CB107" s="194"/>
      <c r="CC107" s="194"/>
      <c r="CD107" s="194"/>
      <c r="CE107" s="194"/>
      <c r="CF107" s="194"/>
      <c r="CG107" s="194"/>
      <c r="CH107" s="194"/>
      <c r="CI107" s="194"/>
      <c r="CJ107" s="194"/>
      <c r="CK107" s="194"/>
      <c r="CL107" s="194"/>
      <c r="CM107" s="194"/>
      <c r="CN107" s="194"/>
      <c r="CO107" s="194"/>
      <c r="CP107" s="194"/>
      <c r="CQ107" s="194"/>
      <c r="CR107" s="194"/>
      <c r="CS107" s="194"/>
      <c r="CT107" s="194"/>
      <c r="CU107" s="194"/>
      <c r="CV107" s="194"/>
      <c r="CW107" s="194"/>
      <c r="CX107" s="194"/>
      <c r="CY107" s="194"/>
      <c r="CZ107" s="194"/>
      <c r="DA107" s="194"/>
      <c r="DB107" s="194"/>
      <c r="DC107" s="194"/>
      <c r="DD107" s="194"/>
      <c r="DE107" s="194"/>
      <c r="DF107" s="194"/>
      <c r="DG107" s="194"/>
      <c r="DH107" s="194"/>
      <c r="DI107" s="194"/>
    </row>
    <row r="108" spans="1:113" x14ac:dyDescent="0.25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194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  <c r="BP108" s="194"/>
      <c r="BQ108" s="194"/>
      <c r="BR108" s="194"/>
      <c r="BS108" s="194"/>
      <c r="BT108" s="194"/>
      <c r="BU108" s="194"/>
      <c r="BV108" s="194"/>
      <c r="BW108" s="194"/>
      <c r="BX108" s="194"/>
      <c r="BY108" s="194"/>
      <c r="BZ108" s="194"/>
      <c r="CA108" s="194"/>
      <c r="CB108" s="194"/>
      <c r="CC108" s="194"/>
      <c r="CD108" s="194"/>
      <c r="CE108" s="194"/>
      <c r="CF108" s="194"/>
      <c r="CG108" s="194"/>
      <c r="CH108" s="194"/>
      <c r="CI108" s="194"/>
      <c r="CJ108" s="194"/>
      <c r="CK108" s="194"/>
      <c r="CL108" s="194"/>
      <c r="CM108" s="194"/>
      <c r="CN108" s="194"/>
      <c r="CO108" s="194"/>
      <c r="CP108" s="194"/>
      <c r="CQ108" s="194"/>
      <c r="CR108" s="194"/>
      <c r="CS108" s="194"/>
      <c r="CT108" s="194"/>
      <c r="CU108" s="194"/>
      <c r="CV108" s="194"/>
      <c r="CW108" s="194"/>
      <c r="CX108" s="194"/>
      <c r="CY108" s="194"/>
      <c r="CZ108" s="194"/>
      <c r="DA108" s="194"/>
      <c r="DB108" s="194"/>
      <c r="DC108" s="194"/>
      <c r="DD108" s="194"/>
      <c r="DE108" s="194"/>
      <c r="DF108" s="194"/>
      <c r="DG108" s="194"/>
      <c r="DH108" s="194"/>
      <c r="DI108" s="194"/>
    </row>
    <row r="109" spans="1:113" x14ac:dyDescent="0.25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  <c r="BP109" s="194"/>
      <c r="BQ109" s="194"/>
      <c r="BR109" s="194"/>
      <c r="BS109" s="194"/>
      <c r="BT109" s="194"/>
      <c r="BU109" s="194"/>
      <c r="BV109" s="194"/>
      <c r="BW109" s="194"/>
      <c r="BX109" s="194"/>
      <c r="BY109" s="194"/>
      <c r="BZ109" s="194"/>
      <c r="CA109" s="194"/>
      <c r="CB109" s="194"/>
      <c r="CC109" s="194"/>
      <c r="CD109" s="194"/>
      <c r="CE109" s="194"/>
      <c r="CF109" s="194"/>
      <c r="CG109" s="194"/>
      <c r="CH109" s="194"/>
      <c r="CI109" s="194"/>
      <c r="CJ109" s="194"/>
      <c r="CK109" s="194"/>
      <c r="CL109" s="194"/>
      <c r="CM109" s="194"/>
      <c r="CN109" s="194"/>
      <c r="CO109" s="194"/>
      <c r="CP109" s="194"/>
      <c r="CQ109" s="194"/>
      <c r="CR109" s="194"/>
      <c r="CS109" s="194"/>
      <c r="CT109" s="194"/>
      <c r="CU109" s="194"/>
      <c r="CV109" s="194"/>
      <c r="CW109" s="194"/>
      <c r="CX109" s="194"/>
      <c r="CY109" s="194"/>
      <c r="CZ109" s="194"/>
      <c r="DA109" s="194"/>
      <c r="DB109" s="194"/>
      <c r="DC109" s="194"/>
      <c r="DD109" s="194"/>
      <c r="DE109" s="194"/>
      <c r="DF109" s="194"/>
      <c r="DG109" s="194"/>
      <c r="DH109" s="194"/>
      <c r="DI109" s="194"/>
    </row>
    <row r="110" spans="1:113" x14ac:dyDescent="0.25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  <c r="AV110" s="194"/>
      <c r="AW110" s="194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  <c r="BP110" s="194"/>
      <c r="BQ110" s="194"/>
      <c r="BR110" s="194"/>
      <c r="BS110" s="194"/>
      <c r="BT110" s="194"/>
      <c r="BU110" s="194"/>
      <c r="BV110" s="194"/>
      <c r="BW110" s="194"/>
      <c r="BX110" s="194"/>
      <c r="BY110" s="194"/>
      <c r="BZ110" s="194"/>
      <c r="CA110" s="194"/>
      <c r="CB110" s="194"/>
      <c r="CC110" s="194"/>
      <c r="CD110" s="194"/>
      <c r="CE110" s="194"/>
      <c r="CF110" s="194"/>
      <c r="CG110" s="194"/>
      <c r="CH110" s="194"/>
      <c r="CI110" s="194"/>
      <c r="CJ110" s="194"/>
      <c r="CK110" s="194"/>
      <c r="CL110" s="194"/>
      <c r="CM110" s="194"/>
      <c r="CN110" s="194"/>
      <c r="CO110" s="194"/>
      <c r="CP110" s="194"/>
      <c r="CQ110" s="194"/>
      <c r="CR110" s="194"/>
      <c r="CS110" s="194"/>
      <c r="CT110" s="194"/>
      <c r="CU110" s="194"/>
      <c r="CV110" s="194"/>
      <c r="CW110" s="194"/>
      <c r="CX110" s="194"/>
      <c r="CY110" s="194"/>
      <c r="CZ110" s="194"/>
      <c r="DA110" s="194"/>
      <c r="DB110" s="194"/>
      <c r="DC110" s="194"/>
      <c r="DD110" s="194"/>
      <c r="DE110" s="194"/>
      <c r="DF110" s="194"/>
      <c r="DG110" s="194"/>
      <c r="DH110" s="194"/>
      <c r="DI110" s="194"/>
    </row>
    <row r="111" spans="1:113" x14ac:dyDescent="0.25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  <c r="BP111" s="194"/>
      <c r="BQ111" s="194"/>
      <c r="BR111" s="194"/>
      <c r="BS111" s="194"/>
      <c r="BT111" s="194"/>
      <c r="BU111" s="194"/>
      <c r="BV111" s="194"/>
      <c r="BW111" s="194"/>
      <c r="BX111" s="194"/>
      <c r="BY111" s="194"/>
      <c r="BZ111" s="194"/>
      <c r="CA111" s="194"/>
      <c r="CB111" s="194"/>
      <c r="CC111" s="194"/>
      <c r="CD111" s="194"/>
      <c r="CE111" s="194"/>
      <c r="CF111" s="194"/>
      <c r="CG111" s="194"/>
      <c r="CH111" s="194"/>
      <c r="CI111" s="194"/>
      <c r="CJ111" s="194"/>
      <c r="CK111" s="194"/>
      <c r="CL111" s="194"/>
      <c r="CM111" s="194"/>
      <c r="CN111" s="194"/>
      <c r="CO111" s="194"/>
      <c r="CP111" s="194"/>
      <c r="CQ111" s="194"/>
      <c r="CR111" s="194"/>
      <c r="CS111" s="194"/>
      <c r="CT111" s="194"/>
      <c r="CU111" s="194"/>
      <c r="CV111" s="194"/>
      <c r="CW111" s="194"/>
      <c r="CX111" s="194"/>
      <c r="CY111" s="194"/>
      <c r="CZ111" s="194"/>
      <c r="DA111" s="194"/>
      <c r="DB111" s="194"/>
      <c r="DC111" s="194"/>
      <c r="DD111" s="194"/>
      <c r="DE111" s="194"/>
      <c r="DF111" s="194"/>
      <c r="DG111" s="194"/>
      <c r="DH111" s="194"/>
      <c r="DI111" s="194"/>
    </row>
    <row r="112" spans="1:113" x14ac:dyDescent="0.25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  <c r="AV112" s="194"/>
      <c r="AW112" s="194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  <c r="BP112" s="194"/>
      <c r="BQ112" s="194"/>
      <c r="BR112" s="194"/>
      <c r="BS112" s="194"/>
      <c r="BT112" s="194"/>
      <c r="BU112" s="194"/>
      <c r="BV112" s="194"/>
      <c r="BW112" s="194"/>
      <c r="BX112" s="194"/>
      <c r="BY112" s="194"/>
      <c r="BZ112" s="194"/>
      <c r="CA112" s="194"/>
      <c r="CB112" s="194"/>
      <c r="CC112" s="194"/>
      <c r="CD112" s="194"/>
      <c r="CE112" s="194"/>
      <c r="CF112" s="194"/>
      <c r="CG112" s="194"/>
      <c r="CH112" s="194"/>
      <c r="CI112" s="194"/>
      <c r="CJ112" s="194"/>
      <c r="CK112" s="194"/>
      <c r="CL112" s="194"/>
      <c r="CM112" s="194"/>
      <c r="CN112" s="194"/>
      <c r="CO112" s="194"/>
      <c r="CP112" s="194"/>
      <c r="CQ112" s="194"/>
      <c r="CR112" s="194"/>
      <c r="CS112" s="194"/>
      <c r="CT112" s="194"/>
      <c r="CU112" s="194"/>
      <c r="CV112" s="194"/>
      <c r="CW112" s="194"/>
      <c r="CX112" s="194"/>
      <c r="CY112" s="194"/>
      <c r="CZ112" s="194"/>
      <c r="DA112" s="194"/>
      <c r="DB112" s="194"/>
      <c r="DC112" s="194"/>
      <c r="DD112" s="194"/>
      <c r="DE112" s="194"/>
      <c r="DF112" s="194"/>
      <c r="DG112" s="194"/>
      <c r="DH112" s="194"/>
      <c r="DI112" s="194"/>
    </row>
    <row r="113" spans="1:113" x14ac:dyDescent="0.25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  <c r="BP113" s="194"/>
      <c r="BQ113" s="194"/>
      <c r="BR113" s="194"/>
      <c r="BS113" s="194"/>
      <c r="BT113" s="194"/>
      <c r="BU113" s="194"/>
      <c r="BV113" s="194"/>
      <c r="BW113" s="194"/>
      <c r="BX113" s="194"/>
      <c r="BY113" s="194"/>
      <c r="BZ113" s="194"/>
      <c r="CA113" s="194"/>
      <c r="CB113" s="194"/>
      <c r="CC113" s="194"/>
      <c r="CD113" s="194"/>
      <c r="CE113" s="194"/>
      <c r="CF113" s="194"/>
      <c r="CG113" s="194"/>
      <c r="CH113" s="194"/>
      <c r="CI113" s="194"/>
      <c r="CJ113" s="194"/>
      <c r="CK113" s="194"/>
      <c r="CL113" s="194"/>
      <c r="CM113" s="194"/>
      <c r="CN113" s="194"/>
      <c r="CO113" s="194"/>
      <c r="CP113" s="194"/>
      <c r="CQ113" s="194"/>
      <c r="CR113" s="194"/>
      <c r="CS113" s="194"/>
      <c r="CT113" s="194"/>
      <c r="CU113" s="194"/>
      <c r="CV113" s="194"/>
      <c r="CW113" s="194"/>
      <c r="CX113" s="194"/>
      <c r="CY113" s="194"/>
      <c r="CZ113" s="194"/>
      <c r="DA113" s="194"/>
      <c r="DB113" s="194"/>
      <c r="DC113" s="194"/>
      <c r="DD113" s="194"/>
      <c r="DE113" s="194"/>
      <c r="DF113" s="194"/>
      <c r="DG113" s="194"/>
      <c r="DH113" s="194"/>
      <c r="DI113" s="194"/>
    </row>
    <row r="114" spans="1:113" x14ac:dyDescent="0.25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  <c r="BP114" s="194"/>
      <c r="BQ114" s="194"/>
      <c r="BR114" s="194"/>
      <c r="BS114" s="194"/>
      <c r="BT114" s="194"/>
      <c r="BU114" s="194"/>
      <c r="BV114" s="194"/>
      <c r="BW114" s="194"/>
      <c r="BX114" s="194"/>
      <c r="BY114" s="194"/>
      <c r="BZ114" s="194"/>
      <c r="CA114" s="194"/>
      <c r="CB114" s="194"/>
      <c r="CC114" s="194"/>
      <c r="CD114" s="194"/>
      <c r="CE114" s="194"/>
      <c r="CF114" s="194"/>
      <c r="CG114" s="194"/>
      <c r="CH114" s="194"/>
      <c r="CI114" s="194"/>
      <c r="CJ114" s="194"/>
      <c r="CK114" s="194"/>
      <c r="CL114" s="194"/>
      <c r="CM114" s="194"/>
      <c r="CN114" s="194"/>
      <c r="CO114" s="194"/>
      <c r="CP114" s="194"/>
      <c r="CQ114" s="194"/>
      <c r="CR114" s="194"/>
      <c r="CS114" s="194"/>
      <c r="CT114" s="194"/>
      <c r="CU114" s="194"/>
      <c r="CV114" s="194"/>
      <c r="CW114" s="194"/>
      <c r="CX114" s="194"/>
      <c r="CY114" s="194"/>
      <c r="CZ114" s="194"/>
      <c r="DA114" s="194"/>
      <c r="DB114" s="194"/>
      <c r="DC114" s="194"/>
      <c r="DD114" s="194"/>
      <c r="DE114" s="194"/>
      <c r="DF114" s="194"/>
      <c r="DG114" s="194"/>
      <c r="DH114" s="194"/>
      <c r="DI114" s="194"/>
    </row>
    <row r="115" spans="1:113" x14ac:dyDescent="0.25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  <c r="BP115" s="194"/>
      <c r="BQ115" s="194"/>
      <c r="BR115" s="194"/>
      <c r="BS115" s="194"/>
      <c r="BT115" s="194"/>
      <c r="BU115" s="194"/>
      <c r="BV115" s="194"/>
      <c r="BW115" s="194"/>
      <c r="BX115" s="194"/>
      <c r="BY115" s="194"/>
      <c r="BZ115" s="194"/>
      <c r="CA115" s="194"/>
      <c r="CB115" s="194"/>
      <c r="CC115" s="194"/>
      <c r="CD115" s="194"/>
      <c r="CE115" s="194"/>
      <c r="CF115" s="194"/>
      <c r="CG115" s="194"/>
      <c r="CH115" s="194"/>
      <c r="CI115" s="194"/>
      <c r="CJ115" s="194"/>
      <c r="CK115" s="194"/>
      <c r="CL115" s="194"/>
      <c r="CM115" s="194"/>
      <c r="CN115" s="194"/>
      <c r="CO115" s="194"/>
      <c r="CP115" s="194"/>
      <c r="CQ115" s="194"/>
      <c r="CR115" s="194"/>
      <c r="CS115" s="194"/>
      <c r="CT115" s="194"/>
      <c r="CU115" s="194"/>
      <c r="CV115" s="194"/>
      <c r="CW115" s="194"/>
      <c r="CX115" s="194"/>
      <c r="CY115" s="194"/>
      <c r="CZ115" s="194"/>
      <c r="DA115" s="194"/>
      <c r="DB115" s="194"/>
      <c r="DC115" s="194"/>
      <c r="DD115" s="194"/>
      <c r="DE115" s="194"/>
      <c r="DF115" s="194"/>
      <c r="DG115" s="194"/>
      <c r="DH115" s="194"/>
      <c r="DI115" s="194"/>
    </row>
    <row r="116" spans="1:113" x14ac:dyDescent="0.25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4"/>
      <c r="BT116" s="194"/>
      <c r="BU116" s="194"/>
      <c r="BV116" s="194"/>
      <c r="BW116" s="194"/>
      <c r="BX116" s="194"/>
      <c r="BY116" s="194"/>
      <c r="BZ116" s="194"/>
      <c r="CA116" s="194"/>
      <c r="CB116" s="194"/>
      <c r="CC116" s="194"/>
      <c r="CD116" s="194"/>
      <c r="CE116" s="194"/>
      <c r="CF116" s="194"/>
      <c r="CG116" s="194"/>
      <c r="CH116" s="194"/>
      <c r="CI116" s="194"/>
      <c r="CJ116" s="194"/>
      <c r="CK116" s="194"/>
      <c r="CL116" s="194"/>
      <c r="CM116" s="194"/>
      <c r="CN116" s="194"/>
      <c r="CO116" s="194"/>
      <c r="CP116" s="194"/>
      <c r="CQ116" s="194"/>
      <c r="CR116" s="194"/>
      <c r="CS116" s="194"/>
      <c r="CT116" s="194"/>
      <c r="CU116" s="194"/>
      <c r="CV116" s="194"/>
      <c r="CW116" s="194"/>
      <c r="CX116" s="194"/>
      <c r="CY116" s="194"/>
      <c r="CZ116" s="194"/>
      <c r="DA116" s="194"/>
      <c r="DB116" s="194"/>
      <c r="DC116" s="194"/>
      <c r="DD116" s="194"/>
      <c r="DE116" s="194"/>
      <c r="DF116" s="194"/>
      <c r="DG116" s="194"/>
      <c r="DH116" s="194"/>
      <c r="DI116" s="194"/>
    </row>
    <row r="117" spans="1:113" x14ac:dyDescent="0.25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4"/>
      <c r="BT117" s="194"/>
      <c r="BU117" s="194"/>
      <c r="BV117" s="194"/>
      <c r="BW117" s="194"/>
      <c r="BX117" s="194"/>
      <c r="BY117" s="194"/>
      <c r="BZ117" s="194"/>
      <c r="CA117" s="194"/>
      <c r="CB117" s="194"/>
      <c r="CC117" s="194"/>
      <c r="CD117" s="194"/>
      <c r="CE117" s="194"/>
      <c r="CF117" s="194"/>
      <c r="CG117" s="194"/>
      <c r="CH117" s="194"/>
      <c r="CI117" s="194"/>
      <c r="CJ117" s="194"/>
      <c r="CK117" s="194"/>
      <c r="CL117" s="194"/>
      <c r="CM117" s="194"/>
      <c r="CN117" s="194"/>
      <c r="CO117" s="194"/>
      <c r="CP117" s="194"/>
      <c r="CQ117" s="194"/>
      <c r="CR117" s="194"/>
      <c r="CS117" s="194"/>
      <c r="CT117" s="194"/>
      <c r="CU117" s="194"/>
      <c r="CV117" s="194"/>
      <c r="CW117" s="194"/>
      <c r="CX117" s="194"/>
      <c r="CY117" s="194"/>
      <c r="CZ117" s="194"/>
      <c r="DA117" s="194"/>
      <c r="DB117" s="194"/>
      <c r="DC117" s="194"/>
      <c r="DD117" s="194"/>
      <c r="DE117" s="194"/>
      <c r="DF117" s="194"/>
      <c r="DG117" s="194"/>
      <c r="DH117" s="194"/>
      <c r="DI117" s="194"/>
    </row>
    <row r="118" spans="1:113" x14ac:dyDescent="0.25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4"/>
      <c r="BT118" s="194"/>
      <c r="BU118" s="194"/>
      <c r="BV118" s="194"/>
      <c r="BW118" s="194"/>
      <c r="BX118" s="194"/>
      <c r="BY118" s="194"/>
      <c r="BZ118" s="194"/>
      <c r="CA118" s="194"/>
      <c r="CB118" s="194"/>
      <c r="CC118" s="194"/>
      <c r="CD118" s="194"/>
      <c r="CE118" s="194"/>
      <c r="CF118" s="194"/>
      <c r="CG118" s="194"/>
      <c r="CH118" s="194"/>
      <c r="CI118" s="194"/>
      <c r="CJ118" s="194"/>
      <c r="CK118" s="194"/>
      <c r="CL118" s="194"/>
      <c r="CM118" s="194"/>
      <c r="CN118" s="194"/>
      <c r="CO118" s="194"/>
      <c r="CP118" s="194"/>
      <c r="CQ118" s="194"/>
      <c r="CR118" s="194"/>
      <c r="CS118" s="194"/>
      <c r="CT118" s="194"/>
      <c r="CU118" s="194"/>
      <c r="CV118" s="194"/>
      <c r="CW118" s="194"/>
      <c r="CX118" s="194"/>
      <c r="CY118" s="194"/>
      <c r="CZ118" s="194"/>
      <c r="DA118" s="194"/>
      <c r="DB118" s="194"/>
      <c r="DC118" s="194"/>
      <c r="DD118" s="194"/>
      <c r="DE118" s="194"/>
      <c r="DF118" s="194"/>
      <c r="DG118" s="194"/>
      <c r="DH118" s="194"/>
      <c r="DI118" s="194"/>
    </row>
    <row r="119" spans="1:113" x14ac:dyDescent="0.25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4"/>
      <c r="BT119" s="194"/>
      <c r="BU119" s="194"/>
      <c r="BV119" s="194"/>
      <c r="BW119" s="194"/>
      <c r="BX119" s="194"/>
      <c r="BY119" s="194"/>
      <c r="BZ119" s="194"/>
      <c r="CA119" s="194"/>
      <c r="CB119" s="194"/>
      <c r="CC119" s="194"/>
      <c r="CD119" s="194"/>
      <c r="CE119" s="194"/>
      <c r="CF119" s="194"/>
      <c r="CG119" s="194"/>
      <c r="CH119" s="194"/>
      <c r="CI119" s="194"/>
      <c r="CJ119" s="194"/>
      <c r="CK119" s="194"/>
      <c r="CL119" s="194"/>
      <c r="CM119" s="194"/>
      <c r="CN119" s="194"/>
      <c r="CO119" s="194"/>
      <c r="CP119" s="194"/>
      <c r="CQ119" s="194"/>
      <c r="CR119" s="194"/>
      <c r="CS119" s="194"/>
      <c r="CT119" s="194"/>
      <c r="CU119" s="194"/>
      <c r="CV119" s="194"/>
      <c r="CW119" s="194"/>
      <c r="CX119" s="194"/>
      <c r="CY119" s="194"/>
      <c r="CZ119" s="194"/>
      <c r="DA119" s="194"/>
      <c r="DB119" s="194"/>
      <c r="DC119" s="194"/>
      <c r="DD119" s="194"/>
      <c r="DE119" s="194"/>
      <c r="DF119" s="194"/>
      <c r="DG119" s="194"/>
      <c r="DH119" s="194"/>
      <c r="DI119" s="194"/>
    </row>
    <row r="120" spans="1:113" x14ac:dyDescent="0.25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4"/>
      <c r="BT120" s="194"/>
      <c r="BU120" s="194"/>
      <c r="BV120" s="194"/>
      <c r="BW120" s="194"/>
      <c r="BX120" s="194"/>
      <c r="BY120" s="194"/>
      <c r="BZ120" s="194"/>
      <c r="CA120" s="194"/>
      <c r="CB120" s="194"/>
      <c r="CC120" s="194"/>
      <c r="CD120" s="194"/>
      <c r="CE120" s="194"/>
      <c r="CF120" s="194"/>
      <c r="CG120" s="194"/>
      <c r="CH120" s="194"/>
      <c r="CI120" s="194"/>
      <c r="CJ120" s="194"/>
      <c r="CK120" s="194"/>
      <c r="CL120" s="194"/>
      <c r="CM120" s="194"/>
      <c r="CN120" s="194"/>
      <c r="CO120" s="194"/>
      <c r="CP120" s="194"/>
      <c r="CQ120" s="194"/>
      <c r="CR120" s="194"/>
      <c r="CS120" s="194"/>
      <c r="CT120" s="194"/>
      <c r="CU120" s="194"/>
      <c r="CV120" s="194"/>
      <c r="CW120" s="194"/>
      <c r="CX120" s="194"/>
      <c r="CY120" s="194"/>
      <c r="CZ120" s="194"/>
      <c r="DA120" s="194"/>
      <c r="DB120" s="194"/>
      <c r="DC120" s="194"/>
      <c r="DD120" s="194"/>
      <c r="DE120" s="194"/>
      <c r="DF120" s="194"/>
      <c r="DG120" s="194"/>
      <c r="DH120" s="194"/>
      <c r="DI120" s="194"/>
    </row>
    <row r="121" spans="1:113" x14ac:dyDescent="0.25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4"/>
      <c r="BT121" s="194"/>
      <c r="BU121" s="194"/>
      <c r="BV121" s="194"/>
      <c r="BW121" s="194"/>
      <c r="BX121" s="194"/>
      <c r="BY121" s="194"/>
      <c r="BZ121" s="194"/>
      <c r="CA121" s="194"/>
      <c r="CB121" s="194"/>
      <c r="CC121" s="194"/>
      <c r="CD121" s="194"/>
      <c r="CE121" s="194"/>
      <c r="CF121" s="194"/>
      <c r="CG121" s="194"/>
      <c r="CH121" s="194"/>
      <c r="CI121" s="194"/>
      <c r="CJ121" s="194"/>
      <c r="CK121" s="194"/>
      <c r="CL121" s="194"/>
      <c r="CM121" s="194"/>
      <c r="CN121" s="194"/>
      <c r="CO121" s="194"/>
      <c r="CP121" s="194"/>
      <c r="CQ121" s="194"/>
      <c r="CR121" s="194"/>
      <c r="CS121" s="194"/>
      <c r="CT121" s="194"/>
      <c r="CU121" s="194"/>
      <c r="CV121" s="194"/>
      <c r="CW121" s="194"/>
      <c r="CX121" s="194"/>
      <c r="CY121" s="194"/>
      <c r="CZ121" s="194"/>
      <c r="DA121" s="194"/>
      <c r="DB121" s="194"/>
      <c r="DC121" s="194"/>
      <c r="DD121" s="194"/>
      <c r="DE121" s="194"/>
      <c r="DF121" s="194"/>
      <c r="DG121" s="194"/>
      <c r="DH121" s="194"/>
      <c r="DI121" s="194"/>
    </row>
    <row r="122" spans="1:113" x14ac:dyDescent="0.25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4"/>
      <c r="BT122" s="194"/>
      <c r="BU122" s="194"/>
      <c r="BV122" s="194"/>
      <c r="BW122" s="194"/>
      <c r="BX122" s="194"/>
      <c r="BY122" s="194"/>
      <c r="BZ122" s="194"/>
      <c r="CA122" s="194"/>
      <c r="CB122" s="194"/>
      <c r="CC122" s="194"/>
      <c r="CD122" s="194"/>
      <c r="CE122" s="194"/>
      <c r="CF122" s="194"/>
      <c r="CG122" s="194"/>
      <c r="CH122" s="194"/>
      <c r="CI122" s="194"/>
      <c r="CJ122" s="194"/>
      <c r="CK122" s="194"/>
      <c r="CL122" s="194"/>
      <c r="CM122" s="194"/>
      <c r="CN122" s="194"/>
      <c r="CO122" s="194"/>
      <c r="CP122" s="194"/>
      <c r="CQ122" s="194"/>
      <c r="CR122" s="194"/>
      <c r="CS122" s="194"/>
      <c r="CT122" s="194"/>
      <c r="CU122" s="194"/>
      <c r="CV122" s="194"/>
      <c r="CW122" s="194"/>
      <c r="CX122" s="194"/>
      <c r="CY122" s="194"/>
      <c r="CZ122" s="194"/>
      <c r="DA122" s="194"/>
      <c r="DB122" s="194"/>
      <c r="DC122" s="194"/>
      <c r="DD122" s="194"/>
      <c r="DE122" s="194"/>
      <c r="DF122" s="194"/>
      <c r="DG122" s="194"/>
      <c r="DH122" s="194"/>
      <c r="DI122" s="194"/>
    </row>
    <row r="123" spans="1:113" x14ac:dyDescent="0.25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4"/>
      <c r="BT123" s="194"/>
      <c r="BU123" s="194"/>
      <c r="BV123" s="194"/>
      <c r="BW123" s="194"/>
      <c r="BX123" s="194"/>
      <c r="BY123" s="194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4"/>
      <c r="CM123" s="194"/>
      <c r="CN123" s="194"/>
      <c r="CO123" s="194"/>
      <c r="CP123" s="194"/>
      <c r="CQ123" s="194"/>
      <c r="CR123" s="194"/>
      <c r="CS123" s="194"/>
      <c r="CT123" s="194"/>
      <c r="CU123" s="194"/>
      <c r="CV123" s="194"/>
      <c r="CW123" s="194"/>
      <c r="CX123" s="194"/>
      <c r="CY123" s="194"/>
      <c r="CZ123" s="194"/>
      <c r="DA123" s="194"/>
      <c r="DB123" s="194"/>
      <c r="DC123" s="194"/>
      <c r="DD123" s="194"/>
      <c r="DE123" s="194"/>
      <c r="DF123" s="194"/>
      <c r="DG123" s="194"/>
      <c r="DH123" s="194"/>
      <c r="DI123" s="194"/>
    </row>
    <row r="124" spans="1:113" x14ac:dyDescent="0.25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4"/>
      <c r="BT124" s="194"/>
      <c r="BU124" s="194"/>
      <c r="BV124" s="194"/>
      <c r="BW124" s="194"/>
      <c r="BX124" s="194"/>
      <c r="BY124" s="194"/>
      <c r="BZ124" s="194"/>
      <c r="CA124" s="194"/>
      <c r="CB124" s="194"/>
      <c r="CC124" s="194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4"/>
      <c r="CO124" s="194"/>
      <c r="CP124" s="194"/>
      <c r="CQ124" s="194"/>
      <c r="CR124" s="194"/>
      <c r="CS124" s="194"/>
      <c r="CT124" s="194"/>
      <c r="CU124" s="194"/>
      <c r="CV124" s="194"/>
      <c r="CW124" s="194"/>
      <c r="CX124" s="194"/>
      <c r="CY124" s="194"/>
      <c r="CZ124" s="194"/>
      <c r="DA124" s="194"/>
      <c r="DB124" s="194"/>
      <c r="DC124" s="194"/>
      <c r="DD124" s="194"/>
      <c r="DE124" s="194"/>
      <c r="DF124" s="194"/>
      <c r="DG124" s="194"/>
      <c r="DH124" s="194"/>
      <c r="DI124" s="194"/>
    </row>
    <row r="125" spans="1:113" x14ac:dyDescent="0.25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4"/>
      <c r="BT125" s="194"/>
      <c r="BU125" s="194"/>
      <c r="BV125" s="194"/>
      <c r="BW125" s="194"/>
      <c r="BX125" s="194"/>
      <c r="BY125" s="194"/>
      <c r="BZ125" s="194"/>
      <c r="CA125" s="194"/>
      <c r="CB125" s="194"/>
      <c r="CC125" s="194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4"/>
      <c r="CO125" s="194"/>
      <c r="CP125" s="194"/>
      <c r="CQ125" s="194"/>
      <c r="CR125" s="194"/>
      <c r="CS125" s="194"/>
      <c r="CT125" s="194"/>
      <c r="CU125" s="194"/>
      <c r="CV125" s="194"/>
      <c r="CW125" s="194"/>
      <c r="CX125" s="194"/>
      <c r="CY125" s="194"/>
      <c r="CZ125" s="194"/>
      <c r="DA125" s="194"/>
      <c r="DB125" s="194"/>
      <c r="DC125" s="194"/>
      <c r="DD125" s="194"/>
      <c r="DE125" s="194"/>
      <c r="DF125" s="194"/>
      <c r="DG125" s="194"/>
      <c r="DH125" s="194"/>
      <c r="DI125" s="194"/>
    </row>
    <row r="126" spans="1:113" x14ac:dyDescent="0.25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4"/>
      <c r="BT126" s="194"/>
      <c r="BU126" s="194"/>
      <c r="BV126" s="194"/>
      <c r="BW126" s="194"/>
      <c r="BX126" s="194"/>
      <c r="BY126" s="194"/>
      <c r="BZ126" s="194"/>
      <c r="CA126" s="194"/>
      <c r="CB126" s="194"/>
      <c r="CC126" s="194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4"/>
      <c r="CO126" s="194"/>
      <c r="CP126" s="194"/>
      <c r="CQ126" s="194"/>
      <c r="CR126" s="194"/>
      <c r="CS126" s="194"/>
      <c r="CT126" s="194"/>
      <c r="CU126" s="194"/>
      <c r="CV126" s="194"/>
      <c r="CW126" s="194"/>
      <c r="CX126" s="194"/>
      <c r="CY126" s="194"/>
      <c r="CZ126" s="194"/>
      <c r="DA126" s="194"/>
      <c r="DB126" s="194"/>
      <c r="DC126" s="194"/>
      <c r="DD126" s="194"/>
      <c r="DE126" s="194"/>
      <c r="DF126" s="194"/>
      <c r="DG126" s="194"/>
      <c r="DH126" s="194"/>
      <c r="DI126" s="194"/>
    </row>
    <row r="127" spans="1:113" x14ac:dyDescent="0.25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4"/>
      <c r="BT127" s="194"/>
      <c r="BU127" s="194"/>
      <c r="BV127" s="194"/>
      <c r="BW127" s="194"/>
      <c r="BX127" s="194"/>
      <c r="BY127" s="194"/>
      <c r="BZ127" s="194"/>
      <c r="CA127" s="194"/>
      <c r="CB127" s="194"/>
      <c r="CC127" s="194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4"/>
      <c r="CO127" s="194"/>
      <c r="CP127" s="194"/>
      <c r="CQ127" s="194"/>
      <c r="CR127" s="194"/>
      <c r="CS127" s="194"/>
      <c r="CT127" s="194"/>
      <c r="CU127" s="194"/>
      <c r="CV127" s="194"/>
      <c r="CW127" s="194"/>
      <c r="CX127" s="194"/>
      <c r="CY127" s="194"/>
      <c r="CZ127" s="194"/>
      <c r="DA127" s="194"/>
      <c r="DB127" s="194"/>
      <c r="DC127" s="194"/>
      <c r="DD127" s="194"/>
      <c r="DE127" s="194"/>
      <c r="DF127" s="194"/>
      <c r="DG127" s="194"/>
      <c r="DH127" s="194"/>
      <c r="DI127" s="194"/>
    </row>
    <row r="128" spans="1:113" x14ac:dyDescent="0.25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4"/>
      <c r="BT128" s="194"/>
      <c r="BU128" s="194"/>
      <c r="BV128" s="194"/>
      <c r="BW128" s="194"/>
      <c r="BX128" s="194"/>
      <c r="BY128" s="194"/>
      <c r="BZ128" s="194"/>
      <c r="CA128" s="194"/>
      <c r="CB128" s="194"/>
      <c r="CC128" s="194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4"/>
      <c r="CO128" s="194"/>
      <c r="CP128" s="194"/>
      <c r="CQ128" s="194"/>
      <c r="CR128" s="194"/>
      <c r="CS128" s="194"/>
      <c r="CT128" s="194"/>
      <c r="CU128" s="194"/>
      <c r="CV128" s="194"/>
      <c r="CW128" s="194"/>
      <c r="CX128" s="194"/>
      <c r="CY128" s="194"/>
      <c r="CZ128" s="194"/>
      <c r="DA128" s="194"/>
      <c r="DB128" s="194"/>
      <c r="DC128" s="194"/>
      <c r="DD128" s="194"/>
      <c r="DE128" s="194"/>
      <c r="DF128" s="194"/>
      <c r="DG128" s="194"/>
      <c r="DH128" s="194"/>
      <c r="DI128" s="194"/>
    </row>
    <row r="129" spans="1:113" x14ac:dyDescent="0.25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</row>
    <row r="130" spans="1:113" x14ac:dyDescent="0.25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4"/>
      <c r="BT130" s="194"/>
      <c r="BU130" s="194"/>
      <c r="BV130" s="194"/>
      <c r="BW130" s="194"/>
      <c r="BX130" s="194"/>
      <c r="BY130" s="194"/>
      <c r="BZ130" s="194"/>
      <c r="CA130" s="194"/>
      <c r="CB130" s="194"/>
      <c r="CC130" s="194"/>
      <c r="CD130" s="194"/>
      <c r="CE130" s="194"/>
      <c r="CF130" s="194"/>
      <c r="CG130" s="194"/>
      <c r="CH130" s="194"/>
      <c r="CI130" s="194"/>
      <c r="CJ130" s="194"/>
      <c r="CK130" s="194"/>
      <c r="CL130" s="194"/>
      <c r="CM130" s="194"/>
      <c r="CN130" s="194"/>
      <c r="CO130" s="194"/>
      <c r="CP130" s="194"/>
      <c r="CQ130" s="194"/>
      <c r="CR130" s="194"/>
      <c r="CS130" s="194"/>
      <c r="CT130" s="194"/>
      <c r="CU130" s="194"/>
      <c r="CV130" s="194"/>
      <c r="CW130" s="194"/>
      <c r="CX130" s="194"/>
      <c r="CY130" s="194"/>
      <c r="CZ130" s="194"/>
      <c r="DA130" s="194"/>
      <c r="DB130" s="194"/>
      <c r="DC130" s="194"/>
      <c r="DD130" s="194"/>
      <c r="DE130" s="194"/>
      <c r="DF130" s="194"/>
      <c r="DG130" s="194"/>
      <c r="DH130" s="194"/>
      <c r="DI130" s="194"/>
    </row>
    <row r="131" spans="1:113" x14ac:dyDescent="0.25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  <c r="BB131" s="194"/>
      <c r="BC131" s="194"/>
      <c r="BD131" s="194"/>
      <c r="BE131" s="194"/>
      <c r="BF131" s="194"/>
      <c r="BG131" s="194"/>
      <c r="BH131" s="194"/>
      <c r="BI131" s="194"/>
      <c r="BJ131" s="194"/>
      <c r="BK131" s="194"/>
      <c r="BL131" s="194"/>
      <c r="BM131" s="194"/>
      <c r="BN131" s="194"/>
      <c r="BO131" s="194"/>
      <c r="BP131" s="194"/>
      <c r="BQ131" s="194"/>
      <c r="BR131" s="194"/>
      <c r="BS131" s="194"/>
      <c r="BT131" s="194"/>
      <c r="BU131" s="194"/>
      <c r="BV131" s="194"/>
      <c r="BW131" s="194"/>
      <c r="BX131" s="194"/>
      <c r="BY131" s="194"/>
      <c r="BZ131" s="194"/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4"/>
      <c r="CM131" s="194"/>
      <c r="CN131" s="194"/>
      <c r="CO131" s="194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4"/>
      <c r="DA131" s="194"/>
      <c r="DB131" s="194"/>
      <c r="DC131" s="194"/>
      <c r="DD131" s="194"/>
      <c r="DE131" s="194"/>
      <c r="DF131" s="194"/>
      <c r="DG131" s="194"/>
      <c r="DH131" s="194"/>
      <c r="DI131" s="194"/>
    </row>
    <row r="132" spans="1:113" x14ac:dyDescent="0.25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  <c r="BO132" s="194"/>
      <c r="BP132" s="194"/>
      <c r="BQ132" s="194"/>
      <c r="BR132" s="194"/>
      <c r="BS132" s="194"/>
      <c r="BT132" s="194"/>
      <c r="BU132" s="194"/>
      <c r="BV132" s="194"/>
      <c r="BW132" s="194"/>
      <c r="BX132" s="194"/>
      <c r="BY132" s="194"/>
      <c r="BZ132" s="194"/>
      <c r="CA132" s="194"/>
      <c r="CB132" s="194"/>
      <c r="CC132" s="194"/>
      <c r="CD132" s="194"/>
      <c r="CE132" s="194"/>
      <c r="CF132" s="194"/>
      <c r="CG132" s="194"/>
      <c r="CH132" s="194"/>
      <c r="CI132" s="194"/>
      <c r="CJ132" s="194"/>
      <c r="CK132" s="194"/>
      <c r="CL132" s="194"/>
      <c r="CM132" s="194"/>
      <c r="CN132" s="194"/>
      <c r="CO132" s="194"/>
      <c r="CP132" s="194"/>
      <c r="CQ132" s="194"/>
      <c r="CR132" s="194"/>
      <c r="CS132" s="194"/>
      <c r="CT132" s="194"/>
      <c r="CU132" s="194"/>
      <c r="CV132" s="194"/>
      <c r="CW132" s="194"/>
      <c r="CX132" s="194"/>
      <c r="CY132" s="194"/>
      <c r="CZ132" s="194"/>
      <c r="DA132" s="194"/>
      <c r="DB132" s="194"/>
      <c r="DC132" s="194"/>
      <c r="DD132" s="194"/>
      <c r="DE132" s="194"/>
      <c r="DF132" s="194"/>
      <c r="DG132" s="194"/>
      <c r="DH132" s="194"/>
      <c r="DI132" s="194"/>
    </row>
    <row r="133" spans="1:113" x14ac:dyDescent="0.25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  <c r="BO133" s="194"/>
      <c r="BP133" s="194"/>
      <c r="BQ133" s="194"/>
      <c r="BR133" s="194"/>
      <c r="BS133" s="194"/>
      <c r="BT133" s="194"/>
      <c r="BU133" s="194"/>
      <c r="BV133" s="194"/>
      <c r="BW133" s="194"/>
      <c r="BX133" s="194"/>
      <c r="BY133" s="194"/>
      <c r="BZ133" s="194"/>
      <c r="CA133" s="194"/>
      <c r="CB133" s="194"/>
      <c r="CC133" s="194"/>
      <c r="CD133" s="194"/>
      <c r="CE133" s="194"/>
      <c r="CF133" s="194"/>
      <c r="CG133" s="194"/>
      <c r="CH133" s="194"/>
      <c r="CI133" s="194"/>
      <c r="CJ133" s="194"/>
      <c r="CK133" s="194"/>
      <c r="CL133" s="194"/>
      <c r="CM133" s="194"/>
      <c r="CN133" s="194"/>
      <c r="CO133" s="194"/>
      <c r="CP133" s="194"/>
      <c r="CQ133" s="194"/>
      <c r="CR133" s="194"/>
      <c r="CS133" s="194"/>
      <c r="CT133" s="194"/>
      <c r="CU133" s="194"/>
      <c r="CV133" s="194"/>
      <c r="CW133" s="194"/>
      <c r="CX133" s="194"/>
      <c r="CY133" s="194"/>
      <c r="CZ133" s="194"/>
      <c r="DA133" s="194"/>
      <c r="DB133" s="194"/>
      <c r="DC133" s="194"/>
      <c r="DD133" s="194"/>
      <c r="DE133" s="194"/>
      <c r="DF133" s="194"/>
      <c r="DG133" s="194"/>
      <c r="DH133" s="194"/>
      <c r="DI133" s="194"/>
    </row>
    <row r="134" spans="1:113" x14ac:dyDescent="0.25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  <c r="BB134" s="194"/>
      <c r="BC134" s="194"/>
      <c r="BD134" s="194"/>
      <c r="BE134" s="194"/>
      <c r="BF134" s="194"/>
      <c r="BG134" s="194"/>
      <c r="BH134" s="194"/>
      <c r="BI134" s="194"/>
      <c r="BJ134" s="194"/>
      <c r="BK134" s="194"/>
      <c r="BL134" s="194"/>
      <c r="BM134" s="194"/>
      <c r="BN134" s="194"/>
      <c r="BO134" s="194"/>
      <c r="BP134" s="194"/>
      <c r="BQ134" s="194"/>
      <c r="BR134" s="194"/>
      <c r="BS134" s="194"/>
      <c r="BT134" s="194"/>
      <c r="BU134" s="194"/>
      <c r="BV134" s="194"/>
      <c r="BW134" s="194"/>
      <c r="BX134" s="194"/>
      <c r="BY134" s="194"/>
      <c r="BZ134" s="194"/>
      <c r="CA134" s="194"/>
      <c r="CB134" s="194"/>
      <c r="CC134" s="194"/>
      <c r="CD134" s="194"/>
      <c r="CE134" s="194"/>
      <c r="CF134" s="194"/>
      <c r="CG134" s="194"/>
      <c r="CH134" s="194"/>
      <c r="CI134" s="194"/>
      <c r="CJ134" s="194"/>
      <c r="CK134" s="194"/>
      <c r="CL134" s="194"/>
      <c r="CM134" s="194"/>
      <c r="CN134" s="194"/>
      <c r="CO134" s="194"/>
      <c r="CP134" s="194"/>
      <c r="CQ134" s="194"/>
      <c r="CR134" s="194"/>
      <c r="CS134" s="194"/>
      <c r="CT134" s="194"/>
      <c r="CU134" s="194"/>
      <c r="CV134" s="194"/>
      <c r="CW134" s="194"/>
      <c r="CX134" s="194"/>
      <c r="CY134" s="194"/>
      <c r="CZ134" s="194"/>
      <c r="DA134" s="194"/>
      <c r="DB134" s="194"/>
      <c r="DC134" s="194"/>
      <c r="DD134" s="194"/>
      <c r="DE134" s="194"/>
      <c r="DF134" s="194"/>
      <c r="DG134" s="194"/>
      <c r="DH134" s="194"/>
      <c r="DI134" s="194"/>
    </row>
    <row r="135" spans="1:113" x14ac:dyDescent="0.25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  <c r="BB135" s="194"/>
      <c r="BC135" s="194"/>
      <c r="BD135" s="194"/>
      <c r="BE135" s="194"/>
      <c r="BF135" s="194"/>
      <c r="BG135" s="194"/>
      <c r="BH135" s="194"/>
      <c r="BI135" s="194"/>
      <c r="BJ135" s="194"/>
      <c r="BK135" s="194"/>
      <c r="BL135" s="194"/>
      <c r="BM135" s="194"/>
      <c r="BN135" s="194"/>
      <c r="BO135" s="194"/>
      <c r="BP135" s="194"/>
      <c r="BQ135" s="194"/>
      <c r="BR135" s="194"/>
      <c r="BS135" s="194"/>
      <c r="BT135" s="194"/>
      <c r="BU135" s="194"/>
      <c r="BV135" s="194"/>
      <c r="BW135" s="194"/>
      <c r="BX135" s="194"/>
      <c r="BY135" s="194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4"/>
      <c r="CM135" s="194"/>
      <c r="CN135" s="194"/>
      <c r="CO135" s="194"/>
      <c r="CP135" s="194"/>
      <c r="CQ135" s="194"/>
      <c r="CR135" s="194"/>
      <c r="CS135" s="194"/>
      <c r="CT135" s="194"/>
      <c r="CU135" s="194"/>
      <c r="CV135" s="194"/>
      <c r="CW135" s="194"/>
      <c r="CX135" s="194"/>
      <c r="CY135" s="194"/>
      <c r="CZ135" s="194"/>
      <c r="DA135" s="194"/>
      <c r="DB135" s="194"/>
      <c r="DC135" s="194"/>
      <c r="DD135" s="194"/>
      <c r="DE135" s="194"/>
      <c r="DF135" s="194"/>
      <c r="DG135" s="194"/>
      <c r="DH135" s="194"/>
      <c r="DI135" s="194"/>
    </row>
    <row r="136" spans="1:113" x14ac:dyDescent="0.25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E136" s="194"/>
      <c r="BF136" s="194"/>
      <c r="BG136" s="194"/>
      <c r="BH136" s="194"/>
      <c r="BI136" s="194"/>
      <c r="BJ136" s="194"/>
      <c r="BK136" s="194"/>
      <c r="BL136" s="194"/>
      <c r="BM136" s="194"/>
      <c r="BN136" s="194"/>
      <c r="BO136" s="194"/>
      <c r="BP136" s="194"/>
      <c r="BQ136" s="194"/>
      <c r="BR136" s="194"/>
      <c r="BS136" s="194"/>
      <c r="BT136" s="194"/>
      <c r="BU136" s="194"/>
      <c r="BV136" s="194"/>
      <c r="BW136" s="194"/>
      <c r="BX136" s="194"/>
      <c r="BY136" s="194"/>
      <c r="BZ136" s="194"/>
      <c r="CA136" s="194"/>
      <c r="CB136" s="194"/>
      <c r="CC136" s="194"/>
      <c r="CD136" s="194"/>
      <c r="CE136" s="194"/>
      <c r="CF136" s="194"/>
      <c r="CG136" s="194"/>
      <c r="CH136" s="194"/>
      <c r="CI136" s="194"/>
      <c r="CJ136" s="194"/>
      <c r="CK136" s="194"/>
      <c r="CL136" s="194"/>
      <c r="CM136" s="194"/>
      <c r="CN136" s="194"/>
      <c r="CO136" s="194"/>
      <c r="CP136" s="194"/>
      <c r="CQ136" s="194"/>
      <c r="CR136" s="194"/>
      <c r="CS136" s="194"/>
      <c r="CT136" s="194"/>
      <c r="CU136" s="194"/>
      <c r="CV136" s="194"/>
      <c r="CW136" s="194"/>
      <c r="CX136" s="194"/>
      <c r="CY136" s="194"/>
      <c r="CZ136" s="194"/>
      <c r="DA136" s="194"/>
      <c r="DB136" s="194"/>
      <c r="DC136" s="194"/>
      <c r="DD136" s="194"/>
      <c r="DE136" s="194"/>
      <c r="DF136" s="194"/>
      <c r="DG136" s="194"/>
      <c r="DH136" s="194"/>
      <c r="DI136" s="194"/>
    </row>
    <row r="137" spans="1:113" x14ac:dyDescent="0.25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4"/>
      <c r="BT137" s="194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</row>
    <row r="138" spans="1:113" x14ac:dyDescent="0.25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4"/>
      <c r="BT138" s="194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</row>
    <row r="139" spans="1:113" x14ac:dyDescent="0.25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</row>
    <row r="140" spans="1:113" x14ac:dyDescent="0.25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</row>
    <row r="141" spans="1:113" x14ac:dyDescent="0.25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</row>
    <row r="142" spans="1:113" x14ac:dyDescent="0.25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</row>
    <row r="143" spans="1:113" x14ac:dyDescent="0.25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</row>
    <row r="144" spans="1:113" x14ac:dyDescent="0.25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4"/>
      <c r="BT144" s="194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194"/>
      <c r="CN144" s="194"/>
      <c r="CO144" s="194"/>
      <c r="CP144" s="194"/>
      <c r="CQ144" s="194"/>
      <c r="CR144" s="194"/>
      <c r="CS144" s="194"/>
      <c r="CT144" s="194"/>
      <c r="CU144" s="194"/>
      <c r="CV144" s="194"/>
      <c r="CW144" s="194"/>
      <c r="CX144" s="194"/>
      <c r="CY144" s="194"/>
      <c r="CZ144" s="194"/>
      <c r="DA144" s="194"/>
      <c r="DB144" s="194"/>
      <c r="DC144" s="194"/>
      <c r="DD144" s="194"/>
      <c r="DE144" s="194"/>
      <c r="DF144" s="194"/>
      <c r="DG144" s="194"/>
      <c r="DH144" s="194"/>
      <c r="DI144" s="194"/>
    </row>
    <row r="145" spans="1:113" x14ac:dyDescent="0.25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  <c r="BP145" s="194"/>
      <c r="BQ145" s="194"/>
      <c r="BR145" s="194"/>
      <c r="BS145" s="194"/>
      <c r="BT145" s="194"/>
      <c r="BU145" s="194"/>
      <c r="BV145" s="194"/>
      <c r="BW145" s="194"/>
      <c r="BX145" s="194"/>
      <c r="BY145" s="194"/>
      <c r="BZ145" s="194"/>
      <c r="CA145" s="194"/>
      <c r="CB145" s="194"/>
      <c r="CC145" s="194"/>
      <c r="CD145" s="194"/>
      <c r="CE145" s="194"/>
      <c r="CF145" s="194"/>
      <c r="CG145" s="194"/>
      <c r="CH145" s="194"/>
      <c r="CI145" s="194"/>
      <c r="CJ145" s="194"/>
      <c r="CK145" s="194"/>
      <c r="CL145" s="194"/>
      <c r="CM145" s="194"/>
      <c r="CN145" s="194"/>
      <c r="CO145" s="194"/>
      <c r="CP145" s="194"/>
      <c r="CQ145" s="194"/>
      <c r="CR145" s="194"/>
      <c r="CS145" s="194"/>
      <c r="CT145" s="194"/>
      <c r="CU145" s="194"/>
      <c r="CV145" s="194"/>
      <c r="CW145" s="194"/>
      <c r="CX145" s="194"/>
      <c r="CY145" s="194"/>
      <c r="CZ145" s="194"/>
      <c r="DA145" s="194"/>
      <c r="DB145" s="194"/>
      <c r="DC145" s="194"/>
      <c r="DD145" s="194"/>
      <c r="DE145" s="194"/>
      <c r="DF145" s="194"/>
      <c r="DG145" s="194"/>
      <c r="DH145" s="194"/>
      <c r="DI145" s="194"/>
    </row>
    <row r="146" spans="1:113" x14ac:dyDescent="0.25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4"/>
      <c r="BT146" s="194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</row>
    <row r="147" spans="1:113" x14ac:dyDescent="0.25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</row>
    <row r="148" spans="1:113" x14ac:dyDescent="0.25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4"/>
      <c r="BT148" s="194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</row>
    <row r="149" spans="1:113" x14ac:dyDescent="0.25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4"/>
      <c r="BT149" s="194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</row>
    <row r="150" spans="1:113" x14ac:dyDescent="0.25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4"/>
      <c r="BT150" s="194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</row>
    <row r="151" spans="1:113" x14ac:dyDescent="0.25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4"/>
      <c r="BT151" s="194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</row>
    <row r="152" spans="1:113" x14ac:dyDescent="0.25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</row>
    <row r="153" spans="1:113" x14ac:dyDescent="0.25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4"/>
      <c r="BT153" s="194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</row>
    <row r="154" spans="1:113" x14ac:dyDescent="0.25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4"/>
      <c r="BT154" s="194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</row>
    <row r="155" spans="1:113" x14ac:dyDescent="0.25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4"/>
      <c r="BT155" s="194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</row>
    <row r="156" spans="1:113" x14ac:dyDescent="0.25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4"/>
      <c r="BT156" s="194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</row>
    <row r="157" spans="1:113" x14ac:dyDescent="0.25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4"/>
      <c r="BT157" s="194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</row>
    <row r="158" spans="1:113" x14ac:dyDescent="0.25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4"/>
      <c r="BT158" s="194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</row>
    <row r="159" spans="1:113" x14ac:dyDescent="0.25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4"/>
      <c r="BT159" s="194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</row>
    <row r="160" spans="1:113" x14ac:dyDescent="0.25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4"/>
      <c r="BT160" s="194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</row>
    <row r="161" spans="1:113" x14ac:dyDescent="0.25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4"/>
      <c r="BT161" s="194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</row>
    <row r="162" spans="1:113" x14ac:dyDescent="0.25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  <c r="BP162" s="194"/>
      <c r="BQ162" s="194"/>
      <c r="BR162" s="194"/>
      <c r="BS162" s="194"/>
      <c r="BT162" s="194"/>
      <c r="BU162" s="194"/>
      <c r="BV162" s="194"/>
      <c r="BW162" s="194"/>
      <c r="BX162" s="194"/>
      <c r="BY162" s="194"/>
      <c r="BZ162" s="194"/>
      <c r="CA162" s="194"/>
      <c r="CB162" s="194"/>
      <c r="CC162" s="194"/>
      <c r="CD162" s="194"/>
      <c r="CE162" s="194"/>
      <c r="CF162" s="194"/>
      <c r="CG162" s="194"/>
      <c r="CH162" s="194"/>
      <c r="CI162" s="194"/>
      <c r="CJ162" s="194"/>
      <c r="CK162" s="194"/>
      <c r="CL162" s="194"/>
      <c r="CM162" s="194"/>
      <c r="CN162" s="194"/>
      <c r="CO162" s="194"/>
      <c r="CP162" s="194"/>
      <c r="CQ162" s="194"/>
      <c r="CR162" s="194"/>
      <c r="CS162" s="194"/>
      <c r="CT162" s="194"/>
      <c r="CU162" s="194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4"/>
      <c r="DG162" s="194"/>
      <c r="DH162" s="194"/>
      <c r="DI162" s="194"/>
    </row>
    <row r="163" spans="1:113" x14ac:dyDescent="0.25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  <c r="BP163" s="194"/>
      <c r="BQ163" s="194"/>
      <c r="BR163" s="194"/>
      <c r="BS163" s="194"/>
      <c r="BT163" s="194"/>
      <c r="BU163" s="194"/>
      <c r="BV163" s="194"/>
      <c r="BW163" s="194"/>
      <c r="BX163" s="194"/>
      <c r="BY163" s="194"/>
      <c r="BZ163" s="194"/>
      <c r="CA163" s="194"/>
      <c r="CB163" s="194"/>
      <c r="CC163" s="194"/>
      <c r="CD163" s="194"/>
      <c r="CE163" s="194"/>
      <c r="CF163" s="194"/>
      <c r="CG163" s="194"/>
      <c r="CH163" s="194"/>
      <c r="CI163" s="194"/>
      <c r="CJ163" s="194"/>
      <c r="CK163" s="194"/>
      <c r="CL163" s="194"/>
      <c r="CM163" s="194"/>
      <c r="CN163" s="194"/>
      <c r="CO163" s="194"/>
      <c r="CP163" s="194"/>
      <c r="CQ163" s="194"/>
      <c r="CR163" s="194"/>
      <c r="CS163" s="194"/>
      <c r="CT163" s="194"/>
      <c r="CU163" s="194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4"/>
      <c r="DG163" s="194"/>
      <c r="DH163" s="194"/>
      <c r="DI163" s="194"/>
    </row>
    <row r="164" spans="1:113" x14ac:dyDescent="0.25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  <c r="BP164" s="194"/>
      <c r="BQ164" s="194"/>
      <c r="BR164" s="194"/>
      <c r="BS164" s="194"/>
      <c r="BT164" s="194"/>
      <c r="BU164" s="194"/>
      <c r="BV164" s="194"/>
      <c r="BW164" s="194"/>
      <c r="BX164" s="194"/>
      <c r="BY164" s="194"/>
      <c r="BZ164" s="194"/>
      <c r="CA164" s="194"/>
      <c r="CB164" s="194"/>
      <c r="CC164" s="194"/>
      <c r="CD164" s="194"/>
      <c r="CE164" s="194"/>
      <c r="CF164" s="194"/>
      <c r="CG164" s="194"/>
      <c r="CH164" s="194"/>
      <c r="CI164" s="194"/>
      <c r="CJ164" s="194"/>
      <c r="CK164" s="194"/>
      <c r="CL164" s="194"/>
      <c r="CM164" s="194"/>
      <c r="CN164" s="194"/>
      <c r="CO164" s="194"/>
      <c r="CP164" s="194"/>
      <c r="CQ164" s="194"/>
      <c r="CR164" s="194"/>
      <c r="CS164" s="194"/>
      <c r="CT164" s="194"/>
      <c r="CU164" s="194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4"/>
      <c r="DG164" s="194"/>
      <c r="DH164" s="194"/>
      <c r="DI164" s="194"/>
    </row>
    <row r="165" spans="1:113" x14ac:dyDescent="0.25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  <c r="BP165" s="194"/>
      <c r="BQ165" s="194"/>
      <c r="BR165" s="194"/>
      <c r="BS165" s="194"/>
      <c r="BT165" s="194"/>
      <c r="BU165" s="194"/>
      <c r="BV165" s="194"/>
      <c r="BW165" s="194"/>
      <c r="BX165" s="194"/>
      <c r="BY165" s="194"/>
      <c r="BZ165" s="194"/>
      <c r="CA165" s="194"/>
      <c r="CB165" s="194"/>
      <c r="CC165" s="194"/>
      <c r="CD165" s="194"/>
      <c r="CE165" s="194"/>
      <c r="CF165" s="194"/>
      <c r="CG165" s="194"/>
      <c r="CH165" s="194"/>
      <c r="CI165" s="194"/>
      <c r="CJ165" s="194"/>
      <c r="CK165" s="194"/>
      <c r="CL165" s="194"/>
      <c r="CM165" s="194"/>
      <c r="CN165" s="194"/>
      <c r="CO165" s="194"/>
      <c r="CP165" s="194"/>
      <c r="CQ165" s="194"/>
      <c r="CR165" s="194"/>
      <c r="CS165" s="194"/>
      <c r="CT165" s="194"/>
      <c r="CU165" s="194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4"/>
      <c r="DG165" s="194"/>
      <c r="DH165" s="194"/>
      <c r="DI165" s="194"/>
    </row>
    <row r="166" spans="1:113" x14ac:dyDescent="0.25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  <c r="BP166" s="194"/>
      <c r="BQ166" s="194"/>
      <c r="BR166" s="194"/>
      <c r="BS166" s="194"/>
      <c r="BT166" s="194"/>
      <c r="BU166" s="194"/>
      <c r="BV166" s="194"/>
      <c r="BW166" s="194"/>
      <c r="BX166" s="194"/>
      <c r="BY166" s="194"/>
      <c r="BZ166" s="194"/>
      <c r="CA166" s="194"/>
      <c r="CB166" s="194"/>
      <c r="CC166" s="194"/>
      <c r="CD166" s="194"/>
      <c r="CE166" s="194"/>
      <c r="CF166" s="194"/>
      <c r="CG166" s="194"/>
      <c r="CH166" s="194"/>
      <c r="CI166" s="194"/>
      <c r="CJ166" s="194"/>
      <c r="CK166" s="194"/>
      <c r="CL166" s="194"/>
      <c r="CM166" s="194"/>
      <c r="CN166" s="194"/>
      <c r="CO166" s="194"/>
      <c r="CP166" s="194"/>
      <c r="CQ166" s="194"/>
      <c r="CR166" s="194"/>
      <c r="CS166" s="194"/>
      <c r="CT166" s="194"/>
      <c r="CU166" s="194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4"/>
      <c r="DG166" s="194"/>
      <c r="DH166" s="194"/>
      <c r="DI166" s="194"/>
    </row>
    <row r="167" spans="1:113" x14ac:dyDescent="0.25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  <c r="BP167" s="194"/>
      <c r="BQ167" s="194"/>
      <c r="BR167" s="194"/>
      <c r="BS167" s="194"/>
      <c r="BT167" s="194"/>
      <c r="BU167" s="194"/>
      <c r="BV167" s="194"/>
      <c r="BW167" s="194"/>
      <c r="BX167" s="194"/>
      <c r="BY167" s="194"/>
      <c r="BZ167" s="194"/>
      <c r="CA167" s="194"/>
      <c r="CB167" s="194"/>
      <c r="CC167" s="194"/>
      <c r="CD167" s="194"/>
      <c r="CE167" s="194"/>
      <c r="CF167" s="194"/>
      <c r="CG167" s="194"/>
      <c r="CH167" s="194"/>
      <c r="CI167" s="194"/>
      <c r="CJ167" s="194"/>
      <c r="CK167" s="194"/>
      <c r="CL167" s="194"/>
      <c r="CM167" s="194"/>
      <c r="CN167" s="194"/>
      <c r="CO167" s="194"/>
      <c r="CP167" s="194"/>
      <c r="CQ167" s="194"/>
      <c r="CR167" s="194"/>
      <c r="CS167" s="194"/>
      <c r="CT167" s="194"/>
      <c r="CU167" s="194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4"/>
      <c r="DG167" s="194"/>
      <c r="DH167" s="194"/>
      <c r="DI167" s="194"/>
    </row>
    <row r="168" spans="1:113" x14ac:dyDescent="0.25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  <c r="BP168" s="194"/>
      <c r="BQ168" s="194"/>
      <c r="BR168" s="194"/>
      <c r="BS168" s="194"/>
      <c r="BT168" s="194"/>
      <c r="BU168" s="194"/>
      <c r="BV168" s="194"/>
      <c r="BW168" s="194"/>
      <c r="BX168" s="194"/>
      <c r="BY168" s="194"/>
      <c r="BZ168" s="194"/>
      <c r="CA168" s="194"/>
      <c r="CB168" s="194"/>
      <c r="CC168" s="194"/>
      <c r="CD168" s="194"/>
      <c r="CE168" s="194"/>
      <c r="CF168" s="194"/>
      <c r="CG168" s="194"/>
      <c r="CH168" s="194"/>
      <c r="CI168" s="194"/>
      <c r="CJ168" s="194"/>
      <c r="CK168" s="194"/>
      <c r="CL168" s="194"/>
      <c r="CM168" s="194"/>
      <c r="CN168" s="194"/>
      <c r="CO168" s="194"/>
      <c r="CP168" s="194"/>
      <c r="CQ168" s="194"/>
      <c r="CR168" s="194"/>
      <c r="CS168" s="194"/>
      <c r="CT168" s="194"/>
      <c r="CU168" s="194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4"/>
      <c r="DG168" s="194"/>
      <c r="DH168" s="194"/>
      <c r="DI168" s="194"/>
    </row>
    <row r="169" spans="1:113" x14ac:dyDescent="0.25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  <c r="BP169" s="194"/>
      <c r="BQ169" s="194"/>
      <c r="BR169" s="194"/>
      <c r="BS169" s="194"/>
      <c r="BT169" s="194"/>
      <c r="BU169" s="194"/>
      <c r="BV169" s="194"/>
      <c r="BW169" s="194"/>
      <c r="BX169" s="194"/>
      <c r="BY169" s="194"/>
      <c r="BZ169" s="194"/>
      <c r="CA169" s="194"/>
      <c r="CB169" s="194"/>
      <c r="CC169" s="194"/>
      <c r="CD169" s="194"/>
      <c r="CE169" s="194"/>
      <c r="CF169" s="194"/>
      <c r="CG169" s="194"/>
      <c r="CH169" s="194"/>
      <c r="CI169" s="194"/>
      <c r="CJ169" s="194"/>
      <c r="CK169" s="194"/>
      <c r="CL169" s="194"/>
      <c r="CM169" s="194"/>
      <c r="CN169" s="194"/>
      <c r="CO169" s="194"/>
      <c r="CP169" s="194"/>
      <c r="CQ169" s="194"/>
      <c r="CR169" s="194"/>
      <c r="CS169" s="194"/>
      <c r="CT169" s="194"/>
      <c r="CU169" s="194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4"/>
      <c r="DG169" s="194"/>
      <c r="DH169" s="194"/>
      <c r="DI169" s="194"/>
    </row>
    <row r="170" spans="1:113" x14ac:dyDescent="0.25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  <c r="BP170" s="194"/>
      <c r="BQ170" s="194"/>
      <c r="BR170" s="194"/>
      <c r="BS170" s="194"/>
      <c r="BT170" s="194"/>
      <c r="BU170" s="194"/>
      <c r="BV170" s="194"/>
      <c r="BW170" s="194"/>
      <c r="BX170" s="194"/>
      <c r="BY170" s="194"/>
      <c r="BZ170" s="194"/>
      <c r="CA170" s="194"/>
      <c r="CB170" s="194"/>
      <c r="CC170" s="194"/>
      <c r="CD170" s="194"/>
      <c r="CE170" s="194"/>
      <c r="CF170" s="194"/>
      <c r="CG170" s="194"/>
      <c r="CH170" s="194"/>
      <c r="CI170" s="194"/>
      <c r="CJ170" s="194"/>
      <c r="CK170" s="194"/>
      <c r="CL170" s="194"/>
      <c r="CM170" s="194"/>
      <c r="CN170" s="194"/>
      <c r="CO170" s="194"/>
      <c r="CP170" s="194"/>
      <c r="CQ170" s="194"/>
      <c r="CR170" s="194"/>
      <c r="CS170" s="194"/>
      <c r="CT170" s="194"/>
      <c r="CU170" s="194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4"/>
      <c r="DG170" s="194"/>
      <c r="DH170" s="194"/>
      <c r="DI170" s="194"/>
    </row>
    <row r="171" spans="1:113" x14ac:dyDescent="0.25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  <c r="BP171" s="194"/>
      <c r="BQ171" s="194"/>
      <c r="BR171" s="194"/>
      <c r="BS171" s="194"/>
      <c r="BT171" s="194"/>
      <c r="BU171" s="194"/>
      <c r="BV171" s="194"/>
      <c r="BW171" s="194"/>
      <c r="BX171" s="194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4"/>
      <c r="CI171" s="194"/>
      <c r="CJ171" s="194"/>
      <c r="CK171" s="194"/>
      <c r="CL171" s="194"/>
      <c r="CM171" s="194"/>
      <c r="CN171" s="194"/>
      <c r="CO171" s="194"/>
      <c r="CP171" s="194"/>
      <c r="CQ171" s="194"/>
      <c r="CR171" s="194"/>
      <c r="CS171" s="194"/>
      <c r="CT171" s="194"/>
      <c r="CU171" s="194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4"/>
      <c r="DG171" s="194"/>
      <c r="DH171" s="194"/>
      <c r="DI171" s="194"/>
    </row>
    <row r="172" spans="1:113" x14ac:dyDescent="0.25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4"/>
      <c r="BT172" s="194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</row>
    <row r="173" spans="1:113" x14ac:dyDescent="0.25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  <c r="BP173" s="194"/>
      <c r="BQ173" s="194"/>
      <c r="BR173" s="194"/>
      <c r="BS173" s="194"/>
      <c r="BT173" s="194"/>
      <c r="BU173" s="194"/>
      <c r="BV173" s="194"/>
      <c r="BW173" s="194"/>
      <c r="BX173" s="194"/>
      <c r="BY173" s="194"/>
      <c r="BZ173" s="194"/>
      <c r="CA173" s="194"/>
      <c r="CB173" s="194"/>
      <c r="CC173" s="194"/>
      <c r="CD173" s="194"/>
      <c r="CE173" s="194"/>
      <c r="CF173" s="194"/>
      <c r="CG173" s="194"/>
      <c r="CH173" s="194"/>
      <c r="CI173" s="194"/>
      <c r="CJ173" s="194"/>
      <c r="CK173" s="194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4"/>
      <c r="DG173" s="194"/>
      <c r="DH173" s="194"/>
      <c r="DI173" s="194"/>
    </row>
    <row r="174" spans="1:113" x14ac:dyDescent="0.25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  <c r="BP174" s="194"/>
      <c r="BQ174" s="194"/>
      <c r="BR174" s="194"/>
      <c r="BS174" s="194"/>
      <c r="BT174" s="194"/>
      <c r="BU174" s="194"/>
      <c r="BV174" s="194"/>
      <c r="BW174" s="194"/>
      <c r="BX174" s="194"/>
      <c r="BY174" s="194"/>
      <c r="BZ174" s="194"/>
      <c r="CA174" s="194"/>
      <c r="CB174" s="194"/>
      <c r="CC174" s="194"/>
      <c r="CD174" s="194"/>
      <c r="CE174" s="194"/>
      <c r="CF174" s="194"/>
      <c r="CG174" s="194"/>
      <c r="CH174" s="194"/>
      <c r="CI174" s="194"/>
      <c r="CJ174" s="194"/>
      <c r="CK174" s="194"/>
      <c r="CL174" s="194"/>
      <c r="CM174" s="194"/>
      <c r="CN174" s="194"/>
      <c r="CO174" s="194"/>
      <c r="CP174" s="194"/>
      <c r="CQ174" s="194"/>
      <c r="CR174" s="194"/>
      <c r="CS174" s="194"/>
      <c r="CT174" s="194"/>
      <c r="CU174" s="194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4"/>
      <c r="DG174" s="194"/>
      <c r="DH174" s="194"/>
      <c r="DI174" s="194"/>
    </row>
    <row r="175" spans="1:113" x14ac:dyDescent="0.25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  <c r="BP175" s="194"/>
      <c r="BQ175" s="194"/>
      <c r="BR175" s="194"/>
      <c r="BS175" s="194"/>
      <c r="BT175" s="194"/>
      <c r="BU175" s="194"/>
      <c r="BV175" s="194"/>
      <c r="BW175" s="194"/>
      <c r="BX175" s="194"/>
      <c r="BY175" s="194"/>
      <c r="BZ175" s="194"/>
      <c r="CA175" s="194"/>
      <c r="CB175" s="194"/>
      <c r="CC175" s="194"/>
      <c r="CD175" s="194"/>
      <c r="CE175" s="194"/>
      <c r="CF175" s="194"/>
      <c r="CG175" s="194"/>
      <c r="CH175" s="194"/>
      <c r="CI175" s="194"/>
      <c r="CJ175" s="194"/>
      <c r="CK175" s="194"/>
      <c r="CL175" s="194"/>
      <c r="CM175" s="194"/>
      <c r="CN175" s="194"/>
      <c r="CO175" s="194"/>
      <c r="CP175" s="194"/>
      <c r="CQ175" s="194"/>
      <c r="CR175" s="194"/>
      <c r="CS175" s="194"/>
      <c r="CT175" s="194"/>
      <c r="CU175" s="194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4"/>
      <c r="DG175" s="194"/>
      <c r="DH175" s="194"/>
      <c r="DI175" s="194"/>
    </row>
    <row r="176" spans="1:113" x14ac:dyDescent="0.25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  <c r="BP176" s="194"/>
      <c r="BQ176" s="194"/>
      <c r="BR176" s="194"/>
      <c r="BS176" s="194"/>
      <c r="BT176" s="194"/>
      <c r="BU176" s="194"/>
      <c r="BV176" s="194"/>
      <c r="BW176" s="194"/>
      <c r="BX176" s="194"/>
      <c r="BY176" s="194"/>
      <c r="BZ176" s="194"/>
      <c r="CA176" s="194"/>
      <c r="CB176" s="194"/>
      <c r="CC176" s="194"/>
      <c r="CD176" s="194"/>
      <c r="CE176" s="194"/>
      <c r="CF176" s="194"/>
      <c r="CG176" s="194"/>
      <c r="CH176" s="194"/>
      <c r="CI176" s="194"/>
      <c r="CJ176" s="194"/>
      <c r="CK176" s="194"/>
      <c r="CL176" s="194"/>
      <c r="CM176" s="194"/>
      <c r="CN176" s="194"/>
      <c r="CO176" s="194"/>
      <c r="CP176" s="194"/>
      <c r="CQ176" s="194"/>
      <c r="CR176" s="194"/>
      <c r="CS176" s="194"/>
      <c r="CT176" s="194"/>
      <c r="CU176" s="194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4"/>
      <c r="DG176" s="194"/>
      <c r="DH176" s="194"/>
      <c r="DI176" s="194"/>
    </row>
    <row r="177" spans="1:113" x14ac:dyDescent="0.25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  <c r="BP177" s="194"/>
      <c r="BQ177" s="194"/>
      <c r="BR177" s="194"/>
      <c r="BS177" s="194"/>
      <c r="BT177" s="194"/>
      <c r="BU177" s="194"/>
      <c r="BV177" s="194"/>
      <c r="BW177" s="194"/>
      <c r="BX177" s="194"/>
      <c r="BY177" s="194"/>
      <c r="BZ177" s="194"/>
      <c r="CA177" s="194"/>
      <c r="CB177" s="194"/>
      <c r="CC177" s="194"/>
      <c r="CD177" s="194"/>
      <c r="CE177" s="194"/>
      <c r="CF177" s="194"/>
      <c r="CG177" s="194"/>
      <c r="CH177" s="194"/>
      <c r="CI177" s="194"/>
      <c r="CJ177" s="194"/>
      <c r="CK177" s="194"/>
      <c r="CL177" s="194"/>
      <c r="CM177" s="194"/>
      <c r="CN177" s="194"/>
      <c r="CO177" s="194"/>
      <c r="CP177" s="194"/>
      <c r="CQ177" s="194"/>
      <c r="CR177" s="194"/>
      <c r="CS177" s="194"/>
      <c r="CT177" s="194"/>
      <c r="CU177" s="194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4"/>
      <c r="DG177" s="194"/>
      <c r="DH177" s="194"/>
      <c r="DI177" s="194"/>
    </row>
    <row r="178" spans="1:113" x14ac:dyDescent="0.25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4"/>
      <c r="BS178" s="194"/>
      <c r="BT178" s="194"/>
      <c r="BU178" s="194"/>
      <c r="BV178" s="194"/>
      <c r="BW178" s="194"/>
      <c r="BX178" s="194"/>
      <c r="BY178" s="194"/>
      <c r="BZ178" s="194"/>
      <c r="CA178" s="194"/>
      <c r="CB178" s="194"/>
      <c r="CC178" s="194"/>
      <c r="CD178" s="194"/>
      <c r="CE178" s="194"/>
      <c r="CF178" s="194"/>
      <c r="CG178" s="194"/>
      <c r="CH178" s="194"/>
      <c r="CI178" s="194"/>
      <c r="CJ178" s="194"/>
      <c r="CK178" s="194"/>
      <c r="CL178" s="194"/>
      <c r="CM178" s="194"/>
      <c r="CN178" s="194"/>
      <c r="CO178" s="194"/>
      <c r="CP178" s="194"/>
      <c r="CQ178" s="194"/>
      <c r="CR178" s="194"/>
      <c r="CS178" s="194"/>
      <c r="CT178" s="194"/>
      <c r="CU178" s="194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4"/>
      <c r="DG178" s="194"/>
      <c r="DH178" s="194"/>
      <c r="DI178" s="194"/>
    </row>
    <row r="179" spans="1:113" x14ac:dyDescent="0.25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4"/>
      <c r="BS179" s="194"/>
      <c r="BT179" s="194"/>
      <c r="BU179" s="194"/>
      <c r="BV179" s="194"/>
      <c r="BW179" s="194"/>
      <c r="BX179" s="194"/>
      <c r="BY179" s="194"/>
      <c r="BZ179" s="194"/>
      <c r="CA179" s="194"/>
      <c r="CB179" s="194"/>
      <c r="CC179" s="194"/>
      <c r="CD179" s="194"/>
      <c r="CE179" s="194"/>
      <c r="CF179" s="194"/>
      <c r="CG179" s="194"/>
      <c r="CH179" s="194"/>
      <c r="CI179" s="194"/>
      <c r="CJ179" s="194"/>
      <c r="CK179" s="194"/>
      <c r="CL179" s="194"/>
      <c r="CM179" s="194"/>
      <c r="CN179" s="194"/>
      <c r="CO179" s="194"/>
      <c r="CP179" s="194"/>
      <c r="CQ179" s="194"/>
      <c r="CR179" s="194"/>
      <c r="CS179" s="194"/>
      <c r="CT179" s="194"/>
      <c r="CU179" s="194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</row>
    <row r="180" spans="1:113" x14ac:dyDescent="0.25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4"/>
      <c r="BS180" s="194"/>
      <c r="BT180" s="194"/>
      <c r="BU180" s="194"/>
      <c r="BV180" s="194"/>
      <c r="BW180" s="194"/>
      <c r="BX180" s="194"/>
      <c r="BY180" s="194"/>
      <c r="BZ180" s="194"/>
      <c r="CA180" s="194"/>
      <c r="CB180" s="194"/>
      <c r="CC180" s="194"/>
      <c r="CD180" s="194"/>
      <c r="CE180" s="194"/>
      <c r="CF180" s="194"/>
      <c r="CG180" s="194"/>
      <c r="CH180" s="194"/>
      <c r="CI180" s="194"/>
      <c r="CJ180" s="194"/>
      <c r="CK180" s="194"/>
      <c r="CL180" s="194"/>
      <c r="CM180" s="194"/>
      <c r="CN180" s="194"/>
      <c r="CO180" s="194"/>
      <c r="CP180" s="194"/>
      <c r="CQ180" s="194"/>
      <c r="CR180" s="194"/>
      <c r="CS180" s="194"/>
      <c r="CT180" s="194"/>
      <c r="CU180" s="194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</row>
    <row r="181" spans="1:113" x14ac:dyDescent="0.25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4"/>
      <c r="BS181" s="194"/>
      <c r="BT181" s="194"/>
      <c r="BU181" s="194"/>
      <c r="BV181" s="194"/>
      <c r="BW181" s="194"/>
      <c r="BX181" s="194"/>
      <c r="BY181" s="194"/>
      <c r="BZ181" s="194"/>
      <c r="CA181" s="194"/>
      <c r="CB181" s="194"/>
      <c r="CC181" s="194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4"/>
      <c r="CO181" s="194"/>
      <c r="CP181" s="194"/>
      <c r="CQ181" s="194"/>
      <c r="CR181" s="194"/>
      <c r="CS181" s="194"/>
      <c r="CT181" s="194"/>
      <c r="CU181" s="194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</row>
    <row r="182" spans="1:113" x14ac:dyDescent="0.25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  <c r="BP182" s="194"/>
      <c r="BQ182" s="194"/>
      <c r="BR182" s="194"/>
      <c r="BS182" s="194"/>
      <c r="BT182" s="194"/>
      <c r="BU182" s="194"/>
      <c r="BV182" s="194"/>
      <c r="BW182" s="194"/>
      <c r="BX182" s="194"/>
      <c r="BY182" s="194"/>
      <c r="BZ182" s="194"/>
      <c r="CA182" s="194"/>
      <c r="CB182" s="194"/>
      <c r="CC182" s="194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4"/>
      <c r="CO182" s="194"/>
      <c r="CP182" s="194"/>
      <c r="CQ182" s="194"/>
      <c r="CR182" s="194"/>
      <c r="CS182" s="194"/>
      <c r="CT182" s="194"/>
      <c r="CU182" s="194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</row>
    <row r="183" spans="1:113" x14ac:dyDescent="0.25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  <c r="BP183" s="194"/>
      <c r="BQ183" s="194"/>
      <c r="BR183" s="194"/>
      <c r="BS183" s="194"/>
      <c r="BT183" s="194"/>
      <c r="BU183" s="194"/>
      <c r="BV183" s="194"/>
      <c r="BW183" s="194"/>
      <c r="BX183" s="194"/>
      <c r="BY183" s="194"/>
      <c r="BZ183" s="194"/>
      <c r="CA183" s="194"/>
      <c r="CB183" s="194"/>
      <c r="CC183" s="194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4"/>
      <c r="CO183" s="194"/>
      <c r="CP183" s="194"/>
      <c r="CQ183" s="194"/>
      <c r="CR183" s="194"/>
      <c r="CS183" s="194"/>
      <c r="CT183" s="194"/>
      <c r="CU183" s="194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</row>
    <row r="184" spans="1:113" x14ac:dyDescent="0.25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  <c r="BP184" s="194"/>
      <c r="BQ184" s="194"/>
      <c r="BR184" s="194"/>
      <c r="BS184" s="194"/>
      <c r="BT184" s="194"/>
      <c r="BU184" s="194"/>
      <c r="BV184" s="194"/>
      <c r="BW184" s="194"/>
      <c r="BX184" s="194"/>
      <c r="BY184" s="194"/>
      <c r="BZ184" s="194"/>
      <c r="CA184" s="194"/>
      <c r="CB184" s="194"/>
      <c r="CC184" s="194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4"/>
      <c r="CO184" s="194"/>
      <c r="CP184" s="194"/>
      <c r="CQ184" s="194"/>
      <c r="CR184" s="194"/>
      <c r="CS184" s="194"/>
      <c r="CT184" s="194"/>
      <c r="CU184" s="194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</row>
    <row r="185" spans="1:113" x14ac:dyDescent="0.25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4"/>
      <c r="BS185" s="194"/>
      <c r="BT185" s="194"/>
      <c r="BU185" s="194"/>
      <c r="BV185" s="194"/>
      <c r="BW185" s="194"/>
      <c r="BX185" s="194"/>
      <c r="BY185" s="194"/>
      <c r="BZ185" s="194"/>
      <c r="CA185" s="194"/>
      <c r="CB185" s="194"/>
      <c r="CC185" s="194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4"/>
      <c r="CO185" s="194"/>
      <c r="CP185" s="194"/>
      <c r="CQ185" s="194"/>
      <c r="CR185" s="194"/>
      <c r="CS185" s="194"/>
      <c r="CT185" s="194"/>
      <c r="CU185" s="194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</row>
    <row r="186" spans="1:113" x14ac:dyDescent="0.25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194"/>
      <c r="BS186" s="194"/>
      <c r="BT186" s="194"/>
      <c r="BU186" s="194"/>
      <c r="BV186" s="194"/>
      <c r="BW186" s="194"/>
      <c r="BX186" s="194"/>
      <c r="BY186" s="194"/>
      <c r="BZ186" s="194"/>
      <c r="CA186" s="194"/>
      <c r="CB186" s="194"/>
      <c r="CC186" s="194"/>
      <c r="CD186" s="194"/>
      <c r="CE186" s="194"/>
      <c r="CF186" s="194"/>
      <c r="CG186" s="194"/>
      <c r="CH186" s="194"/>
      <c r="CI186" s="194"/>
      <c r="CJ186" s="194"/>
      <c r="CK186" s="194"/>
      <c r="CL186" s="194"/>
      <c r="CM186" s="194"/>
      <c r="CN186" s="194"/>
      <c r="CO186" s="194"/>
      <c r="CP186" s="194"/>
      <c r="CQ186" s="194"/>
      <c r="CR186" s="194"/>
      <c r="CS186" s="194"/>
      <c r="CT186" s="194"/>
      <c r="CU186" s="194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</row>
    <row r="187" spans="1:113" x14ac:dyDescent="0.25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194"/>
      <c r="BS187" s="194"/>
      <c r="BT187" s="194"/>
      <c r="BU187" s="194"/>
      <c r="BV187" s="194"/>
      <c r="BW187" s="194"/>
      <c r="BX187" s="194"/>
      <c r="BY187" s="194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</row>
    <row r="188" spans="1:113" x14ac:dyDescent="0.25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194"/>
      <c r="BS188" s="194"/>
      <c r="BT188" s="194"/>
      <c r="BU188" s="194"/>
      <c r="BV188" s="194"/>
      <c r="BW188" s="194"/>
      <c r="BX188" s="194"/>
      <c r="BY188" s="194"/>
      <c r="BZ188" s="194"/>
      <c r="CA188" s="194"/>
      <c r="CB188" s="194"/>
      <c r="CC188" s="194"/>
      <c r="CD188" s="194"/>
      <c r="CE188" s="194"/>
      <c r="CF188" s="194"/>
      <c r="CG188" s="194"/>
      <c r="CH188" s="194"/>
      <c r="CI188" s="194"/>
      <c r="CJ188" s="194"/>
      <c r="CK188" s="194"/>
      <c r="CL188" s="194"/>
      <c r="CM188" s="194"/>
      <c r="CN188" s="194"/>
      <c r="CO188" s="194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</row>
    <row r="189" spans="1:113" x14ac:dyDescent="0.25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194"/>
      <c r="BS189" s="194"/>
      <c r="BT189" s="194"/>
      <c r="BU189" s="194"/>
      <c r="BV189" s="194"/>
      <c r="BW189" s="194"/>
      <c r="BX189" s="194"/>
      <c r="BY189" s="194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</row>
    <row r="190" spans="1:113" x14ac:dyDescent="0.25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  <c r="BP190" s="194"/>
      <c r="BQ190" s="194"/>
      <c r="BR190" s="194"/>
      <c r="BS190" s="194"/>
      <c r="BT190" s="194"/>
      <c r="BU190" s="194"/>
      <c r="BV190" s="194"/>
      <c r="BW190" s="194"/>
      <c r="BX190" s="194"/>
      <c r="BY190" s="194"/>
      <c r="BZ190" s="194"/>
      <c r="CA190" s="194"/>
      <c r="CB190" s="194"/>
      <c r="CC190" s="194"/>
      <c r="CD190" s="194"/>
      <c r="CE190" s="194"/>
      <c r="CF190" s="194"/>
      <c r="CG190" s="194"/>
      <c r="CH190" s="194"/>
      <c r="CI190" s="194"/>
      <c r="CJ190" s="194"/>
      <c r="CK190" s="194"/>
      <c r="CL190" s="194"/>
      <c r="CM190" s="194"/>
      <c r="CN190" s="194"/>
      <c r="CO190" s="194"/>
      <c r="CP190" s="194"/>
      <c r="CQ190" s="194"/>
      <c r="CR190" s="194"/>
      <c r="CS190" s="194"/>
      <c r="CT190" s="194"/>
      <c r="CU190" s="194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4"/>
      <c r="DG190" s="194"/>
      <c r="DH190" s="194"/>
      <c r="DI190" s="194"/>
    </row>
    <row r="191" spans="1:113" x14ac:dyDescent="0.25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  <c r="BP191" s="194"/>
      <c r="BQ191" s="194"/>
      <c r="BR191" s="194"/>
      <c r="BS191" s="194"/>
      <c r="BT191" s="194"/>
      <c r="BU191" s="194"/>
      <c r="BV191" s="194"/>
      <c r="BW191" s="194"/>
      <c r="BX191" s="194"/>
      <c r="BY191" s="194"/>
      <c r="BZ191" s="194"/>
      <c r="CA191" s="194"/>
      <c r="CB191" s="194"/>
      <c r="CC191" s="194"/>
      <c r="CD191" s="194"/>
      <c r="CE191" s="194"/>
      <c r="CF191" s="194"/>
      <c r="CG191" s="194"/>
      <c r="CH191" s="194"/>
      <c r="CI191" s="194"/>
      <c r="CJ191" s="194"/>
      <c r="CK191" s="194"/>
      <c r="CL191" s="194"/>
      <c r="CM191" s="194"/>
      <c r="CN191" s="194"/>
      <c r="CO191" s="194"/>
      <c r="CP191" s="194"/>
      <c r="CQ191" s="194"/>
      <c r="CR191" s="194"/>
      <c r="CS191" s="194"/>
      <c r="CT191" s="194"/>
      <c r="CU191" s="194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4"/>
      <c r="DG191" s="194"/>
      <c r="DH191" s="194"/>
      <c r="DI191" s="194"/>
    </row>
    <row r="192" spans="1:113" x14ac:dyDescent="0.25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  <c r="BP192" s="194"/>
      <c r="BQ192" s="194"/>
      <c r="BR192" s="194"/>
      <c r="BS192" s="194"/>
      <c r="BT192" s="194"/>
      <c r="BU192" s="194"/>
      <c r="BV192" s="194"/>
      <c r="BW192" s="194"/>
      <c r="BX192" s="194"/>
      <c r="BY192" s="194"/>
      <c r="BZ192" s="194"/>
      <c r="CA192" s="194"/>
      <c r="CB192" s="194"/>
      <c r="CC192" s="194"/>
      <c r="CD192" s="194"/>
      <c r="CE192" s="194"/>
      <c r="CF192" s="194"/>
      <c r="CG192" s="194"/>
      <c r="CH192" s="194"/>
      <c r="CI192" s="194"/>
      <c r="CJ192" s="194"/>
      <c r="CK192" s="194"/>
      <c r="CL192" s="194"/>
      <c r="CM192" s="194"/>
      <c r="CN192" s="194"/>
      <c r="CO192" s="194"/>
      <c r="CP192" s="194"/>
      <c r="CQ192" s="194"/>
      <c r="CR192" s="194"/>
      <c r="CS192" s="194"/>
      <c r="CT192" s="194"/>
      <c r="CU192" s="194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4"/>
      <c r="DG192" s="194"/>
      <c r="DH192" s="194"/>
      <c r="DI192" s="194"/>
    </row>
    <row r="193" spans="1:113" x14ac:dyDescent="0.25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  <c r="BP193" s="194"/>
      <c r="BQ193" s="194"/>
      <c r="BR193" s="194"/>
      <c r="BS193" s="194"/>
      <c r="BT193" s="194"/>
      <c r="BU193" s="194"/>
      <c r="BV193" s="194"/>
      <c r="BW193" s="194"/>
      <c r="BX193" s="194"/>
      <c r="BY193" s="194"/>
      <c r="BZ193" s="194"/>
      <c r="CA193" s="194"/>
      <c r="CB193" s="194"/>
      <c r="CC193" s="194"/>
      <c r="CD193" s="194"/>
      <c r="CE193" s="194"/>
      <c r="CF193" s="194"/>
      <c r="CG193" s="194"/>
      <c r="CH193" s="194"/>
      <c r="CI193" s="194"/>
      <c r="CJ193" s="194"/>
      <c r="CK193" s="194"/>
      <c r="CL193" s="194"/>
      <c r="CM193" s="194"/>
      <c r="CN193" s="194"/>
      <c r="CO193" s="194"/>
      <c r="CP193" s="194"/>
      <c r="CQ193" s="194"/>
      <c r="CR193" s="194"/>
      <c r="CS193" s="194"/>
      <c r="CT193" s="194"/>
      <c r="CU193" s="194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4"/>
      <c r="DG193" s="194"/>
      <c r="DH193" s="194"/>
      <c r="DI193" s="194"/>
    </row>
    <row r="194" spans="1:113" x14ac:dyDescent="0.25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  <c r="BP194" s="194"/>
      <c r="BQ194" s="194"/>
      <c r="BR194" s="194"/>
      <c r="BS194" s="194"/>
      <c r="BT194" s="194"/>
      <c r="BU194" s="194"/>
      <c r="BV194" s="194"/>
      <c r="BW194" s="194"/>
      <c r="BX194" s="194"/>
      <c r="BY194" s="194"/>
      <c r="BZ194" s="194"/>
      <c r="CA194" s="194"/>
      <c r="CB194" s="194"/>
      <c r="CC194" s="194"/>
      <c r="CD194" s="194"/>
      <c r="CE194" s="194"/>
      <c r="CF194" s="194"/>
      <c r="CG194" s="194"/>
      <c r="CH194" s="194"/>
      <c r="CI194" s="194"/>
      <c r="CJ194" s="194"/>
      <c r="CK194" s="194"/>
      <c r="CL194" s="194"/>
      <c r="CM194" s="194"/>
      <c r="CN194" s="194"/>
      <c r="CO194" s="194"/>
      <c r="CP194" s="194"/>
      <c r="CQ194" s="194"/>
      <c r="CR194" s="194"/>
      <c r="CS194" s="194"/>
      <c r="CT194" s="194"/>
      <c r="CU194" s="194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4"/>
      <c r="DG194" s="194"/>
      <c r="DH194" s="194"/>
      <c r="DI194" s="194"/>
    </row>
    <row r="195" spans="1:113" x14ac:dyDescent="0.2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  <c r="BP195" s="194"/>
      <c r="BQ195" s="194"/>
      <c r="BR195" s="194"/>
      <c r="BS195" s="194"/>
      <c r="BT195" s="194"/>
      <c r="BU195" s="194"/>
      <c r="BV195" s="194"/>
      <c r="BW195" s="194"/>
      <c r="BX195" s="194"/>
      <c r="BY195" s="194"/>
      <c r="BZ195" s="194"/>
      <c r="CA195" s="194"/>
      <c r="CB195" s="194"/>
      <c r="CC195" s="194"/>
      <c r="CD195" s="194"/>
      <c r="CE195" s="194"/>
      <c r="CF195" s="194"/>
      <c r="CG195" s="194"/>
      <c r="CH195" s="194"/>
      <c r="CI195" s="194"/>
      <c r="CJ195" s="194"/>
      <c r="CK195" s="194"/>
      <c r="CL195" s="194"/>
      <c r="CM195" s="194"/>
      <c r="CN195" s="194"/>
      <c r="CO195" s="194"/>
      <c r="CP195" s="194"/>
      <c r="CQ195" s="194"/>
      <c r="CR195" s="194"/>
      <c r="CS195" s="194"/>
      <c r="CT195" s="194"/>
      <c r="CU195" s="194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4"/>
      <c r="DG195" s="194"/>
      <c r="DH195" s="194"/>
      <c r="DI195" s="194"/>
    </row>
    <row r="196" spans="1:113" x14ac:dyDescent="0.25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  <c r="BP196" s="194"/>
      <c r="BQ196" s="194"/>
      <c r="BR196" s="194"/>
      <c r="BS196" s="194"/>
      <c r="BT196" s="194"/>
      <c r="BU196" s="194"/>
      <c r="BV196" s="194"/>
      <c r="BW196" s="194"/>
      <c r="BX196" s="194"/>
      <c r="BY196" s="194"/>
      <c r="BZ196" s="194"/>
      <c r="CA196" s="194"/>
      <c r="CB196" s="194"/>
      <c r="CC196" s="194"/>
      <c r="CD196" s="194"/>
      <c r="CE196" s="194"/>
      <c r="CF196" s="194"/>
      <c r="CG196" s="194"/>
      <c r="CH196" s="194"/>
      <c r="CI196" s="194"/>
      <c r="CJ196" s="194"/>
      <c r="CK196" s="194"/>
      <c r="CL196" s="194"/>
      <c r="CM196" s="194"/>
      <c r="CN196" s="194"/>
      <c r="CO196" s="194"/>
      <c r="CP196" s="194"/>
      <c r="CQ196" s="194"/>
      <c r="CR196" s="194"/>
      <c r="CS196" s="194"/>
      <c r="CT196" s="194"/>
      <c r="CU196" s="194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4"/>
      <c r="DG196" s="194"/>
      <c r="DH196" s="194"/>
      <c r="DI196" s="194"/>
    </row>
    <row r="197" spans="1:113" x14ac:dyDescent="0.25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  <c r="BP197" s="194"/>
      <c r="BQ197" s="194"/>
      <c r="BR197" s="194"/>
      <c r="BS197" s="194"/>
      <c r="BT197" s="194"/>
      <c r="BU197" s="194"/>
      <c r="BV197" s="194"/>
      <c r="BW197" s="194"/>
      <c r="BX197" s="194"/>
      <c r="BY197" s="194"/>
      <c r="BZ197" s="194"/>
      <c r="CA197" s="194"/>
      <c r="CB197" s="194"/>
      <c r="CC197" s="194"/>
      <c r="CD197" s="194"/>
      <c r="CE197" s="194"/>
      <c r="CF197" s="194"/>
      <c r="CG197" s="194"/>
      <c r="CH197" s="194"/>
      <c r="CI197" s="194"/>
      <c r="CJ197" s="194"/>
      <c r="CK197" s="194"/>
      <c r="CL197" s="194"/>
      <c r="CM197" s="194"/>
      <c r="CN197" s="194"/>
      <c r="CO197" s="194"/>
      <c r="CP197" s="194"/>
      <c r="CQ197" s="194"/>
      <c r="CR197" s="194"/>
      <c r="CS197" s="194"/>
      <c r="CT197" s="194"/>
      <c r="CU197" s="194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4"/>
      <c r="DG197" s="194"/>
      <c r="DH197" s="194"/>
      <c r="DI197" s="194"/>
    </row>
    <row r="198" spans="1:113" x14ac:dyDescent="0.25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  <c r="BP198" s="194"/>
      <c r="BQ198" s="194"/>
      <c r="BR198" s="194"/>
      <c r="BS198" s="194"/>
      <c r="BT198" s="194"/>
      <c r="BU198" s="194"/>
      <c r="BV198" s="194"/>
      <c r="BW198" s="194"/>
      <c r="BX198" s="194"/>
      <c r="BY198" s="194"/>
      <c r="BZ198" s="194"/>
      <c r="CA198" s="194"/>
      <c r="CB198" s="194"/>
      <c r="CC198" s="194"/>
      <c r="CD198" s="194"/>
      <c r="CE198" s="194"/>
      <c r="CF198" s="194"/>
      <c r="CG198" s="194"/>
      <c r="CH198" s="194"/>
      <c r="CI198" s="194"/>
      <c r="CJ198" s="194"/>
      <c r="CK198" s="194"/>
      <c r="CL198" s="194"/>
      <c r="CM198" s="194"/>
      <c r="CN198" s="194"/>
      <c r="CO198" s="194"/>
      <c r="CP198" s="194"/>
      <c r="CQ198" s="194"/>
      <c r="CR198" s="194"/>
      <c r="CS198" s="194"/>
      <c r="CT198" s="194"/>
      <c r="CU198" s="194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4"/>
      <c r="DG198" s="194"/>
      <c r="DH198" s="194"/>
      <c r="DI198" s="194"/>
    </row>
    <row r="199" spans="1:113" x14ac:dyDescent="0.25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  <c r="BP199" s="194"/>
      <c r="BQ199" s="194"/>
      <c r="BR199" s="194"/>
      <c r="BS199" s="194"/>
      <c r="BT199" s="194"/>
      <c r="BU199" s="194"/>
      <c r="BV199" s="194"/>
      <c r="BW199" s="194"/>
      <c r="BX199" s="194"/>
      <c r="BY199" s="194"/>
      <c r="BZ199" s="194"/>
      <c r="CA199" s="194"/>
      <c r="CB199" s="194"/>
      <c r="CC199" s="194"/>
      <c r="CD199" s="194"/>
      <c r="CE199" s="194"/>
      <c r="CF199" s="194"/>
      <c r="CG199" s="194"/>
      <c r="CH199" s="194"/>
      <c r="CI199" s="194"/>
      <c r="CJ199" s="194"/>
      <c r="CK199" s="194"/>
      <c r="CL199" s="194"/>
      <c r="CM199" s="194"/>
      <c r="CN199" s="194"/>
      <c r="CO199" s="194"/>
      <c r="CP199" s="194"/>
      <c r="CQ199" s="194"/>
      <c r="CR199" s="194"/>
      <c r="CS199" s="194"/>
      <c r="CT199" s="194"/>
      <c r="CU199" s="194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4"/>
      <c r="DG199" s="194"/>
      <c r="DH199" s="194"/>
      <c r="DI199" s="194"/>
    </row>
    <row r="200" spans="1:113" x14ac:dyDescent="0.25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  <c r="BP200" s="194"/>
      <c r="BQ200" s="194"/>
      <c r="BR200" s="194"/>
      <c r="BS200" s="194"/>
      <c r="BT200" s="194"/>
      <c r="BU200" s="194"/>
      <c r="BV200" s="194"/>
      <c r="BW200" s="194"/>
      <c r="BX200" s="194"/>
      <c r="BY200" s="194"/>
      <c r="BZ200" s="194"/>
      <c r="CA200" s="194"/>
      <c r="CB200" s="194"/>
      <c r="CC200" s="194"/>
      <c r="CD200" s="194"/>
      <c r="CE200" s="194"/>
      <c r="CF200" s="194"/>
      <c r="CG200" s="194"/>
      <c r="CH200" s="194"/>
      <c r="CI200" s="194"/>
      <c r="CJ200" s="194"/>
      <c r="CK200" s="194"/>
      <c r="CL200" s="194"/>
      <c r="CM200" s="194"/>
      <c r="CN200" s="194"/>
      <c r="CO200" s="194"/>
      <c r="CP200" s="194"/>
      <c r="CQ200" s="194"/>
      <c r="CR200" s="194"/>
      <c r="CS200" s="194"/>
      <c r="CT200" s="194"/>
      <c r="CU200" s="194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4"/>
      <c r="DG200" s="194"/>
      <c r="DH200" s="194"/>
      <c r="DI200" s="194"/>
    </row>
    <row r="201" spans="1:113" x14ac:dyDescent="0.25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  <c r="BP201" s="194"/>
      <c r="BQ201" s="194"/>
      <c r="BR201" s="194"/>
      <c r="BS201" s="194"/>
      <c r="BT201" s="194"/>
      <c r="BU201" s="194"/>
      <c r="BV201" s="194"/>
      <c r="BW201" s="194"/>
      <c r="BX201" s="194"/>
      <c r="BY201" s="194"/>
      <c r="BZ201" s="194"/>
      <c r="CA201" s="194"/>
      <c r="CB201" s="194"/>
      <c r="CC201" s="194"/>
      <c r="CD201" s="194"/>
      <c r="CE201" s="194"/>
      <c r="CF201" s="194"/>
      <c r="CG201" s="194"/>
      <c r="CH201" s="194"/>
      <c r="CI201" s="194"/>
      <c r="CJ201" s="194"/>
      <c r="CK201" s="194"/>
      <c r="CL201" s="194"/>
      <c r="CM201" s="194"/>
      <c r="CN201" s="194"/>
      <c r="CO201" s="194"/>
      <c r="CP201" s="194"/>
      <c r="CQ201" s="194"/>
      <c r="CR201" s="194"/>
      <c r="CS201" s="194"/>
      <c r="CT201" s="194"/>
      <c r="CU201" s="194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4"/>
      <c r="DG201" s="194"/>
      <c r="DH201" s="194"/>
      <c r="DI201" s="194"/>
    </row>
    <row r="202" spans="1:113" x14ac:dyDescent="0.25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  <c r="BP202" s="194"/>
      <c r="BQ202" s="194"/>
      <c r="BR202" s="194"/>
      <c r="BS202" s="194"/>
      <c r="BT202" s="194"/>
      <c r="BU202" s="194"/>
      <c r="BV202" s="194"/>
      <c r="BW202" s="194"/>
      <c r="BX202" s="194"/>
      <c r="BY202" s="194"/>
      <c r="BZ202" s="194"/>
      <c r="CA202" s="194"/>
      <c r="CB202" s="194"/>
      <c r="CC202" s="194"/>
      <c r="CD202" s="194"/>
      <c r="CE202" s="194"/>
      <c r="CF202" s="194"/>
      <c r="CG202" s="194"/>
      <c r="CH202" s="194"/>
      <c r="CI202" s="194"/>
      <c r="CJ202" s="194"/>
      <c r="CK202" s="194"/>
      <c r="CL202" s="194"/>
      <c r="CM202" s="194"/>
      <c r="CN202" s="194"/>
      <c r="CO202" s="194"/>
      <c r="CP202" s="194"/>
      <c r="CQ202" s="194"/>
      <c r="CR202" s="194"/>
      <c r="CS202" s="194"/>
      <c r="CT202" s="194"/>
      <c r="CU202" s="194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4"/>
      <c r="DG202" s="194"/>
      <c r="DH202" s="194"/>
      <c r="DI202" s="194"/>
    </row>
    <row r="203" spans="1:113" x14ac:dyDescent="0.25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  <c r="BP203" s="194"/>
      <c r="BQ203" s="194"/>
      <c r="BR203" s="194"/>
      <c r="BS203" s="194"/>
      <c r="BT203" s="194"/>
      <c r="BU203" s="194"/>
      <c r="BV203" s="194"/>
      <c r="BW203" s="194"/>
      <c r="BX203" s="194"/>
      <c r="BY203" s="194"/>
      <c r="BZ203" s="194"/>
      <c r="CA203" s="194"/>
      <c r="CB203" s="194"/>
      <c r="CC203" s="194"/>
      <c r="CD203" s="194"/>
      <c r="CE203" s="194"/>
      <c r="CF203" s="194"/>
      <c r="CG203" s="194"/>
      <c r="CH203" s="194"/>
      <c r="CI203" s="194"/>
      <c r="CJ203" s="194"/>
      <c r="CK203" s="194"/>
      <c r="CL203" s="194"/>
      <c r="CM203" s="194"/>
      <c r="CN203" s="194"/>
      <c r="CO203" s="194"/>
      <c r="CP203" s="194"/>
      <c r="CQ203" s="194"/>
      <c r="CR203" s="194"/>
      <c r="CS203" s="194"/>
      <c r="CT203" s="194"/>
      <c r="CU203" s="194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4"/>
      <c r="DG203" s="194"/>
      <c r="DH203" s="194"/>
      <c r="DI203" s="194"/>
    </row>
    <row r="204" spans="1:113" x14ac:dyDescent="0.25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  <c r="BP204" s="194"/>
      <c r="BQ204" s="194"/>
      <c r="BR204" s="194"/>
      <c r="BS204" s="194"/>
      <c r="BT204" s="194"/>
      <c r="BU204" s="194"/>
      <c r="BV204" s="194"/>
      <c r="BW204" s="194"/>
      <c r="BX204" s="194"/>
      <c r="BY204" s="194"/>
      <c r="BZ204" s="194"/>
      <c r="CA204" s="194"/>
      <c r="CB204" s="194"/>
      <c r="CC204" s="194"/>
      <c r="CD204" s="194"/>
      <c r="CE204" s="194"/>
      <c r="CF204" s="194"/>
      <c r="CG204" s="194"/>
      <c r="CH204" s="194"/>
      <c r="CI204" s="194"/>
      <c r="CJ204" s="194"/>
      <c r="CK204" s="194"/>
      <c r="CL204" s="194"/>
      <c r="CM204" s="194"/>
      <c r="CN204" s="194"/>
      <c r="CO204" s="194"/>
      <c r="CP204" s="194"/>
      <c r="CQ204" s="194"/>
      <c r="CR204" s="194"/>
      <c r="CS204" s="194"/>
      <c r="CT204" s="194"/>
      <c r="CU204" s="194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4"/>
      <c r="DG204" s="194"/>
      <c r="DH204" s="194"/>
      <c r="DI204" s="194"/>
    </row>
    <row r="205" spans="1:113" x14ac:dyDescent="0.2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  <c r="BP205" s="194"/>
      <c r="BQ205" s="194"/>
      <c r="BR205" s="194"/>
      <c r="BS205" s="194"/>
      <c r="BT205" s="194"/>
      <c r="BU205" s="194"/>
      <c r="BV205" s="194"/>
      <c r="BW205" s="194"/>
      <c r="BX205" s="194"/>
      <c r="BY205" s="194"/>
      <c r="BZ205" s="194"/>
      <c r="CA205" s="194"/>
      <c r="CB205" s="194"/>
      <c r="CC205" s="194"/>
      <c r="CD205" s="194"/>
      <c r="CE205" s="194"/>
      <c r="CF205" s="194"/>
      <c r="CG205" s="194"/>
      <c r="CH205" s="194"/>
      <c r="CI205" s="194"/>
      <c r="CJ205" s="194"/>
      <c r="CK205" s="194"/>
      <c r="CL205" s="194"/>
      <c r="CM205" s="194"/>
      <c r="CN205" s="194"/>
      <c r="CO205" s="194"/>
      <c r="CP205" s="194"/>
      <c r="CQ205" s="194"/>
      <c r="CR205" s="194"/>
      <c r="CS205" s="194"/>
      <c r="CT205" s="194"/>
      <c r="CU205" s="194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4"/>
      <c r="DG205" s="194"/>
      <c r="DH205" s="194"/>
      <c r="DI205" s="194"/>
    </row>
    <row r="206" spans="1:113" x14ac:dyDescent="0.25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  <c r="BP206" s="194"/>
      <c r="BQ206" s="194"/>
      <c r="BR206" s="194"/>
      <c r="BS206" s="194"/>
      <c r="BT206" s="194"/>
      <c r="BU206" s="194"/>
      <c r="BV206" s="194"/>
      <c r="BW206" s="194"/>
      <c r="BX206" s="194"/>
      <c r="BY206" s="194"/>
      <c r="BZ206" s="194"/>
      <c r="CA206" s="194"/>
      <c r="CB206" s="194"/>
      <c r="CC206" s="194"/>
      <c r="CD206" s="194"/>
      <c r="CE206" s="194"/>
      <c r="CF206" s="194"/>
      <c r="CG206" s="194"/>
      <c r="CH206" s="194"/>
      <c r="CI206" s="194"/>
      <c r="CJ206" s="194"/>
      <c r="CK206" s="194"/>
      <c r="CL206" s="194"/>
      <c r="CM206" s="194"/>
      <c r="CN206" s="194"/>
      <c r="CO206" s="194"/>
      <c r="CP206" s="194"/>
      <c r="CQ206" s="194"/>
      <c r="CR206" s="194"/>
      <c r="CS206" s="194"/>
      <c r="CT206" s="194"/>
      <c r="CU206" s="194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4"/>
      <c r="DG206" s="194"/>
      <c r="DH206" s="194"/>
      <c r="DI206" s="194"/>
    </row>
    <row r="207" spans="1:113" x14ac:dyDescent="0.25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  <c r="BP207" s="194"/>
      <c r="BQ207" s="194"/>
      <c r="BR207" s="194"/>
      <c r="BS207" s="194"/>
      <c r="BT207" s="194"/>
      <c r="BU207" s="194"/>
      <c r="BV207" s="194"/>
      <c r="BW207" s="194"/>
      <c r="BX207" s="194"/>
      <c r="BY207" s="194"/>
      <c r="BZ207" s="194"/>
      <c r="CA207" s="194"/>
      <c r="CB207" s="194"/>
      <c r="CC207" s="194"/>
      <c r="CD207" s="194"/>
      <c r="CE207" s="194"/>
      <c r="CF207" s="194"/>
      <c r="CG207" s="194"/>
      <c r="CH207" s="194"/>
      <c r="CI207" s="194"/>
      <c r="CJ207" s="194"/>
      <c r="CK207" s="194"/>
      <c r="CL207" s="194"/>
      <c r="CM207" s="194"/>
      <c r="CN207" s="194"/>
      <c r="CO207" s="194"/>
      <c r="CP207" s="194"/>
      <c r="CQ207" s="194"/>
      <c r="CR207" s="194"/>
      <c r="CS207" s="194"/>
      <c r="CT207" s="194"/>
      <c r="CU207" s="194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4"/>
      <c r="DG207" s="194"/>
      <c r="DH207" s="194"/>
      <c r="DI207" s="194"/>
    </row>
    <row r="208" spans="1:113" x14ac:dyDescent="0.25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  <c r="BP208" s="194"/>
      <c r="BQ208" s="194"/>
      <c r="BR208" s="194"/>
      <c r="BS208" s="194"/>
      <c r="BT208" s="194"/>
      <c r="BU208" s="194"/>
      <c r="BV208" s="194"/>
      <c r="BW208" s="194"/>
      <c r="BX208" s="194"/>
      <c r="BY208" s="194"/>
      <c r="BZ208" s="194"/>
      <c r="CA208" s="194"/>
      <c r="CB208" s="194"/>
      <c r="CC208" s="194"/>
      <c r="CD208" s="194"/>
      <c r="CE208" s="194"/>
      <c r="CF208" s="194"/>
      <c r="CG208" s="194"/>
      <c r="CH208" s="194"/>
      <c r="CI208" s="194"/>
      <c r="CJ208" s="194"/>
      <c r="CK208" s="194"/>
      <c r="CL208" s="194"/>
      <c r="CM208" s="194"/>
      <c r="CN208" s="194"/>
      <c r="CO208" s="194"/>
      <c r="CP208" s="194"/>
      <c r="CQ208" s="194"/>
      <c r="CR208" s="194"/>
      <c r="CS208" s="194"/>
      <c r="CT208" s="194"/>
      <c r="CU208" s="194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4"/>
      <c r="DG208" s="194"/>
      <c r="DH208" s="194"/>
      <c r="DI208" s="194"/>
    </row>
    <row r="209" spans="1:113" x14ac:dyDescent="0.25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  <c r="BP209" s="194"/>
      <c r="BQ209" s="194"/>
      <c r="BR209" s="194"/>
      <c r="BS209" s="194"/>
      <c r="BT209" s="194"/>
      <c r="BU209" s="194"/>
      <c r="BV209" s="194"/>
      <c r="BW209" s="194"/>
      <c r="BX209" s="194"/>
      <c r="BY209" s="194"/>
      <c r="BZ209" s="194"/>
      <c r="CA209" s="194"/>
      <c r="CB209" s="194"/>
      <c r="CC209" s="194"/>
      <c r="CD209" s="194"/>
      <c r="CE209" s="194"/>
      <c r="CF209" s="194"/>
      <c r="CG209" s="194"/>
      <c r="CH209" s="194"/>
      <c r="CI209" s="194"/>
      <c r="CJ209" s="194"/>
      <c r="CK209" s="194"/>
      <c r="CL209" s="194"/>
      <c r="CM209" s="194"/>
      <c r="CN209" s="194"/>
      <c r="CO209" s="194"/>
      <c r="CP209" s="194"/>
      <c r="CQ209" s="194"/>
      <c r="CR209" s="194"/>
      <c r="CS209" s="194"/>
      <c r="CT209" s="194"/>
      <c r="CU209" s="194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4"/>
      <c r="DG209" s="194"/>
      <c r="DH209" s="194"/>
      <c r="DI209" s="194"/>
    </row>
    <row r="210" spans="1:113" x14ac:dyDescent="0.25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  <c r="BP210" s="194"/>
      <c r="BQ210" s="194"/>
      <c r="BR210" s="194"/>
      <c r="BS210" s="194"/>
      <c r="BT210" s="194"/>
      <c r="BU210" s="194"/>
      <c r="BV210" s="194"/>
      <c r="BW210" s="194"/>
      <c r="BX210" s="194"/>
      <c r="BY210" s="194"/>
      <c r="BZ210" s="194"/>
      <c r="CA210" s="194"/>
      <c r="CB210" s="194"/>
      <c r="CC210" s="194"/>
      <c r="CD210" s="194"/>
      <c r="CE210" s="194"/>
      <c r="CF210" s="194"/>
      <c r="CG210" s="194"/>
      <c r="CH210" s="194"/>
      <c r="CI210" s="194"/>
      <c r="CJ210" s="194"/>
      <c r="CK210" s="194"/>
      <c r="CL210" s="194"/>
      <c r="CM210" s="194"/>
      <c r="CN210" s="194"/>
      <c r="CO210" s="194"/>
      <c r="CP210" s="194"/>
      <c r="CQ210" s="194"/>
      <c r="CR210" s="194"/>
      <c r="CS210" s="194"/>
      <c r="CT210" s="194"/>
      <c r="CU210" s="194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4"/>
      <c r="DG210" s="194"/>
      <c r="DH210" s="194"/>
      <c r="DI210" s="194"/>
    </row>
    <row r="211" spans="1:113" x14ac:dyDescent="0.25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  <c r="BP211" s="194"/>
      <c r="BQ211" s="194"/>
      <c r="BR211" s="194"/>
      <c r="BS211" s="194"/>
      <c r="BT211" s="194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4"/>
      <c r="DG211" s="194"/>
      <c r="DH211" s="194"/>
      <c r="DI211" s="194"/>
    </row>
    <row r="212" spans="1:113" x14ac:dyDescent="0.25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  <c r="BP212" s="194"/>
      <c r="BQ212" s="194"/>
      <c r="BR212" s="194"/>
      <c r="BS212" s="194"/>
      <c r="BT212" s="194"/>
      <c r="BU212" s="194"/>
      <c r="BV212" s="194"/>
      <c r="BW212" s="194"/>
      <c r="BX212" s="194"/>
      <c r="BY212" s="194"/>
      <c r="BZ212" s="194"/>
      <c r="CA212" s="194"/>
      <c r="CB212" s="194"/>
      <c r="CC212" s="194"/>
      <c r="CD212" s="194"/>
      <c r="CE212" s="194"/>
      <c r="CF212" s="194"/>
      <c r="CG212" s="194"/>
      <c r="CH212" s="194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4"/>
      <c r="DG212" s="194"/>
      <c r="DH212" s="194"/>
      <c r="DI212" s="194"/>
    </row>
    <row r="213" spans="1:113" x14ac:dyDescent="0.25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  <c r="BP213" s="194"/>
      <c r="BQ213" s="194"/>
      <c r="BR213" s="194"/>
      <c r="BS213" s="194"/>
      <c r="BT213" s="194"/>
      <c r="BU213" s="194"/>
      <c r="BV213" s="194"/>
      <c r="BW213" s="194"/>
      <c r="BX213" s="194"/>
      <c r="BY213" s="194"/>
      <c r="BZ213" s="194"/>
      <c r="CA213" s="194"/>
      <c r="CB213" s="194"/>
      <c r="CC213" s="194"/>
      <c r="CD213" s="194"/>
      <c r="CE213" s="194"/>
      <c r="CF213" s="194"/>
      <c r="CG213" s="194"/>
      <c r="CH213" s="194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4"/>
      <c r="DG213" s="194"/>
      <c r="DH213" s="194"/>
      <c r="DI213" s="194"/>
    </row>
    <row r="214" spans="1:113" x14ac:dyDescent="0.25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4"/>
      <c r="BR214" s="194"/>
      <c r="BS214" s="194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4"/>
      <c r="DG214" s="194"/>
      <c r="DH214" s="194"/>
      <c r="DI214" s="194"/>
    </row>
    <row r="215" spans="1:113" x14ac:dyDescent="0.2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4"/>
      <c r="BR215" s="194"/>
      <c r="BS215" s="194"/>
      <c r="BT215" s="194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4"/>
      <c r="DG215" s="194"/>
      <c r="DH215" s="194"/>
      <c r="DI215" s="194"/>
    </row>
    <row r="216" spans="1:113" x14ac:dyDescent="0.25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4"/>
      <c r="BR216" s="194"/>
      <c r="BS216" s="194"/>
      <c r="BT216" s="194"/>
      <c r="BU216" s="194"/>
      <c r="BV216" s="194"/>
      <c r="BW216" s="194"/>
      <c r="BX216" s="194"/>
      <c r="BY216" s="194"/>
      <c r="BZ216" s="194"/>
      <c r="CA216" s="194"/>
      <c r="CB216" s="194"/>
      <c r="CC216" s="194"/>
      <c r="CD216" s="194"/>
      <c r="CE216" s="194"/>
      <c r="CF216" s="194"/>
      <c r="CG216" s="194"/>
      <c r="CH216" s="194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4"/>
      <c r="DG216" s="194"/>
      <c r="DH216" s="194"/>
      <c r="DI216" s="194"/>
    </row>
    <row r="217" spans="1:113" x14ac:dyDescent="0.25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  <c r="BP217" s="194"/>
      <c r="BQ217" s="194"/>
      <c r="BR217" s="194"/>
      <c r="BS217" s="194"/>
      <c r="BT217" s="194"/>
      <c r="BU217" s="194"/>
      <c r="BV217" s="194"/>
      <c r="BW217" s="194"/>
      <c r="BX217" s="194"/>
      <c r="BY217" s="194"/>
      <c r="BZ217" s="194"/>
      <c r="CA217" s="194"/>
      <c r="CB217" s="194"/>
      <c r="CC217" s="194"/>
      <c r="CD217" s="194"/>
      <c r="CE217" s="194"/>
      <c r="CF217" s="194"/>
      <c r="CG217" s="194"/>
      <c r="CH217" s="194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4"/>
      <c r="DG217" s="194"/>
      <c r="DH217" s="194"/>
      <c r="DI217" s="194"/>
    </row>
    <row r="218" spans="1:113" x14ac:dyDescent="0.25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  <c r="BP218" s="194"/>
      <c r="BQ218" s="194"/>
      <c r="BR218" s="194"/>
      <c r="BS218" s="194"/>
      <c r="BT218" s="194"/>
      <c r="BU218" s="194"/>
      <c r="BV218" s="194"/>
      <c r="BW218" s="194"/>
      <c r="BX218" s="194"/>
      <c r="BY218" s="194"/>
      <c r="BZ218" s="194"/>
      <c r="CA218" s="194"/>
      <c r="CB218" s="194"/>
      <c r="CC218" s="194"/>
      <c r="CD218" s="194"/>
      <c r="CE218" s="194"/>
      <c r="CF218" s="194"/>
      <c r="CG218" s="194"/>
      <c r="CH218" s="194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4"/>
      <c r="DG218" s="194"/>
      <c r="DH218" s="194"/>
      <c r="DI218" s="194"/>
    </row>
    <row r="219" spans="1:113" x14ac:dyDescent="0.25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  <c r="BP219" s="194"/>
      <c r="BQ219" s="194"/>
      <c r="BR219" s="194"/>
      <c r="BS219" s="194"/>
      <c r="BT219" s="194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4"/>
      <c r="DG219" s="194"/>
      <c r="DH219" s="194"/>
      <c r="DI219" s="194"/>
    </row>
    <row r="220" spans="1:113" x14ac:dyDescent="0.25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  <c r="BP220" s="194"/>
      <c r="BQ220" s="194"/>
      <c r="BR220" s="194"/>
      <c r="BS220" s="194"/>
      <c r="BT220" s="194"/>
      <c r="BU220" s="194"/>
      <c r="BV220" s="194"/>
      <c r="BW220" s="194"/>
      <c r="BX220" s="194"/>
      <c r="BY220" s="194"/>
      <c r="BZ220" s="194"/>
      <c r="CA220" s="194"/>
      <c r="CB220" s="194"/>
      <c r="CC220" s="194"/>
      <c r="CD220" s="194"/>
      <c r="CE220" s="194"/>
      <c r="CF220" s="194"/>
      <c r="CG220" s="194"/>
      <c r="CH220" s="194"/>
      <c r="CI220" s="194"/>
      <c r="CJ220" s="194"/>
      <c r="CK220" s="194"/>
      <c r="CL220" s="194"/>
      <c r="CM220" s="194"/>
      <c r="CN220" s="194"/>
      <c r="CO220" s="194"/>
      <c r="CP220" s="194"/>
      <c r="CQ220" s="194"/>
      <c r="CR220" s="194"/>
      <c r="CS220" s="194"/>
      <c r="CT220" s="194"/>
      <c r="CU220" s="194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4"/>
      <c r="DG220" s="194"/>
      <c r="DH220" s="194"/>
      <c r="DI220" s="194"/>
    </row>
    <row r="221" spans="1:113" x14ac:dyDescent="0.25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  <c r="BP221" s="194"/>
      <c r="BQ221" s="194"/>
      <c r="BR221" s="194"/>
      <c r="BS221" s="194"/>
      <c r="BT221" s="194"/>
      <c r="BU221" s="194"/>
      <c r="BV221" s="194"/>
      <c r="BW221" s="194"/>
      <c r="BX221" s="194"/>
      <c r="BY221" s="194"/>
      <c r="BZ221" s="194"/>
      <c r="CA221" s="194"/>
      <c r="CB221" s="194"/>
      <c r="CC221" s="194"/>
      <c r="CD221" s="194"/>
      <c r="CE221" s="194"/>
      <c r="CF221" s="194"/>
      <c r="CG221" s="194"/>
      <c r="CH221" s="194"/>
      <c r="CI221" s="194"/>
      <c r="CJ221" s="194"/>
      <c r="CK221" s="194"/>
      <c r="CL221" s="194"/>
      <c r="CM221" s="194"/>
      <c r="CN221" s="194"/>
      <c r="CO221" s="194"/>
      <c r="CP221" s="194"/>
      <c r="CQ221" s="194"/>
      <c r="CR221" s="194"/>
      <c r="CS221" s="194"/>
      <c r="CT221" s="194"/>
      <c r="CU221" s="194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4"/>
      <c r="DG221" s="194"/>
      <c r="DH221" s="194"/>
      <c r="DI221" s="194"/>
    </row>
    <row r="222" spans="1:113" x14ac:dyDescent="0.25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4"/>
      <c r="BR222" s="194"/>
      <c r="BS222" s="194"/>
      <c r="BT222" s="194"/>
      <c r="BU222" s="194"/>
      <c r="BV222" s="194"/>
      <c r="BW222" s="194"/>
      <c r="BX222" s="194"/>
      <c r="BY222" s="194"/>
      <c r="BZ222" s="194"/>
      <c r="CA222" s="194"/>
      <c r="CB222" s="194"/>
      <c r="CC222" s="194"/>
      <c r="CD222" s="194"/>
      <c r="CE222" s="194"/>
      <c r="CF222" s="194"/>
      <c r="CG222" s="194"/>
      <c r="CH222" s="194"/>
      <c r="CI222" s="194"/>
      <c r="CJ222" s="194"/>
      <c r="CK222" s="194"/>
      <c r="CL222" s="194"/>
      <c r="CM222" s="194"/>
      <c r="CN222" s="194"/>
      <c r="CO222" s="194"/>
      <c r="CP222" s="194"/>
      <c r="CQ222" s="194"/>
      <c r="CR222" s="194"/>
      <c r="CS222" s="194"/>
      <c r="CT222" s="194"/>
      <c r="CU222" s="194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4"/>
      <c r="DG222" s="194"/>
      <c r="DH222" s="194"/>
      <c r="DI222" s="194"/>
    </row>
    <row r="223" spans="1:113" x14ac:dyDescent="0.25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4"/>
      <c r="BR223" s="194"/>
      <c r="BS223" s="194"/>
      <c r="BT223" s="194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194"/>
      <c r="CN223" s="194"/>
      <c r="CO223" s="194"/>
      <c r="CP223" s="194"/>
      <c r="CQ223" s="194"/>
      <c r="CR223" s="194"/>
      <c r="CS223" s="194"/>
      <c r="CT223" s="194"/>
      <c r="CU223" s="194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4"/>
      <c r="DG223" s="194"/>
      <c r="DH223" s="194"/>
      <c r="DI223" s="194"/>
    </row>
    <row r="224" spans="1:113" x14ac:dyDescent="0.25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4"/>
      <c r="BR224" s="194"/>
      <c r="BS224" s="194"/>
      <c r="BT224" s="194"/>
      <c r="BU224" s="194"/>
      <c r="BV224" s="194"/>
      <c r="BW224" s="194"/>
      <c r="BX224" s="194"/>
      <c r="BY224" s="194"/>
      <c r="BZ224" s="194"/>
      <c r="CA224" s="194"/>
      <c r="CB224" s="194"/>
      <c r="CC224" s="194"/>
      <c r="CD224" s="194"/>
      <c r="CE224" s="194"/>
      <c r="CF224" s="194"/>
      <c r="CG224" s="194"/>
      <c r="CH224" s="194"/>
      <c r="CI224" s="194"/>
      <c r="CJ224" s="194"/>
      <c r="CK224" s="194"/>
      <c r="CL224" s="194"/>
      <c r="CM224" s="194"/>
      <c r="CN224" s="194"/>
      <c r="CO224" s="194"/>
      <c r="CP224" s="194"/>
      <c r="CQ224" s="194"/>
      <c r="CR224" s="194"/>
      <c r="CS224" s="194"/>
      <c r="CT224" s="194"/>
      <c r="CU224" s="194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4"/>
      <c r="DG224" s="194"/>
      <c r="DH224" s="194"/>
      <c r="DI224" s="194"/>
    </row>
    <row r="225" spans="1:113" x14ac:dyDescent="0.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4"/>
      <c r="BR225" s="194"/>
      <c r="BS225" s="194"/>
      <c r="BT225" s="194"/>
      <c r="BU225" s="194"/>
      <c r="BV225" s="194"/>
      <c r="BW225" s="194"/>
      <c r="BX225" s="194"/>
      <c r="BY225" s="194"/>
      <c r="BZ225" s="194"/>
      <c r="CA225" s="194"/>
      <c r="CB225" s="194"/>
      <c r="CC225" s="194"/>
      <c r="CD225" s="194"/>
      <c r="CE225" s="194"/>
      <c r="CF225" s="194"/>
      <c r="CG225" s="194"/>
      <c r="CH225" s="194"/>
      <c r="CI225" s="194"/>
      <c r="CJ225" s="194"/>
      <c r="CK225" s="194"/>
      <c r="CL225" s="194"/>
      <c r="CM225" s="194"/>
      <c r="CN225" s="194"/>
      <c r="CO225" s="194"/>
      <c r="CP225" s="194"/>
      <c r="CQ225" s="194"/>
      <c r="CR225" s="194"/>
      <c r="CS225" s="194"/>
      <c r="CT225" s="194"/>
      <c r="CU225" s="194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4"/>
      <c r="DG225" s="194"/>
      <c r="DH225" s="194"/>
      <c r="DI225" s="194"/>
    </row>
    <row r="226" spans="1:113" x14ac:dyDescent="0.25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  <c r="BP226" s="194"/>
      <c r="BQ226" s="194"/>
      <c r="BR226" s="194"/>
      <c r="BS226" s="194"/>
      <c r="BT226" s="194"/>
      <c r="BU226" s="194"/>
      <c r="BV226" s="194"/>
      <c r="BW226" s="194"/>
      <c r="BX226" s="194"/>
      <c r="BY226" s="194"/>
      <c r="BZ226" s="194"/>
      <c r="CA226" s="194"/>
      <c r="CB226" s="194"/>
      <c r="CC226" s="194"/>
      <c r="CD226" s="194"/>
      <c r="CE226" s="194"/>
      <c r="CF226" s="194"/>
      <c r="CG226" s="194"/>
      <c r="CH226" s="194"/>
      <c r="CI226" s="194"/>
      <c r="CJ226" s="194"/>
      <c r="CK226" s="194"/>
      <c r="CL226" s="194"/>
      <c r="CM226" s="194"/>
      <c r="CN226" s="194"/>
      <c r="CO226" s="194"/>
      <c r="CP226" s="194"/>
      <c r="CQ226" s="194"/>
      <c r="CR226" s="194"/>
      <c r="CS226" s="194"/>
      <c r="CT226" s="194"/>
      <c r="CU226" s="194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4"/>
      <c r="DG226" s="194"/>
      <c r="DH226" s="194"/>
      <c r="DI226" s="194"/>
    </row>
    <row r="227" spans="1:113" x14ac:dyDescent="0.25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  <c r="BP227" s="194"/>
      <c r="BQ227" s="194"/>
      <c r="BR227" s="194"/>
      <c r="BS227" s="194"/>
      <c r="BT227" s="194"/>
      <c r="BU227" s="194"/>
      <c r="BV227" s="194"/>
      <c r="BW227" s="194"/>
      <c r="BX227" s="194"/>
      <c r="BY227" s="194"/>
      <c r="BZ227" s="194"/>
      <c r="CA227" s="194"/>
      <c r="CB227" s="194"/>
      <c r="CC227" s="194"/>
      <c r="CD227" s="194"/>
      <c r="CE227" s="194"/>
      <c r="CF227" s="194"/>
      <c r="CG227" s="194"/>
      <c r="CH227" s="194"/>
      <c r="CI227" s="194"/>
      <c r="CJ227" s="194"/>
      <c r="CK227" s="194"/>
      <c r="CL227" s="194"/>
      <c r="CM227" s="194"/>
      <c r="CN227" s="194"/>
      <c r="CO227" s="194"/>
      <c r="CP227" s="194"/>
      <c r="CQ227" s="194"/>
      <c r="CR227" s="194"/>
      <c r="CS227" s="194"/>
      <c r="CT227" s="194"/>
      <c r="CU227" s="194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4"/>
      <c r="DG227" s="194"/>
      <c r="DH227" s="194"/>
      <c r="DI227" s="194"/>
    </row>
    <row r="228" spans="1:113" x14ac:dyDescent="0.25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  <c r="BP228" s="194"/>
      <c r="BQ228" s="194"/>
      <c r="BR228" s="194"/>
      <c r="BS228" s="194"/>
      <c r="BT228" s="194"/>
      <c r="BU228" s="194"/>
      <c r="BV228" s="194"/>
      <c r="BW228" s="194"/>
      <c r="BX228" s="194"/>
      <c r="BY228" s="194"/>
      <c r="BZ228" s="194"/>
      <c r="CA228" s="194"/>
      <c r="CB228" s="194"/>
      <c r="CC228" s="194"/>
      <c r="CD228" s="194"/>
      <c r="CE228" s="194"/>
      <c r="CF228" s="194"/>
      <c r="CG228" s="194"/>
      <c r="CH228" s="194"/>
      <c r="CI228" s="194"/>
      <c r="CJ228" s="194"/>
      <c r="CK228" s="194"/>
      <c r="CL228" s="194"/>
      <c r="CM228" s="194"/>
      <c r="CN228" s="194"/>
      <c r="CO228" s="194"/>
      <c r="CP228" s="194"/>
      <c r="CQ228" s="194"/>
      <c r="CR228" s="194"/>
      <c r="CS228" s="194"/>
      <c r="CT228" s="194"/>
      <c r="CU228" s="194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4"/>
      <c r="DG228" s="194"/>
      <c r="DH228" s="194"/>
      <c r="DI228" s="194"/>
    </row>
    <row r="229" spans="1:113" x14ac:dyDescent="0.25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  <c r="BP229" s="194"/>
      <c r="BQ229" s="194"/>
      <c r="BR229" s="194"/>
      <c r="BS229" s="194"/>
      <c r="BT229" s="194"/>
      <c r="BU229" s="194"/>
      <c r="BV229" s="194"/>
      <c r="BW229" s="194"/>
      <c r="BX229" s="194"/>
      <c r="BY229" s="194"/>
      <c r="BZ229" s="194"/>
      <c r="CA229" s="194"/>
      <c r="CB229" s="194"/>
      <c r="CC229" s="194"/>
      <c r="CD229" s="194"/>
      <c r="CE229" s="194"/>
      <c r="CF229" s="194"/>
      <c r="CG229" s="194"/>
      <c r="CH229" s="194"/>
      <c r="CI229" s="194"/>
      <c r="CJ229" s="194"/>
      <c r="CK229" s="194"/>
      <c r="CL229" s="194"/>
      <c r="CM229" s="194"/>
      <c r="CN229" s="194"/>
      <c r="CO229" s="194"/>
      <c r="CP229" s="194"/>
      <c r="CQ229" s="194"/>
      <c r="CR229" s="194"/>
      <c r="CS229" s="194"/>
      <c r="CT229" s="194"/>
      <c r="CU229" s="194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4"/>
      <c r="DG229" s="194"/>
      <c r="DH229" s="194"/>
      <c r="DI229" s="194"/>
    </row>
    <row r="230" spans="1:113" x14ac:dyDescent="0.25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  <c r="BP230" s="194"/>
      <c r="BQ230" s="194"/>
      <c r="BR230" s="194"/>
      <c r="BS230" s="194"/>
      <c r="BT230" s="194"/>
      <c r="BU230" s="194"/>
      <c r="BV230" s="194"/>
      <c r="BW230" s="194"/>
      <c r="BX230" s="194"/>
      <c r="BY230" s="194"/>
      <c r="BZ230" s="194"/>
      <c r="CA230" s="194"/>
      <c r="CB230" s="194"/>
      <c r="CC230" s="194"/>
      <c r="CD230" s="194"/>
      <c r="CE230" s="194"/>
      <c r="CF230" s="194"/>
      <c r="CG230" s="194"/>
      <c r="CH230" s="194"/>
      <c r="CI230" s="194"/>
      <c r="CJ230" s="194"/>
      <c r="CK230" s="194"/>
      <c r="CL230" s="194"/>
      <c r="CM230" s="194"/>
      <c r="CN230" s="194"/>
      <c r="CO230" s="194"/>
      <c r="CP230" s="194"/>
      <c r="CQ230" s="194"/>
      <c r="CR230" s="194"/>
      <c r="CS230" s="194"/>
      <c r="CT230" s="194"/>
      <c r="CU230" s="194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4"/>
      <c r="DG230" s="194"/>
      <c r="DH230" s="194"/>
      <c r="DI230" s="194"/>
    </row>
    <row r="231" spans="1:113" x14ac:dyDescent="0.25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  <c r="BP231" s="194"/>
      <c r="BQ231" s="194"/>
      <c r="BR231" s="194"/>
      <c r="BS231" s="194"/>
      <c r="BT231" s="194"/>
      <c r="BU231" s="194"/>
      <c r="BV231" s="194"/>
      <c r="BW231" s="194"/>
      <c r="BX231" s="194"/>
      <c r="BY231" s="194"/>
      <c r="BZ231" s="194"/>
      <c r="CA231" s="194"/>
      <c r="CB231" s="194"/>
      <c r="CC231" s="194"/>
      <c r="CD231" s="194"/>
      <c r="CE231" s="194"/>
      <c r="CF231" s="194"/>
      <c r="CG231" s="194"/>
      <c r="CH231" s="194"/>
      <c r="CI231" s="194"/>
      <c r="CJ231" s="194"/>
      <c r="CK231" s="194"/>
      <c r="CL231" s="194"/>
      <c r="CM231" s="194"/>
      <c r="CN231" s="194"/>
      <c r="CO231" s="194"/>
      <c r="CP231" s="194"/>
      <c r="CQ231" s="194"/>
      <c r="CR231" s="194"/>
      <c r="CS231" s="194"/>
      <c r="CT231" s="194"/>
      <c r="CU231" s="194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4"/>
      <c r="DG231" s="194"/>
      <c r="DH231" s="194"/>
      <c r="DI231" s="194"/>
    </row>
    <row r="232" spans="1:113" x14ac:dyDescent="0.25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  <c r="BP232" s="194"/>
      <c r="BQ232" s="194"/>
      <c r="BR232" s="194"/>
      <c r="BS232" s="194"/>
      <c r="BT232" s="194"/>
      <c r="BU232" s="194"/>
      <c r="BV232" s="194"/>
      <c r="BW232" s="194"/>
      <c r="BX232" s="194"/>
      <c r="BY232" s="194"/>
      <c r="BZ232" s="194"/>
      <c r="CA232" s="194"/>
      <c r="CB232" s="194"/>
      <c r="CC232" s="194"/>
      <c r="CD232" s="194"/>
      <c r="CE232" s="194"/>
      <c r="CF232" s="194"/>
      <c r="CG232" s="194"/>
      <c r="CH232" s="194"/>
      <c r="CI232" s="194"/>
      <c r="CJ232" s="194"/>
      <c r="CK232" s="194"/>
      <c r="CL232" s="194"/>
      <c r="CM232" s="194"/>
      <c r="CN232" s="194"/>
      <c r="CO232" s="194"/>
      <c r="CP232" s="194"/>
      <c r="CQ232" s="194"/>
      <c r="CR232" s="194"/>
      <c r="CS232" s="194"/>
      <c r="CT232" s="194"/>
      <c r="CU232" s="194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4"/>
      <c r="DG232" s="194"/>
      <c r="DH232" s="194"/>
      <c r="DI232" s="194"/>
    </row>
    <row r="233" spans="1:113" x14ac:dyDescent="0.25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  <c r="BP233" s="194"/>
      <c r="BQ233" s="194"/>
      <c r="BR233" s="194"/>
      <c r="BS233" s="194"/>
      <c r="BT233" s="194"/>
      <c r="BU233" s="194"/>
      <c r="BV233" s="194"/>
      <c r="BW233" s="194"/>
      <c r="BX233" s="194"/>
      <c r="BY233" s="194"/>
      <c r="BZ233" s="194"/>
      <c r="CA233" s="194"/>
      <c r="CB233" s="194"/>
      <c r="CC233" s="194"/>
      <c r="CD233" s="194"/>
      <c r="CE233" s="194"/>
      <c r="CF233" s="194"/>
      <c r="CG233" s="194"/>
      <c r="CH233" s="194"/>
      <c r="CI233" s="194"/>
      <c r="CJ233" s="194"/>
      <c r="CK233" s="194"/>
      <c r="CL233" s="194"/>
      <c r="CM233" s="194"/>
      <c r="CN233" s="194"/>
      <c r="CO233" s="194"/>
      <c r="CP233" s="194"/>
      <c r="CQ233" s="194"/>
      <c r="CR233" s="194"/>
      <c r="CS233" s="194"/>
      <c r="CT233" s="194"/>
      <c r="CU233" s="194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4"/>
      <c r="DG233" s="194"/>
      <c r="DH233" s="194"/>
      <c r="DI233" s="194"/>
    </row>
    <row r="234" spans="1:113" x14ac:dyDescent="0.25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  <c r="BP234" s="194"/>
      <c r="BQ234" s="194"/>
      <c r="BR234" s="194"/>
      <c r="BS234" s="194"/>
      <c r="BT234" s="194"/>
      <c r="BU234" s="194"/>
      <c r="BV234" s="194"/>
      <c r="BW234" s="194"/>
      <c r="BX234" s="194"/>
      <c r="BY234" s="194"/>
      <c r="BZ234" s="194"/>
      <c r="CA234" s="194"/>
      <c r="CB234" s="194"/>
      <c r="CC234" s="194"/>
      <c r="CD234" s="194"/>
      <c r="CE234" s="194"/>
      <c r="CF234" s="194"/>
      <c r="CG234" s="194"/>
      <c r="CH234" s="194"/>
      <c r="CI234" s="194"/>
      <c r="CJ234" s="194"/>
      <c r="CK234" s="194"/>
      <c r="CL234" s="194"/>
      <c r="CM234" s="194"/>
      <c r="CN234" s="194"/>
      <c r="CO234" s="194"/>
      <c r="CP234" s="194"/>
      <c r="CQ234" s="194"/>
      <c r="CR234" s="194"/>
      <c r="CS234" s="194"/>
      <c r="CT234" s="194"/>
      <c r="CU234" s="194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4"/>
      <c r="DG234" s="194"/>
      <c r="DH234" s="194"/>
      <c r="DI234" s="194"/>
    </row>
    <row r="235" spans="1:113" x14ac:dyDescent="0.2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  <c r="BP235" s="194"/>
      <c r="BQ235" s="194"/>
      <c r="BR235" s="194"/>
      <c r="BS235" s="194"/>
      <c r="BT235" s="194"/>
      <c r="BU235" s="194"/>
      <c r="BV235" s="194"/>
      <c r="BW235" s="194"/>
      <c r="BX235" s="194"/>
      <c r="BY235" s="194"/>
      <c r="BZ235" s="194"/>
      <c r="CA235" s="194"/>
      <c r="CB235" s="194"/>
      <c r="CC235" s="194"/>
      <c r="CD235" s="194"/>
      <c r="CE235" s="194"/>
      <c r="CF235" s="194"/>
      <c r="CG235" s="194"/>
      <c r="CH235" s="194"/>
      <c r="CI235" s="194"/>
      <c r="CJ235" s="194"/>
      <c r="CK235" s="194"/>
      <c r="CL235" s="194"/>
      <c r="CM235" s="194"/>
      <c r="CN235" s="194"/>
      <c r="CO235" s="194"/>
      <c r="CP235" s="194"/>
      <c r="CQ235" s="194"/>
      <c r="CR235" s="194"/>
      <c r="CS235" s="194"/>
      <c r="CT235" s="194"/>
      <c r="CU235" s="194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4"/>
      <c r="DG235" s="194"/>
      <c r="DH235" s="194"/>
      <c r="DI235" s="194"/>
    </row>
    <row r="236" spans="1:113" x14ac:dyDescent="0.25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  <c r="BP236" s="194"/>
      <c r="BQ236" s="194"/>
      <c r="BR236" s="194"/>
      <c r="BS236" s="194"/>
      <c r="BT236" s="194"/>
      <c r="BU236" s="194"/>
      <c r="BV236" s="194"/>
      <c r="BW236" s="194"/>
      <c r="BX236" s="194"/>
      <c r="BY236" s="194"/>
      <c r="BZ236" s="194"/>
      <c r="CA236" s="194"/>
      <c r="CB236" s="194"/>
      <c r="CC236" s="194"/>
      <c r="CD236" s="194"/>
      <c r="CE236" s="194"/>
      <c r="CF236" s="194"/>
      <c r="CG236" s="194"/>
      <c r="CH236" s="194"/>
      <c r="CI236" s="194"/>
      <c r="CJ236" s="194"/>
      <c r="CK236" s="194"/>
      <c r="CL236" s="194"/>
      <c r="CM236" s="194"/>
      <c r="CN236" s="194"/>
      <c r="CO236" s="194"/>
      <c r="CP236" s="194"/>
      <c r="CQ236" s="194"/>
      <c r="CR236" s="194"/>
      <c r="CS236" s="194"/>
      <c r="CT236" s="194"/>
      <c r="CU236" s="194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4"/>
      <c r="DG236" s="194"/>
      <c r="DH236" s="194"/>
      <c r="DI236" s="194"/>
    </row>
    <row r="237" spans="1:113" x14ac:dyDescent="0.25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  <c r="BP237" s="194"/>
      <c r="BQ237" s="194"/>
      <c r="BR237" s="194"/>
      <c r="BS237" s="194"/>
      <c r="BT237" s="194"/>
      <c r="BU237" s="194"/>
      <c r="BV237" s="194"/>
      <c r="BW237" s="194"/>
      <c r="BX237" s="194"/>
      <c r="BY237" s="194"/>
      <c r="BZ237" s="194"/>
      <c r="CA237" s="194"/>
      <c r="CB237" s="194"/>
      <c r="CC237" s="194"/>
      <c r="CD237" s="194"/>
      <c r="CE237" s="194"/>
      <c r="CF237" s="194"/>
      <c r="CG237" s="194"/>
      <c r="CH237" s="194"/>
      <c r="CI237" s="194"/>
      <c r="CJ237" s="194"/>
      <c r="CK237" s="194"/>
      <c r="CL237" s="194"/>
      <c r="CM237" s="194"/>
      <c r="CN237" s="194"/>
      <c r="CO237" s="194"/>
      <c r="CP237" s="194"/>
      <c r="CQ237" s="194"/>
      <c r="CR237" s="194"/>
      <c r="CS237" s="194"/>
      <c r="CT237" s="194"/>
      <c r="CU237" s="194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4"/>
      <c r="DG237" s="194"/>
      <c r="DH237" s="194"/>
      <c r="DI237" s="194"/>
    </row>
    <row r="238" spans="1:113" x14ac:dyDescent="0.25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  <c r="BP238" s="194"/>
      <c r="BQ238" s="194"/>
      <c r="BR238" s="194"/>
      <c r="BS238" s="194"/>
      <c r="BT238" s="194"/>
      <c r="BU238" s="194"/>
      <c r="BV238" s="194"/>
      <c r="BW238" s="194"/>
      <c r="BX238" s="194"/>
      <c r="BY238" s="194"/>
      <c r="BZ238" s="194"/>
      <c r="CA238" s="194"/>
      <c r="CB238" s="194"/>
      <c r="CC238" s="194"/>
      <c r="CD238" s="194"/>
      <c r="CE238" s="194"/>
      <c r="CF238" s="194"/>
      <c r="CG238" s="194"/>
      <c r="CH238" s="194"/>
      <c r="CI238" s="194"/>
      <c r="CJ238" s="194"/>
      <c r="CK238" s="194"/>
      <c r="CL238" s="194"/>
      <c r="CM238" s="194"/>
      <c r="CN238" s="194"/>
      <c r="CO238" s="194"/>
      <c r="CP238" s="194"/>
      <c r="CQ238" s="194"/>
      <c r="CR238" s="194"/>
      <c r="CS238" s="194"/>
      <c r="CT238" s="194"/>
      <c r="CU238" s="194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4"/>
      <c r="DG238" s="194"/>
      <c r="DH238" s="194"/>
      <c r="DI238" s="194"/>
    </row>
    <row r="239" spans="1:113" x14ac:dyDescent="0.25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  <c r="BP239" s="194"/>
      <c r="BQ239" s="194"/>
      <c r="BR239" s="194"/>
      <c r="BS239" s="194"/>
      <c r="BT239" s="194"/>
      <c r="BU239" s="194"/>
      <c r="BV239" s="194"/>
      <c r="BW239" s="194"/>
      <c r="BX239" s="194"/>
      <c r="BY239" s="194"/>
      <c r="BZ239" s="194"/>
      <c r="CA239" s="194"/>
      <c r="CB239" s="194"/>
      <c r="CC239" s="194"/>
      <c r="CD239" s="194"/>
      <c r="CE239" s="194"/>
      <c r="CF239" s="194"/>
      <c r="CG239" s="194"/>
      <c r="CH239" s="194"/>
      <c r="CI239" s="194"/>
      <c r="CJ239" s="194"/>
      <c r="CK239" s="194"/>
      <c r="CL239" s="194"/>
      <c r="CM239" s="194"/>
      <c r="CN239" s="194"/>
      <c r="CO239" s="194"/>
      <c r="CP239" s="194"/>
      <c r="CQ239" s="194"/>
      <c r="CR239" s="194"/>
      <c r="CS239" s="194"/>
      <c r="CT239" s="194"/>
      <c r="CU239" s="194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4"/>
      <c r="DG239" s="194"/>
      <c r="DH239" s="194"/>
      <c r="DI239" s="194"/>
    </row>
    <row r="240" spans="1:113" x14ac:dyDescent="0.25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  <c r="BP240" s="194"/>
      <c r="BQ240" s="194"/>
      <c r="BR240" s="194"/>
      <c r="BS240" s="194"/>
      <c r="BT240" s="194"/>
      <c r="BU240" s="194"/>
      <c r="BV240" s="194"/>
      <c r="BW240" s="194"/>
      <c r="BX240" s="194"/>
      <c r="BY240" s="194"/>
      <c r="BZ240" s="194"/>
      <c r="CA240" s="194"/>
      <c r="CB240" s="194"/>
      <c r="CC240" s="194"/>
      <c r="CD240" s="194"/>
      <c r="CE240" s="194"/>
      <c r="CF240" s="194"/>
      <c r="CG240" s="194"/>
      <c r="CH240" s="194"/>
      <c r="CI240" s="194"/>
      <c r="CJ240" s="194"/>
      <c r="CK240" s="194"/>
      <c r="CL240" s="194"/>
      <c r="CM240" s="194"/>
      <c r="CN240" s="194"/>
      <c r="CO240" s="194"/>
      <c r="CP240" s="194"/>
      <c r="CQ240" s="194"/>
      <c r="CR240" s="194"/>
      <c r="CS240" s="194"/>
      <c r="CT240" s="194"/>
      <c r="CU240" s="194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4"/>
      <c r="DG240" s="194"/>
      <c r="DH240" s="194"/>
      <c r="DI240" s="194"/>
    </row>
    <row r="241" spans="1:113" x14ac:dyDescent="0.25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  <c r="BP241" s="194"/>
      <c r="BQ241" s="194"/>
      <c r="BR241" s="194"/>
      <c r="BS241" s="194"/>
      <c r="BT241" s="194"/>
      <c r="BU241" s="194"/>
      <c r="BV241" s="194"/>
      <c r="BW241" s="194"/>
      <c r="BX241" s="194"/>
      <c r="BY241" s="194"/>
      <c r="BZ241" s="194"/>
      <c r="CA241" s="194"/>
      <c r="CB241" s="194"/>
      <c r="CC241" s="194"/>
      <c r="CD241" s="194"/>
      <c r="CE241" s="194"/>
      <c r="CF241" s="194"/>
      <c r="CG241" s="194"/>
      <c r="CH241" s="194"/>
      <c r="CI241" s="194"/>
      <c r="CJ241" s="194"/>
      <c r="CK241" s="194"/>
      <c r="CL241" s="194"/>
      <c r="CM241" s="194"/>
      <c r="CN241" s="194"/>
      <c r="CO241" s="194"/>
      <c r="CP241" s="194"/>
      <c r="CQ241" s="194"/>
      <c r="CR241" s="194"/>
      <c r="CS241" s="194"/>
      <c r="CT241" s="194"/>
      <c r="CU241" s="194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4"/>
      <c r="DG241" s="194"/>
      <c r="DH241" s="194"/>
      <c r="DI241" s="194"/>
    </row>
    <row r="242" spans="1:113" x14ac:dyDescent="0.25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  <c r="BP242" s="194"/>
      <c r="BQ242" s="194"/>
      <c r="BR242" s="194"/>
      <c r="BS242" s="194"/>
      <c r="BT242" s="194"/>
      <c r="BU242" s="194"/>
      <c r="BV242" s="194"/>
      <c r="BW242" s="194"/>
      <c r="BX242" s="194"/>
      <c r="BY242" s="194"/>
      <c r="BZ242" s="194"/>
      <c r="CA242" s="194"/>
      <c r="CB242" s="194"/>
      <c r="CC242" s="194"/>
      <c r="CD242" s="194"/>
      <c r="CE242" s="194"/>
      <c r="CF242" s="194"/>
      <c r="CG242" s="194"/>
      <c r="CH242" s="194"/>
      <c r="CI242" s="194"/>
      <c r="CJ242" s="194"/>
      <c r="CK242" s="194"/>
      <c r="CL242" s="194"/>
      <c r="CM242" s="194"/>
      <c r="CN242" s="194"/>
      <c r="CO242" s="194"/>
      <c r="CP242" s="194"/>
      <c r="CQ242" s="194"/>
      <c r="CR242" s="194"/>
      <c r="CS242" s="194"/>
      <c r="CT242" s="194"/>
      <c r="CU242" s="194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4"/>
      <c r="DG242" s="194"/>
      <c r="DH242" s="194"/>
      <c r="DI242" s="194"/>
    </row>
    <row r="243" spans="1:113" x14ac:dyDescent="0.25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  <c r="BP243" s="194"/>
      <c r="BQ243" s="194"/>
      <c r="BR243" s="194"/>
      <c r="BS243" s="194"/>
      <c r="BT243" s="194"/>
      <c r="BU243" s="194"/>
      <c r="BV243" s="194"/>
      <c r="BW243" s="194"/>
      <c r="BX243" s="194"/>
      <c r="BY243" s="194"/>
      <c r="BZ243" s="194"/>
      <c r="CA243" s="194"/>
      <c r="CB243" s="194"/>
      <c r="CC243" s="194"/>
      <c r="CD243" s="194"/>
      <c r="CE243" s="194"/>
      <c r="CF243" s="194"/>
      <c r="CG243" s="194"/>
      <c r="CH243" s="194"/>
      <c r="CI243" s="194"/>
      <c r="CJ243" s="194"/>
      <c r="CK243" s="194"/>
      <c r="CL243" s="194"/>
      <c r="CM243" s="194"/>
      <c r="CN243" s="194"/>
      <c r="CO243" s="194"/>
      <c r="CP243" s="194"/>
      <c r="CQ243" s="194"/>
      <c r="CR243" s="194"/>
      <c r="CS243" s="194"/>
      <c r="CT243" s="194"/>
      <c r="CU243" s="194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4"/>
      <c r="DG243" s="194"/>
      <c r="DH243" s="194"/>
      <c r="DI243" s="194"/>
    </row>
    <row r="244" spans="1:113" x14ac:dyDescent="0.25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  <c r="BP244" s="194"/>
      <c r="BQ244" s="194"/>
      <c r="BR244" s="194"/>
      <c r="BS244" s="194"/>
      <c r="BT244" s="194"/>
      <c r="BU244" s="194"/>
      <c r="BV244" s="194"/>
      <c r="BW244" s="194"/>
      <c r="BX244" s="194"/>
      <c r="BY244" s="194"/>
      <c r="BZ244" s="194"/>
      <c r="CA244" s="194"/>
      <c r="CB244" s="194"/>
      <c r="CC244" s="194"/>
      <c r="CD244" s="194"/>
      <c r="CE244" s="194"/>
      <c r="CF244" s="194"/>
      <c r="CG244" s="194"/>
      <c r="CH244" s="194"/>
      <c r="CI244" s="194"/>
      <c r="CJ244" s="194"/>
      <c r="CK244" s="194"/>
      <c r="CL244" s="194"/>
      <c r="CM244" s="194"/>
      <c r="CN244" s="194"/>
      <c r="CO244" s="194"/>
      <c r="CP244" s="194"/>
      <c r="CQ244" s="194"/>
      <c r="CR244" s="194"/>
      <c r="CS244" s="194"/>
      <c r="CT244" s="194"/>
      <c r="CU244" s="194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4"/>
      <c r="DG244" s="194"/>
      <c r="DH244" s="194"/>
      <c r="DI244" s="194"/>
    </row>
    <row r="245" spans="1:113" x14ac:dyDescent="0.2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  <c r="BP245" s="194"/>
      <c r="BQ245" s="194"/>
      <c r="BR245" s="194"/>
      <c r="BS245" s="194"/>
      <c r="BT245" s="194"/>
      <c r="BU245" s="194"/>
      <c r="BV245" s="194"/>
      <c r="BW245" s="194"/>
      <c r="BX245" s="194"/>
      <c r="BY245" s="194"/>
      <c r="BZ245" s="194"/>
      <c r="CA245" s="194"/>
      <c r="CB245" s="194"/>
      <c r="CC245" s="194"/>
      <c r="CD245" s="194"/>
      <c r="CE245" s="194"/>
      <c r="CF245" s="194"/>
      <c r="CG245" s="194"/>
      <c r="CH245" s="194"/>
      <c r="CI245" s="194"/>
      <c r="CJ245" s="194"/>
      <c r="CK245" s="194"/>
      <c r="CL245" s="194"/>
      <c r="CM245" s="194"/>
      <c r="CN245" s="194"/>
      <c r="CO245" s="194"/>
      <c r="CP245" s="194"/>
      <c r="CQ245" s="194"/>
      <c r="CR245" s="194"/>
      <c r="CS245" s="194"/>
      <c r="CT245" s="194"/>
      <c r="CU245" s="194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4"/>
      <c r="DG245" s="194"/>
      <c r="DH245" s="194"/>
      <c r="DI245" s="194"/>
    </row>
    <row r="246" spans="1:113" x14ac:dyDescent="0.25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  <c r="BP246" s="194"/>
      <c r="BQ246" s="194"/>
      <c r="BR246" s="194"/>
      <c r="BS246" s="194"/>
      <c r="BT246" s="194"/>
      <c r="BU246" s="194"/>
      <c r="BV246" s="194"/>
      <c r="BW246" s="194"/>
      <c r="BX246" s="194"/>
      <c r="BY246" s="194"/>
      <c r="BZ246" s="194"/>
      <c r="CA246" s="194"/>
      <c r="CB246" s="194"/>
      <c r="CC246" s="194"/>
      <c r="CD246" s="194"/>
      <c r="CE246" s="194"/>
      <c r="CF246" s="194"/>
      <c r="CG246" s="194"/>
      <c r="CH246" s="194"/>
      <c r="CI246" s="194"/>
      <c r="CJ246" s="194"/>
      <c r="CK246" s="194"/>
      <c r="CL246" s="194"/>
      <c r="CM246" s="194"/>
      <c r="CN246" s="194"/>
      <c r="CO246" s="194"/>
      <c r="CP246" s="194"/>
      <c r="CQ246" s="194"/>
      <c r="CR246" s="194"/>
      <c r="CS246" s="194"/>
      <c r="CT246" s="194"/>
      <c r="CU246" s="194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4"/>
      <c r="DG246" s="194"/>
      <c r="DH246" s="194"/>
      <c r="DI246" s="194"/>
    </row>
    <row r="247" spans="1:113" x14ac:dyDescent="0.25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  <c r="BP247" s="194"/>
      <c r="BQ247" s="194"/>
      <c r="BR247" s="194"/>
      <c r="BS247" s="194"/>
      <c r="BT247" s="194"/>
      <c r="BU247" s="194"/>
      <c r="BV247" s="194"/>
      <c r="BW247" s="194"/>
      <c r="BX247" s="194"/>
      <c r="BY247" s="194"/>
      <c r="BZ247" s="194"/>
      <c r="CA247" s="194"/>
      <c r="CB247" s="194"/>
      <c r="CC247" s="194"/>
      <c r="CD247" s="194"/>
      <c r="CE247" s="194"/>
      <c r="CF247" s="194"/>
      <c r="CG247" s="194"/>
      <c r="CH247" s="194"/>
      <c r="CI247" s="194"/>
      <c r="CJ247" s="194"/>
      <c r="CK247" s="194"/>
      <c r="CL247" s="194"/>
      <c r="CM247" s="194"/>
      <c r="CN247" s="194"/>
      <c r="CO247" s="194"/>
      <c r="CP247" s="194"/>
      <c r="CQ247" s="194"/>
      <c r="CR247" s="194"/>
      <c r="CS247" s="194"/>
      <c r="CT247" s="194"/>
      <c r="CU247" s="194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4"/>
      <c r="DG247" s="194"/>
      <c r="DH247" s="194"/>
      <c r="DI247" s="194"/>
    </row>
    <row r="248" spans="1:113" x14ac:dyDescent="0.25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  <c r="BP248" s="194"/>
      <c r="BQ248" s="194"/>
      <c r="BR248" s="194"/>
      <c r="BS248" s="194"/>
      <c r="BT248" s="194"/>
      <c r="BU248" s="194"/>
      <c r="BV248" s="194"/>
      <c r="BW248" s="194"/>
      <c r="BX248" s="194"/>
      <c r="BY248" s="194"/>
      <c r="BZ248" s="194"/>
      <c r="CA248" s="194"/>
      <c r="CB248" s="194"/>
      <c r="CC248" s="194"/>
      <c r="CD248" s="194"/>
      <c r="CE248" s="194"/>
      <c r="CF248" s="194"/>
      <c r="CG248" s="194"/>
      <c r="CH248" s="194"/>
      <c r="CI248" s="194"/>
      <c r="CJ248" s="194"/>
      <c r="CK248" s="194"/>
      <c r="CL248" s="194"/>
      <c r="CM248" s="194"/>
      <c r="CN248" s="194"/>
      <c r="CO248" s="194"/>
      <c r="CP248" s="194"/>
      <c r="CQ248" s="194"/>
      <c r="CR248" s="194"/>
      <c r="CS248" s="194"/>
      <c r="CT248" s="194"/>
      <c r="CU248" s="194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4"/>
      <c r="DG248" s="194"/>
      <c r="DH248" s="194"/>
      <c r="DI248" s="194"/>
    </row>
    <row r="249" spans="1:113" x14ac:dyDescent="0.25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  <c r="BP249" s="194"/>
      <c r="BQ249" s="194"/>
      <c r="BR249" s="194"/>
      <c r="BS249" s="194"/>
      <c r="BT249" s="194"/>
      <c r="BU249" s="194"/>
      <c r="BV249" s="194"/>
      <c r="BW249" s="194"/>
      <c r="BX249" s="194"/>
      <c r="BY249" s="194"/>
      <c r="BZ249" s="194"/>
      <c r="CA249" s="194"/>
      <c r="CB249" s="194"/>
      <c r="CC249" s="194"/>
      <c r="CD249" s="194"/>
      <c r="CE249" s="194"/>
      <c r="CF249" s="194"/>
      <c r="CG249" s="194"/>
      <c r="CH249" s="194"/>
      <c r="CI249" s="194"/>
      <c r="CJ249" s="194"/>
      <c r="CK249" s="194"/>
      <c r="CL249" s="194"/>
      <c r="CM249" s="194"/>
      <c r="CN249" s="194"/>
      <c r="CO249" s="194"/>
      <c r="CP249" s="194"/>
      <c r="CQ249" s="194"/>
      <c r="CR249" s="194"/>
      <c r="CS249" s="194"/>
      <c r="CT249" s="194"/>
      <c r="CU249" s="194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4"/>
      <c r="DG249" s="194"/>
      <c r="DH249" s="194"/>
      <c r="DI249" s="194"/>
    </row>
    <row r="250" spans="1:113" x14ac:dyDescent="0.25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  <c r="BP250" s="194"/>
      <c r="BQ250" s="194"/>
      <c r="BR250" s="194"/>
      <c r="BS250" s="194"/>
      <c r="BT250" s="194"/>
      <c r="BU250" s="194"/>
      <c r="BV250" s="194"/>
      <c r="BW250" s="194"/>
      <c r="BX250" s="194"/>
      <c r="BY250" s="194"/>
      <c r="BZ250" s="194"/>
      <c r="CA250" s="194"/>
      <c r="CB250" s="194"/>
      <c r="CC250" s="194"/>
      <c r="CD250" s="194"/>
      <c r="CE250" s="194"/>
      <c r="CF250" s="194"/>
      <c r="CG250" s="194"/>
      <c r="CH250" s="194"/>
      <c r="CI250" s="194"/>
      <c r="CJ250" s="194"/>
      <c r="CK250" s="194"/>
      <c r="CL250" s="194"/>
      <c r="CM250" s="194"/>
      <c r="CN250" s="194"/>
      <c r="CO250" s="194"/>
      <c r="CP250" s="194"/>
      <c r="CQ250" s="194"/>
      <c r="CR250" s="194"/>
      <c r="CS250" s="194"/>
      <c r="CT250" s="194"/>
      <c r="CU250" s="194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4"/>
      <c r="DG250" s="194"/>
      <c r="DH250" s="194"/>
      <c r="DI250" s="194"/>
    </row>
    <row r="251" spans="1:113" x14ac:dyDescent="0.25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  <c r="BP251" s="194"/>
      <c r="BQ251" s="194"/>
      <c r="BR251" s="194"/>
      <c r="BS251" s="194"/>
      <c r="BT251" s="194"/>
      <c r="BU251" s="194"/>
      <c r="BV251" s="194"/>
      <c r="BW251" s="194"/>
      <c r="BX251" s="194"/>
      <c r="BY251" s="194"/>
      <c r="BZ251" s="194"/>
      <c r="CA251" s="194"/>
      <c r="CB251" s="194"/>
      <c r="CC251" s="194"/>
      <c r="CD251" s="194"/>
      <c r="CE251" s="194"/>
      <c r="CF251" s="194"/>
      <c r="CG251" s="194"/>
      <c r="CH251" s="194"/>
      <c r="CI251" s="194"/>
      <c r="CJ251" s="194"/>
      <c r="CK251" s="194"/>
      <c r="CL251" s="194"/>
      <c r="CM251" s="194"/>
      <c r="CN251" s="194"/>
      <c r="CO251" s="194"/>
      <c r="CP251" s="194"/>
      <c r="CQ251" s="194"/>
      <c r="CR251" s="194"/>
      <c r="CS251" s="194"/>
      <c r="CT251" s="194"/>
      <c r="CU251" s="194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4"/>
      <c r="DG251" s="194"/>
      <c r="DH251" s="194"/>
      <c r="DI251" s="194"/>
    </row>
    <row r="252" spans="1:113" x14ac:dyDescent="0.25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  <c r="BP252" s="194"/>
      <c r="BQ252" s="194"/>
      <c r="BR252" s="194"/>
      <c r="BS252" s="194"/>
      <c r="BT252" s="194"/>
      <c r="BU252" s="194"/>
      <c r="BV252" s="194"/>
      <c r="BW252" s="194"/>
      <c r="BX252" s="194"/>
      <c r="BY252" s="194"/>
      <c r="BZ252" s="194"/>
      <c r="CA252" s="194"/>
      <c r="CB252" s="194"/>
      <c r="CC252" s="194"/>
      <c r="CD252" s="194"/>
      <c r="CE252" s="194"/>
      <c r="CF252" s="194"/>
      <c r="CG252" s="194"/>
      <c r="CH252" s="194"/>
      <c r="CI252" s="194"/>
      <c r="CJ252" s="194"/>
      <c r="CK252" s="194"/>
      <c r="CL252" s="194"/>
      <c r="CM252" s="194"/>
      <c r="CN252" s="194"/>
      <c r="CO252" s="194"/>
      <c r="CP252" s="194"/>
      <c r="CQ252" s="194"/>
      <c r="CR252" s="194"/>
      <c r="CS252" s="194"/>
      <c r="CT252" s="194"/>
      <c r="CU252" s="194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4"/>
      <c r="DG252" s="194"/>
      <c r="DH252" s="194"/>
      <c r="DI252" s="194"/>
    </row>
    <row r="253" spans="1:113" x14ac:dyDescent="0.25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  <c r="BP253" s="194"/>
      <c r="BQ253" s="194"/>
      <c r="BR253" s="194"/>
      <c r="BS253" s="194"/>
      <c r="BT253" s="194"/>
      <c r="BU253" s="194"/>
      <c r="BV253" s="194"/>
      <c r="BW253" s="194"/>
      <c r="BX253" s="194"/>
      <c r="BY253" s="194"/>
      <c r="BZ253" s="194"/>
      <c r="CA253" s="194"/>
      <c r="CB253" s="194"/>
      <c r="CC253" s="194"/>
      <c r="CD253" s="194"/>
      <c r="CE253" s="194"/>
      <c r="CF253" s="194"/>
      <c r="CG253" s="194"/>
      <c r="CH253" s="194"/>
      <c r="CI253" s="194"/>
      <c r="CJ253" s="194"/>
      <c r="CK253" s="194"/>
      <c r="CL253" s="194"/>
      <c r="CM253" s="194"/>
      <c r="CN253" s="194"/>
      <c r="CO253" s="194"/>
      <c r="CP253" s="194"/>
      <c r="CQ253" s="194"/>
      <c r="CR253" s="194"/>
      <c r="CS253" s="194"/>
      <c r="CT253" s="194"/>
      <c r="CU253" s="194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4"/>
      <c r="DG253" s="194"/>
      <c r="DH253" s="194"/>
      <c r="DI253" s="194"/>
    </row>
    <row r="254" spans="1:113" x14ac:dyDescent="0.25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  <c r="BP254" s="194"/>
      <c r="BQ254" s="194"/>
      <c r="BR254" s="194"/>
      <c r="BS254" s="194"/>
      <c r="BT254" s="194"/>
      <c r="BU254" s="194"/>
      <c r="BV254" s="194"/>
      <c r="BW254" s="194"/>
      <c r="BX254" s="194"/>
      <c r="BY254" s="194"/>
      <c r="BZ254" s="194"/>
      <c r="CA254" s="194"/>
      <c r="CB254" s="194"/>
      <c r="CC254" s="194"/>
      <c r="CD254" s="194"/>
      <c r="CE254" s="194"/>
      <c r="CF254" s="194"/>
      <c r="CG254" s="194"/>
      <c r="CH254" s="194"/>
      <c r="CI254" s="194"/>
      <c r="CJ254" s="194"/>
      <c r="CK254" s="194"/>
      <c r="CL254" s="194"/>
      <c r="CM254" s="194"/>
      <c r="CN254" s="194"/>
      <c r="CO254" s="194"/>
      <c r="CP254" s="194"/>
      <c r="CQ254" s="194"/>
      <c r="CR254" s="194"/>
      <c r="CS254" s="194"/>
      <c r="CT254" s="194"/>
      <c r="CU254" s="194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4"/>
      <c r="DG254" s="194"/>
      <c r="DH254" s="194"/>
      <c r="DI254" s="194"/>
    </row>
    <row r="255" spans="1:113" x14ac:dyDescent="0.2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  <c r="BP255" s="194"/>
      <c r="BQ255" s="194"/>
      <c r="BR255" s="194"/>
      <c r="BS255" s="194"/>
      <c r="BT255" s="194"/>
      <c r="BU255" s="194"/>
      <c r="BV255" s="194"/>
      <c r="BW255" s="194"/>
      <c r="BX255" s="194"/>
      <c r="BY255" s="194"/>
      <c r="BZ255" s="194"/>
      <c r="CA255" s="194"/>
      <c r="CB255" s="194"/>
      <c r="CC255" s="194"/>
      <c r="CD255" s="194"/>
      <c r="CE255" s="194"/>
      <c r="CF255" s="194"/>
      <c r="CG255" s="194"/>
      <c r="CH255" s="194"/>
      <c r="CI255" s="194"/>
      <c r="CJ255" s="194"/>
      <c r="CK255" s="194"/>
      <c r="CL255" s="194"/>
      <c r="CM255" s="194"/>
      <c r="CN255" s="194"/>
      <c r="CO255" s="194"/>
      <c r="CP255" s="194"/>
      <c r="CQ255" s="194"/>
      <c r="CR255" s="194"/>
      <c r="CS255" s="194"/>
      <c r="CT255" s="194"/>
      <c r="CU255" s="194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4"/>
      <c r="DG255" s="194"/>
      <c r="DH255" s="194"/>
      <c r="DI255" s="194"/>
    </row>
    <row r="256" spans="1:113" x14ac:dyDescent="0.25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  <c r="BP256" s="194"/>
      <c r="BQ256" s="194"/>
      <c r="BR256" s="194"/>
      <c r="BS256" s="194"/>
      <c r="BT256" s="194"/>
      <c r="BU256" s="194"/>
      <c r="BV256" s="194"/>
      <c r="BW256" s="194"/>
      <c r="BX256" s="194"/>
      <c r="BY256" s="194"/>
      <c r="BZ256" s="194"/>
      <c r="CA256" s="194"/>
      <c r="CB256" s="194"/>
      <c r="CC256" s="194"/>
      <c r="CD256" s="194"/>
      <c r="CE256" s="194"/>
      <c r="CF256" s="194"/>
      <c r="CG256" s="194"/>
      <c r="CH256" s="194"/>
      <c r="CI256" s="194"/>
      <c r="CJ256" s="194"/>
      <c r="CK256" s="194"/>
      <c r="CL256" s="194"/>
      <c r="CM256" s="194"/>
      <c r="CN256" s="194"/>
      <c r="CO256" s="194"/>
      <c r="CP256" s="194"/>
      <c r="CQ256" s="194"/>
      <c r="CR256" s="194"/>
      <c r="CS256" s="194"/>
      <c r="CT256" s="194"/>
      <c r="CU256" s="194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4"/>
      <c r="DG256" s="194"/>
      <c r="DH256" s="194"/>
      <c r="DI256" s="194"/>
    </row>
    <row r="257" spans="1:113" x14ac:dyDescent="0.25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  <c r="BP257" s="194"/>
      <c r="BQ257" s="194"/>
      <c r="BR257" s="194"/>
      <c r="BS257" s="194"/>
      <c r="BT257" s="194"/>
      <c r="BU257" s="194"/>
      <c r="BV257" s="194"/>
      <c r="BW257" s="194"/>
      <c r="BX257" s="194"/>
      <c r="BY257" s="194"/>
      <c r="BZ257" s="194"/>
      <c r="CA257" s="194"/>
      <c r="CB257" s="194"/>
      <c r="CC257" s="194"/>
      <c r="CD257" s="194"/>
      <c r="CE257" s="194"/>
      <c r="CF257" s="194"/>
      <c r="CG257" s="194"/>
      <c r="CH257" s="194"/>
      <c r="CI257" s="194"/>
      <c r="CJ257" s="194"/>
      <c r="CK257" s="194"/>
      <c r="CL257" s="194"/>
      <c r="CM257" s="194"/>
      <c r="CN257" s="194"/>
      <c r="CO257" s="194"/>
      <c r="CP257" s="194"/>
      <c r="CQ257" s="194"/>
      <c r="CR257" s="194"/>
      <c r="CS257" s="194"/>
      <c r="CT257" s="194"/>
      <c r="CU257" s="194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4"/>
      <c r="DG257" s="194"/>
      <c r="DH257" s="194"/>
      <c r="DI257" s="194"/>
    </row>
    <row r="258" spans="1:113" x14ac:dyDescent="0.25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  <c r="BP258" s="194"/>
      <c r="BQ258" s="194"/>
      <c r="BR258" s="194"/>
      <c r="BS258" s="194"/>
      <c r="BT258" s="194"/>
      <c r="BU258" s="194"/>
      <c r="BV258" s="194"/>
      <c r="BW258" s="194"/>
      <c r="BX258" s="194"/>
      <c r="BY258" s="194"/>
      <c r="BZ258" s="194"/>
      <c r="CA258" s="194"/>
      <c r="CB258" s="194"/>
      <c r="CC258" s="194"/>
      <c r="CD258" s="194"/>
      <c r="CE258" s="194"/>
      <c r="CF258" s="194"/>
      <c r="CG258" s="194"/>
      <c r="CH258" s="194"/>
      <c r="CI258" s="194"/>
      <c r="CJ258" s="194"/>
      <c r="CK258" s="194"/>
      <c r="CL258" s="194"/>
      <c r="CM258" s="194"/>
      <c r="CN258" s="194"/>
      <c r="CO258" s="194"/>
      <c r="CP258" s="194"/>
      <c r="CQ258" s="194"/>
      <c r="CR258" s="194"/>
      <c r="CS258" s="194"/>
      <c r="CT258" s="194"/>
      <c r="CU258" s="194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4"/>
      <c r="DG258" s="194"/>
      <c r="DH258" s="194"/>
      <c r="DI258" s="194"/>
    </row>
    <row r="259" spans="1:113" x14ac:dyDescent="0.25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  <c r="BP259" s="194"/>
      <c r="BQ259" s="194"/>
      <c r="BR259" s="194"/>
      <c r="BS259" s="194"/>
      <c r="BT259" s="194"/>
      <c r="BU259" s="194"/>
      <c r="BV259" s="194"/>
      <c r="BW259" s="194"/>
      <c r="BX259" s="194"/>
      <c r="BY259" s="194"/>
      <c r="BZ259" s="194"/>
      <c r="CA259" s="194"/>
      <c r="CB259" s="194"/>
      <c r="CC259" s="194"/>
      <c r="CD259" s="194"/>
      <c r="CE259" s="194"/>
      <c r="CF259" s="194"/>
      <c r="CG259" s="194"/>
      <c r="CH259" s="194"/>
      <c r="CI259" s="194"/>
      <c r="CJ259" s="194"/>
      <c r="CK259" s="194"/>
      <c r="CL259" s="194"/>
      <c r="CM259" s="194"/>
      <c r="CN259" s="194"/>
      <c r="CO259" s="194"/>
      <c r="CP259" s="194"/>
      <c r="CQ259" s="194"/>
      <c r="CR259" s="194"/>
      <c r="CS259" s="194"/>
      <c r="CT259" s="194"/>
      <c r="CU259" s="194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4"/>
      <c r="DG259" s="194"/>
      <c r="DH259" s="194"/>
      <c r="DI259" s="194"/>
    </row>
    <row r="260" spans="1:113" x14ac:dyDescent="0.25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  <c r="BP260" s="194"/>
      <c r="BQ260" s="194"/>
      <c r="BR260" s="194"/>
      <c r="BS260" s="194"/>
      <c r="BT260" s="194"/>
      <c r="BU260" s="194"/>
      <c r="BV260" s="194"/>
      <c r="BW260" s="194"/>
      <c r="BX260" s="194"/>
      <c r="BY260" s="194"/>
      <c r="BZ260" s="194"/>
      <c r="CA260" s="194"/>
      <c r="CB260" s="194"/>
      <c r="CC260" s="194"/>
      <c r="CD260" s="194"/>
      <c r="CE260" s="194"/>
      <c r="CF260" s="194"/>
      <c r="CG260" s="194"/>
      <c r="CH260" s="194"/>
      <c r="CI260" s="194"/>
      <c r="CJ260" s="194"/>
      <c r="CK260" s="194"/>
      <c r="CL260" s="194"/>
      <c r="CM260" s="194"/>
      <c r="CN260" s="194"/>
      <c r="CO260" s="194"/>
      <c r="CP260" s="194"/>
      <c r="CQ260" s="194"/>
      <c r="CR260" s="194"/>
      <c r="CS260" s="194"/>
      <c r="CT260" s="194"/>
      <c r="CU260" s="194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4"/>
      <c r="DG260" s="194"/>
      <c r="DH260" s="194"/>
      <c r="DI260" s="194"/>
    </row>
    <row r="261" spans="1:113" x14ac:dyDescent="0.25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  <c r="BP261" s="194"/>
      <c r="BQ261" s="194"/>
      <c r="BR261" s="194"/>
      <c r="BS261" s="194"/>
      <c r="BT261" s="194"/>
      <c r="BU261" s="194"/>
      <c r="BV261" s="194"/>
      <c r="BW261" s="194"/>
      <c r="BX261" s="194"/>
      <c r="BY261" s="194"/>
      <c r="BZ261" s="194"/>
      <c r="CA261" s="194"/>
      <c r="CB261" s="194"/>
      <c r="CC261" s="194"/>
      <c r="CD261" s="194"/>
      <c r="CE261" s="194"/>
      <c r="CF261" s="194"/>
      <c r="CG261" s="194"/>
      <c r="CH261" s="194"/>
      <c r="CI261" s="194"/>
      <c r="CJ261" s="194"/>
      <c r="CK261" s="194"/>
      <c r="CL261" s="194"/>
      <c r="CM261" s="194"/>
      <c r="CN261" s="194"/>
      <c r="CO261" s="194"/>
      <c r="CP261" s="194"/>
      <c r="CQ261" s="194"/>
      <c r="CR261" s="194"/>
      <c r="CS261" s="194"/>
      <c r="CT261" s="194"/>
      <c r="CU261" s="194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4"/>
      <c r="DG261" s="194"/>
      <c r="DH261" s="194"/>
      <c r="DI261" s="194"/>
    </row>
    <row r="262" spans="1:113" x14ac:dyDescent="0.25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  <c r="BP262" s="194"/>
      <c r="BQ262" s="194"/>
      <c r="BR262" s="194"/>
      <c r="BS262" s="194"/>
      <c r="BT262" s="194"/>
      <c r="BU262" s="194"/>
      <c r="BV262" s="194"/>
      <c r="BW262" s="194"/>
      <c r="BX262" s="194"/>
      <c r="BY262" s="194"/>
      <c r="BZ262" s="194"/>
      <c r="CA262" s="194"/>
      <c r="CB262" s="194"/>
      <c r="CC262" s="194"/>
      <c r="CD262" s="194"/>
      <c r="CE262" s="194"/>
      <c r="CF262" s="194"/>
      <c r="CG262" s="194"/>
      <c r="CH262" s="194"/>
      <c r="CI262" s="194"/>
      <c r="CJ262" s="194"/>
      <c r="CK262" s="194"/>
      <c r="CL262" s="194"/>
      <c r="CM262" s="194"/>
      <c r="CN262" s="194"/>
      <c r="CO262" s="194"/>
      <c r="CP262" s="194"/>
      <c r="CQ262" s="194"/>
      <c r="CR262" s="194"/>
      <c r="CS262" s="194"/>
      <c r="CT262" s="194"/>
      <c r="CU262" s="194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4"/>
      <c r="DG262" s="194"/>
      <c r="DH262" s="194"/>
      <c r="DI262" s="194"/>
    </row>
    <row r="263" spans="1:113" x14ac:dyDescent="0.25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  <c r="BP263" s="194"/>
      <c r="BQ263" s="194"/>
      <c r="BR263" s="194"/>
      <c r="BS263" s="194"/>
      <c r="BT263" s="194"/>
      <c r="BU263" s="194"/>
      <c r="BV263" s="194"/>
      <c r="BW263" s="194"/>
      <c r="BX263" s="194"/>
      <c r="BY263" s="194"/>
      <c r="BZ263" s="194"/>
      <c r="CA263" s="194"/>
      <c r="CB263" s="194"/>
      <c r="CC263" s="194"/>
      <c r="CD263" s="194"/>
      <c r="CE263" s="194"/>
      <c r="CF263" s="194"/>
      <c r="CG263" s="194"/>
      <c r="CH263" s="194"/>
      <c r="CI263" s="194"/>
      <c r="CJ263" s="194"/>
      <c r="CK263" s="194"/>
      <c r="CL263" s="194"/>
      <c r="CM263" s="194"/>
      <c r="CN263" s="194"/>
      <c r="CO263" s="194"/>
      <c r="CP263" s="194"/>
      <c r="CQ263" s="194"/>
      <c r="CR263" s="194"/>
      <c r="CS263" s="194"/>
      <c r="CT263" s="194"/>
      <c r="CU263" s="194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4"/>
      <c r="DG263" s="194"/>
      <c r="DH263" s="194"/>
      <c r="DI263" s="194"/>
    </row>
    <row r="264" spans="1:113" x14ac:dyDescent="0.25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  <c r="BP264" s="194"/>
      <c r="BQ264" s="194"/>
      <c r="BR264" s="194"/>
      <c r="BS264" s="194"/>
      <c r="BT264" s="194"/>
      <c r="BU264" s="194"/>
      <c r="BV264" s="194"/>
      <c r="BW264" s="194"/>
      <c r="BX264" s="194"/>
      <c r="BY264" s="194"/>
      <c r="BZ264" s="194"/>
      <c r="CA264" s="194"/>
      <c r="CB264" s="194"/>
      <c r="CC264" s="194"/>
      <c r="CD264" s="194"/>
      <c r="CE264" s="194"/>
      <c r="CF264" s="194"/>
      <c r="CG264" s="194"/>
      <c r="CH264" s="194"/>
      <c r="CI264" s="194"/>
      <c r="CJ264" s="194"/>
      <c r="CK264" s="194"/>
      <c r="CL264" s="194"/>
      <c r="CM264" s="194"/>
      <c r="CN264" s="194"/>
      <c r="CO264" s="194"/>
      <c r="CP264" s="194"/>
      <c r="CQ264" s="194"/>
      <c r="CR264" s="194"/>
      <c r="CS264" s="194"/>
      <c r="CT264" s="194"/>
      <c r="CU264" s="194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4"/>
      <c r="DG264" s="194"/>
      <c r="DH264" s="194"/>
      <c r="DI264" s="194"/>
    </row>
    <row r="265" spans="1:113" x14ac:dyDescent="0.2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  <c r="BP265" s="194"/>
      <c r="BQ265" s="194"/>
      <c r="BR265" s="194"/>
      <c r="BS265" s="194"/>
      <c r="BT265" s="194"/>
      <c r="BU265" s="194"/>
      <c r="BV265" s="194"/>
      <c r="BW265" s="194"/>
      <c r="BX265" s="194"/>
      <c r="BY265" s="194"/>
      <c r="BZ265" s="194"/>
      <c r="CA265" s="194"/>
      <c r="CB265" s="194"/>
      <c r="CC265" s="194"/>
      <c r="CD265" s="194"/>
      <c r="CE265" s="194"/>
      <c r="CF265" s="194"/>
      <c r="CG265" s="194"/>
      <c r="CH265" s="194"/>
      <c r="CI265" s="194"/>
      <c r="CJ265" s="194"/>
      <c r="CK265" s="194"/>
      <c r="CL265" s="194"/>
      <c r="CM265" s="194"/>
      <c r="CN265" s="194"/>
      <c r="CO265" s="194"/>
      <c r="CP265" s="194"/>
      <c r="CQ265" s="194"/>
      <c r="CR265" s="194"/>
      <c r="CS265" s="194"/>
      <c r="CT265" s="194"/>
      <c r="CU265" s="194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4"/>
      <c r="DG265" s="194"/>
      <c r="DH265" s="194"/>
      <c r="DI265" s="194"/>
    </row>
    <row r="266" spans="1:113" x14ac:dyDescent="0.25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  <c r="BP266" s="194"/>
      <c r="BQ266" s="194"/>
      <c r="BR266" s="194"/>
      <c r="BS266" s="194"/>
      <c r="BT266" s="194"/>
      <c r="BU266" s="194"/>
      <c r="BV266" s="194"/>
      <c r="BW266" s="194"/>
      <c r="BX266" s="194"/>
      <c r="BY266" s="194"/>
      <c r="BZ266" s="194"/>
      <c r="CA266" s="194"/>
      <c r="CB266" s="194"/>
      <c r="CC266" s="194"/>
      <c r="CD266" s="194"/>
      <c r="CE266" s="194"/>
      <c r="CF266" s="194"/>
      <c r="CG266" s="194"/>
      <c r="CH266" s="194"/>
      <c r="CI266" s="194"/>
      <c r="CJ266" s="194"/>
      <c r="CK266" s="194"/>
      <c r="CL266" s="194"/>
      <c r="CM266" s="194"/>
      <c r="CN266" s="194"/>
      <c r="CO266" s="194"/>
      <c r="CP266" s="194"/>
      <c r="CQ266" s="194"/>
      <c r="CR266" s="194"/>
      <c r="CS266" s="194"/>
      <c r="CT266" s="194"/>
      <c r="CU266" s="194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4"/>
      <c r="DG266" s="194"/>
      <c r="DH266" s="194"/>
      <c r="DI266" s="194"/>
    </row>
    <row r="267" spans="1:113" x14ac:dyDescent="0.25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  <c r="BP267" s="194"/>
      <c r="BQ267" s="194"/>
      <c r="BR267" s="194"/>
      <c r="BS267" s="194"/>
      <c r="BT267" s="194"/>
      <c r="BU267" s="194"/>
      <c r="BV267" s="194"/>
      <c r="BW267" s="194"/>
      <c r="BX267" s="194"/>
      <c r="BY267" s="194"/>
      <c r="BZ267" s="194"/>
      <c r="CA267" s="194"/>
      <c r="CB267" s="194"/>
      <c r="CC267" s="194"/>
      <c r="CD267" s="194"/>
      <c r="CE267" s="194"/>
      <c r="CF267" s="194"/>
      <c r="CG267" s="194"/>
      <c r="CH267" s="194"/>
      <c r="CI267" s="194"/>
      <c r="CJ267" s="194"/>
      <c r="CK267" s="194"/>
      <c r="CL267" s="194"/>
      <c r="CM267" s="194"/>
      <c r="CN267" s="194"/>
      <c r="CO267" s="194"/>
      <c r="CP267" s="194"/>
      <c r="CQ267" s="194"/>
      <c r="CR267" s="194"/>
      <c r="CS267" s="194"/>
      <c r="CT267" s="194"/>
      <c r="CU267" s="194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4"/>
      <c r="DG267" s="194"/>
      <c r="DH267" s="194"/>
      <c r="DI267" s="194"/>
    </row>
    <row r="268" spans="1:113" x14ac:dyDescent="0.25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  <c r="BP268" s="194"/>
      <c r="BQ268" s="194"/>
      <c r="BR268" s="194"/>
      <c r="BS268" s="194"/>
      <c r="BT268" s="194"/>
      <c r="BU268" s="194"/>
      <c r="BV268" s="194"/>
      <c r="BW268" s="194"/>
      <c r="BX268" s="194"/>
      <c r="BY268" s="194"/>
      <c r="BZ268" s="194"/>
      <c r="CA268" s="194"/>
      <c r="CB268" s="194"/>
      <c r="CC268" s="194"/>
      <c r="CD268" s="194"/>
      <c r="CE268" s="194"/>
      <c r="CF268" s="194"/>
      <c r="CG268" s="194"/>
      <c r="CH268" s="194"/>
      <c r="CI268" s="194"/>
      <c r="CJ268" s="194"/>
      <c r="CK268" s="194"/>
      <c r="CL268" s="194"/>
      <c r="CM268" s="194"/>
      <c r="CN268" s="194"/>
      <c r="CO268" s="194"/>
      <c r="CP268" s="194"/>
      <c r="CQ268" s="194"/>
      <c r="CR268" s="194"/>
      <c r="CS268" s="194"/>
      <c r="CT268" s="194"/>
      <c r="CU268" s="194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4"/>
      <c r="DG268" s="194"/>
      <c r="DH268" s="194"/>
      <c r="DI268" s="194"/>
    </row>
    <row r="269" spans="1:113" x14ac:dyDescent="0.25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  <c r="BP269" s="194"/>
      <c r="BQ269" s="194"/>
      <c r="BR269" s="194"/>
      <c r="BS269" s="194"/>
      <c r="BT269" s="194"/>
      <c r="BU269" s="194"/>
      <c r="BV269" s="194"/>
      <c r="BW269" s="194"/>
      <c r="BX269" s="194"/>
      <c r="BY269" s="194"/>
      <c r="BZ269" s="194"/>
      <c r="CA269" s="194"/>
      <c r="CB269" s="194"/>
      <c r="CC269" s="194"/>
      <c r="CD269" s="194"/>
      <c r="CE269" s="194"/>
      <c r="CF269" s="194"/>
      <c r="CG269" s="194"/>
      <c r="CH269" s="194"/>
      <c r="CI269" s="194"/>
      <c r="CJ269" s="194"/>
      <c r="CK269" s="194"/>
      <c r="CL269" s="194"/>
      <c r="CM269" s="194"/>
      <c r="CN269" s="194"/>
      <c r="CO269" s="194"/>
      <c r="CP269" s="194"/>
      <c r="CQ269" s="194"/>
      <c r="CR269" s="194"/>
      <c r="CS269" s="194"/>
      <c r="CT269" s="194"/>
      <c r="CU269" s="194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4"/>
      <c r="DG269" s="194"/>
      <c r="DH269" s="194"/>
      <c r="DI269" s="194"/>
    </row>
    <row r="270" spans="1:113" x14ac:dyDescent="0.25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  <c r="BP270" s="194"/>
      <c r="BQ270" s="194"/>
      <c r="BR270" s="194"/>
      <c r="BS270" s="194"/>
      <c r="BT270" s="194"/>
      <c r="BU270" s="194"/>
      <c r="BV270" s="194"/>
      <c r="BW270" s="194"/>
      <c r="BX270" s="194"/>
      <c r="BY270" s="194"/>
      <c r="BZ270" s="194"/>
      <c r="CA270" s="194"/>
      <c r="CB270" s="194"/>
      <c r="CC270" s="194"/>
      <c r="CD270" s="194"/>
      <c r="CE270" s="194"/>
      <c r="CF270" s="194"/>
      <c r="CG270" s="194"/>
      <c r="CH270" s="194"/>
      <c r="CI270" s="194"/>
      <c r="CJ270" s="194"/>
      <c r="CK270" s="194"/>
      <c r="CL270" s="194"/>
      <c r="CM270" s="194"/>
      <c r="CN270" s="194"/>
      <c r="CO270" s="194"/>
      <c r="CP270" s="194"/>
      <c r="CQ270" s="194"/>
      <c r="CR270" s="194"/>
      <c r="CS270" s="194"/>
      <c r="CT270" s="194"/>
      <c r="CU270" s="194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4"/>
      <c r="DG270" s="194"/>
      <c r="DH270" s="194"/>
      <c r="DI270" s="194"/>
    </row>
    <row r="271" spans="1:113" x14ac:dyDescent="0.25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  <c r="BP271" s="194"/>
      <c r="BQ271" s="194"/>
      <c r="BR271" s="194"/>
      <c r="BS271" s="194"/>
      <c r="BT271" s="194"/>
      <c r="BU271" s="194"/>
      <c r="BV271" s="194"/>
      <c r="BW271" s="194"/>
      <c r="BX271" s="194"/>
      <c r="BY271" s="194"/>
      <c r="BZ271" s="194"/>
      <c r="CA271" s="194"/>
      <c r="CB271" s="194"/>
      <c r="CC271" s="194"/>
      <c r="CD271" s="194"/>
      <c r="CE271" s="194"/>
      <c r="CF271" s="194"/>
      <c r="CG271" s="194"/>
      <c r="CH271" s="194"/>
      <c r="CI271" s="194"/>
      <c r="CJ271" s="194"/>
      <c r="CK271" s="194"/>
      <c r="CL271" s="194"/>
      <c r="CM271" s="194"/>
      <c r="CN271" s="194"/>
      <c r="CO271" s="194"/>
      <c r="CP271" s="194"/>
      <c r="CQ271" s="194"/>
      <c r="CR271" s="194"/>
      <c r="CS271" s="194"/>
      <c r="CT271" s="194"/>
      <c r="CU271" s="194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4"/>
      <c r="DG271" s="194"/>
      <c r="DH271" s="194"/>
      <c r="DI271" s="194"/>
    </row>
    <row r="272" spans="1:113" x14ac:dyDescent="0.25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  <c r="BP272" s="194"/>
      <c r="BQ272" s="194"/>
      <c r="BR272" s="194"/>
      <c r="BS272" s="194"/>
      <c r="BT272" s="194"/>
      <c r="BU272" s="194"/>
      <c r="BV272" s="194"/>
      <c r="BW272" s="194"/>
      <c r="BX272" s="194"/>
      <c r="BY272" s="194"/>
      <c r="BZ272" s="194"/>
      <c r="CA272" s="194"/>
      <c r="CB272" s="194"/>
      <c r="CC272" s="194"/>
      <c r="CD272" s="194"/>
      <c r="CE272" s="194"/>
      <c r="CF272" s="194"/>
      <c r="CG272" s="194"/>
      <c r="CH272" s="194"/>
      <c r="CI272" s="194"/>
      <c r="CJ272" s="194"/>
      <c r="CK272" s="194"/>
      <c r="CL272" s="194"/>
      <c r="CM272" s="194"/>
      <c r="CN272" s="194"/>
      <c r="CO272" s="194"/>
      <c r="CP272" s="194"/>
      <c r="CQ272" s="194"/>
      <c r="CR272" s="194"/>
      <c r="CS272" s="194"/>
      <c r="CT272" s="194"/>
      <c r="CU272" s="194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4"/>
      <c r="DG272" s="194"/>
      <c r="DH272" s="194"/>
      <c r="DI272" s="194"/>
    </row>
    <row r="273" spans="1:113" x14ac:dyDescent="0.25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  <c r="BP273" s="194"/>
      <c r="BQ273" s="194"/>
      <c r="BR273" s="194"/>
      <c r="BS273" s="194"/>
      <c r="BT273" s="194"/>
      <c r="BU273" s="194"/>
      <c r="BV273" s="194"/>
      <c r="BW273" s="194"/>
      <c r="BX273" s="194"/>
      <c r="BY273" s="194"/>
      <c r="BZ273" s="194"/>
      <c r="CA273" s="194"/>
      <c r="CB273" s="194"/>
      <c r="CC273" s="194"/>
      <c r="CD273" s="194"/>
      <c r="CE273" s="194"/>
      <c r="CF273" s="194"/>
      <c r="CG273" s="194"/>
      <c r="CH273" s="194"/>
      <c r="CI273" s="194"/>
      <c r="CJ273" s="194"/>
      <c r="CK273" s="194"/>
      <c r="CL273" s="194"/>
      <c r="CM273" s="194"/>
      <c r="CN273" s="194"/>
      <c r="CO273" s="194"/>
      <c r="CP273" s="194"/>
      <c r="CQ273" s="194"/>
      <c r="CR273" s="194"/>
      <c r="CS273" s="194"/>
      <c r="CT273" s="194"/>
      <c r="CU273" s="194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4"/>
      <c r="DG273" s="194"/>
      <c r="DH273" s="194"/>
      <c r="DI273" s="194"/>
    </row>
    <row r="274" spans="1:113" x14ac:dyDescent="0.25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  <c r="BP274" s="194"/>
      <c r="BQ274" s="194"/>
      <c r="BR274" s="194"/>
      <c r="BS274" s="194"/>
      <c r="BT274" s="194"/>
      <c r="BU274" s="194"/>
      <c r="BV274" s="194"/>
      <c r="BW274" s="194"/>
      <c r="BX274" s="194"/>
      <c r="BY274" s="194"/>
      <c r="BZ274" s="194"/>
      <c r="CA274" s="194"/>
      <c r="CB274" s="194"/>
      <c r="CC274" s="194"/>
      <c r="CD274" s="194"/>
      <c r="CE274" s="194"/>
      <c r="CF274" s="194"/>
      <c r="CG274" s="194"/>
      <c r="CH274" s="194"/>
      <c r="CI274" s="194"/>
      <c r="CJ274" s="194"/>
      <c r="CK274" s="194"/>
      <c r="CL274" s="194"/>
      <c r="CM274" s="194"/>
      <c r="CN274" s="194"/>
      <c r="CO274" s="194"/>
      <c r="CP274" s="194"/>
      <c r="CQ274" s="194"/>
      <c r="CR274" s="194"/>
      <c r="CS274" s="194"/>
      <c r="CT274" s="194"/>
      <c r="CU274" s="194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4"/>
      <c r="DG274" s="194"/>
      <c r="DH274" s="194"/>
      <c r="DI274" s="194"/>
    </row>
    <row r="275" spans="1:113" x14ac:dyDescent="0.2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  <c r="BP275" s="194"/>
      <c r="BQ275" s="194"/>
      <c r="BR275" s="194"/>
      <c r="BS275" s="194"/>
      <c r="BT275" s="194"/>
      <c r="BU275" s="194"/>
      <c r="BV275" s="194"/>
      <c r="BW275" s="194"/>
      <c r="BX275" s="194"/>
      <c r="BY275" s="194"/>
      <c r="BZ275" s="194"/>
      <c r="CA275" s="194"/>
      <c r="CB275" s="194"/>
      <c r="CC275" s="194"/>
      <c r="CD275" s="194"/>
      <c r="CE275" s="194"/>
      <c r="CF275" s="194"/>
      <c r="CG275" s="194"/>
      <c r="CH275" s="194"/>
      <c r="CI275" s="194"/>
      <c r="CJ275" s="194"/>
      <c r="CK275" s="194"/>
      <c r="CL275" s="194"/>
      <c r="CM275" s="194"/>
      <c r="CN275" s="194"/>
      <c r="CO275" s="194"/>
      <c r="CP275" s="194"/>
      <c r="CQ275" s="194"/>
      <c r="CR275" s="194"/>
      <c r="CS275" s="194"/>
      <c r="CT275" s="194"/>
      <c r="CU275" s="194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4"/>
      <c r="DG275" s="194"/>
      <c r="DH275" s="194"/>
      <c r="DI275" s="194"/>
    </row>
    <row r="276" spans="1:113" x14ac:dyDescent="0.25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  <c r="BP276" s="194"/>
      <c r="BQ276" s="194"/>
      <c r="BR276" s="194"/>
      <c r="BS276" s="194"/>
      <c r="BT276" s="194"/>
      <c r="BU276" s="194"/>
      <c r="BV276" s="194"/>
      <c r="BW276" s="194"/>
      <c r="BX276" s="194"/>
      <c r="BY276" s="194"/>
      <c r="BZ276" s="194"/>
      <c r="CA276" s="194"/>
      <c r="CB276" s="194"/>
      <c r="CC276" s="194"/>
      <c r="CD276" s="194"/>
      <c r="CE276" s="194"/>
      <c r="CF276" s="194"/>
      <c r="CG276" s="194"/>
      <c r="CH276" s="194"/>
      <c r="CI276" s="194"/>
      <c r="CJ276" s="194"/>
      <c r="CK276" s="194"/>
      <c r="CL276" s="194"/>
      <c r="CM276" s="194"/>
      <c r="CN276" s="194"/>
      <c r="CO276" s="194"/>
      <c r="CP276" s="194"/>
      <c r="CQ276" s="194"/>
      <c r="CR276" s="194"/>
      <c r="CS276" s="194"/>
      <c r="CT276" s="194"/>
      <c r="CU276" s="194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4"/>
      <c r="DG276" s="194"/>
      <c r="DH276" s="194"/>
      <c r="DI276" s="194"/>
    </row>
    <row r="277" spans="1:113" x14ac:dyDescent="0.25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  <c r="BP277" s="194"/>
      <c r="BQ277" s="194"/>
      <c r="BR277" s="194"/>
      <c r="BS277" s="194"/>
      <c r="BT277" s="194"/>
      <c r="BU277" s="194"/>
      <c r="BV277" s="194"/>
      <c r="BW277" s="194"/>
      <c r="BX277" s="194"/>
      <c r="BY277" s="194"/>
      <c r="BZ277" s="194"/>
      <c r="CA277" s="194"/>
      <c r="CB277" s="194"/>
      <c r="CC277" s="194"/>
      <c r="CD277" s="194"/>
      <c r="CE277" s="194"/>
      <c r="CF277" s="194"/>
      <c r="CG277" s="194"/>
      <c r="CH277" s="194"/>
      <c r="CI277" s="194"/>
      <c r="CJ277" s="194"/>
      <c r="CK277" s="194"/>
      <c r="CL277" s="194"/>
      <c r="CM277" s="194"/>
      <c r="CN277" s="194"/>
      <c r="CO277" s="194"/>
      <c r="CP277" s="194"/>
      <c r="CQ277" s="194"/>
      <c r="CR277" s="194"/>
      <c r="CS277" s="194"/>
      <c r="CT277" s="194"/>
      <c r="CU277" s="194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4"/>
      <c r="DG277" s="194"/>
      <c r="DH277" s="194"/>
      <c r="DI277" s="194"/>
    </row>
    <row r="278" spans="1:113" x14ac:dyDescent="0.25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  <c r="BP278" s="194"/>
      <c r="BQ278" s="194"/>
      <c r="BR278" s="194"/>
      <c r="BS278" s="194"/>
      <c r="BT278" s="194"/>
      <c r="BU278" s="194"/>
      <c r="BV278" s="194"/>
      <c r="BW278" s="194"/>
      <c r="BX278" s="194"/>
      <c r="BY278" s="194"/>
      <c r="BZ278" s="194"/>
      <c r="CA278" s="194"/>
      <c r="CB278" s="194"/>
      <c r="CC278" s="194"/>
      <c r="CD278" s="194"/>
      <c r="CE278" s="194"/>
      <c r="CF278" s="194"/>
      <c r="CG278" s="194"/>
      <c r="CH278" s="194"/>
      <c r="CI278" s="194"/>
      <c r="CJ278" s="194"/>
      <c r="CK278" s="194"/>
      <c r="CL278" s="194"/>
      <c r="CM278" s="194"/>
      <c r="CN278" s="194"/>
      <c r="CO278" s="194"/>
      <c r="CP278" s="194"/>
      <c r="CQ278" s="194"/>
      <c r="CR278" s="194"/>
      <c r="CS278" s="194"/>
      <c r="CT278" s="194"/>
      <c r="CU278" s="194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4"/>
      <c r="DG278" s="194"/>
      <c r="DH278" s="194"/>
      <c r="DI278" s="194"/>
    </row>
    <row r="279" spans="1:113" x14ac:dyDescent="0.25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  <c r="BP279" s="194"/>
      <c r="BQ279" s="194"/>
      <c r="BR279" s="194"/>
      <c r="BS279" s="194"/>
      <c r="BT279" s="194"/>
      <c r="BU279" s="194"/>
      <c r="BV279" s="194"/>
      <c r="BW279" s="194"/>
      <c r="BX279" s="194"/>
      <c r="BY279" s="194"/>
      <c r="BZ279" s="194"/>
      <c r="CA279" s="194"/>
      <c r="CB279" s="194"/>
      <c r="CC279" s="194"/>
      <c r="CD279" s="194"/>
      <c r="CE279" s="194"/>
      <c r="CF279" s="194"/>
      <c r="CG279" s="194"/>
      <c r="CH279" s="194"/>
      <c r="CI279" s="194"/>
      <c r="CJ279" s="194"/>
      <c r="CK279" s="194"/>
      <c r="CL279" s="194"/>
      <c r="CM279" s="194"/>
      <c r="CN279" s="194"/>
      <c r="CO279" s="194"/>
      <c r="CP279" s="194"/>
      <c r="CQ279" s="194"/>
      <c r="CR279" s="194"/>
      <c r="CS279" s="194"/>
      <c r="CT279" s="194"/>
      <c r="CU279" s="194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4"/>
      <c r="DG279" s="194"/>
      <c r="DH279" s="194"/>
      <c r="DI279" s="194"/>
    </row>
    <row r="280" spans="1:113" x14ac:dyDescent="0.25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  <c r="BP280" s="194"/>
      <c r="BQ280" s="194"/>
      <c r="BR280" s="194"/>
      <c r="BS280" s="194"/>
      <c r="BT280" s="194"/>
      <c r="BU280" s="194"/>
      <c r="BV280" s="194"/>
      <c r="BW280" s="194"/>
      <c r="BX280" s="194"/>
      <c r="BY280" s="194"/>
      <c r="BZ280" s="194"/>
      <c r="CA280" s="194"/>
      <c r="CB280" s="194"/>
      <c r="CC280" s="194"/>
      <c r="CD280" s="194"/>
      <c r="CE280" s="194"/>
      <c r="CF280" s="194"/>
      <c r="CG280" s="194"/>
      <c r="CH280" s="194"/>
      <c r="CI280" s="194"/>
      <c r="CJ280" s="194"/>
      <c r="CK280" s="194"/>
      <c r="CL280" s="194"/>
      <c r="CM280" s="194"/>
      <c r="CN280" s="194"/>
      <c r="CO280" s="194"/>
      <c r="CP280" s="194"/>
      <c r="CQ280" s="194"/>
      <c r="CR280" s="194"/>
      <c r="CS280" s="194"/>
      <c r="CT280" s="194"/>
      <c r="CU280" s="194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4"/>
      <c r="DG280" s="194"/>
      <c r="DH280" s="194"/>
      <c r="DI280" s="194"/>
    </row>
    <row r="281" spans="1:113" x14ac:dyDescent="0.25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  <c r="BP281" s="194"/>
      <c r="BQ281" s="194"/>
      <c r="BR281" s="194"/>
      <c r="BS281" s="194"/>
      <c r="BT281" s="194"/>
      <c r="BU281" s="194"/>
      <c r="BV281" s="194"/>
      <c r="BW281" s="194"/>
      <c r="BX281" s="194"/>
      <c r="BY281" s="194"/>
      <c r="BZ281" s="194"/>
      <c r="CA281" s="194"/>
      <c r="CB281" s="194"/>
      <c r="CC281" s="194"/>
      <c r="CD281" s="194"/>
      <c r="CE281" s="194"/>
      <c r="CF281" s="194"/>
      <c r="CG281" s="194"/>
      <c r="CH281" s="194"/>
      <c r="CI281" s="194"/>
      <c r="CJ281" s="194"/>
      <c r="CK281" s="194"/>
      <c r="CL281" s="194"/>
      <c r="CM281" s="194"/>
      <c r="CN281" s="194"/>
      <c r="CO281" s="194"/>
      <c r="CP281" s="194"/>
      <c r="CQ281" s="194"/>
      <c r="CR281" s="194"/>
      <c r="CS281" s="194"/>
      <c r="CT281" s="194"/>
      <c r="CU281" s="194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4"/>
      <c r="DG281" s="194"/>
      <c r="DH281" s="194"/>
      <c r="DI281" s="194"/>
    </row>
    <row r="282" spans="1:113" x14ac:dyDescent="0.25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  <c r="BP282" s="194"/>
      <c r="BQ282" s="194"/>
      <c r="BR282" s="194"/>
      <c r="BS282" s="194"/>
      <c r="BT282" s="194"/>
      <c r="BU282" s="194"/>
      <c r="BV282" s="194"/>
      <c r="BW282" s="194"/>
      <c r="BX282" s="194"/>
      <c r="BY282" s="194"/>
      <c r="BZ282" s="194"/>
      <c r="CA282" s="194"/>
      <c r="CB282" s="194"/>
      <c r="CC282" s="194"/>
      <c r="CD282" s="194"/>
      <c r="CE282" s="194"/>
      <c r="CF282" s="194"/>
      <c r="CG282" s="194"/>
      <c r="CH282" s="194"/>
      <c r="CI282" s="194"/>
      <c r="CJ282" s="194"/>
      <c r="CK282" s="194"/>
      <c r="CL282" s="194"/>
      <c r="CM282" s="194"/>
      <c r="CN282" s="194"/>
      <c r="CO282" s="194"/>
      <c r="CP282" s="194"/>
      <c r="CQ282" s="194"/>
      <c r="CR282" s="194"/>
      <c r="CS282" s="194"/>
      <c r="CT282" s="194"/>
      <c r="CU282" s="194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4"/>
      <c r="DG282" s="194"/>
      <c r="DH282" s="194"/>
      <c r="DI282" s="194"/>
    </row>
    <row r="283" spans="1:113" x14ac:dyDescent="0.25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  <c r="BP283" s="194"/>
      <c r="BQ283" s="194"/>
      <c r="BR283" s="194"/>
      <c r="BS283" s="194"/>
      <c r="BT283" s="194"/>
      <c r="BU283" s="194"/>
      <c r="BV283" s="194"/>
      <c r="BW283" s="194"/>
      <c r="BX283" s="194"/>
      <c r="BY283" s="194"/>
      <c r="BZ283" s="194"/>
      <c r="CA283" s="194"/>
      <c r="CB283" s="194"/>
      <c r="CC283" s="194"/>
      <c r="CD283" s="194"/>
      <c r="CE283" s="194"/>
      <c r="CF283" s="194"/>
      <c r="CG283" s="194"/>
      <c r="CH283" s="194"/>
      <c r="CI283" s="194"/>
      <c r="CJ283" s="194"/>
      <c r="CK283" s="194"/>
      <c r="CL283" s="194"/>
      <c r="CM283" s="194"/>
      <c r="CN283" s="194"/>
      <c r="CO283" s="194"/>
      <c r="CP283" s="194"/>
      <c r="CQ283" s="194"/>
      <c r="CR283" s="194"/>
      <c r="CS283" s="194"/>
      <c r="CT283" s="194"/>
      <c r="CU283" s="194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4"/>
      <c r="DG283" s="194"/>
      <c r="DH283" s="194"/>
      <c r="DI283" s="194"/>
    </row>
    <row r="284" spans="1:113" x14ac:dyDescent="0.25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  <c r="BP284" s="194"/>
      <c r="BQ284" s="194"/>
      <c r="BR284" s="194"/>
      <c r="BS284" s="194"/>
      <c r="BT284" s="194"/>
      <c r="BU284" s="194"/>
      <c r="BV284" s="194"/>
      <c r="BW284" s="194"/>
      <c r="BX284" s="194"/>
      <c r="BY284" s="194"/>
      <c r="BZ284" s="194"/>
      <c r="CA284" s="194"/>
      <c r="CB284" s="194"/>
      <c r="CC284" s="194"/>
      <c r="CD284" s="194"/>
      <c r="CE284" s="194"/>
      <c r="CF284" s="194"/>
      <c r="CG284" s="194"/>
      <c r="CH284" s="194"/>
      <c r="CI284" s="194"/>
      <c r="CJ284" s="194"/>
      <c r="CK284" s="194"/>
      <c r="CL284" s="194"/>
      <c r="CM284" s="194"/>
      <c r="CN284" s="194"/>
      <c r="CO284" s="194"/>
      <c r="CP284" s="194"/>
      <c r="CQ284" s="194"/>
      <c r="CR284" s="194"/>
      <c r="CS284" s="194"/>
      <c r="CT284" s="194"/>
      <c r="CU284" s="194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4"/>
      <c r="DG284" s="194"/>
      <c r="DH284" s="194"/>
      <c r="DI284" s="194"/>
    </row>
    <row r="285" spans="1:113" x14ac:dyDescent="0.2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  <c r="BP285" s="194"/>
      <c r="BQ285" s="194"/>
      <c r="BR285" s="194"/>
      <c r="BS285" s="194"/>
      <c r="BT285" s="194"/>
      <c r="BU285" s="194"/>
      <c r="BV285" s="194"/>
      <c r="BW285" s="194"/>
      <c r="BX285" s="194"/>
      <c r="BY285" s="194"/>
      <c r="BZ285" s="194"/>
      <c r="CA285" s="194"/>
      <c r="CB285" s="194"/>
      <c r="CC285" s="194"/>
      <c r="CD285" s="194"/>
      <c r="CE285" s="194"/>
      <c r="CF285" s="194"/>
      <c r="CG285" s="194"/>
      <c r="CH285" s="194"/>
      <c r="CI285" s="194"/>
      <c r="CJ285" s="194"/>
      <c r="CK285" s="194"/>
      <c r="CL285" s="194"/>
      <c r="CM285" s="194"/>
      <c r="CN285" s="194"/>
      <c r="CO285" s="194"/>
      <c r="CP285" s="194"/>
      <c r="CQ285" s="194"/>
      <c r="CR285" s="194"/>
      <c r="CS285" s="194"/>
      <c r="CT285" s="194"/>
      <c r="CU285" s="194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4"/>
      <c r="DG285" s="194"/>
      <c r="DH285" s="194"/>
      <c r="DI285" s="194"/>
    </row>
    <row r="286" spans="1:113" x14ac:dyDescent="0.25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  <c r="BP286" s="194"/>
      <c r="BQ286" s="194"/>
      <c r="BR286" s="194"/>
      <c r="BS286" s="194"/>
      <c r="BT286" s="194"/>
      <c r="BU286" s="194"/>
      <c r="BV286" s="194"/>
      <c r="BW286" s="194"/>
      <c r="BX286" s="194"/>
      <c r="BY286" s="194"/>
      <c r="BZ286" s="194"/>
      <c r="CA286" s="194"/>
      <c r="CB286" s="194"/>
      <c r="CC286" s="194"/>
      <c r="CD286" s="194"/>
      <c r="CE286" s="194"/>
      <c r="CF286" s="194"/>
      <c r="CG286" s="194"/>
      <c r="CH286" s="194"/>
      <c r="CI286" s="194"/>
      <c r="CJ286" s="194"/>
      <c r="CK286" s="194"/>
      <c r="CL286" s="194"/>
      <c r="CM286" s="194"/>
      <c r="CN286" s="194"/>
      <c r="CO286" s="194"/>
      <c r="CP286" s="194"/>
      <c r="CQ286" s="194"/>
      <c r="CR286" s="194"/>
      <c r="CS286" s="194"/>
      <c r="CT286" s="194"/>
      <c r="CU286" s="194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4"/>
      <c r="DG286" s="194"/>
      <c r="DH286" s="194"/>
      <c r="DI286" s="194"/>
    </row>
    <row r="287" spans="1:113" x14ac:dyDescent="0.25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  <c r="BP287" s="194"/>
      <c r="BQ287" s="194"/>
      <c r="BR287" s="194"/>
      <c r="BS287" s="194"/>
      <c r="BT287" s="194"/>
      <c r="BU287" s="194"/>
      <c r="BV287" s="194"/>
      <c r="BW287" s="194"/>
      <c r="BX287" s="194"/>
      <c r="BY287" s="194"/>
      <c r="BZ287" s="194"/>
      <c r="CA287" s="194"/>
      <c r="CB287" s="194"/>
      <c r="CC287" s="194"/>
      <c r="CD287" s="194"/>
      <c r="CE287" s="194"/>
      <c r="CF287" s="194"/>
      <c r="CG287" s="194"/>
      <c r="CH287" s="194"/>
      <c r="CI287" s="194"/>
      <c r="CJ287" s="194"/>
      <c r="CK287" s="194"/>
      <c r="CL287" s="194"/>
      <c r="CM287" s="194"/>
      <c r="CN287" s="194"/>
      <c r="CO287" s="194"/>
      <c r="CP287" s="194"/>
      <c r="CQ287" s="194"/>
      <c r="CR287" s="194"/>
      <c r="CS287" s="194"/>
      <c r="CT287" s="194"/>
      <c r="CU287" s="194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4"/>
      <c r="DG287" s="194"/>
      <c r="DH287" s="194"/>
      <c r="DI287" s="194"/>
    </row>
    <row r="288" spans="1:113" x14ac:dyDescent="0.25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  <c r="BP288" s="194"/>
      <c r="BQ288" s="194"/>
      <c r="BR288" s="194"/>
      <c r="BS288" s="194"/>
      <c r="BT288" s="194"/>
      <c r="BU288" s="194"/>
      <c r="BV288" s="194"/>
      <c r="BW288" s="194"/>
      <c r="BX288" s="194"/>
      <c r="BY288" s="194"/>
      <c r="BZ288" s="194"/>
      <c r="CA288" s="194"/>
      <c r="CB288" s="194"/>
      <c r="CC288" s="194"/>
      <c r="CD288" s="194"/>
      <c r="CE288" s="194"/>
      <c r="CF288" s="194"/>
      <c r="CG288" s="194"/>
      <c r="CH288" s="194"/>
      <c r="CI288" s="194"/>
      <c r="CJ288" s="194"/>
      <c r="CK288" s="194"/>
      <c r="CL288" s="194"/>
      <c r="CM288" s="194"/>
      <c r="CN288" s="194"/>
      <c r="CO288" s="194"/>
      <c r="CP288" s="194"/>
      <c r="CQ288" s="194"/>
      <c r="CR288" s="194"/>
      <c r="CS288" s="194"/>
      <c r="CT288" s="194"/>
      <c r="CU288" s="194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4"/>
      <c r="DG288" s="194"/>
      <c r="DH288" s="194"/>
      <c r="DI288" s="194"/>
    </row>
    <row r="289" spans="1:113" x14ac:dyDescent="0.25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  <c r="BP289" s="194"/>
      <c r="BQ289" s="194"/>
      <c r="BR289" s="194"/>
      <c r="BS289" s="194"/>
      <c r="BT289" s="194"/>
      <c r="BU289" s="194"/>
      <c r="BV289" s="194"/>
      <c r="BW289" s="194"/>
      <c r="BX289" s="194"/>
      <c r="BY289" s="194"/>
      <c r="BZ289" s="194"/>
      <c r="CA289" s="194"/>
      <c r="CB289" s="194"/>
      <c r="CC289" s="194"/>
      <c r="CD289" s="194"/>
      <c r="CE289" s="194"/>
      <c r="CF289" s="194"/>
      <c r="CG289" s="194"/>
      <c r="CH289" s="194"/>
      <c r="CI289" s="194"/>
      <c r="CJ289" s="194"/>
      <c r="CK289" s="194"/>
      <c r="CL289" s="194"/>
      <c r="CM289" s="194"/>
      <c r="CN289" s="194"/>
      <c r="CO289" s="194"/>
      <c r="CP289" s="194"/>
      <c r="CQ289" s="194"/>
      <c r="CR289" s="194"/>
      <c r="CS289" s="194"/>
      <c r="CT289" s="194"/>
      <c r="CU289" s="194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4"/>
      <c r="DG289" s="194"/>
      <c r="DH289" s="194"/>
      <c r="DI289" s="194"/>
    </row>
    <row r="290" spans="1:113" x14ac:dyDescent="0.25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  <c r="BP290" s="194"/>
      <c r="BQ290" s="194"/>
      <c r="BR290" s="194"/>
      <c r="BS290" s="194"/>
      <c r="BT290" s="194"/>
      <c r="BU290" s="194"/>
      <c r="BV290" s="194"/>
      <c r="BW290" s="194"/>
      <c r="BX290" s="194"/>
      <c r="BY290" s="194"/>
      <c r="BZ290" s="194"/>
      <c r="CA290" s="194"/>
      <c r="CB290" s="194"/>
      <c r="CC290" s="194"/>
      <c r="CD290" s="194"/>
      <c r="CE290" s="194"/>
      <c r="CF290" s="194"/>
      <c r="CG290" s="194"/>
      <c r="CH290" s="194"/>
      <c r="CI290" s="194"/>
      <c r="CJ290" s="194"/>
      <c r="CK290" s="194"/>
      <c r="CL290" s="194"/>
      <c r="CM290" s="194"/>
      <c r="CN290" s="194"/>
      <c r="CO290" s="194"/>
      <c r="CP290" s="194"/>
      <c r="CQ290" s="194"/>
      <c r="CR290" s="194"/>
      <c r="CS290" s="194"/>
      <c r="CT290" s="194"/>
      <c r="CU290" s="194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4"/>
      <c r="DG290" s="194"/>
      <c r="DH290" s="194"/>
      <c r="DI290" s="194"/>
    </row>
    <row r="291" spans="1:113" x14ac:dyDescent="0.25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  <c r="BP291" s="194"/>
      <c r="BQ291" s="194"/>
      <c r="BR291" s="194"/>
      <c r="BS291" s="194"/>
      <c r="BT291" s="194"/>
      <c r="BU291" s="194"/>
      <c r="BV291" s="194"/>
      <c r="BW291" s="194"/>
      <c r="BX291" s="194"/>
      <c r="BY291" s="194"/>
      <c r="BZ291" s="194"/>
      <c r="CA291" s="194"/>
      <c r="CB291" s="194"/>
      <c r="CC291" s="194"/>
      <c r="CD291" s="194"/>
      <c r="CE291" s="194"/>
      <c r="CF291" s="194"/>
      <c r="CG291" s="194"/>
      <c r="CH291" s="194"/>
      <c r="CI291" s="194"/>
      <c r="CJ291" s="194"/>
      <c r="CK291" s="194"/>
      <c r="CL291" s="194"/>
      <c r="CM291" s="194"/>
      <c r="CN291" s="194"/>
      <c r="CO291" s="194"/>
      <c r="CP291" s="194"/>
      <c r="CQ291" s="194"/>
      <c r="CR291" s="194"/>
      <c r="CS291" s="194"/>
      <c r="CT291" s="194"/>
      <c r="CU291" s="194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4"/>
      <c r="DG291" s="194"/>
      <c r="DH291" s="194"/>
      <c r="DI291" s="194"/>
    </row>
    <row r="292" spans="1:113" x14ac:dyDescent="0.25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  <c r="BP292" s="194"/>
      <c r="BQ292" s="194"/>
      <c r="BR292" s="194"/>
      <c r="BS292" s="194"/>
      <c r="BT292" s="194"/>
      <c r="BU292" s="194"/>
      <c r="BV292" s="194"/>
      <c r="BW292" s="194"/>
      <c r="BX292" s="194"/>
      <c r="BY292" s="194"/>
      <c r="BZ292" s="194"/>
      <c r="CA292" s="194"/>
      <c r="CB292" s="194"/>
      <c r="CC292" s="194"/>
      <c r="CD292" s="194"/>
      <c r="CE292" s="194"/>
      <c r="CF292" s="194"/>
      <c r="CG292" s="194"/>
      <c r="CH292" s="194"/>
      <c r="CI292" s="194"/>
      <c r="CJ292" s="194"/>
      <c r="CK292" s="194"/>
      <c r="CL292" s="194"/>
      <c r="CM292" s="194"/>
      <c r="CN292" s="194"/>
      <c r="CO292" s="194"/>
      <c r="CP292" s="194"/>
      <c r="CQ292" s="194"/>
      <c r="CR292" s="194"/>
      <c r="CS292" s="194"/>
      <c r="CT292" s="194"/>
      <c r="CU292" s="194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4"/>
      <c r="DG292" s="194"/>
      <c r="DH292" s="194"/>
      <c r="DI292" s="194"/>
    </row>
    <row r="293" spans="1:113" x14ac:dyDescent="0.25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  <c r="BP293" s="194"/>
      <c r="BQ293" s="194"/>
      <c r="BR293" s="194"/>
      <c r="BS293" s="194"/>
      <c r="BT293" s="194"/>
      <c r="BU293" s="194"/>
      <c r="BV293" s="194"/>
      <c r="BW293" s="194"/>
      <c r="BX293" s="194"/>
      <c r="BY293" s="194"/>
      <c r="BZ293" s="194"/>
      <c r="CA293" s="194"/>
      <c r="CB293" s="194"/>
      <c r="CC293" s="194"/>
      <c r="CD293" s="194"/>
      <c r="CE293" s="194"/>
      <c r="CF293" s="194"/>
      <c r="CG293" s="194"/>
      <c r="CH293" s="194"/>
      <c r="CI293" s="194"/>
      <c r="CJ293" s="194"/>
      <c r="CK293" s="194"/>
      <c r="CL293" s="194"/>
      <c r="CM293" s="194"/>
      <c r="CN293" s="194"/>
      <c r="CO293" s="194"/>
      <c r="CP293" s="194"/>
      <c r="CQ293" s="194"/>
      <c r="CR293" s="194"/>
      <c r="CS293" s="194"/>
      <c r="CT293" s="194"/>
      <c r="CU293" s="194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4"/>
      <c r="DG293" s="194"/>
      <c r="DH293" s="194"/>
      <c r="DI293" s="194"/>
    </row>
    <row r="294" spans="1:113" x14ac:dyDescent="0.25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  <c r="BP294" s="194"/>
      <c r="BQ294" s="194"/>
      <c r="BR294" s="194"/>
      <c r="BS294" s="194"/>
      <c r="BT294" s="194"/>
      <c r="BU294" s="194"/>
      <c r="BV294" s="194"/>
      <c r="BW294" s="194"/>
      <c r="BX294" s="194"/>
      <c r="BY294" s="194"/>
      <c r="BZ294" s="194"/>
      <c r="CA294" s="194"/>
      <c r="CB294" s="194"/>
      <c r="CC294" s="194"/>
      <c r="CD294" s="194"/>
      <c r="CE294" s="194"/>
      <c r="CF294" s="194"/>
      <c r="CG294" s="194"/>
      <c r="CH294" s="194"/>
      <c r="CI294" s="194"/>
      <c r="CJ294" s="194"/>
      <c r="CK294" s="194"/>
      <c r="CL294" s="194"/>
      <c r="CM294" s="194"/>
      <c r="CN294" s="194"/>
      <c r="CO294" s="194"/>
      <c r="CP294" s="194"/>
      <c r="CQ294" s="194"/>
      <c r="CR294" s="194"/>
      <c r="CS294" s="194"/>
      <c r="CT294" s="194"/>
      <c r="CU294" s="194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4"/>
      <c r="DG294" s="194"/>
      <c r="DH294" s="194"/>
      <c r="DI294" s="194"/>
    </row>
    <row r="295" spans="1:113" x14ac:dyDescent="0.2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  <c r="BP295" s="194"/>
      <c r="BQ295" s="194"/>
      <c r="BR295" s="194"/>
      <c r="BS295" s="194"/>
      <c r="BT295" s="194"/>
      <c r="BU295" s="194"/>
      <c r="BV295" s="194"/>
      <c r="BW295" s="194"/>
      <c r="BX295" s="194"/>
      <c r="BY295" s="194"/>
      <c r="BZ295" s="194"/>
      <c r="CA295" s="194"/>
      <c r="CB295" s="194"/>
      <c r="CC295" s="194"/>
      <c r="CD295" s="194"/>
      <c r="CE295" s="194"/>
      <c r="CF295" s="194"/>
      <c r="CG295" s="194"/>
      <c r="CH295" s="194"/>
      <c r="CI295" s="194"/>
      <c r="CJ295" s="194"/>
      <c r="CK295" s="194"/>
      <c r="CL295" s="194"/>
      <c r="CM295" s="194"/>
      <c r="CN295" s="194"/>
      <c r="CO295" s="194"/>
      <c r="CP295" s="194"/>
      <c r="CQ295" s="194"/>
      <c r="CR295" s="194"/>
      <c r="CS295" s="194"/>
      <c r="CT295" s="194"/>
      <c r="CU295" s="194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4"/>
      <c r="DG295" s="194"/>
      <c r="DH295" s="194"/>
      <c r="DI295" s="194"/>
    </row>
    <row r="296" spans="1:113" x14ac:dyDescent="0.25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  <c r="BP296" s="194"/>
      <c r="BQ296" s="194"/>
      <c r="BR296" s="194"/>
      <c r="BS296" s="194"/>
      <c r="BT296" s="194"/>
      <c r="BU296" s="194"/>
      <c r="BV296" s="194"/>
      <c r="BW296" s="194"/>
      <c r="BX296" s="194"/>
      <c r="BY296" s="194"/>
      <c r="BZ296" s="194"/>
      <c r="CA296" s="194"/>
      <c r="CB296" s="194"/>
      <c r="CC296" s="194"/>
      <c r="CD296" s="194"/>
      <c r="CE296" s="194"/>
      <c r="CF296" s="194"/>
      <c r="CG296" s="194"/>
      <c r="CH296" s="194"/>
      <c r="CI296" s="194"/>
      <c r="CJ296" s="194"/>
      <c r="CK296" s="194"/>
      <c r="CL296" s="194"/>
      <c r="CM296" s="194"/>
      <c r="CN296" s="194"/>
      <c r="CO296" s="194"/>
      <c r="CP296" s="194"/>
      <c r="CQ296" s="194"/>
      <c r="CR296" s="194"/>
      <c r="CS296" s="194"/>
      <c r="CT296" s="194"/>
      <c r="CU296" s="194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4"/>
      <c r="DG296" s="194"/>
      <c r="DH296" s="194"/>
      <c r="DI296" s="194"/>
    </row>
    <row r="297" spans="1:113" x14ac:dyDescent="0.25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  <c r="BP297" s="194"/>
      <c r="BQ297" s="194"/>
      <c r="BR297" s="194"/>
      <c r="BS297" s="194"/>
      <c r="BT297" s="194"/>
      <c r="BU297" s="194"/>
      <c r="BV297" s="194"/>
      <c r="BW297" s="194"/>
      <c r="BX297" s="194"/>
      <c r="BY297" s="194"/>
      <c r="BZ297" s="194"/>
      <c r="CA297" s="194"/>
      <c r="CB297" s="194"/>
      <c r="CC297" s="194"/>
      <c r="CD297" s="194"/>
      <c r="CE297" s="194"/>
      <c r="CF297" s="194"/>
      <c r="CG297" s="194"/>
      <c r="CH297" s="194"/>
      <c r="CI297" s="194"/>
      <c r="CJ297" s="194"/>
      <c r="CK297" s="194"/>
      <c r="CL297" s="194"/>
      <c r="CM297" s="194"/>
      <c r="CN297" s="194"/>
      <c r="CO297" s="194"/>
      <c r="CP297" s="194"/>
      <c r="CQ297" s="194"/>
      <c r="CR297" s="194"/>
      <c r="CS297" s="194"/>
      <c r="CT297" s="194"/>
      <c r="CU297" s="194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4"/>
      <c r="DG297" s="194"/>
      <c r="DH297" s="194"/>
      <c r="DI297" s="194"/>
    </row>
    <row r="298" spans="1:113" x14ac:dyDescent="0.25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  <c r="BO298" s="194"/>
      <c r="BP298" s="194"/>
      <c r="BQ298" s="194"/>
      <c r="BR298" s="194"/>
      <c r="BS298" s="194"/>
      <c r="BT298" s="194"/>
      <c r="BU298" s="194"/>
      <c r="BV298" s="194"/>
      <c r="BW298" s="194"/>
      <c r="BX298" s="194"/>
      <c r="BY298" s="194"/>
      <c r="BZ298" s="194"/>
      <c r="CA298" s="194"/>
      <c r="CB298" s="194"/>
      <c r="CC298" s="194"/>
      <c r="CD298" s="194"/>
      <c r="CE298" s="194"/>
      <c r="CF298" s="194"/>
      <c r="CG298" s="194"/>
      <c r="CH298" s="194"/>
      <c r="CI298" s="194"/>
      <c r="CJ298" s="194"/>
      <c r="CK298" s="194"/>
      <c r="CL298" s="194"/>
      <c r="CM298" s="194"/>
      <c r="CN298" s="194"/>
      <c r="CO298" s="194"/>
      <c r="CP298" s="194"/>
      <c r="CQ298" s="194"/>
      <c r="CR298" s="194"/>
      <c r="CS298" s="194"/>
      <c r="CT298" s="194"/>
      <c r="CU298" s="194"/>
      <c r="CV298" s="194"/>
      <c r="CW298" s="194"/>
      <c r="CX298" s="194"/>
      <c r="CY298" s="194"/>
      <c r="CZ298" s="194"/>
      <c r="DA298" s="194"/>
      <c r="DB298" s="194"/>
      <c r="DC298" s="194"/>
      <c r="DD298" s="194"/>
      <c r="DE298" s="194"/>
      <c r="DF298" s="194"/>
      <c r="DG298" s="194"/>
      <c r="DH298" s="194"/>
      <c r="DI298" s="194"/>
    </row>
    <row r="299" spans="1:113" x14ac:dyDescent="0.25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  <c r="BO299" s="194"/>
      <c r="BP299" s="194"/>
      <c r="BQ299" s="194"/>
      <c r="BR299" s="194"/>
      <c r="BS299" s="194"/>
      <c r="BT299" s="194"/>
      <c r="BU299" s="194"/>
      <c r="BV299" s="194"/>
      <c r="BW299" s="194"/>
      <c r="BX299" s="194"/>
      <c r="BY299" s="194"/>
      <c r="BZ299" s="194"/>
      <c r="CA299" s="194"/>
      <c r="CB299" s="194"/>
      <c r="CC299" s="194"/>
      <c r="CD299" s="194"/>
      <c r="CE299" s="194"/>
      <c r="CF299" s="194"/>
      <c r="CG299" s="194"/>
      <c r="CH299" s="194"/>
      <c r="CI299" s="194"/>
      <c r="CJ299" s="194"/>
      <c r="CK299" s="194"/>
      <c r="CL299" s="194"/>
      <c r="CM299" s="194"/>
      <c r="CN299" s="194"/>
      <c r="CO299" s="194"/>
      <c r="CP299" s="194"/>
      <c r="CQ299" s="194"/>
      <c r="CR299" s="194"/>
      <c r="CS299" s="194"/>
      <c r="CT299" s="194"/>
      <c r="CU299" s="194"/>
      <c r="CV299" s="194"/>
      <c r="CW299" s="194"/>
      <c r="CX299" s="194"/>
      <c r="CY299" s="194"/>
      <c r="CZ299" s="194"/>
      <c r="DA299" s="194"/>
      <c r="DB299" s="194"/>
      <c r="DC299" s="194"/>
      <c r="DD299" s="194"/>
      <c r="DE299" s="194"/>
      <c r="DF299" s="194"/>
      <c r="DG299" s="194"/>
      <c r="DH299" s="194"/>
      <c r="DI299" s="194"/>
    </row>
    <row r="300" spans="1:113" x14ac:dyDescent="0.25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  <c r="BO300" s="194"/>
      <c r="BP300" s="194"/>
      <c r="BQ300" s="194"/>
      <c r="BR300" s="194"/>
      <c r="BS300" s="194"/>
      <c r="BT300" s="194"/>
      <c r="BU300" s="194"/>
      <c r="BV300" s="194"/>
      <c r="BW300" s="194"/>
      <c r="BX300" s="194"/>
      <c r="BY300" s="194"/>
      <c r="BZ300" s="194"/>
      <c r="CA300" s="194"/>
      <c r="CB300" s="194"/>
      <c r="CC300" s="194"/>
      <c r="CD300" s="194"/>
      <c r="CE300" s="194"/>
      <c r="CF300" s="194"/>
      <c r="CG300" s="194"/>
      <c r="CH300" s="194"/>
      <c r="CI300" s="194"/>
      <c r="CJ300" s="194"/>
      <c r="CK300" s="194"/>
      <c r="CL300" s="194"/>
      <c r="CM300" s="194"/>
      <c r="CN300" s="194"/>
      <c r="CO300" s="194"/>
      <c r="CP300" s="194"/>
      <c r="CQ300" s="194"/>
      <c r="CR300" s="194"/>
      <c r="CS300" s="194"/>
      <c r="CT300" s="194"/>
      <c r="CU300" s="194"/>
      <c r="CV300" s="194"/>
      <c r="CW300" s="194"/>
      <c r="CX300" s="194"/>
      <c r="CY300" s="194"/>
      <c r="CZ300" s="194"/>
      <c r="DA300" s="194"/>
      <c r="DB300" s="194"/>
      <c r="DC300" s="194"/>
      <c r="DD300" s="194"/>
      <c r="DE300" s="194"/>
      <c r="DF300" s="194"/>
      <c r="DG300" s="194"/>
      <c r="DH300" s="194"/>
      <c r="DI300" s="194"/>
    </row>
    <row r="301" spans="1:113" x14ac:dyDescent="0.25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  <c r="BO301" s="194"/>
      <c r="BP301" s="194"/>
      <c r="BQ301" s="194"/>
      <c r="BR301" s="194"/>
      <c r="BS301" s="194"/>
      <c r="BT301" s="194"/>
      <c r="BU301" s="194"/>
      <c r="BV301" s="194"/>
      <c r="BW301" s="194"/>
      <c r="BX301" s="194"/>
      <c r="BY301" s="194"/>
      <c r="BZ301" s="194"/>
      <c r="CA301" s="194"/>
      <c r="CB301" s="194"/>
      <c r="CC301" s="194"/>
      <c r="CD301" s="194"/>
      <c r="CE301" s="194"/>
      <c r="CF301" s="194"/>
      <c r="CG301" s="194"/>
      <c r="CH301" s="194"/>
      <c r="CI301" s="194"/>
      <c r="CJ301" s="194"/>
      <c r="CK301" s="194"/>
      <c r="CL301" s="194"/>
      <c r="CM301" s="194"/>
      <c r="CN301" s="194"/>
      <c r="CO301" s="194"/>
      <c r="CP301" s="194"/>
      <c r="CQ301" s="194"/>
      <c r="CR301" s="194"/>
      <c r="CS301" s="194"/>
      <c r="CT301" s="194"/>
      <c r="CU301" s="194"/>
      <c r="CV301" s="194"/>
      <c r="CW301" s="194"/>
      <c r="CX301" s="194"/>
      <c r="CY301" s="194"/>
      <c r="CZ301" s="194"/>
      <c r="DA301" s="194"/>
      <c r="DB301" s="194"/>
      <c r="DC301" s="194"/>
      <c r="DD301" s="194"/>
      <c r="DE301" s="194"/>
      <c r="DF301" s="194"/>
      <c r="DG301" s="194"/>
      <c r="DH301" s="194"/>
      <c r="DI301" s="194"/>
    </row>
    <row r="302" spans="1:113" x14ac:dyDescent="0.25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  <c r="BO302" s="194"/>
      <c r="BP302" s="194"/>
      <c r="BQ302" s="194"/>
      <c r="BR302" s="194"/>
      <c r="BS302" s="194"/>
      <c r="BT302" s="194"/>
      <c r="BU302" s="194"/>
      <c r="BV302" s="194"/>
      <c r="BW302" s="194"/>
      <c r="BX302" s="194"/>
      <c r="BY302" s="194"/>
      <c r="BZ302" s="194"/>
      <c r="CA302" s="194"/>
      <c r="CB302" s="194"/>
      <c r="CC302" s="194"/>
      <c r="CD302" s="194"/>
      <c r="CE302" s="194"/>
      <c r="CF302" s="194"/>
      <c r="CG302" s="194"/>
      <c r="CH302" s="194"/>
      <c r="CI302" s="194"/>
      <c r="CJ302" s="194"/>
      <c r="CK302" s="194"/>
      <c r="CL302" s="194"/>
      <c r="CM302" s="194"/>
      <c r="CN302" s="194"/>
      <c r="CO302" s="194"/>
      <c r="CP302" s="194"/>
      <c r="CQ302" s="194"/>
      <c r="CR302" s="194"/>
      <c r="CS302" s="194"/>
      <c r="CT302" s="194"/>
      <c r="CU302" s="194"/>
      <c r="CV302" s="194"/>
      <c r="CW302" s="194"/>
      <c r="CX302" s="194"/>
      <c r="CY302" s="194"/>
      <c r="CZ302" s="194"/>
      <c r="DA302" s="194"/>
      <c r="DB302" s="194"/>
      <c r="DC302" s="194"/>
      <c r="DD302" s="194"/>
      <c r="DE302" s="194"/>
      <c r="DF302" s="194"/>
      <c r="DG302" s="194"/>
      <c r="DH302" s="194"/>
      <c r="DI302" s="194"/>
    </row>
    <row r="303" spans="1:113" x14ac:dyDescent="0.25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  <c r="BO303" s="194"/>
      <c r="BP303" s="194"/>
      <c r="BQ303" s="194"/>
      <c r="BR303" s="194"/>
      <c r="BS303" s="194"/>
      <c r="BT303" s="194"/>
      <c r="BU303" s="194"/>
      <c r="BV303" s="194"/>
      <c r="BW303" s="194"/>
      <c r="BX303" s="194"/>
      <c r="BY303" s="194"/>
      <c r="BZ303" s="194"/>
      <c r="CA303" s="194"/>
      <c r="CB303" s="194"/>
      <c r="CC303" s="194"/>
      <c r="CD303" s="194"/>
      <c r="CE303" s="194"/>
      <c r="CF303" s="194"/>
      <c r="CG303" s="194"/>
      <c r="CH303" s="194"/>
      <c r="CI303" s="194"/>
      <c r="CJ303" s="194"/>
      <c r="CK303" s="194"/>
      <c r="CL303" s="194"/>
      <c r="CM303" s="194"/>
      <c r="CN303" s="194"/>
      <c r="CO303" s="194"/>
      <c r="CP303" s="194"/>
      <c r="CQ303" s="194"/>
      <c r="CR303" s="194"/>
      <c r="CS303" s="194"/>
      <c r="CT303" s="194"/>
      <c r="CU303" s="194"/>
      <c r="CV303" s="194"/>
      <c r="CW303" s="194"/>
      <c r="CX303" s="194"/>
      <c r="CY303" s="194"/>
      <c r="CZ303" s="194"/>
      <c r="DA303" s="194"/>
      <c r="DB303" s="194"/>
      <c r="DC303" s="194"/>
      <c r="DD303" s="194"/>
      <c r="DE303" s="194"/>
      <c r="DF303" s="194"/>
      <c r="DG303" s="194"/>
      <c r="DH303" s="194"/>
      <c r="DI303" s="194"/>
    </row>
    <row r="304" spans="1:113" x14ac:dyDescent="0.25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  <c r="BO304" s="194"/>
      <c r="BP304" s="194"/>
      <c r="BQ304" s="194"/>
      <c r="BR304" s="194"/>
      <c r="BS304" s="194"/>
      <c r="BT304" s="194"/>
      <c r="BU304" s="194"/>
      <c r="BV304" s="194"/>
      <c r="BW304" s="194"/>
      <c r="BX304" s="194"/>
      <c r="BY304" s="194"/>
      <c r="BZ304" s="194"/>
      <c r="CA304" s="194"/>
      <c r="CB304" s="194"/>
      <c r="CC304" s="194"/>
      <c r="CD304" s="194"/>
      <c r="CE304" s="194"/>
      <c r="CF304" s="194"/>
      <c r="CG304" s="194"/>
      <c r="CH304" s="194"/>
      <c r="CI304" s="194"/>
      <c r="CJ304" s="194"/>
      <c r="CK304" s="194"/>
      <c r="CL304" s="194"/>
      <c r="CM304" s="194"/>
      <c r="CN304" s="194"/>
      <c r="CO304" s="194"/>
      <c r="CP304" s="194"/>
      <c r="CQ304" s="194"/>
      <c r="CR304" s="194"/>
      <c r="CS304" s="194"/>
      <c r="CT304" s="194"/>
      <c r="CU304" s="194"/>
      <c r="CV304" s="194"/>
      <c r="CW304" s="194"/>
      <c r="CX304" s="194"/>
      <c r="CY304" s="194"/>
      <c r="CZ304" s="194"/>
      <c r="DA304" s="194"/>
      <c r="DB304" s="194"/>
      <c r="DC304" s="194"/>
      <c r="DD304" s="194"/>
      <c r="DE304" s="194"/>
      <c r="DF304" s="194"/>
      <c r="DG304" s="194"/>
      <c r="DH304" s="194"/>
      <c r="DI304" s="194"/>
    </row>
    <row r="305" spans="1:113" x14ac:dyDescent="0.2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  <c r="BO305" s="194"/>
      <c r="BP305" s="194"/>
      <c r="BQ305" s="194"/>
      <c r="BR305" s="194"/>
      <c r="BS305" s="194"/>
      <c r="BT305" s="194"/>
      <c r="BU305" s="194"/>
      <c r="BV305" s="194"/>
      <c r="BW305" s="194"/>
      <c r="BX305" s="194"/>
      <c r="BY305" s="194"/>
      <c r="BZ305" s="194"/>
      <c r="CA305" s="194"/>
      <c r="CB305" s="194"/>
      <c r="CC305" s="194"/>
      <c r="CD305" s="194"/>
      <c r="CE305" s="194"/>
      <c r="CF305" s="194"/>
      <c r="CG305" s="194"/>
      <c r="CH305" s="194"/>
      <c r="CI305" s="194"/>
      <c r="CJ305" s="194"/>
      <c r="CK305" s="194"/>
      <c r="CL305" s="194"/>
      <c r="CM305" s="194"/>
      <c r="CN305" s="194"/>
      <c r="CO305" s="194"/>
      <c r="CP305" s="194"/>
      <c r="CQ305" s="194"/>
      <c r="CR305" s="194"/>
      <c r="CS305" s="194"/>
      <c r="CT305" s="194"/>
      <c r="CU305" s="194"/>
      <c r="CV305" s="194"/>
      <c r="CW305" s="194"/>
      <c r="CX305" s="194"/>
      <c r="CY305" s="194"/>
      <c r="CZ305" s="194"/>
      <c r="DA305" s="194"/>
      <c r="DB305" s="194"/>
      <c r="DC305" s="194"/>
      <c r="DD305" s="194"/>
      <c r="DE305" s="194"/>
      <c r="DF305" s="194"/>
      <c r="DG305" s="194"/>
      <c r="DH305" s="194"/>
      <c r="DI305" s="194"/>
    </row>
    <row r="306" spans="1:113" x14ac:dyDescent="0.25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  <c r="BO306" s="194"/>
      <c r="BP306" s="194"/>
      <c r="BQ306" s="194"/>
      <c r="BR306" s="194"/>
      <c r="BS306" s="194"/>
      <c r="BT306" s="194"/>
      <c r="BU306" s="194"/>
      <c r="BV306" s="194"/>
      <c r="BW306" s="194"/>
      <c r="BX306" s="194"/>
      <c r="BY306" s="194"/>
      <c r="BZ306" s="194"/>
      <c r="CA306" s="194"/>
      <c r="CB306" s="194"/>
      <c r="CC306" s="194"/>
      <c r="CD306" s="194"/>
      <c r="CE306" s="194"/>
      <c r="CF306" s="194"/>
      <c r="CG306" s="194"/>
      <c r="CH306" s="194"/>
      <c r="CI306" s="194"/>
      <c r="CJ306" s="194"/>
      <c r="CK306" s="194"/>
      <c r="CL306" s="194"/>
      <c r="CM306" s="194"/>
      <c r="CN306" s="194"/>
      <c r="CO306" s="194"/>
      <c r="CP306" s="194"/>
      <c r="CQ306" s="194"/>
      <c r="CR306" s="194"/>
      <c r="CS306" s="194"/>
      <c r="CT306" s="194"/>
      <c r="CU306" s="194"/>
      <c r="CV306" s="194"/>
      <c r="CW306" s="194"/>
      <c r="CX306" s="194"/>
      <c r="CY306" s="194"/>
      <c r="CZ306" s="194"/>
      <c r="DA306" s="194"/>
      <c r="DB306" s="194"/>
      <c r="DC306" s="194"/>
      <c r="DD306" s="194"/>
      <c r="DE306" s="194"/>
      <c r="DF306" s="194"/>
      <c r="DG306" s="194"/>
      <c r="DH306" s="194"/>
      <c r="DI306" s="194"/>
    </row>
    <row r="307" spans="1:113" x14ac:dyDescent="0.25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  <c r="BO307" s="194"/>
      <c r="BP307" s="194"/>
      <c r="BQ307" s="194"/>
      <c r="BR307" s="194"/>
      <c r="BS307" s="194"/>
      <c r="BT307" s="194"/>
      <c r="BU307" s="194"/>
      <c r="BV307" s="194"/>
      <c r="BW307" s="194"/>
      <c r="BX307" s="194"/>
      <c r="BY307" s="194"/>
      <c r="BZ307" s="194"/>
      <c r="CA307" s="194"/>
      <c r="CB307" s="194"/>
      <c r="CC307" s="194"/>
      <c r="CD307" s="194"/>
      <c r="CE307" s="194"/>
      <c r="CF307" s="194"/>
      <c r="CG307" s="194"/>
      <c r="CH307" s="194"/>
      <c r="CI307" s="194"/>
      <c r="CJ307" s="194"/>
      <c r="CK307" s="194"/>
      <c r="CL307" s="194"/>
      <c r="CM307" s="194"/>
      <c r="CN307" s="194"/>
      <c r="CO307" s="194"/>
      <c r="CP307" s="194"/>
      <c r="CQ307" s="194"/>
      <c r="CR307" s="194"/>
      <c r="CS307" s="194"/>
      <c r="CT307" s="194"/>
      <c r="CU307" s="194"/>
      <c r="CV307" s="194"/>
      <c r="CW307" s="194"/>
      <c r="CX307" s="194"/>
      <c r="CY307" s="194"/>
      <c r="CZ307" s="194"/>
      <c r="DA307" s="194"/>
      <c r="DB307" s="194"/>
      <c r="DC307" s="194"/>
      <c r="DD307" s="194"/>
      <c r="DE307" s="194"/>
      <c r="DF307" s="194"/>
      <c r="DG307" s="194"/>
      <c r="DH307" s="194"/>
      <c r="DI307" s="194"/>
    </row>
    <row r="308" spans="1:113" x14ac:dyDescent="0.25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  <c r="BO308" s="194"/>
      <c r="BP308" s="194"/>
      <c r="BQ308" s="194"/>
      <c r="BR308" s="194"/>
      <c r="BS308" s="194"/>
      <c r="BT308" s="194"/>
      <c r="BU308" s="194"/>
      <c r="BV308" s="194"/>
      <c r="BW308" s="194"/>
      <c r="BX308" s="194"/>
      <c r="BY308" s="194"/>
      <c r="BZ308" s="194"/>
      <c r="CA308" s="194"/>
      <c r="CB308" s="194"/>
      <c r="CC308" s="194"/>
      <c r="CD308" s="194"/>
      <c r="CE308" s="194"/>
      <c r="CF308" s="194"/>
      <c r="CG308" s="194"/>
      <c r="CH308" s="194"/>
      <c r="CI308" s="194"/>
      <c r="CJ308" s="194"/>
      <c r="CK308" s="194"/>
      <c r="CL308" s="194"/>
      <c r="CM308" s="194"/>
      <c r="CN308" s="194"/>
      <c r="CO308" s="194"/>
      <c r="CP308" s="194"/>
      <c r="CQ308" s="194"/>
      <c r="CR308" s="194"/>
      <c r="CS308" s="194"/>
      <c r="CT308" s="194"/>
      <c r="CU308" s="194"/>
      <c r="CV308" s="194"/>
      <c r="CW308" s="194"/>
      <c r="CX308" s="194"/>
      <c r="CY308" s="194"/>
      <c r="CZ308" s="194"/>
      <c r="DA308" s="194"/>
      <c r="DB308" s="194"/>
      <c r="DC308" s="194"/>
      <c r="DD308" s="194"/>
      <c r="DE308" s="194"/>
      <c r="DF308" s="194"/>
      <c r="DG308" s="194"/>
      <c r="DH308" s="194"/>
      <c r="DI308" s="194"/>
    </row>
    <row r="309" spans="1:113" x14ac:dyDescent="0.25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  <c r="BO309" s="194"/>
      <c r="BP309" s="194"/>
      <c r="BQ309" s="194"/>
      <c r="BR309" s="194"/>
      <c r="BS309" s="194"/>
      <c r="BT309" s="194"/>
      <c r="BU309" s="194"/>
      <c r="BV309" s="194"/>
      <c r="BW309" s="194"/>
      <c r="BX309" s="194"/>
      <c r="BY309" s="194"/>
      <c r="BZ309" s="194"/>
      <c r="CA309" s="194"/>
      <c r="CB309" s="194"/>
      <c r="CC309" s="194"/>
      <c r="CD309" s="194"/>
      <c r="CE309" s="194"/>
      <c r="CF309" s="194"/>
      <c r="CG309" s="194"/>
      <c r="CH309" s="194"/>
      <c r="CI309" s="194"/>
      <c r="CJ309" s="194"/>
      <c r="CK309" s="194"/>
      <c r="CL309" s="194"/>
      <c r="CM309" s="194"/>
      <c r="CN309" s="194"/>
      <c r="CO309" s="194"/>
      <c r="CP309" s="194"/>
      <c r="CQ309" s="194"/>
      <c r="CR309" s="194"/>
      <c r="CS309" s="194"/>
      <c r="CT309" s="194"/>
      <c r="CU309" s="194"/>
      <c r="CV309" s="194"/>
      <c r="CW309" s="194"/>
      <c r="CX309" s="194"/>
      <c r="CY309" s="194"/>
      <c r="CZ309" s="194"/>
      <c r="DA309" s="194"/>
      <c r="DB309" s="194"/>
      <c r="DC309" s="194"/>
      <c r="DD309" s="194"/>
      <c r="DE309" s="194"/>
      <c r="DF309" s="194"/>
      <c r="DG309" s="194"/>
      <c r="DH309" s="194"/>
      <c r="DI309" s="194"/>
    </row>
    <row r="310" spans="1:113" x14ac:dyDescent="0.25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  <c r="BO310" s="194"/>
      <c r="BP310" s="194"/>
      <c r="BQ310" s="194"/>
      <c r="BR310" s="194"/>
      <c r="BS310" s="194"/>
      <c r="BT310" s="194"/>
      <c r="BU310" s="194"/>
      <c r="BV310" s="194"/>
      <c r="BW310" s="194"/>
      <c r="BX310" s="194"/>
      <c r="BY310" s="194"/>
      <c r="BZ310" s="194"/>
      <c r="CA310" s="194"/>
      <c r="CB310" s="194"/>
      <c r="CC310" s="194"/>
      <c r="CD310" s="194"/>
      <c r="CE310" s="194"/>
      <c r="CF310" s="194"/>
      <c r="CG310" s="194"/>
      <c r="CH310" s="194"/>
      <c r="CI310" s="194"/>
      <c r="CJ310" s="194"/>
      <c r="CK310" s="194"/>
      <c r="CL310" s="194"/>
      <c r="CM310" s="194"/>
      <c r="CN310" s="194"/>
      <c r="CO310" s="194"/>
      <c r="CP310" s="194"/>
      <c r="CQ310" s="194"/>
      <c r="CR310" s="194"/>
      <c r="CS310" s="194"/>
      <c r="CT310" s="194"/>
      <c r="CU310" s="194"/>
      <c r="CV310" s="194"/>
      <c r="CW310" s="194"/>
      <c r="CX310" s="194"/>
      <c r="CY310" s="194"/>
      <c r="CZ310" s="194"/>
      <c r="DA310" s="194"/>
      <c r="DB310" s="194"/>
      <c r="DC310" s="194"/>
      <c r="DD310" s="194"/>
      <c r="DE310" s="194"/>
      <c r="DF310" s="194"/>
      <c r="DG310" s="194"/>
      <c r="DH310" s="194"/>
      <c r="DI310" s="194"/>
    </row>
    <row r="311" spans="1:113" x14ac:dyDescent="0.25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  <c r="BO311" s="194"/>
      <c r="BP311" s="194"/>
      <c r="BQ311" s="194"/>
      <c r="BR311" s="194"/>
      <c r="BS311" s="194"/>
      <c r="BT311" s="194"/>
      <c r="BU311" s="194"/>
      <c r="BV311" s="194"/>
      <c r="BW311" s="194"/>
      <c r="BX311" s="194"/>
      <c r="BY311" s="194"/>
      <c r="BZ311" s="194"/>
      <c r="CA311" s="194"/>
      <c r="CB311" s="194"/>
      <c r="CC311" s="194"/>
      <c r="CD311" s="194"/>
      <c r="CE311" s="194"/>
      <c r="CF311" s="194"/>
      <c r="CG311" s="194"/>
      <c r="CH311" s="194"/>
      <c r="CI311" s="194"/>
      <c r="CJ311" s="194"/>
      <c r="CK311" s="194"/>
      <c r="CL311" s="194"/>
      <c r="CM311" s="194"/>
      <c r="CN311" s="194"/>
      <c r="CO311" s="194"/>
      <c r="CP311" s="194"/>
      <c r="CQ311" s="194"/>
      <c r="CR311" s="194"/>
      <c r="CS311" s="194"/>
      <c r="CT311" s="194"/>
      <c r="CU311" s="194"/>
      <c r="CV311" s="194"/>
      <c r="CW311" s="194"/>
      <c r="CX311" s="194"/>
      <c r="CY311" s="194"/>
      <c r="CZ311" s="194"/>
      <c r="DA311" s="194"/>
      <c r="DB311" s="194"/>
      <c r="DC311" s="194"/>
      <c r="DD311" s="194"/>
      <c r="DE311" s="194"/>
      <c r="DF311" s="194"/>
      <c r="DG311" s="194"/>
      <c r="DH311" s="194"/>
      <c r="DI311" s="194"/>
    </row>
    <row r="312" spans="1:113" x14ac:dyDescent="0.25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  <c r="BO312" s="194"/>
      <c r="BP312" s="194"/>
      <c r="BQ312" s="194"/>
      <c r="BR312" s="194"/>
      <c r="BS312" s="194"/>
      <c r="BT312" s="194"/>
      <c r="BU312" s="194"/>
      <c r="BV312" s="194"/>
      <c r="BW312" s="194"/>
      <c r="BX312" s="194"/>
      <c r="BY312" s="194"/>
      <c r="BZ312" s="194"/>
      <c r="CA312" s="194"/>
      <c r="CB312" s="194"/>
      <c r="CC312" s="194"/>
      <c r="CD312" s="194"/>
      <c r="CE312" s="194"/>
      <c r="CF312" s="194"/>
      <c r="CG312" s="194"/>
      <c r="CH312" s="194"/>
      <c r="CI312" s="194"/>
      <c r="CJ312" s="194"/>
      <c r="CK312" s="194"/>
      <c r="CL312" s="194"/>
      <c r="CM312" s="194"/>
      <c r="CN312" s="194"/>
      <c r="CO312" s="194"/>
      <c r="CP312" s="194"/>
      <c r="CQ312" s="194"/>
      <c r="CR312" s="194"/>
      <c r="CS312" s="194"/>
      <c r="CT312" s="194"/>
      <c r="CU312" s="194"/>
      <c r="CV312" s="194"/>
      <c r="CW312" s="194"/>
      <c r="CX312" s="194"/>
      <c r="CY312" s="194"/>
      <c r="CZ312" s="194"/>
      <c r="DA312" s="194"/>
      <c r="DB312" s="194"/>
      <c r="DC312" s="194"/>
      <c r="DD312" s="194"/>
      <c r="DE312" s="194"/>
      <c r="DF312" s="194"/>
      <c r="DG312" s="194"/>
      <c r="DH312" s="194"/>
      <c r="DI312" s="194"/>
    </row>
    <row r="313" spans="1:113" x14ac:dyDescent="0.25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  <c r="BO313" s="194"/>
      <c r="BP313" s="194"/>
      <c r="BQ313" s="194"/>
      <c r="BR313" s="194"/>
      <c r="BS313" s="194"/>
      <c r="BT313" s="194"/>
      <c r="BU313" s="194"/>
      <c r="BV313" s="194"/>
      <c r="BW313" s="194"/>
      <c r="BX313" s="194"/>
      <c r="BY313" s="194"/>
      <c r="BZ313" s="194"/>
      <c r="CA313" s="194"/>
      <c r="CB313" s="194"/>
      <c r="CC313" s="194"/>
      <c r="CD313" s="194"/>
      <c r="CE313" s="194"/>
      <c r="CF313" s="194"/>
      <c r="CG313" s="194"/>
      <c r="CH313" s="194"/>
      <c r="CI313" s="194"/>
      <c r="CJ313" s="194"/>
      <c r="CK313" s="194"/>
      <c r="CL313" s="194"/>
      <c r="CM313" s="194"/>
      <c r="CN313" s="194"/>
      <c r="CO313" s="194"/>
      <c r="CP313" s="194"/>
      <c r="CQ313" s="194"/>
      <c r="CR313" s="194"/>
      <c r="CS313" s="194"/>
      <c r="CT313" s="194"/>
      <c r="CU313" s="194"/>
      <c r="CV313" s="194"/>
      <c r="CW313" s="194"/>
      <c r="CX313" s="194"/>
      <c r="CY313" s="194"/>
      <c r="CZ313" s="194"/>
      <c r="DA313" s="194"/>
      <c r="DB313" s="194"/>
      <c r="DC313" s="194"/>
      <c r="DD313" s="194"/>
      <c r="DE313" s="194"/>
      <c r="DF313" s="194"/>
      <c r="DG313" s="194"/>
      <c r="DH313" s="194"/>
      <c r="DI313" s="194"/>
    </row>
    <row r="314" spans="1:113" x14ac:dyDescent="0.25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  <c r="BO314" s="194"/>
      <c r="BP314" s="194"/>
      <c r="BQ314" s="194"/>
      <c r="BR314" s="194"/>
      <c r="BS314" s="194"/>
      <c r="BT314" s="194"/>
      <c r="BU314" s="194"/>
      <c r="BV314" s="194"/>
      <c r="BW314" s="194"/>
      <c r="BX314" s="194"/>
      <c r="BY314" s="194"/>
      <c r="BZ314" s="194"/>
      <c r="CA314" s="194"/>
      <c r="CB314" s="194"/>
      <c r="CC314" s="194"/>
      <c r="CD314" s="194"/>
      <c r="CE314" s="194"/>
      <c r="CF314" s="194"/>
      <c r="CG314" s="194"/>
      <c r="CH314" s="194"/>
      <c r="CI314" s="194"/>
      <c r="CJ314" s="194"/>
      <c r="CK314" s="194"/>
      <c r="CL314" s="194"/>
      <c r="CM314" s="194"/>
      <c r="CN314" s="194"/>
      <c r="CO314" s="194"/>
      <c r="CP314" s="194"/>
      <c r="CQ314" s="194"/>
      <c r="CR314" s="194"/>
      <c r="CS314" s="194"/>
      <c r="CT314" s="194"/>
      <c r="CU314" s="194"/>
      <c r="CV314" s="194"/>
      <c r="CW314" s="194"/>
      <c r="CX314" s="194"/>
      <c r="CY314" s="194"/>
      <c r="CZ314" s="194"/>
      <c r="DA314" s="194"/>
      <c r="DB314" s="194"/>
      <c r="DC314" s="194"/>
      <c r="DD314" s="194"/>
      <c r="DE314" s="194"/>
      <c r="DF314" s="194"/>
      <c r="DG314" s="194"/>
      <c r="DH314" s="194"/>
      <c r="DI314" s="194"/>
    </row>
    <row r="315" spans="1:113" x14ac:dyDescent="0.2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  <c r="BO315" s="194"/>
      <c r="BP315" s="194"/>
      <c r="BQ315" s="194"/>
      <c r="BR315" s="194"/>
      <c r="BS315" s="194"/>
      <c r="BT315" s="194"/>
      <c r="BU315" s="194"/>
      <c r="BV315" s="194"/>
      <c r="BW315" s="194"/>
      <c r="BX315" s="194"/>
      <c r="BY315" s="194"/>
      <c r="BZ315" s="194"/>
      <c r="CA315" s="194"/>
      <c r="CB315" s="194"/>
      <c r="CC315" s="194"/>
      <c r="CD315" s="194"/>
      <c r="CE315" s="194"/>
      <c r="CF315" s="194"/>
      <c r="CG315" s="194"/>
      <c r="CH315" s="194"/>
      <c r="CI315" s="194"/>
      <c r="CJ315" s="194"/>
      <c r="CK315" s="194"/>
      <c r="CL315" s="194"/>
      <c r="CM315" s="194"/>
      <c r="CN315" s="194"/>
      <c r="CO315" s="194"/>
      <c r="CP315" s="194"/>
      <c r="CQ315" s="194"/>
      <c r="CR315" s="194"/>
      <c r="CS315" s="194"/>
      <c r="CT315" s="194"/>
      <c r="CU315" s="194"/>
      <c r="CV315" s="194"/>
      <c r="CW315" s="194"/>
      <c r="CX315" s="194"/>
      <c r="CY315" s="194"/>
      <c r="CZ315" s="194"/>
      <c r="DA315" s="194"/>
      <c r="DB315" s="194"/>
      <c r="DC315" s="194"/>
      <c r="DD315" s="194"/>
      <c r="DE315" s="194"/>
      <c r="DF315" s="194"/>
      <c r="DG315" s="194"/>
      <c r="DH315" s="194"/>
      <c r="DI315" s="194"/>
    </row>
    <row r="316" spans="1:113" x14ac:dyDescent="0.25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  <c r="BO316" s="194"/>
      <c r="BP316" s="194"/>
      <c r="BQ316" s="194"/>
      <c r="BR316" s="194"/>
      <c r="BS316" s="194"/>
      <c r="BT316" s="194"/>
      <c r="BU316" s="194"/>
      <c r="BV316" s="194"/>
      <c r="BW316" s="194"/>
      <c r="BX316" s="194"/>
      <c r="BY316" s="194"/>
      <c r="BZ316" s="194"/>
      <c r="CA316" s="194"/>
      <c r="CB316" s="194"/>
      <c r="CC316" s="194"/>
      <c r="CD316" s="194"/>
      <c r="CE316" s="194"/>
      <c r="CF316" s="194"/>
      <c r="CG316" s="194"/>
      <c r="CH316" s="194"/>
      <c r="CI316" s="194"/>
      <c r="CJ316" s="194"/>
      <c r="CK316" s="194"/>
      <c r="CL316" s="194"/>
      <c r="CM316" s="194"/>
      <c r="CN316" s="194"/>
      <c r="CO316" s="194"/>
      <c r="CP316" s="194"/>
      <c r="CQ316" s="194"/>
      <c r="CR316" s="194"/>
      <c r="CS316" s="194"/>
      <c r="CT316" s="194"/>
      <c r="CU316" s="194"/>
      <c r="CV316" s="194"/>
      <c r="CW316" s="194"/>
      <c r="CX316" s="194"/>
      <c r="CY316" s="194"/>
      <c r="CZ316" s="194"/>
      <c r="DA316" s="194"/>
      <c r="DB316" s="194"/>
      <c r="DC316" s="194"/>
      <c r="DD316" s="194"/>
      <c r="DE316" s="194"/>
      <c r="DF316" s="194"/>
      <c r="DG316" s="194"/>
      <c r="DH316" s="194"/>
      <c r="DI316" s="194"/>
    </row>
    <row r="317" spans="1:113" x14ac:dyDescent="0.25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  <c r="BO317" s="194"/>
      <c r="BP317" s="194"/>
      <c r="BQ317" s="194"/>
      <c r="BR317" s="194"/>
      <c r="BS317" s="194"/>
      <c r="BT317" s="194"/>
      <c r="BU317" s="194"/>
      <c r="BV317" s="194"/>
      <c r="BW317" s="194"/>
      <c r="BX317" s="194"/>
      <c r="BY317" s="194"/>
      <c r="BZ317" s="194"/>
      <c r="CA317" s="194"/>
      <c r="CB317" s="194"/>
      <c r="CC317" s="194"/>
      <c r="CD317" s="194"/>
      <c r="CE317" s="194"/>
      <c r="CF317" s="194"/>
      <c r="CG317" s="194"/>
      <c r="CH317" s="194"/>
      <c r="CI317" s="194"/>
      <c r="CJ317" s="194"/>
      <c r="CK317" s="194"/>
      <c r="CL317" s="194"/>
      <c r="CM317" s="194"/>
      <c r="CN317" s="194"/>
      <c r="CO317" s="194"/>
      <c r="CP317" s="194"/>
      <c r="CQ317" s="194"/>
      <c r="CR317" s="194"/>
      <c r="CS317" s="194"/>
      <c r="CT317" s="194"/>
      <c r="CU317" s="194"/>
      <c r="CV317" s="194"/>
      <c r="CW317" s="194"/>
      <c r="CX317" s="194"/>
      <c r="CY317" s="194"/>
      <c r="CZ317" s="194"/>
      <c r="DA317" s="194"/>
      <c r="DB317" s="194"/>
      <c r="DC317" s="194"/>
      <c r="DD317" s="194"/>
      <c r="DE317" s="194"/>
      <c r="DF317" s="194"/>
      <c r="DG317" s="194"/>
      <c r="DH317" s="194"/>
      <c r="DI317" s="194"/>
    </row>
    <row r="318" spans="1:113" x14ac:dyDescent="0.25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  <c r="BO318" s="194"/>
      <c r="BP318" s="194"/>
      <c r="BQ318" s="194"/>
      <c r="BR318" s="194"/>
      <c r="BS318" s="194"/>
      <c r="BT318" s="194"/>
      <c r="BU318" s="194"/>
      <c r="BV318" s="194"/>
      <c r="BW318" s="194"/>
      <c r="BX318" s="194"/>
      <c r="BY318" s="194"/>
      <c r="BZ318" s="194"/>
      <c r="CA318" s="194"/>
      <c r="CB318" s="194"/>
      <c r="CC318" s="194"/>
      <c r="CD318" s="194"/>
      <c r="CE318" s="194"/>
      <c r="CF318" s="194"/>
      <c r="CG318" s="194"/>
      <c r="CH318" s="194"/>
      <c r="CI318" s="194"/>
      <c r="CJ318" s="194"/>
      <c r="CK318" s="194"/>
      <c r="CL318" s="194"/>
      <c r="CM318" s="194"/>
      <c r="CN318" s="194"/>
      <c r="CO318" s="194"/>
      <c r="CP318" s="194"/>
      <c r="CQ318" s="194"/>
      <c r="CR318" s="194"/>
      <c r="CS318" s="194"/>
      <c r="CT318" s="194"/>
      <c r="CU318" s="194"/>
      <c r="CV318" s="194"/>
      <c r="CW318" s="194"/>
      <c r="CX318" s="194"/>
      <c r="CY318" s="194"/>
      <c r="CZ318" s="194"/>
      <c r="DA318" s="194"/>
      <c r="DB318" s="194"/>
      <c r="DC318" s="194"/>
      <c r="DD318" s="194"/>
      <c r="DE318" s="194"/>
      <c r="DF318" s="194"/>
      <c r="DG318" s="194"/>
      <c r="DH318" s="194"/>
      <c r="DI318" s="194"/>
    </row>
    <row r="319" spans="1:113" x14ac:dyDescent="0.25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  <c r="BO319" s="194"/>
      <c r="BP319" s="194"/>
      <c r="BQ319" s="194"/>
      <c r="BR319" s="194"/>
      <c r="BS319" s="194"/>
      <c r="BT319" s="194"/>
      <c r="BU319" s="194"/>
      <c r="BV319" s="194"/>
      <c r="BW319" s="194"/>
      <c r="BX319" s="194"/>
      <c r="BY319" s="194"/>
      <c r="BZ319" s="194"/>
      <c r="CA319" s="194"/>
      <c r="CB319" s="194"/>
      <c r="CC319" s="194"/>
      <c r="CD319" s="194"/>
      <c r="CE319" s="194"/>
      <c r="CF319" s="194"/>
      <c r="CG319" s="194"/>
      <c r="CH319" s="194"/>
      <c r="CI319" s="194"/>
      <c r="CJ319" s="194"/>
      <c r="CK319" s="194"/>
      <c r="CL319" s="194"/>
      <c r="CM319" s="194"/>
      <c r="CN319" s="194"/>
      <c r="CO319" s="194"/>
      <c r="CP319" s="194"/>
      <c r="CQ319" s="194"/>
      <c r="CR319" s="194"/>
      <c r="CS319" s="194"/>
      <c r="CT319" s="194"/>
      <c r="CU319" s="194"/>
      <c r="CV319" s="194"/>
      <c r="CW319" s="194"/>
      <c r="CX319" s="194"/>
      <c r="CY319" s="194"/>
      <c r="CZ319" s="194"/>
      <c r="DA319" s="194"/>
      <c r="DB319" s="194"/>
      <c r="DC319" s="194"/>
      <c r="DD319" s="194"/>
      <c r="DE319" s="194"/>
      <c r="DF319" s="194"/>
      <c r="DG319" s="194"/>
      <c r="DH319" s="194"/>
      <c r="DI319" s="194"/>
    </row>
    <row r="320" spans="1:113" x14ac:dyDescent="0.25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  <c r="BO320" s="194"/>
      <c r="BP320" s="194"/>
      <c r="BQ320" s="194"/>
      <c r="BR320" s="194"/>
      <c r="BS320" s="194"/>
      <c r="BT320" s="194"/>
      <c r="BU320" s="194"/>
      <c r="BV320" s="194"/>
      <c r="BW320" s="194"/>
      <c r="BX320" s="194"/>
      <c r="BY320" s="194"/>
      <c r="BZ320" s="194"/>
      <c r="CA320" s="194"/>
      <c r="CB320" s="194"/>
      <c r="CC320" s="194"/>
      <c r="CD320" s="194"/>
      <c r="CE320" s="194"/>
      <c r="CF320" s="194"/>
      <c r="CG320" s="194"/>
      <c r="CH320" s="194"/>
      <c r="CI320" s="194"/>
      <c r="CJ320" s="194"/>
      <c r="CK320" s="194"/>
      <c r="CL320" s="194"/>
      <c r="CM320" s="194"/>
      <c r="CN320" s="194"/>
      <c r="CO320" s="194"/>
      <c r="CP320" s="194"/>
      <c r="CQ320" s="194"/>
      <c r="CR320" s="194"/>
      <c r="CS320" s="194"/>
      <c r="CT320" s="194"/>
      <c r="CU320" s="194"/>
      <c r="CV320" s="194"/>
      <c r="CW320" s="194"/>
      <c r="CX320" s="194"/>
      <c r="CY320" s="194"/>
      <c r="CZ320" s="194"/>
      <c r="DA320" s="194"/>
      <c r="DB320" s="194"/>
      <c r="DC320" s="194"/>
      <c r="DD320" s="194"/>
      <c r="DE320" s="194"/>
      <c r="DF320" s="194"/>
      <c r="DG320" s="194"/>
      <c r="DH320" s="194"/>
      <c r="DI320" s="194"/>
    </row>
    <row r="321" spans="1:113" x14ac:dyDescent="0.25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  <c r="BO321" s="194"/>
      <c r="BP321" s="194"/>
      <c r="BQ321" s="194"/>
      <c r="BR321" s="194"/>
      <c r="BS321" s="194"/>
      <c r="BT321" s="194"/>
      <c r="BU321" s="194"/>
      <c r="BV321" s="194"/>
      <c r="BW321" s="194"/>
      <c r="BX321" s="194"/>
      <c r="BY321" s="194"/>
      <c r="BZ321" s="194"/>
      <c r="CA321" s="194"/>
      <c r="CB321" s="194"/>
      <c r="CC321" s="194"/>
      <c r="CD321" s="194"/>
      <c r="CE321" s="194"/>
      <c r="CF321" s="194"/>
      <c r="CG321" s="194"/>
      <c r="CH321" s="194"/>
      <c r="CI321" s="194"/>
      <c r="CJ321" s="194"/>
      <c r="CK321" s="194"/>
      <c r="CL321" s="194"/>
      <c r="CM321" s="194"/>
      <c r="CN321" s="194"/>
      <c r="CO321" s="194"/>
      <c r="CP321" s="194"/>
      <c r="CQ321" s="194"/>
      <c r="CR321" s="194"/>
      <c r="CS321" s="194"/>
      <c r="CT321" s="194"/>
      <c r="CU321" s="194"/>
      <c r="CV321" s="194"/>
      <c r="CW321" s="194"/>
      <c r="CX321" s="194"/>
      <c r="CY321" s="194"/>
      <c r="CZ321" s="194"/>
      <c r="DA321" s="194"/>
      <c r="DB321" s="194"/>
      <c r="DC321" s="194"/>
      <c r="DD321" s="194"/>
      <c r="DE321" s="194"/>
      <c r="DF321" s="194"/>
      <c r="DG321" s="194"/>
      <c r="DH321" s="194"/>
      <c r="DI321" s="194"/>
    </row>
    <row r="322" spans="1:113" x14ac:dyDescent="0.25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  <c r="BO322" s="194"/>
      <c r="BP322" s="194"/>
      <c r="BQ322" s="194"/>
      <c r="BR322" s="194"/>
      <c r="BS322" s="194"/>
      <c r="BT322" s="194"/>
      <c r="BU322" s="194"/>
      <c r="BV322" s="194"/>
      <c r="BW322" s="194"/>
      <c r="BX322" s="194"/>
      <c r="BY322" s="194"/>
      <c r="BZ322" s="194"/>
      <c r="CA322" s="194"/>
      <c r="CB322" s="194"/>
      <c r="CC322" s="194"/>
      <c r="CD322" s="194"/>
      <c r="CE322" s="194"/>
      <c r="CF322" s="194"/>
      <c r="CG322" s="194"/>
      <c r="CH322" s="194"/>
      <c r="CI322" s="194"/>
      <c r="CJ322" s="194"/>
      <c r="CK322" s="194"/>
      <c r="CL322" s="194"/>
      <c r="CM322" s="194"/>
      <c r="CN322" s="194"/>
      <c r="CO322" s="194"/>
      <c r="CP322" s="194"/>
      <c r="CQ322" s="194"/>
      <c r="CR322" s="194"/>
      <c r="CS322" s="194"/>
      <c r="CT322" s="194"/>
      <c r="CU322" s="194"/>
      <c r="CV322" s="194"/>
      <c r="CW322" s="194"/>
      <c r="CX322" s="194"/>
      <c r="CY322" s="194"/>
      <c r="CZ322" s="194"/>
      <c r="DA322" s="194"/>
      <c r="DB322" s="194"/>
      <c r="DC322" s="194"/>
      <c r="DD322" s="194"/>
      <c r="DE322" s="194"/>
      <c r="DF322" s="194"/>
      <c r="DG322" s="194"/>
      <c r="DH322" s="194"/>
      <c r="DI322" s="194"/>
    </row>
    <row r="323" spans="1:113" x14ac:dyDescent="0.25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  <c r="BO323" s="194"/>
      <c r="BP323" s="194"/>
      <c r="BQ323" s="194"/>
      <c r="BR323" s="194"/>
      <c r="BS323" s="194"/>
      <c r="BT323" s="194"/>
      <c r="BU323" s="194"/>
      <c r="BV323" s="194"/>
      <c r="BW323" s="194"/>
      <c r="BX323" s="194"/>
      <c r="BY323" s="194"/>
      <c r="BZ323" s="194"/>
      <c r="CA323" s="194"/>
      <c r="CB323" s="194"/>
      <c r="CC323" s="194"/>
      <c r="CD323" s="194"/>
      <c r="CE323" s="194"/>
      <c r="CF323" s="194"/>
      <c r="CG323" s="194"/>
      <c r="CH323" s="194"/>
      <c r="CI323" s="194"/>
      <c r="CJ323" s="194"/>
      <c r="CK323" s="194"/>
      <c r="CL323" s="194"/>
      <c r="CM323" s="194"/>
      <c r="CN323" s="194"/>
      <c r="CO323" s="194"/>
      <c r="CP323" s="194"/>
      <c r="CQ323" s="194"/>
      <c r="CR323" s="194"/>
      <c r="CS323" s="194"/>
      <c r="CT323" s="194"/>
      <c r="CU323" s="194"/>
      <c r="CV323" s="194"/>
      <c r="CW323" s="194"/>
      <c r="CX323" s="194"/>
      <c r="CY323" s="194"/>
      <c r="CZ323" s="194"/>
      <c r="DA323" s="194"/>
      <c r="DB323" s="194"/>
      <c r="DC323" s="194"/>
      <c r="DD323" s="194"/>
      <c r="DE323" s="194"/>
      <c r="DF323" s="194"/>
      <c r="DG323" s="194"/>
      <c r="DH323" s="194"/>
      <c r="DI323" s="194"/>
    </row>
    <row r="324" spans="1:113" x14ac:dyDescent="0.25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  <c r="BO324" s="194"/>
      <c r="BP324" s="194"/>
      <c r="BQ324" s="194"/>
      <c r="BR324" s="194"/>
      <c r="BS324" s="194"/>
      <c r="BT324" s="194"/>
      <c r="BU324" s="194"/>
      <c r="BV324" s="194"/>
      <c r="BW324" s="194"/>
      <c r="BX324" s="194"/>
      <c r="BY324" s="194"/>
      <c r="BZ324" s="194"/>
      <c r="CA324" s="194"/>
      <c r="CB324" s="194"/>
      <c r="CC324" s="194"/>
      <c r="CD324" s="194"/>
      <c r="CE324" s="194"/>
      <c r="CF324" s="194"/>
      <c r="CG324" s="194"/>
      <c r="CH324" s="194"/>
      <c r="CI324" s="194"/>
      <c r="CJ324" s="194"/>
      <c r="CK324" s="194"/>
      <c r="CL324" s="194"/>
      <c r="CM324" s="194"/>
      <c r="CN324" s="194"/>
      <c r="CO324" s="194"/>
      <c r="CP324" s="194"/>
      <c r="CQ324" s="194"/>
      <c r="CR324" s="194"/>
      <c r="CS324" s="194"/>
      <c r="CT324" s="194"/>
      <c r="CU324" s="194"/>
      <c r="CV324" s="194"/>
      <c r="CW324" s="194"/>
      <c r="CX324" s="194"/>
      <c r="CY324" s="194"/>
      <c r="CZ324" s="194"/>
      <c r="DA324" s="194"/>
      <c r="DB324" s="194"/>
      <c r="DC324" s="194"/>
      <c r="DD324" s="194"/>
      <c r="DE324" s="194"/>
      <c r="DF324" s="194"/>
      <c r="DG324" s="194"/>
      <c r="DH324" s="194"/>
      <c r="DI324" s="194"/>
    </row>
    <row r="325" spans="1:113" x14ac:dyDescent="0.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  <c r="BO325" s="194"/>
      <c r="BP325" s="194"/>
      <c r="BQ325" s="194"/>
      <c r="BR325" s="194"/>
      <c r="BS325" s="194"/>
      <c r="BT325" s="194"/>
      <c r="BU325" s="194"/>
      <c r="BV325" s="194"/>
      <c r="BW325" s="194"/>
      <c r="BX325" s="194"/>
      <c r="BY325" s="194"/>
      <c r="BZ325" s="194"/>
      <c r="CA325" s="194"/>
      <c r="CB325" s="194"/>
      <c r="CC325" s="194"/>
      <c r="CD325" s="194"/>
      <c r="CE325" s="194"/>
      <c r="CF325" s="194"/>
      <c r="CG325" s="194"/>
      <c r="CH325" s="194"/>
      <c r="CI325" s="194"/>
      <c r="CJ325" s="194"/>
      <c r="CK325" s="194"/>
      <c r="CL325" s="194"/>
      <c r="CM325" s="194"/>
      <c r="CN325" s="194"/>
      <c r="CO325" s="194"/>
      <c r="CP325" s="194"/>
      <c r="CQ325" s="194"/>
      <c r="CR325" s="194"/>
      <c r="CS325" s="194"/>
      <c r="CT325" s="194"/>
      <c r="CU325" s="194"/>
      <c r="CV325" s="194"/>
      <c r="CW325" s="194"/>
      <c r="CX325" s="194"/>
      <c r="CY325" s="194"/>
      <c r="CZ325" s="194"/>
      <c r="DA325" s="194"/>
      <c r="DB325" s="194"/>
      <c r="DC325" s="194"/>
      <c r="DD325" s="194"/>
      <c r="DE325" s="194"/>
      <c r="DF325" s="194"/>
      <c r="DG325" s="194"/>
      <c r="DH325" s="194"/>
      <c r="DI325" s="194"/>
    </row>
    <row r="326" spans="1:113" x14ac:dyDescent="0.25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  <c r="BO326" s="194"/>
      <c r="BP326" s="194"/>
      <c r="BQ326" s="194"/>
      <c r="BR326" s="194"/>
      <c r="BS326" s="194"/>
      <c r="BT326" s="194"/>
      <c r="BU326" s="194"/>
      <c r="BV326" s="194"/>
      <c r="BW326" s="194"/>
      <c r="BX326" s="194"/>
      <c r="BY326" s="194"/>
      <c r="BZ326" s="194"/>
      <c r="CA326" s="194"/>
      <c r="CB326" s="194"/>
      <c r="CC326" s="194"/>
      <c r="CD326" s="194"/>
      <c r="CE326" s="194"/>
      <c r="CF326" s="194"/>
      <c r="CG326" s="194"/>
      <c r="CH326" s="194"/>
      <c r="CI326" s="194"/>
      <c r="CJ326" s="194"/>
      <c r="CK326" s="194"/>
      <c r="CL326" s="194"/>
      <c r="CM326" s="194"/>
      <c r="CN326" s="194"/>
      <c r="CO326" s="194"/>
      <c r="CP326" s="194"/>
      <c r="CQ326" s="194"/>
      <c r="CR326" s="194"/>
      <c r="CS326" s="194"/>
      <c r="CT326" s="194"/>
      <c r="CU326" s="194"/>
      <c r="CV326" s="194"/>
      <c r="CW326" s="194"/>
      <c r="CX326" s="194"/>
      <c r="CY326" s="194"/>
      <c r="CZ326" s="194"/>
      <c r="DA326" s="194"/>
      <c r="DB326" s="194"/>
      <c r="DC326" s="194"/>
      <c r="DD326" s="194"/>
      <c r="DE326" s="194"/>
      <c r="DF326" s="194"/>
      <c r="DG326" s="194"/>
      <c r="DH326" s="194"/>
      <c r="DI326" s="194"/>
    </row>
    <row r="327" spans="1:113" x14ac:dyDescent="0.25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  <c r="BO327" s="194"/>
      <c r="BP327" s="194"/>
      <c r="BQ327" s="194"/>
      <c r="BR327" s="194"/>
      <c r="BS327" s="194"/>
      <c r="BT327" s="194"/>
      <c r="BU327" s="194"/>
      <c r="BV327" s="194"/>
      <c r="BW327" s="194"/>
      <c r="BX327" s="194"/>
      <c r="BY327" s="194"/>
      <c r="BZ327" s="194"/>
      <c r="CA327" s="194"/>
      <c r="CB327" s="194"/>
      <c r="CC327" s="194"/>
      <c r="CD327" s="194"/>
      <c r="CE327" s="194"/>
      <c r="CF327" s="194"/>
      <c r="CG327" s="194"/>
      <c r="CH327" s="194"/>
      <c r="CI327" s="194"/>
      <c r="CJ327" s="194"/>
      <c r="CK327" s="194"/>
      <c r="CL327" s="194"/>
      <c r="CM327" s="194"/>
      <c r="CN327" s="194"/>
      <c r="CO327" s="194"/>
      <c r="CP327" s="194"/>
      <c r="CQ327" s="194"/>
      <c r="CR327" s="194"/>
      <c r="CS327" s="194"/>
      <c r="CT327" s="194"/>
      <c r="CU327" s="194"/>
      <c r="CV327" s="194"/>
      <c r="CW327" s="194"/>
      <c r="CX327" s="194"/>
      <c r="CY327" s="194"/>
      <c r="CZ327" s="194"/>
      <c r="DA327" s="194"/>
      <c r="DB327" s="194"/>
      <c r="DC327" s="194"/>
      <c r="DD327" s="194"/>
      <c r="DE327" s="194"/>
      <c r="DF327" s="194"/>
      <c r="DG327" s="194"/>
      <c r="DH327" s="194"/>
      <c r="DI327" s="194"/>
    </row>
    <row r="328" spans="1:113" x14ac:dyDescent="0.25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  <c r="BO328" s="194"/>
      <c r="BP328" s="194"/>
      <c r="BQ328" s="194"/>
      <c r="BR328" s="194"/>
      <c r="BS328" s="194"/>
      <c r="BT328" s="194"/>
      <c r="BU328" s="194"/>
      <c r="BV328" s="194"/>
      <c r="BW328" s="194"/>
      <c r="BX328" s="194"/>
      <c r="BY328" s="194"/>
      <c r="BZ328" s="194"/>
      <c r="CA328" s="194"/>
      <c r="CB328" s="194"/>
      <c r="CC328" s="194"/>
      <c r="CD328" s="194"/>
      <c r="CE328" s="194"/>
      <c r="CF328" s="194"/>
      <c r="CG328" s="194"/>
      <c r="CH328" s="194"/>
      <c r="CI328" s="194"/>
      <c r="CJ328" s="194"/>
      <c r="CK328" s="194"/>
      <c r="CL328" s="194"/>
      <c r="CM328" s="194"/>
      <c r="CN328" s="194"/>
      <c r="CO328" s="194"/>
      <c r="CP328" s="194"/>
      <c r="CQ328" s="194"/>
      <c r="CR328" s="194"/>
      <c r="CS328" s="194"/>
      <c r="CT328" s="194"/>
      <c r="CU328" s="194"/>
      <c r="CV328" s="194"/>
      <c r="CW328" s="194"/>
      <c r="CX328" s="194"/>
      <c r="CY328" s="194"/>
      <c r="CZ328" s="194"/>
      <c r="DA328" s="194"/>
      <c r="DB328" s="194"/>
      <c r="DC328" s="194"/>
      <c r="DD328" s="194"/>
      <c r="DE328" s="194"/>
      <c r="DF328" s="194"/>
      <c r="DG328" s="194"/>
      <c r="DH328" s="194"/>
      <c r="DI328" s="194"/>
    </row>
    <row r="329" spans="1:113" x14ac:dyDescent="0.25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  <c r="BO329" s="194"/>
      <c r="BP329" s="194"/>
      <c r="BQ329" s="194"/>
      <c r="BR329" s="194"/>
      <c r="BS329" s="194"/>
      <c r="BT329" s="194"/>
      <c r="BU329" s="194"/>
      <c r="BV329" s="194"/>
      <c r="BW329" s="194"/>
      <c r="BX329" s="194"/>
      <c r="BY329" s="194"/>
      <c r="BZ329" s="194"/>
      <c r="CA329" s="194"/>
      <c r="CB329" s="194"/>
      <c r="CC329" s="194"/>
      <c r="CD329" s="194"/>
      <c r="CE329" s="194"/>
      <c r="CF329" s="194"/>
      <c r="CG329" s="194"/>
      <c r="CH329" s="194"/>
      <c r="CI329" s="194"/>
      <c r="CJ329" s="194"/>
      <c r="CK329" s="194"/>
      <c r="CL329" s="194"/>
      <c r="CM329" s="194"/>
      <c r="CN329" s="194"/>
      <c r="CO329" s="194"/>
      <c r="CP329" s="194"/>
      <c r="CQ329" s="194"/>
      <c r="CR329" s="194"/>
      <c r="CS329" s="194"/>
      <c r="CT329" s="194"/>
      <c r="CU329" s="194"/>
      <c r="CV329" s="194"/>
      <c r="CW329" s="194"/>
      <c r="CX329" s="194"/>
      <c r="CY329" s="194"/>
      <c r="CZ329" s="194"/>
      <c r="DA329" s="194"/>
      <c r="DB329" s="194"/>
      <c r="DC329" s="194"/>
      <c r="DD329" s="194"/>
      <c r="DE329" s="194"/>
      <c r="DF329" s="194"/>
      <c r="DG329" s="194"/>
      <c r="DH329" s="194"/>
      <c r="DI329" s="194"/>
    </row>
    <row r="330" spans="1:113" x14ac:dyDescent="0.25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  <c r="BO330" s="194"/>
      <c r="BP330" s="194"/>
      <c r="BQ330" s="194"/>
      <c r="BR330" s="194"/>
      <c r="BS330" s="194"/>
      <c r="BT330" s="194"/>
      <c r="BU330" s="194"/>
      <c r="BV330" s="194"/>
      <c r="BW330" s="194"/>
      <c r="BX330" s="194"/>
      <c r="BY330" s="194"/>
      <c r="BZ330" s="194"/>
      <c r="CA330" s="194"/>
      <c r="CB330" s="194"/>
      <c r="CC330" s="194"/>
      <c r="CD330" s="194"/>
      <c r="CE330" s="194"/>
      <c r="CF330" s="194"/>
      <c r="CG330" s="194"/>
      <c r="CH330" s="194"/>
      <c r="CI330" s="194"/>
      <c r="CJ330" s="194"/>
      <c r="CK330" s="194"/>
      <c r="CL330" s="194"/>
      <c r="CM330" s="194"/>
      <c r="CN330" s="194"/>
      <c r="CO330" s="194"/>
      <c r="CP330" s="194"/>
      <c r="CQ330" s="194"/>
      <c r="CR330" s="194"/>
      <c r="CS330" s="194"/>
      <c r="CT330" s="194"/>
      <c r="CU330" s="194"/>
      <c r="CV330" s="194"/>
      <c r="CW330" s="194"/>
      <c r="CX330" s="194"/>
      <c r="CY330" s="194"/>
      <c r="CZ330" s="194"/>
      <c r="DA330" s="194"/>
      <c r="DB330" s="194"/>
      <c r="DC330" s="194"/>
      <c r="DD330" s="194"/>
      <c r="DE330" s="194"/>
      <c r="DF330" s="194"/>
      <c r="DG330" s="194"/>
      <c r="DH330" s="194"/>
      <c r="DI330" s="194"/>
    </row>
    <row r="331" spans="1:113" x14ac:dyDescent="0.25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  <c r="BO331" s="194"/>
      <c r="BP331" s="194"/>
      <c r="BQ331" s="194"/>
      <c r="BR331" s="194"/>
      <c r="BS331" s="194"/>
      <c r="BT331" s="194"/>
      <c r="BU331" s="194"/>
      <c r="BV331" s="194"/>
      <c r="BW331" s="194"/>
      <c r="BX331" s="194"/>
      <c r="BY331" s="194"/>
      <c r="BZ331" s="194"/>
      <c r="CA331" s="194"/>
      <c r="CB331" s="194"/>
      <c r="CC331" s="194"/>
      <c r="CD331" s="194"/>
      <c r="CE331" s="194"/>
      <c r="CF331" s="194"/>
      <c r="CG331" s="194"/>
      <c r="CH331" s="194"/>
      <c r="CI331" s="194"/>
      <c r="CJ331" s="194"/>
      <c r="CK331" s="194"/>
      <c r="CL331" s="194"/>
      <c r="CM331" s="194"/>
      <c r="CN331" s="194"/>
      <c r="CO331" s="194"/>
      <c r="CP331" s="194"/>
      <c r="CQ331" s="194"/>
      <c r="CR331" s="194"/>
      <c r="CS331" s="194"/>
      <c r="CT331" s="194"/>
      <c r="CU331" s="194"/>
      <c r="CV331" s="194"/>
      <c r="CW331" s="194"/>
      <c r="CX331" s="194"/>
      <c r="CY331" s="194"/>
      <c r="CZ331" s="194"/>
      <c r="DA331" s="194"/>
      <c r="DB331" s="194"/>
      <c r="DC331" s="194"/>
      <c r="DD331" s="194"/>
      <c r="DE331" s="194"/>
      <c r="DF331" s="194"/>
      <c r="DG331" s="194"/>
      <c r="DH331" s="194"/>
      <c r="DI331" s="194"/>
    </row>
    <row r="332" spans="1:113" x14ac:dyDescent="0.25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  <c r="BO332" s="194"/>
      <c r="BP332" s="194"/>
      <c r="BQ332" s="194"/>
      <c r="BR332" s="194"/>
      <c r="BS332" s="194"/>
      <c r="BT332" s="194"/>
      <c r="BU332" s="194"/>
      <c r="BV332" s="194"/>
      <c r="BW332" s="194"/>
      <c r="BX332" s="194"/>
      <c r="BY332" s="194"/>
      <c r="BZ332" s="194"/>
      <c r="CA332" s="194"/>
      <c r="CB332" s="194"/>
      <c r="CC332" s="194"/>
      <c r="CD332" s="194"/>
      <c r="CE332" s="194"/>
      <c r="CF332" s="194"/>
      <c r="CG332" s="194"/>
      <c r="CH332" s="194"/>
      <c r="CI332" s="194"/>
      <c r="CJ332" s="194"/>
      <c r="CK332" s="194"/>
      <c r="CL332" s="194"/>
      <c r="CM332" s="194"/>
      <c r="CN332" s="194"/>
      <c r="CO332" s="194"/>
      <c r="CP332" s="194"/>
      <c r="CQ332" s="194"/>
      <c r="CR332" s="194"/>
      <c r="CS332" s="194"/>
      <c r="CT332" s="194"/>
      <c r="CU332" s="194"/>
      <c r="CV332" s="194"/>
      <c r="CW332" s="194"/>
      <c r="CX332" s="194"/>
      <c r="CY332" s="194"/>
      <c r="CZ332" s="194"/>
      <c r="DA332" s="194"/>
      <c r="DB332" s="194"/>
      <c r="DC332" s="194"/>
      <c r="DD332" s="194"/>
      <c r="DE332" s="194"/>
      <c r="DF332" s="194"/>
      <c r="DG332" s="194"/>
      <c r="DH332" s="194"/>
      <c r="DI332" s="194"/>
    </row>
    <row r="333" spans="1:113" x14ac:dyDescent="0.25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  <c r="BO333" s="194"/>
      <c r="BP333" s="194"/>
      <c r="BQ333" s="194"/>
      <c r="BR333" s="194"/>
      <c r="BS333" s="194"/>
      <c r="BT333" s="194"/>
      <c r="BU333" s="194"/>
      <c r="BV333" s="194"/>
      <c r="BW333" s="194"/>
      <c r="BX333" s="194"/>
      <c r="BY333" s="194"/>
      <c r="BZ333" s="194"/>
      <c r="CA333" s="194"/>
      <c r="CB333" s="194"/>
      <c r="CC333" s="194"/>
      <c r="CD333" s="194"/>
      <c r="CE333" s="194"/>
      <c r="CF333" s="194"/>
      <c r="CG333" s="194"/>
      <c r="CH333" s="194"/>
      <c r="CI333" s="194"/>
      <c r="CJ333" s="194"/>
      <c r="CK333" s="194"/>
      <c r="CL333" s="194"/>
      <c r="CM333" s="194"/>
      <c r="CN333" s="194"/>
      <c r="CO333" s="194"/>
      <c r="CP333" s="194"/>
      <c r="CQ333" s="194"/>
      <c r="CR333" s="194"/>
      <c r="CS333" s="194"/>
      <c r="CT333" s="194"/>
      <c r="CU333" s="194"/>
      <c r="CV333" s="194"/>
      <c r="CW333" s="194"/>
      <c r="CX333" s="194"/>
      <c r="CY333" s="194"/>
      <c r="CZ333" s="194"/>
      <c r="DA333" s="194"/>
      <c r="DB333" s="194"/>
      <c r="DC333" s="194"/>
      <c r="DD333" s="194"/>
      <c r="DE333" s="194"/>
      <c r="DF333" s="194"/>
      <c r="DG333" s="194"/>
      <c r="DH333" s="194"/>
      <c r="DI333" s="194"/>
    </row>
    <row r="334" spans="1:113" x14ac:dyDescent="0.25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  <c r="BO334" s="194"/>
      <c r="BP334" s="194"/>
      <c r="BQ334" s="194"/>
      <c r="BR334" s="194"/>
      <c r="BS334" s="194"/>
      <c r="BT334" s="194"/>
      <c r="BU334" s="194"/>
      <c r="BV334" s="194"/>
      <c r="BW334" s="194"/>
      <c r="BX334" s="194"/>
      <c r="BY334" s="194"/>
      <c r="BZ334" s="194"/>
      <c r="CA334" s="194"/>
      <c r="CB334" s="194"/>
      <c r="CC334" s="194"/>
      <c r="CD334" s="194"/>
      <c r="CE334" s="194"/>
      <c r="CF334" s="194"/>
      <c r="CG334" s="194"/>
      <c r="CH334" s="194"/>
      <c r="CI334" s="194"/>
      <c r="CJ334" s="194"/>
      <c r="CK334" s="194"/>
      <c r="CL334" s="194"/>
      <c r="CM334" s="194"/>
      <c r="CN334" s="194"/>
      <c r="CO334" s="194"/>
      <c r="CP334" s="194"/>
      <c r="CQ334" s="194"/>
      <c r="CR334" s="194"/>
      <c r="CS334" s="194"/>
      <c r="CT334" s="194"/>
      <c r="CU334" s="194"/>
      <c r="CV334" s="194"/>
      <c r="CW334" s="194"/>
      <c r="CX334" s="194"/>
      <c r="CY334" s="194"/>
      <c r="CZ334" s="194"/>
      <c r="DA334" s="194"/>
      <c r="DB334" s="194"/>
      <c r="DC334" s="194"/>
      <c r="DD334" s="194"/>
      <c r="DE334" s="194"/>
      <c r="DF334" s="194"/>
      <c r="DG334" s="194"/>
      <c r="DH334" s="194"/>
      <c r="DI334" s="194"/>
    </row>
    <row r="335" spans="1:113" x14ac:dyDescent="0.2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  <c r="BO335" s="194"/>
      <c r="BP335" s="194"/>
      <c r="BQ335" s="194"/>
      <c r="BR335" s="194"/>
      <c r="BS335" s="194"/>
      <c r="BT335" s="194"/>
      <c r="BU335" s="194"/>
      <c r="BV335" s="194"/>
      <c r="BW335" s="194"/>
      <c r="BX335" s="194"/>
      <c r="BY335" s="194"/>
      <c r="BZ335" s="194"/>
      <c r="CA335" s="194"/>
      <c r="CB335" s="194"/>
      <c r="CC335" s="194"/>
      <c r="CD335" s="194"/>
      <c r="CE335" s="194"/>
      <c r="CF335" s="194"/>
      <c r="CG335" s="194"/>
      <c r="CH335" s="194"/>
      <c r="CI335" s="194"/>
      <c r="CJ335" s="194"/>
      <c r="CK335" s="194"/>
      <c r="CL335" s="194"/>
      <c r="CM335" s="194"/>
      <c r="CN335" s="194"/>
      <c r="CO335" s="194"/>
      <c r="CP335" s="194"/>
      <c r="CQ335" s="194"/>
      <c r="CR335" s="194"/>
      <c r="CS335" s="194"/>
      <c r="CT335" s="194"/>
      <c r="CU335" s="194"/>
      <c r="CV335" s="194"/>
      <c r="CW335" s="194"/>
      <c r="CX335" s="194"/>
      <c r="CY335" s="194"/>
      <c r="CZ335" s="194"/>
      <c r="DA335" s="194"/>
      <c r="DB335" s="194"/>
      <c r="DC335" s="194"/>
      <c r="DD335" s="194"/>
      <c r="DE335" s="194"/>
      <c r="DF335" s="194"/>
      <c r="DG335" s="194"/>
      <c r="DH335" s="194"/>
      <c r="DI335" s="194"/>
    </row>
    <row r="336" spans="1:113" x14ac:dyDescent="0.25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  <c r="BO336" s="194"/>
      <c r="BP336" s="194"/>
      <c r="BQ336" s="194"/>
      <c r="BR336" s="194"/>
      <c r="BS336" s="194"/>
      <c r="BT336" s="194"/>
      <c r="BU336" s="194"/>
      <c r="BV336" s="194"/>
      <c r="BW336" s="194"/>
      <c r="BX336" s="194"/>
      <c r="BY336" s="194"/>
      <c r="BZ336" s="194"/>
      <c r="CA336" s="194"/>
      <c r="CB336" s="194"/>
      <c r="CC336" s="194"/>
      <c r="CD336" s="194"/>
      <c r="CE336" s="194"/>
      <c r="CF336" s="194"/>
      <c r="CG336" s="194"/>
      <c r="CH336" s="194"/>
      <c r="CI336" s="194"/>
      <c r="CJ336" s="194"/>
      <c r="CK336" s="194"/>
      <c r="CL336" s="194"/>
      <c r="CM336" s="194"/>
      <c r="CN336" s="194"/>
      <c r="CO336" s="194"/>
      <c r="CP336" s="194"/>
      <c r="CQ336" s="194"/>
      <c r="CR336" s="194"/>
      <c r="CS336" s="194"/>
      <c r="CT336" s="194"/>
      <c r="CU336" s="194"/>
      <c r="CV336" s="194"/>
      <c r="CW336" s="194"/>
      <c r="CX336" s="194"/>
      <c r="CY336" s="194"/>
      <c r="CZ336" s="194"/>
      <c r="DA336" s="194"/>
      <c r="DB336" s="194"/>
      <c r="DC336" s="194"/>
      <c r="DD336" s="194"/>
      <c r="DE336" s="194"/>
      <c r="DF336" s="194"/>
      <c r="DG336" s="194"/>
      <c r="DH336" s="194"/>
      <c r="DI336" s="194"/>
    </row>
    <row r="337" spans="1:113" x14ac:dyDescent="0.25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  <c r="BO337" s="194"/>
      <c r="BP337" s="194"/>
      <c r="BQ337" s="194"/>
      <c r="BR337" s="194"/>
      <c r="BS337" s="194"/>
      <c r="BT337" s="194"/>
      <c r="BU337" s="194"/>
      <c r="BV337" s="194"/>
      <c r="BW337" s="194"/>
      <c r="BX337" s="194"/>
      <c r="BY337" s="194"/>
      <c r="BZ337" s="194"/>
      <c r="CA337" s="194"/>
      <c r="CB337" s="194"/>
      <c r="CC337" s="194"/>
      <c r="CD337" s="194"/>
      <c r="CE337" s="194"/>
      <c r="CF337" s="194"/>
      <c r="CG337" s="194"/>
      <c r="CH337" s="194"/>
      <c r="CI337" s="194"/>
      <c r="CJ337" s="194"/>
      <c r="CK337" s="194"/>
      <c r="CL337" s="194"/>
      <c r="CM337" s="194"/>
      <c r="CN337" s="194"/>
      <c r="CO337" s="194"/>
      <c r="CP337" s="194"/>
      <c r="CQ337" s="194"/>
      <c r="CR337" s="194"/>
      <c r="CS337" s="194"/>
      <c r="CT337" s="194"/>
      <c r="CU337" s="194"/>
      <c r="CV337" s="194"/>
      <c r="CW337" s="194"/>
      <c r="CX337" s="194"/>
      <c r="CY337" s="194"/>
      <c r="CZ337" s="194"/>
      <c r="DA337" s="194"/>
      <c r="DB337" s="194"/>
      <c r="DC337" s="194"/>
      <c r="DD337" s="194"/>
      <c r="DE337" s="194"/>
      <c r="DF337" s="194"/>
      <c r="DG337" s="194"/>
      <c r="DH337" s="194"/>
      <c r="DI337" s="194"/>
    </row>
    <row r="338" spans="1:113" x14ac:dyDescent="0.25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  <c r="BO338" s="194"/>
      <c r="BP338" s="194"/>
      <c r="BQ338" s="194"/>
      <c r="BR338" s="194"/>
      <c r="BS338" s="194"/>
      <c r="BT338" s="194"/>
      <c r="BU338" s="194"/>
      <c r="BV338" s="194"/>
      <c r="BW338" s="194"/>
      <c r="BX338" s="194"/>
      <c r="BY338" s="194"/>
      <c r="BZ338" s="194"/>
      <c r="CA338" s="194"/>
      <c r="CB338" s="194"/>
      <c r="CC338" s="194"/>
      <c r="CD338" s="194"/>
      <c r="CE338" s="194"/>
      <c r="CF338" s="194"/>
      <c r="CG338" s="194"/>
      <c r="CH338" s="194"/>
      <c r="CI338" s="194"/>
      <c r="CJ338" s="194"/>
      <c r="CK338" s="194"/>
      <c r="CL338" s="194"/>
      <c r="CM338" s="194"/>
      <c r="CN338" s="194"/>
      <c r="CO338" s="194"/>
      <c r="CP338" s="194"/>
      <c r="CQ338" s="194"/>
      <c r="CR338" s="194"/>
      <c r="CS338" s="194"/>
      <c r="CT338" s="194"/>
      <c r="CU338" s="194"/>
      <c r="CV338" s="194"/>
      <c r="CW338" s="194"/>
      <c r="CX338" s="194"/>
      <c r="CY338" s="194"/>
      <c r="CZ338" s="194"/>
      <c r="DA338" s="194"/>
      <c r="DB338" s="194"/>
      <c r="DC338" s="194"/>
      <c r="DD338" s="194"/>
      <c r="DE338" s="194"/>
      <c r="DF338" s="194"/>
      <c r="DG338" s="194"/>
      <c r="DH338" s="194"/>
      <c r="DI338" s="194"/>
    </row>
    <row r="339" spans="1:113" x14ac:dyDescent="0.25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  <c r="BO339" s="194"/>
      <c r="BP339" s="194"/>
      <c r="BQ339" s="194"/>
      <c r="BR339" s="194"/>
      <c r="BS339" s="194"/>
      <c r="BT339" s="194"/>
      <c r="BU339" s="194"/>
      <c r="BV339" s="194"/>
      <c r="BW339" s="194"/>
      <c r="BX339" s="194"/>
      <c r="BY339" s="194"/>
      <c r="BZ339" s="194"/>
      <c r="CA339" s="194"/>
      <c r="CB339" s="194"/>
      <c r="CC339" s="194"/>
      <c r="CD339" s="194"/>
      <c r="CE339" s="194"/>
      <c r="CF339" s="194"/>
      <c r="CG339" s="194"/>
      <c r="CH339" s="194"/>
      <c r="CI339" s="194"/>
      <c r="CJ339" s="194"/>
      <c r="CK339" s="194"/>
      <c r="CL339" s="194"/>
      <c r="CM339" s="194"/>
      <c r="CN339" s="194"/>
      <c r="CO339" s="194"/>
      <c r="CP339" s="194"/>
      <c r="CQ339" s="194"/>
      <c r="CR339" s="194"/>
      <c r="CS339" s="194"/>
      <c r="CT339" s="194"/>
      <c r="CU339" s="194"/>
      <c r="CV339" s="194"/>
      <c r="CW339" s="194"/>
      <c r="CX339" s="194"/>
      <c r="CY339" s="194"/>
      <c r="CZ339" s="194"/>
      <c r="DA339" s="194"/>
      <c r="DB339" s="194"/>
      <c r="DC339" s="194"/>
      <c r="DD339" s="194"/>
      <c r="DE339" s="194"/>
      <c r="DF339" s="194"/>
      <c r="DG339" s="194"/>
      <c r="DH339" s="194"/>
      <c r="DI339" s="194"/>
    </row>
    <row r="340" spans="1:113" x14ac:dyDescent="0.25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  <c r="BO340" s="194"/>
      <c r="BP340" s="194"/>
      <c r="BQ340" s="194"/>
      <c r="BR340" s="194"/>
      <c r="BS340" s="194"/>
      <c r="BT340" s="194"/>
      <c r="BU340" s="194"/>
      <c r="BV340" s="194"/>
      <c r="BW340" s="194"/>
      <c r="BX340" s="194"/>
      <c r="BY340" s="194"/>
      <c r="BZ340" s="194"/>
      <c r="CA340" s="194"/>
      <c r="CB340" s="194"/>
      <c r="CC340" s="194"/>
      <c r="CD340" s="194"/>
      <c r="CE340" s="194"/>
      <c r="CF340" s="194"/>
      <c r="CG340" s="194"/>
      <c r="CH340" s="194"/>
      <c r="CI340" s="194"/>
      <c r="CJ340" s="194"/>
      <c r="CK340" s="194"/>
      <c r="CL340" s="194"/>
      <c r="CM340" s="194"/>
      <c r="CN340" s="194"/>
      <c r="CO340" s="194"/>
      <c r="CP340" s="194"/>
      <c r="CQ340" s="194"/>
      <c r="CR340" s="194"/>
      <c r="CS340" s="194"/>
      <c r="CT340" s="194"/>
      <c r="CU340" s="194"/>
      <c r="CV340" s="194"/>
      <c r="CW340" s="194"/>
      <c r="CX340" s="194"/>
      <c r="CY340" s="194"/>
      <c r="CZ340" s="194"/>
      <c r="DA340" s="194"/>
      <c r="DB340" s="194"/>
      <c r="DC340" s="194"/>
      <c r="DD340" s="194"/>
      <c r="DE340" s="194"/>
      <c r="DF340" s="194"/>
      <c r="DG340" s="194"/>
      <c r="DH340" s="194"/>
      <c r="DI340" s="194"/>
    </row>
    <row r="341" spans="1:113" x14ac:dyDescent="0.25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  <c r="BO341" s="194"/>
      <c r="BP341" s="194"/>
      <c r="BQ341" s="194"/>
      <c r="BR341" s="194"/>
      <c r="BS341" s="194"/>
      <c r="BT341" s="194"/>
      <c r="BU341" s="194"/>
      <c r="BV341" s="194"/>
      <c r="BW341" s="194"/>
      <c r="BX341" s="194"/>
      <c r="BY341" s="194"/>
      <c r="BZ341" s="194"/>
      <c r="CA341" s="194"/>
      <c r="CB341" s="194"/>
      <c r="CC341" s="194"/>
      <c r="CD341" s="194"/>
      <c r="CE341" s="194"/>
      <c r="CF341" s="194"/>
      <c r="CG341" s="194"/>
      <c r="CH341" s="194"/>
      <c r="CI341" s="194"/>
      <c r="CJ341" s="194"/>
      <c r="CK341" s="194"/>
      <c r="CL341" s="194"/>
      <c r="CM341" s="194"/>
      <c r="CN341" s="194"/>
      <c r="CO341" s="194"/>
      <c r="CP341" s="194"/>
      <c r="CQ341" s="194"/>
      <c r="CR341" s="194"/>
      <c r="CS341" s="194"/>
      <c r="CT341" s="194"/>
      <c r="CU341" s="194"/>
      <c r="CV341" s="194"/>
      <c r="CW341" s="194"/>
      <c r="CX341" s="194"/>
      <c r="CY341" s="194"/>
      <c r="CZ341" s="194"/>
      <c r="DA341" s="194"/>
      <c r="DB341" s="194"/>
      <c r="DC341" s="194"/>
      <c r="DD341" s="194"/>
      <c r="DE341" s="194"/>
      <c r="DF341" s="194"/>
      <c r="DG341" s="194"/>
      <c r="DH341" s="194"/>
      <c r="DI341" s="194"/>
    </row>
    <row r="342" spans="1:113" x14ac:dyDescent="0.25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  <c r="BO342" s="194"/>
      <c r="BP342" s="194"/>
      <c r="BQ342" s="194"/>
      <c r="BR342" s="194"/>
      <c r="BS342" s="194"/>
      <c r="BT342" s="194"/>
      <c r="BU342" s="194"/>
      <c r="BV342" s="194"/>
      <c r="BW342" s="194"/>
      <c r="BX342" s="194"/>
      <c r="BY342" s="194"/>
      <c r="BZ342" s="194"/>
      <c r="CA342" s="194"/>
      <c r="CB342" s="194"/>
      <c r="CC342" s="194"/>
      <c r="CD342" s="194"/>
      <c r="CE342" s="194"/>
      <c r="CF342" s="194"/>
      <c r="CG342" s="194"/>
      <c r="CH342" s="194"/>
      <c r="CI342" s="194"/>
      <c r="CJ342" s="194"/>
      <c r="CK342" s="194"/>
      <c r="CL342" s="194"/>
      <c r="CM342" s="194"/>
      <c r="CN342" s="194"/>
      <c r="CO342" s="194"/>
      <c r="CP342" s="194"/>
      <c r="CQ342" s="194"/>
      <c r="CR342" s="194"/>
      <c r="CS342" s="194"/>
      <c r="CT342" s="194"/>
      <c r="CU342" s="194"/>
      <c r="CV342" s="194"/>
      <c r="CW342" s="194"/>
      <c r="CX342" s="194"/>
      <c r="CY342" s="194"/>
      <c r="CZ342" s="194"/>
      <c r="DA342" s="194"/>
      <c r="DB342" s="194"/>
      <c r="DC342" s="194"/>
      <c r="DD342" s="194"/>
      <c r="DE342" s="194"/>
      <c r="DF342" s="194"/>
      <c r="DG342" s="194"/>
      <c r="DH342" s="194"/>
      <c r="DI342" s="194"/>
    </row>
    <row r="343" spans="1:113" x14ac:dyDescent="0.25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  <c r="BO343" s="194"/>
      <c r="BP343" s="194"/>
      <c r="BQ343" s="194"/>
      <c r="BR343" s="194"/>
      <c r="BS343" s="194"/>
      <c r="BT343" s="194"/>
      <c r="BU343" s="194"/>
      <c r="BV343" s="194"/>
      <c r="BW343" s="194"/>
      <c r="BX343" s="194"/>
      <c r="BY343" s="194"/>
      <c r="BZ343" s="194"/>
      <c r="CA343" s="194"/>
      <c r="CB343" s="194"/>
      <c r="CC343" s="194"/>
      <c r="CD343" s="194"/>
      <c r="CE343" s="194"/>
      <c r="CF343" s="194"/>
      <c r="CG343" s="194"/>
      <c r="CH343" s="194"/>
      <c r="CI343" s="194"/>
      <c r="CJ343" s="194"/>
      <c r="CK343" s="194"/>
      <c r="CL343" s="194"/>
      <c r="CM343" s="194"/>
      <c r="CN343" s="194"/>
      <c r="CO343" s="194"/>
      <c r="CP343" s="194"/>
      <c r="CQ343" s="194"/>
      <c r="CR343" s="194"/>
      <c r="CS343" s="194"/>
      <c r="CT343" s="194"/>
      <c r="CU343" s="194"/>
      <c r="CV343" s="194"/>
      <c r="CW343" s="194"/>
      <c r="CX343" s="194"/>
      <c r="CY343" s="194"/>
      <c r="CZ343" s="194"/>
      <c r="DA343" s="194"/>
      <c r="DB343" s="194"/>
      <c r="DC343" s="194"/>
      <c r="DD343" s="194"/>
      <c r="DE343" s="194"/>
      <c r="DF343" s="194"/>
      <c r="DG343" s="194"/>
      <c r="DH343" s="194"/>
      <c r="DI343" s="194"/>
    </row>
    <row r="344" spans="1:113" x14ac:dyDescent="0.25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4"/>
      <c r="AL344" s="194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  <c r="BO344" s="194"/>
      <c r="BP344" s="194"/>
      <c r="BQ344" s="194"/>
      <c r="BR344" s="194"/>
      <c r="BS344" s="194"/>
      <c r="BT344" s="194"/>
      <c r="BU344" s="194"/>
      <c r="BV344" s="194"/>
      <c r="BW344" s="194"/>
      <c r="BX344" s="194"/>
      <c r="BY344" s="194"/>
      <c r="BZ344" s="194"/>
      <c r="CA344" s="194"/>
      <c r="CB344" s="194"/>
      <c r="CC344" s="194"/>
      <c r="CD344" s="194"/>
      <c r="CE344" s="194"/>
      <c r="CF344" s="194"/>
      <c r="CG344" s="194"/>
      <c r="CH344" s="194"/>
      <c r="CI344" s="194"/>
      <c r="CJ344" s="194"/>
      <c r="CK344" s="194"/>
      <c r="CL344" s="194"/>
      <c r="CM344" s="194"/>
      <c r="CN344" s="194"/>
      <c r="CO344" s="194"/>
      <c r="CP344" s="194"/>
      <c r="CQ344" s="194"/>
      <c r="CR344" s="194"/>
      <c r="CS344" s="194"/>
      <c r="CT344" s="194"/>
      <c r="CU344" s="194"/>
      <c r="CV344" s="194"/>
      <c r="CW344" s="194"/>
      <c r="CX344" s="194"/>
      <c r="CY344" s="194"/>
      <c r="CZ344" s="194"/>
      <c r="DA344" s="194"/>
      <c r="DB344" s="194"/>
      <c r="DC344" s="194"/>
      <c r="DD344" s="194"/>
      <c r="DE344" s="194"/>
      <c r="DF344" s="194"/>
      <c r="DG344" s="194"/>
      <c r="DH344" s="194"/>
      <c r="DI344" s="194"/>
    </row>
    <row r="345" spans="1:113" x14ac:dyDescent="0.2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  <c r="BO345" s="194"/>
      <c r="BP345" s="194"/>
      <c r="BQ345" s="194"/>
      <c r="BR345" s="194"/>
      <c r="BS345" s="194"/>
      <c r="BT345" s="194"/>
      <c r="BU345" s="194"/>
      <c r="BV345" s="194"/>
      <c r="BW345" s="194"/>
      <c r="BX345" s="194"/>
      <c r="BY345" s="194"/>
      <c r="BZ345" s="194"/>
      <c r="CA345" s="194"/>
      <c r="CB345" s="194"/>
      <c r="CC345" s="194"/>
      <c r="CD345" s="194"/>
      <c r="CE345" s="194"/>
      <c r="CF345" s="194"/>
      <c r="CG345" s="194"/>
      <c r="CH345" s="194"/>
      <c r="CI345" s="194"/>
      <c r="CJ345" s="194"/>
      <c r="CK345" s="194"/>
      <c r="CL345" s="194"/>
      <c r="CM345" s="194"/>
      <c r="CN345" s="194"/>
      <c r="CO345" s="194"/>
      <c r="CP345" s="194"/>
      <c r="CQ345" s="194"/>
      <c r="CR345" s="194"/>
      <c r="CS345" s="194"/>
      <c r="CT345" s="194"/>
      <c r="CU345" s="194"/>
      <c r="CV345" s="194"/>
      <c r="CW345" s="194"/>
      <c r="CX345" s="194"/>
      <c r="CY345" s="194"/>
      <c r="CZ345" s="194"/>
      <c r="DA345" s="194"/>
      <c r="DB345" s="194"/>
      <c r="DC345" s="194"/>
      <c r="DD345" s="194"/>
      <c r="DE345" s="194"/>
      <c r="DF345" s="194"/>
      <c r="DG345" s="194"/>
      <c r="DH345" s="194"/>
      <c r="DI345" s="194"/>
    </row>
    <row r="346" spans="1:113" x14ac:dyDescent="0.25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  <c r="BO346" s="194"/>
      <c r="BP346" s="194"/>
      <c r="BQ346" s="194"/>
      <c r="BR346" s="194"/>
      <c r="BS346" s="194"/>
      <c r="BT346" s="194"/>
      <c r="BU346" s="194"/>
      <c r="BV346" s="194"/>
      <c r="BW346" s="194"/>
      <c r="BX346" s="194"/>
      <c r="BY346" s="194"/>
      <c r="BZ346" s="194"/>
      <c r="CA346" s="194"/>
      <c r="CB346" s="194"/>
      <c r="CC346" s="194"/>
      <c r="CD346" s="194"/>
      <c r="CE346" s="194"/>
      <c r="CF346" s="194"/>
      <c r="CG346" s="194"/>
      <c r="CH346" s="194"/>
      <c r="CI346" s="194"/>
      <c r="CJ346" s="194"/>
      <c r="CK346" s="194"/>
      <c r="CL346" s="194"/>
      <c r="CM346" s="194"/>
      <c r="CN346" s="194"/>
      <c r="CO346" s="194"/>
      <c r="CP346" s="194"/>
      <c r="CQ346" s="194"/>
      <c r="CR346" s="194"/>
      <c r="CS346" s="194"/>
      <c r="CT346" s="194"/>
      <c r="CU346" s="194"/>
      <c r="CV346" s="194"/>
      <c r="CW346" s="194"/>
      <c r="CX346" s="194"/>
      <c r="CY346" s="194"/>
      <c r="CZ346" s="194"/>
      <c r="DA346" s="194"/>
      <c r="DB346" s="194"/>
      <c r="DC346" s="194"/>
      <c r="DD346" s="194"/>
      <c r="DE346" s="194"/>
      <c r="DF346" s="194"/>
      <c r="DG346" s="194"/>
      <c r="DH346" s="194"/>
      <c r="DI346" s="194"/>
    </row>
    <row r="347" spans="1:113" x14ac:dyDescent="0.25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  <c r="BO347" s="194"/>
      <c r="BP347" s="194"/>
      <c r="BQ347" s="194"/>
      <c r="BR347" s="194"/>
      <c r="BS347" s="194"/>
      <c r="BT347" s="194"/>
      <c r="BU347" s="194"/>
      <c r="BV347" s="194"/>
      <c r="BW347" s="194"/>
      <c r="BX347" s="194"/>
      <c r="BY347" s="194"/>
      <c r="BZ347" s="194"/>
      <c r="CA347" s="194"/>
      <c r="CB347" s="194"/>
      <c r="CC347" s="194"/>
      <c r="CD347" s="194"/>
      <c r="CE347" s="194"/>
      <c r="CF347" s="194"/>
      <c r="CG347" s="194"/>
      <c r="CH347" s="194"/>
      <c r="CI347" s="194"/>
      <c r="CJ347" s="194"/>
      <c r="CK347" s="194"/>
      <c r="CL347" s="194"/>
      <c r="CM347" s="194"/>
      <c r="CN347" s="194"/>
      <c r="CO347" s="194"/>
      <c r="CP347" s="194"/>
      <c r="CQ347" s="194"/>
      <c r="CR347" s="194"/>
      <c r="CS347" s="194"/>
      <c r="CT347" s="194"/>
      <c r="CU347" s="194"/>
      <c r="CV347" s="194"/>
      <c r="CW347" s="194"/>
      <c r="CX347" s="194"/>
      <c r="CY347" s="194"/>
      <c r="CZ347" s="194"/>
      <c r="DA347" s="194"/>
      <c r="DB347" s="194"/>
      <c r="DC347" s="194"/>
      <c r="DD347" s="194"/>
      <c r="DE347" s="194"/>
      <c r="DF347" s="194"/>
      <c r="DG347" s="194"/>
      <c r="DH347" s="194"/>
      <c r="DI347" s="194"/>
    </row>
    <row r="348" spans="1:113" x14ac:dyDescent="0.25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  <c r="BO348" s="194"/>
      <c r="BP348" s="194"/>
      <c r="BQ348" s="194"/>
      <c r="BR348" s="194"/>
      <c r="BS348" s="194"/>
      <c r="BT348" s="194"/>
      <c r="BU348" s="194"/>
      <c r="BV348" s="194"/>
      <c r="BW348" s="194"/>
      <c r="BX348" s="194"/>
      <c r="BY348" s="194"/>
      <c r="BZ348" s="194"/>
      <c r="CA348" s="194"/>
      <c r="CB348" s="194"/>
      <c r="CC348" s="194"/>
      <c r="CD348" s="194"/>
      <c r="CE348" s="194"/>
      <c r="CF348" s="194"/>
      <c r="CG348" s="194"/>
      <c r="CH348" s="194"/>
      <c r="CI348" s="194"/>
      <c r="CJ348" s="194"/>
      <c r="CK348" s="194"/>
      <c r="CL348" s="194"/>
      <c r="CM348" s="194"/>
      <c r="CN348" s="194"/>
      <c r="CO348" s="194"/>
      <c r="CP348" s="194"/>
      <c r="CQ348" s="194"/>
      <c r="CR348" s="194"/>
      <c r="CS348" s="194"/>
      <c r="CT348" s="194"/>
      <c r="CU348" s="194"/>
      <c r="CV348" s="194"/>
      <c r="CW348" s="194"/>
      <c r="CX348" s="194"/>
      <c r="CY348" s="194"/>
      <c r="CZ348" s="194"/>
      <c r="DA348" s="194"/>
      <c r="DB348" s="194"/>
      <c r="DC348" s="194"/>
      <c r="DD348" s="194"/>
      <c r="DE348" s="194"/>
      <c r="DF348" s="194"/>
      <c r="DG348" s="194"/>
      <c r="DH348" s="194"/>
      <c r="DI348" s="194"/>
    </row>
    <row r="349" spans="1:113" x14ac:dyDescent="0.25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  <c r="BO349" s="194"/>
      <c r="BP349" s="194"/>
      <c r="BQ349" s="194"/>
      <c r="BR349" s="194"/>
      <c r="BS349" s="194"/>
      <c r="BT349" s="194"/>
      <c r="BU349" s="194"/>
      <c r="BV349" s="194"/>
      <c r="BW349" s="194"/>
      <c r="BX349" s="194"/>
      <c r="BY349" s="194"/>
      <c r="BZ349" s="194"/>
      <c r="CA349" s="194"/>
      <c r="CB349" s="194"/>
      <c r="CC349" s="194"/>
      <c r="CD349" s="194"/>
      <c r="CE349" s="194"/>
      <c r="CF349" s="194"/>
      <c r="CG349" s="194"/>
      <c r="CH349" s="194"/>
      <c r="CI349" s="194"/>
      <c r="CJ349" s="194"/>
      <c r="CK349" s="194"/>
      <c r="CL349" s="194"/>
      <c r="CM349" s="194"/>
      <c r="CN349" s="194"/>
      <c r="CO349" s="194"/>
      <c r="CP349" s="194"/>
      <c r="CQ349" s="194"/>
      <c r="CR349" s="194"/>
      <c r="CS349" s="194"/>
      <c r="CT349" s="194"/>
      <c r="CU349" s="194"/>
      <c r="CV349" s="194"/>
      <c r="CW349" s="194"/>
      <c r="CX349" s="194"/>
      <c r="CY349" s="194"/>
      <c r="CZ349" s="194"/>
      <c r="DA349" s="194"/>
      <c r="DB349" s="194"/>
      <c r="DC349" s="194"/>
      <c r="DD349" s="194"/>
      <c r="DE349" s="194"/>
      <c r="DF349" s="194"/>
      <c r="DG349" s="194"/>
      <c r="DH349" s="194"/>
      <c r="DI349" s="194"/>
    </row>
    <row r="350" spans="1:113" x14ac:dyDescent="0.25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  <c r="BO350" s="194"/>
      <c r="BP350" s="194"/>
      <c r="BQ350" s="194"/>
      <c r="BR350" s="194"/>
      <c r="BS350" s="194"/>
      <c r="BT350" s="194"/>
      <c r="BU350" s="194"/>
      <c r="BV350" s="194"/>
      <c r="BW350" s="194"/>
      <c r="BX350" s="194"/>
      <c r="BY350" s="194"/>
      <c r="BZ350" s="194"/>
      <c r="CA350" s="194"/>
      <c r="CB350" s="194"/>
      <c r="CC350" s="194"/>
      <c r="CD350" s="194"/>
      <c r="CE350" s="194"/>
      <c r="CF350" s="194"/>
      <c r="CG350" s="194"/>
      <c r="CH350" s="194"/>
      <c r="CI350" s="194"/>
      <c r="CJ350" s="194"/>
      <c r="CK350" s="194"/>
      <c r="CL350" s="194"/>
      <c r="CM350" s="194"/>
      <c r="CN350" s="194"/>
      <c r="CO350" s="194"/>
      <c r="CP350" s="194"/>
      <c r="CQ350" s="194"/>
      <c r="CR350" s="194"/>
      <c r="CS350" s="194"/>
      <c r="CT350" s="194"/>
      <c r="CU350" s="194"/>
      <c r="CV350" s="194"/>
      <c r="CW350" s="194"/>
      <c r="CX350" s="194"/>
      <c r="CY350" s="194"/>
      <c r="CZ350" s="194"/>
      <c r="DA350" s="194"/>
      <c r="DB350" s="194"/>
      <c r="DC350" s="194"/>
      <c r="DD350" s="194"/>
      <c r="DE350" s="194"/>
      <c r="DF350" s="194"/>
      <c r="DG350" s="194"/>
      <c r="DH350" s="194"/>
      <c r="DI350" s="194"/>
    </row>
    <row r="351" spans="1:113" x14ac:dyDescent="0.25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  <c r="BO351" s="194"/>
      <c r="BP351" s="194"/>
      <c r="BQ351" s="194"/>
      <c r="BR351" s="194"/>
      <c r="BS351" s="194"/>
      <c r="BT351" s="194"/>
      <c r="BU351" s="194"/>
      <c r="BV351" s="194"/>
      <c r="BW351" s="194"/>
      <c r="BX351" s="194"/>
      <c r="BY351" s="194"/>
      <c r="BZ351" s="194"/>
      <c r="CA351" s="194"/>
      <c r="CB351" s="194"/>
      <c r="CC351" s="194"/>
      <c r="CD351" s="194"/>
      <c r="CE351" s="194"/>
      <c r="CF351" s="194"/>
      <c r="CG351" s="194"/>
      <c r="CH351" s="194"/>
      <c r="CI351" s="194"/>
      <c r="CJ351" s="194"/>
      <c r="CK351" s="194"/>
      <c r="CL351" s="194"/>
      <c r="CM351" s="194"/>
      <c r="CN351" s="194"/>
      <c r="CO351" s="194"/>
      <c r="CP351" s="194"/>
      <c r="CQ351" s="194"/>
      <c r="CR351" s="194"/>
      <c r="CS351" s="194"/>
      <c r="CT351" s="194"/>
      <c r="CU351" s="194"/>
      <c r="CV351" s="194"/>
      <c r="CW351" s="194"/>
      <c r="CX351" s="194"/>
      <c r="CY351" s="194"/>
      <c r="CZ351" s="194"/>
      <c r="DA351" s="194"/>
      <c r="DB351" s="194"/>
      <c r="DC351" s="194"/>
      <c r="DD351" s="194"/>
      <c r="DE351" s="194"/>
      <c r="DF351" s="194"/>
      <c r="DG351" s="194"/>
      <c r="DH351" s="194"/>
      <c r="DI351" s="194"/>
    </row>
    <row r="352" spans="1:113" x14ac:dyDescent="0.25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  <c r="BO352" s="194"/>
      <c r="BP352" s="194"/>
      <c r="BQ352" s="194"/>
      <c r="BR352" s="194"/>
      <c r="BS352" s="194"/>
      <c r="BT352" s="194"/>
      <c r="BU352" s="194"/>
      <c r="BV352" s="194"/>
      <c r="BW352" s="194"/>
      <c r="BX352" s="194"/>
      <c r="BY352" s="194"/>
      <c r="BZ352" s="194"/>
      <c r="CA352" s="194"/>
      <c r="CB352" s="194"/>
      <c r="CC352" s="194"/>
      <c r="CD352" s="194"/>
      <c r="CE352" s="194"/>
      <c r="CF352" s="194"/>
      <c r="CG352" s="194"/>
      <c r="CH352" s="194"/>
      <c r="CI352" s="194"/>
      <c r="CJ352" s="194"/>
      <c r="CK352" s="194"/>
      <c r="CL352" s="194"/>
      <c r="CM352" s="194"/>
      <c r="CN352" s="194"/>
      <c r="CO352" s="194"/>
      <c r="CP352" s="194"/>
      <c r="CQ352" s="194"/>
      <c r="CR352" s="194"/>
      <c r="CS352" s="194"/>
      <c r="CT352" s="194"/>
      <c r="CU352" s="194"/>
      <c r="CV352" s="194"/>
      <c r="CW352" s="194"/>
      <c r="CX352" s="194"/>
      <c r="CY352" s="194"/>
      <c r="CZ352" s="194"/>
      <c r="DA352" s="194"/>
      <c r="DB352" s="194"/>
      <c r="DC352" s="194"/>
      <c r="DD352" s="194"/>
      <c r="DE352" s="194"/>
      <c r="DF352" s="194"/>
      <c r="DG352" s="194"/>
      <c r="DH352" s="194"/>
      <c r="DI352" s="194"/>
    </row>
    <row r="353" spans="1:113" x14ac:dyDescent="0.25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  <c r="BO353" s="194"/>
      <c r="BP353" s="194"/>
      <c r="BQ353" s="194"/>
      <c r="BR353" s="194"/>
      <c r="BS353" s="194"/>
      <c r="BT353" s="194"/>
      <c r="BU353" s="194"/>
      <c r="BV353" s="194"/>
      <c r="BW353" s="194"/>
      <c r="BX353" s="194"/>
      <c r="BY353" s="194"/>
      <c r="BZ353" s="194"/>
      <c r="CA353" s="194"/>
      <c r="CB353" s="194"/>
      <c r="CC353" s="194"/>
      <c r="CD353" s="194"/>
      <c r="CE353" s="194"/>
      <c r="CF353" s="194"/>
      <c r="CG353" s="194"/>
      <c r="CH353" s="194"/>
      <c r="CI353" s="194"/>
      <c r="CJ353" s="194"/>
      <c r="CK353" s="194"/>
      <c r="CL353" s="194"/>
      <c r="CM353" s="194"/>
      <c r="CN353" s="194"/>
      <c r="CO353" s="194"/>
      <c r="CP353" s="194"/>
      <c r="CQ353" s="194"/>
      <c r="CR353" s="194"/>
      <c r="CS353" s="194"/>
      <c r="CT353" s="194"/>
      <c r="CU353" s="194"/>
      <c r="CV353" s="194"/>
      <c r="CW353" s="194"/>
      <c r="CX353" s="194"/>
      <c r="CY353" s="194"/>
      <c r="CZ353" s="194"/>
      <c r="DA353" s="194"/>
      <c r="DB353" s="194"/>
      <c r="DC353" s="194"/>
      <c r="DD353" s="194"/>
      <c r="DE353" s="194"/>
      <c r="DF353" s="194"/>
      <c r="DG353" s="194"/>
      <c r="DH353" s="194"/>
      <c r="DI353" s="194"/>
    </row>
    <row r="354" spans="1:113" x14ac:dyDescent="0.25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  <c r="BO354" s="194"/>
      <c r="BP354" s="194"/>
      <c r="BQ354" s="194"/>
      <c r="BR354" s="194"/>
      <c r="BS354" s="194"/>
      <c r="BT354" s="194"/>
      <c r="BU354" s="194"/>
      <c r="BV354" s="194"/>
      <c r="BW354" s="194"/>
      <c r="BX354" s="194"/>
      <c r="BY354" s="194"/>
      <c r="BZ354" s="194"/>
      <c r="CA354" s="194"/>
      <c r="CB354" s="194"/>
      <c r="CC354" s="194"/>
      <c r="CD354" s="194"/>
      <c r="CE354" s="194"/>
      <c r="CF354" s="194"/>
      <c r="CG354" s="194"/>
      <c r="CH354" s="194"/>
      <c r="CI354" s="194"/>
      <c r="CJ354" s="194"/>
      <c r="CK354" s="194"/>
      <c r="CL354" s="194"/>
      <c r="CM354" s="194"/>
      <c r="CN354" s="194"/>
      <c r="CO354" s="194"/>
      <c r="CP354" s="194"/>
      <c r="CQ354" s="194"/>
      <c r="CR354" s="194"/>
      <c r="CS354" s="194"/>
      <c r="CT354" s="194"/>
      <c r="CU354" s="194"/>
      <c r="CV354" s="194"/>
      <c r="CW354" s="194"/>
      <c r="CX354" s="194"/>
      <c r="CY354" s="194"/>
      <c r="CZ354" s="194"/>
      <c r="DA354" s="194"/>
      <c r="DB354" s="194"/>
      <c r="DC354" s="194"/>
      <c r="DD354" s="194"/>
      <c r="DE354" s="194"/>
      <c r="DF354" s="194"/>
      <c r="DG354" s="194"/>
      <c r="DH354" s="194"/>
      <c r="DI354" s="194"/>
    </row>
    <row r="355" spans="1:113" x14ac:dyDescent="0.2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  <c r="BO355" s="194"/>
      <c r="BP355" s="194"/>
      <c r="BQ355" s="194"/>
      <c r="BR355" s="194"/>
      <c r="BS355" s="194"/>
      <c r="BT355" s="194"/>
      <c r="BU355" s="194"/>
      <c r="BV355" s="194"/>
      <c r="BW355" s="194"/>
      <c r="BX355" s="194"/>
      <c r="BY355" s="194"/>
      <c r="BZ355" s="194"/>
      <c r="CA355" s="194"/>
      <c r="CB355" s="194"/>
      <c r="CC355" s="194"/>
      <c r="CD355" s="194"/>
      <c r="CE355" s="194"/>
      <c r="CF355" s="194"/>
      <c r="CG355" s="194"/>
      <c r="CH355" s="194"/>
      <c r="CI355" s="194"/>
      <c r="CJ355" s="194"/>
      <c r="CK355" s="194"/>
      <c r="CL355" s="194"/>
      <c r="CM355" s="194"/>
      <c r="CN355" s="194"/>
      <c r="CO355" s="194"/>
      <c r="CP355" s="194"/>
      <c r="CQ355" s="194"/>
      <c r="CR355" s="194"/>
      <c r="CS355" s="194"/>
      <c r="CT355" s="194"/>
      <c r="CU355" s="194"/>
      <c r="CV355" s="194"/>
      <c r="CW355" s="194"/>
      <c r="CX355" s="194"/>
      <c r="CY355" s="194"/>
      <c r="CZ355" s="194"/>
      <c r="DA355" s="194"/>
      <c r="DB355" s="194"/>
      <c r="DC355" s="194"/>
      <c r="DD355" s="194"/>
      <c r="DE355" s="194"/>
      <c r="DF355" s="194"/>
      <c r="DG355" s="194"/>
      <c r="DH355" s="194"/>
      <c r="DI355" s="194"/>
    </row>
    <row r="356" spans="1:113" x14ac:dyDescent="0.25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  <c r="BO356" s="194"/>
      <c r="BP356" s="194"/>
      <c r="BQ356" s="194"/>
      <c r="BR356" s="194"/>
      <c r="BS356" s="194"/>
      <c r="BT356" s="194"/>
      <c r="BU356" s="194"/>
      <c r="BV356" s="194"/>
      <c r="BW356" s="194"/>
      <c r="BX356" s="194"/>
      <c r="BY356" s="194"/>
      <c r="BZ356" s="194"/>
      <c r="CA356" s="194"/>
      <c r="CB356" s="194"/>
      <c r="CC356" s="194"/>
      <c r="CD356" s="194"/>
      <c r="CE356" s="194"/>
      <c r="CF356" s="194"/>
      <c r="CG356" s="194"/>
      <c r="CH356" s="194"/>
      <c r="CI356" s="194"/>
      <c r="CJ356" s="194"/>
      <c r="CK356" s="194"/>
      <c r="CL356" s="194"/>
      <c r="CM356" s="194"/>
      <c r="CN356" s="194"/>
      <c r="CO356" s="194"/>
      <c r="CP356" s="194"/>
      <c r="CQ356" s="194"/>
      <c r="CR356" s="194"/>
      <c r="CS356" s="194"/>
      <c r="CT356" s="194"/>
      <c r="CU356" s="194"/>
      <c r="CV356" s="194"/>
      <c r="CW356" s="194"/>
      <c r="CX356" s="194"/>
      <c r="CY356" s="194"/>
      <c r="CZ356" s="194"/>
      <c r="DA356" s="194"/>
      <c r="DB356" s="194"/>
      <c r="DC356" s="194"/>
      <c r="DD356" s="194"/>
      <c r="DE356" s="194"/>
      <c r="DF356" s="194"/>
      <c r="DG356" s="194"/>
      <c r="DH356" s="194"/>
      <c r="DI356" s="194"/>
    </row>
    <row r="357" spans="1:113" x14ac:dyDescent="0.25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  <c r="BO357" s="194"/>
      <c r="BP357" s="194"/>
      <c r="BQ357" s="194"/>
      <c r="BR357" s="194"/>
      <c r="BS357" s="194"/>
      <c r="BT357" s="194"/>
      <c r="BU357" s="194"/>
      <c r="BV357" s="194"/>
      <c r="BW357" s="194"/>
      <c r="BX357" s="194"/>
      <c r="BY357" s="194"/>
      <c r="BZ357" s="194"/>
      <c r="CA357" s="194"/>
      <c r="CB357" s="194"/>
      <c r="CC357" s="194"/>
      <c r="CD357" s="194"/>
      <c r="CE357" s="194"/>
      <c r="CF357" s="194"/>
      <c r="CG357" s="194"/>
      <c r="CH357" s="194"/>
      <c r="CI357" s="194"/>
      <c r="CJ357" s="194"/>
      <c r="CK357" s="194"/>
      <c r="CL357" s="194"/>
      <c r="CM357" s="194"/>
      <c r="CN357" s="194"/>
      <c r="CO357" s="194"/>
      <c r="CP357" s="194"/>
      <c r="CQ357" s="194"/>
      <c r="CR357" s="194"/>
      <c r="CS357" s="194"/>
      <c r="CT357" s="194"/>
      <c r="CU357" s="194"/>
      <c r="CV357" s="194"/>
      <c r="CW357" s="194"/>
      <c r="CX357" s="194"/>
      <c r="CY357" s="194"/>
      <c r="CZ357" s="194"/>
      <c r="DA357" s="194"/>
      <c r="DB357" s="194"/>
      <c r="DC357" s="194"/>
      <c r="DD357" s="194"/>
      <c r="DE357" s="194"/>
      <c r="DF357" s="194"/>
      <c r="DG357" s="194"/>
      <c r="DH357" s="194"/>
      <c r="DI357" s="194"/>
    </row>
    <row r="358" spans="1:113" x14ac:dyDescent="0.25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  <c r="BO358" s="194"/>
      <c r="BP358" s="194"/>
      <c r="BQ358" s="194"/>
      <c r="BR358" s="194"/>
      <c r="BS358" s="194"/>
      <c r="BT358" s="194"/>
      <c r="BU358" s="194"/>
      <c r="BV358" s="194"/>
      <c r="BW358" s="194"/>
      <c r="BX358" s="194"/>
      <c r="BY358" s="194"/>
      <c r="BZ358" s="194"/>
      <c r="CA358" s="194"/>
      <c r="CB358" s="194"/>
      <c r="CC358" s="194"/>
      <c r="CD358" s="194"/>
      <c r="CE358" s="194"/>
      <c r="CF358" s="194"/>
      <c r="CG358" s="194"/>
      <c r="CH358" s="194"/>
      <c r="CI358" s="194"/>
      <c r="CJ358" s="194"/>
      <c r="CK358" s="194"/>
      <c r="CL358" s="194"/>
      <c r="CM358" s="194"/>
      <c r="CN358" s="194"/>
      <c r="CO358" s="194"/>
      <c r="CP358" s="194"/>
      <c r="CQ358" s="194"/>
      <c r="CR358" s="194"/>
      <c r="CS358" s="194"/>
      <c r="CT358" s="194"/>
      <c r="CU358" s="194"/>
      <c r="CV358" s="194"/>
      <c r="CW358" s="194"/>
      <c r="CX358" s="194"/>
      <c r="CY358" s="194"/>
      <c r="CZ358" s="194"/>
      <c r="DA358" s="194"/>
      <c r="DB358" s="194"/>
      <c r="DC358" s="194"/>
      <c r="DD358" s="194"/>
      <c r="DE358" s="194"/>
      <c r="DF358" s="194"/>
      <c r="DG358" s="194"/>
      <c r="DH358" s="194"/>
      <c r="DI358" s="194"/>
    </row>
    <row r="359" spans="1:113" x14ac:dyDescent="0.25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  <c r="BO359" s="194"/>
      <c r="BP359" s="194"/>
      <c r="BQ359" s="194"/>
      <c r="BR359" s="194"/>
      <c r="BS359" s="194"/>
      <c r="BT359" s="194"/>
      <c r="BU359" s="194"/>
      <c r="BV359" s="194"/>
      <c r="BW359" s="194"/>
      <c r="BX359" s="194"/>
      <c r="BY359" s="194"/>
      <c r="BZ359" s="194"/>
      <c r="CA359" s="194"/>
      <c r="CB359" s="194"/>
      <c r="CC359" s="194"/>
      <c r="CD359" s="194"/>
      <c r="CE359" s="194"/>
      <c r="CF359" s="194"/>
      <c r="CG359" s="194"/>
      <c r="CH359" s="194"/>
      <c r="CI359" s="194"/>
      <c r="CJ359" s="194"/>
      <c r="CK359" s="194"/>
      <c r="CL359" s="194"/>
      <c r="CM359" s="194"/>
      <c r="CN359" s="194"/>
      <c r="CO359" s="194"/>
      <c r="CP359" s="194"/>
      <c r="CQ359" s="194"/>
      <c r="CR359" s="194"/>
      <c r="CS359" s="194"/>
      <c r="CT359" s="194"/>
      <c r="CU359" s="194"/>
      <c r="CV359" s="194"/>
      <c r="CW359" s="194"/>
      <c r="CX359" s="194"/>
      <c r="CY359" s="194"/>
      <c r="CZ359" s="194"/>
      <c r="DA359" s="194"/>
      <c r="DB359" s="194"/>
      <c r="DC359" s="194"/>
      <c r="DD359" s="194"/>
      <c r="DE359" s="194"/>
      <c r="DF359" s="194"/>
      <c r="DG359" s="194"/>
      <c r="DH359" s="194"/>
      <c r="DI359" s="194"/>
    </row>
    <row r="360" spans="1:113" x14ac:dyDescent="0.25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  <c r="BO360" s="194"/>
      <c r="BP360" s="194"/>
      <c r="BQ360" s="194"/>
      <c r="BR360" s="194"/>
      <c r="BS360" s="194"/>
      <c r="BT360" s="194"/>
      <c r="BU360" s="194"/>
      <c r="BV360" s="194"/>
      <c r="BW360" s="194"/>
      <c r="BX360" s="194"/>
      <c r="BY360" s="194"/>
      <c r="BZ360" s="194"/>
      <c r="CA360" s="194"/>
      <c r="CB360" s="194"/>
      <c r="CC360" s="194"/>
      <c r="CD360" s="194"/>
      <c r="CE360" s="194"/>
      <c r="CF360" s="194"/>
      <c r="CG360" s="194"/>
      <c r="CH360" s="194"/>
      <c r="CI360" s="194"/>
      <c r="CJ360" s="194"/>
      <c r="CK360" s="194"/>
      <c r="CL360" s="194"/>
      <c r="CM360" s="194"/>
      <c r="CN360" s="194"/>
      <c r="CO360" s="194"/>
      <c r="CP360" s="194"/>
      <c r="CQ360" s="194"/>
      <c r="CR360" s="194"/>
      <c r="CS360" s="194"/>
      <c r="CT360" s="194"/>
      <c r="CU360" s="194"/>
      <c r="CV360" s="194"/>
      <c r="CW360" s="194"/>
      <c r="CX360" s="194"/>
      <c r="CY360" s="194"/>
      <c r="CZ360" s="194"/>
      <c r="DA360" s="194"/>
      <c r="DB360" s="194"/>
      <c r="DC360" s="194"/>
      <c r="DD360" s="194"/>
      <c r="DE360" s="194"/>
      <c r="DF360" s="194"/>
      <c r="DG360" s="194"/>
      <c r="DH360" s="194"/>
      <c r="DI360" s="194"/>
    </row>
    <row r="361" spans="1:113" x14ac:dyDescent="0.25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  <c r="BO361" s="194"/>
      <c r="BP361" s="194"/>
      <c r="BQ361" s="194"/>
      <c r="BR361" s="194"/>
      <c r="BS361" s="194"/>
      <c r="BT361" s="194"/>
      <c r="BU361" s="194"/>
      <c r="BV361" s="194"/>
      <c r="BW361" s="194"/>
      <c r="BX361" s="194"/>
      <c r="BY361" s="194"/>
      <c r="BZ361" s="194"/>
      <c r="CA361" s="194"/>
      <c r="CB361" s="194"/>
      <c r="CC361" s="194"/>
      <c r="CD361" s="194"/>
      <c r="CE361" s="194"/>
      <c r="CF361" s="194"/>
      <c r="CG361" s="194"/>
      <c r="CH361" s="194"/>
      <c r="CI361" s="194"/>
      <c r="CJ361" s="194"/>
      <c r="CK361" s="194"/>
      <c r="CL361" s="194"/>
      <c r="CM361" s="194"/>
      <c r="CN361" s="194"/>
      <c r="CO361" s="194"/>
      <c r="CP361" s="194"/>
      <c r="CQ361" s="194"/>
      <c r="CR361" s="194"/>
      <c r="CS361" s="194"/>
      <c r="CT361" s="194"/>
      <c r="CU361" s="194"/>
      <c r="CV361" s="194"/>
      <c r="CW361" s="194"/>
      <c r="CX361" s="194"/>
      <c r="CY361" s="194"/>
      <c r="CZ361" s="194"/>
      <c r="DA361" s="194"/>
      <c r="DB361" s="194"/>
      <c r="DC361" s="194"/>
      <c r="DD361" s="194"/>
      <c r="DE361" s="194"/>
      <c r="DF361" s="194"/>
      <c r="DG361" s="194"/>
      <c r="DH361" s="194"/>
      <c r="DI361" s="194"/>
    </row>
    <row r="362" spans="1:113" x14ac:dyDescent="0.25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  <c r="BO362" s="194"/>
      <c r="BP362" s="194"/>
      <c r="BQ362" s="194"/>
      <c r="BR362" s="194"/>
      <c r="BS362" s="194"/>
      <c r="BT362" s="194"/>
      <c r="BU362" s="194"/>
      <c r="BV362" s="194"/>
      <c r="BW362" s="194"/>
      <c r="BX362" s="194"/>
      <c r="BY362" s="194"/>
      <c r="BZ362" s="194"/>
      <c r="CA362" s="194"/>
      <c r="CB362" s="194"/>
      <c r="CC362" s="194"/>
      <c r="CD362" s="194"/>
      <c r="CE362" s="194"/>
      <c r="CF362" s="194"/>
      <c r="CG362" s="194"/>
      <c r="CH362" s="194"/>
      <c r="CI362" s="194"/>
      <c r="CJ362" s="194"/>
      <c r="CK362" s="194"/>
      <c r="CL362" s="194"/>
      <c r="CM362" s="194"/>
      <c r="CN362" s="194"/>
      <c r="CO362" s="194"/>
      <c r="CP362" s="194"/>
      <c r="CQ362" s="194"/>
      <c r="CR362" s="194"/>
      <c r="CS362" s="194"/>
      <c r="CT362" s="194"/>
      <c r="CU362" s="194"/>
      <c r="CV362" s="194"/>
      <c r="CW362" s="194"/>
      <c r="CX362" s="194"/>
      <c r="CY362" s="194"/>
      <c r="CZ362" s="194"/>
      <c r="DA362" s="194"/>
      <c r="DB362" s="194"/>
      <c r="DC362" s="194"/>
      <c r="DD362" s="194"/>
      <c r="DE362" s="194"/>
      <c r="DF362" s="194"/>
      <c r="DG362" s="194"/>
      <c r="DH362" s="194"/>
      <c r="DI362" s="194"/>
    </row>
    <row r="363" spans="1:113" x14ac:dyDescent="0.25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  <c r="BO363" s="194"/>
      <c r="BP363" s="194"/>
      <c r="BQ363" s="194"/>
      <c r="BR363" s="194"/>
      <c r="BS363" s="194"/>
      <c r="BT363" s="194"/>
      <c r="BU363" s="194"/>
      <c r="BV363" s="194"/>
      <c r="BW363" s="194"/>
      <c r="BX363" s="194"/>
      <c r="BY363" s="194"/>
      <c r="BZ363" s="194"/>
      <c r="CA363" s="194"/>
      <c r="CB363" s="194"/>
      <c r="CC363" s="194"/>
      <c r="CD363" s="194"/>
      <c r="CE363" s="194"/>
      <c r="CF363" s="194"/>
      <c r="CG363" s="194"/>
      <c r="CH363" s="194"/>
      <c r="CI363" s="194"/>
      <c r="CJ363" s="194"/>
      <c r="CK363" s="194"/>
      <c r="CL363" s="194"/>
      <c r="CM363" s="194"/>
      <c r="CN363" s="194"/>
      <c r="CO363" s="194"/>
      <c r="CP363" s="194"/>
      <c r="CQ363" s="194"/>
      <c r="CR363" s="194"/>
      <c r="CS363" s="194"/>
      <c r="CT363" s="194"/>
      <c r="CU363" s="194"/>
      <c r="CV363" s="194"/>
      <c r="CW363" s="194"/>
      <c r="CX363" s="194"/>
      <c r="CY363" s="194"/>
      <c r="CZ363" s="194"/>
      <c r="DA363" s="194"/>
      <c r="DB363" s="194"/>
      <c r="DC363" s="194"/>
      <c r="DD363" s="194"/>
      <c r="DE363" s="194"/>
      <c r="DF363" s="194"/>
      <c r="DG363" s="194"/>
      <c r="DH363" s="194"/>
      <c r="DI363" s="194"/>
    </row>
    <row r="364" spans="1:113" x14ac:dyDescent="0.25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  <c r="BO364" s="194"/>
      <c r="BP364" s="194"/>
      <c r="BQ364" s="194"/>
      <c r="BR364" s="194"/>
      <c r="BS364" s="194"/>
      <c r="BT364" s="194"/>
      <c r="BU364" s="194"/>
      <c r="BV364" s="194"/>
      <c r="BW364" s="194"/>
      <c r="BX364" s="194"/>
      <c r="BY364" s="194"/>
      <c r="BZ364" s="194"/>
      <c r="CA364" s="194"/>
      <c r="CB364" s="194"/>
      <c r="CC364" s="194"/>
      <c r="CD364" s="194"/>
      <c r="CE364" s="194"/>
      <c r="CF364" s="194"/>
      <c r="CG364" s="194"/>
      <c r="CH364" s="194"/>
      <c r="CI364" s="194"/>
      <c r="CJ364" s="194"/>
      <c r="CK364" s="194"/>
      <c r="CL364" s="194"/>
      <c r="CM364" s="194"/>
      <c r="CN364" s="194"/>
      <c r="CO364" s="194"/>
      <c r="CP364" s="194"/>
      <c r="CQ364" s="194"/>
      <c r="CR364" s="194"/>
      <c r="CS364" s="194"/>
      <c r="CT364" s="194"/>
      <c r="CU364" s="194"/>
      <c r="CV364" s="194"/>
      <c r="CW364" s="194"/>
      <c r="CX364" s="194"/>
      <c r="CY364" s="194"/>
      <c r="CZ364" s="194"/>
      <c r="DA364" s="194"/>
      <c r="DB364" s="194"/>
      <c r="DC364" s="194"/>
      <c r="DD364" s="194"/>
      <c r="DE364" s="194"/>
      <c r="DF364" s="194"/>
      <c r="DG364" s="194"/>
      <c r="DH364" s="194"/>
      <c r="DI364" s="194"/>
    </row>
    <row r="365" spans="1:113" x14ac:dyDescent="0.2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  <c r="BO365" s="194"/>
      <c r="BP365" s="194"/>
      <c r="BQ365" s="194"/>
      <c r="BR365" s="194"/>
      <c r="BS365" s="194"/>
      <c r="BT365" s="194"/>
      <c r="BU365" s="194"/>
      <c r="BV365" s="194"/>
      <c r="BW365" s="194"/>
      <c r="BX365" s="194"/>
      <c r="BY365" s="194"/>
      <c r="BZ365" s="194"/>
      <c r="CA365" s="194"/>
      <c r="CB365" s="194"/>
      <c r="CC365" s="194"/>
      <c r="CD365" s="194"/>
      <c r="CE365" s="194"/>
      <c r="CF365" s="194"/>
      <c r="CG365" s="194"/>
      <c r="CH365" s="194"/>
      <c r="CI365" s="194"/>
      <c r="CJ365" s="194"/>
      <c r="CK365" s="194"/>
      <c r="CL365" s="194"/>
      <c r="CM365" s="194"/>
      <c r="CN365" s="194"/>
      <c r="CO365" s="194"/>
      <c r="CP365" s="194"/>
      <c r="CQ365" s="194"/>
      <c r="CR365" s="194"/>
      <c r="CS365" s="194"/>
      <c r="CT365" s="194"/>
      <c r="CU365" s="194"/>
      <c r="CV365" s="194"/>
      <c r="CW365" s="194"/>
      <c r="CX365" s="194"/>
      <c r="CY365" s="194"/>
      <c r="CZ365" s="194"/>
      <c r="DA365" s="194"/>
      <c r="DB365" s="194"/>
      <c r="DC365" s="194"/>
      <c r="DD365" s="194"/>
      <c r="DE365" s="194"/>
      <c r="DF365" s="194"/>
      <c r="DG365" s="194"/>
      <c r="DH365" s="194"/>
      <c r="DI365" s="194"/>
    </row>
    <row r="366" spans="1:113" x14ac:dyDescent="0.25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  <c r="BO366" s="194"/>
      <c r="BP366" s="194"/>
      <c r="BQ366" s="194"/>
      <c r="BR366" s="194"/>
      <c r="BS366" s="194"/>
      <c r="BT366" s="194"/>
      <c r="BU366" s="194"/>
      <c r="BV366" s="194"/>
      <c r="BW366" s="194"/>
      <c r="BX366" s="194"/>
      <c r="BY366" s="194"/>
      <c r="BZ366" s="194"/>
      <c r="CA366" s="194"/>
      <c r="CB366" s="194"/>
      <c r="CC366" s="194"/>
      <c r="CD366" s="194"/>
      <c r="CE366" s="194"/>
      <c r="CF366" s="194"/>
      <c r="CG366" s="194"/>
      <c r="CH366" s="194"/>
      <c r="CI366" s="194"/>
      <c r="CJ366" s="194"/>
      <c r="CK366" s="194"/>
      <c r="CL366" s="194"/>
      <c r="CM366" s="194"/>
      <c r="CN366" s="194"/>
      <c r="CO366" s="194"/>
      <c r="CP366" s="194"/>
      <c r="CQ366" s="194"/>
      <c r="CR366" s="194"/>
      <c r="CS366" s="194"/>
      <c r="CT366" s="194"/>
      <c r="CU366" s="194"/>
      <c r="CV366" s="194"/>
      <c r="CW366" s="194"/>
      <c r="CX366" s="194"/>
      <c r="CY366" s="194"/>
      <c r="CZ366" s="194"/>
      <c r="DA366" s="194"/>
      <c r="DB366" s="194"/>
      <c r="DC366" s="194"/>
      <c r="DD366" s="194"/>
      <c r="DE366" s="194"/>
      <c r="DF366" s="194"/>
      <c r="DG366" s="194"/>
      <c r="DH366" s="194"/>
      <c r="DI366" s="194"/>
    </row>
    <row r="367" spans="1:113" x14ac:dyDescent="0.25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  <c r="BO367" s="194"/>
      <c r="BP367" s="194"/>
      <c r="BQ367" s="194"/>
      <c r="BR367" s="194"/>
      <c r="BS367" s="194"/>
      <c r="BT367" s="194"/>
      <c r="BU367" s="194"/>
      <c r="BV367" s="194"/>
      <c r="BW367" s="194"/>
      <c r="BX367" s="194"/>
      <c r="BY367" s="194"/>
      <c r="BZ367" s="194"/>
      <c r="CA367" s="194"/>
      <c r="CB367" s="194"/>
      <c r="CC367" s="194"/>
      <c r="CD367" s="194"/>
      <c r="CE367" s="194"/>
      <c r="CF367" s="194"/>
      <c r="CG367" s="194"/>
      <c r="CH367" s="194"/>
      <c r="CI367" s="194"/>
      <c r="CJ367" s="194"/>
      <c r="CK367" s="194"/>
      <c r="CL367" s="194"/>
      <c r="CM367" s="194"/>
      <c r="CN367" s="194"/>
      <c r="CO367" s="194"/>
      <c r="CP367" s="194"/>
      <c r="CQ367" s="194"/>
      <c r="CR367" s="194"/>
      <c r="CS367" s="194"/>
      <c r="CT367" s="194"/>
      <c r="CU367" s="194"/>
      <c r="CV367" s="194"/>
      <c r="CW367" s="194"/>
      <c r="CX367" s="194"/>
      <c r="CY367" s="194"/>
      <c r="CZ367" s="194"/>
      <c r="DA367" s="194"/>
      <c r="DB367" s="194"/>
      <c r="DC367" s="194"/>
      <c r="DD367" s="194"/>
      <c r="DE367" s="194"/>
      <c r="DF367" s="194"/>
      <c r="DG367" s="194"/>
      <c r="DH367" s="194"/>
      <c r="DI367" s="194"/>
    </row>
    <row r="368" spans="1:113" x14ac:dyDescent="0.25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  <c r="BO368" s="194"/>
      <c r="BP368" s="194"/>
      <c r="BQ368" s="194"/>
      <c r="BR368" s="194"/>
      <c r="BS368" s="194"/>
      <c r="BT368" s="194"/>
      <c r="BU368" s="194"/>
      <c r="BV368" s="194"/>
      <c r="BW368" s="194"/>
      <c r="BX368" s="194"/>
      <c r="BY368" s="194"/>
      <c r="BZ368" s="194"/>
      <c r="CA368" s="194"/>
      <c r="CB368" s="194"/>
      <c r="CC368" s="194"/>
      <c r="CD368" s="194"/>
      <c r="CE368" s="194"/>
      <c r="CF368" s="194"/>
      <c r="CG368" s="194"/>
      <c r="CH368" s="194"/>
      <c r="CI368" s="194"/>
      <c r="CJ368" s="194"/>
      <c r="CK368" s="194"/>
      <c r="CL368" s="194"/>
      <c r="CM368" s="194"/>
      <c r="CN368" s="194"/>
      <c r="CO368" s="194"/>
      <c r="CP368" s="194"/>
      <c r="CQ368" s="194"/>
      <c r="CR368" s="194"/>
      <c r="CS368" s="194"/>
      <c r="CT368" s="194"/>
      <c r="CU368" s="194"/>
      <c r="CV368" s="194"/>
      <c r="CW368" s="194"/>
      <c r="CX368" s="194"/>
      <c r="CY368" s="194"/>
      <c r="CZ368" s="194"/>
      <c r="DA368" s="194"/>
      <c r="DB368" s="194"/>
      <c r="DC368" s="194"/>
      <c r="DD368" s="194"/>
      <c r="DE368" s="194"/>
      <c r="DF368" s="194"/>
      <c r="DG368" s="194"/>
      <c r="DH368" s="194"/>
      <c r="DI368" s="194"/>
    </row>
    <row r="369" spans="1:113" x14ac:dyDescent="0.25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  <c r="BO369" s="194"/>
      <c r="BP369" s="194"/>
      <c r="BQ369" s="194"/>
      <c r="BR369" s="194"/>
      <c r="BS369" s="194"/>
      <c r="BT369" s="194"/>
      <c r="BU369" s="194"/>
      <c r="BV369" s="194"/>
      <c r="BW369" s="194"/>
      <c r="BX369" s="194"/>
      <c r="BY369" s="194"/>
      <c r="BZ369" s="194"/>
      <c r="CA369" s="194"/>
      <c r="CB369" s="194"/>
      <c r="CC369" s="194"/>
      <c r="CD369" s="194"/>
      <c r="CE369" s="194"/>
      <c r="CF369" s="194"/>
      <c r="CG369" s="194"/>
      <c r="CH369" s="194"/>
      <c r="CI369" s="194"/>
      <c r="CJ369" s="194"/>
      <c r="CK369" s="194"/>
      <c r="CL369" s="194"/>
      <c r="CM369" s="194"/>
      <c r="CN369" s="194"/>
      <c r="CO369" s="194"/>
      <c r="CP369" s="194"/>
      <c r="CQ369" s="194"/>
      <c r="CR369" s="194"/>
      <c r="CS369" s="194"/>
      <c r="CT369" s="194"/>
      <c r="CU369" s="194"/>
      <c r="CV369" s="194"/>
      <c r="CW369" s="194"/>
      <c r="CX369" s="194"/>
      <c r="CY369" s="194"/>
      <c r="CZ369" s="194"/>
      <c r="DA369" s="194"/>
      <c r="DB369" s="194"/>
      <c r="DC369" s="194"/>
      <c r="DD369" s="194"/>
      <c r="DE369" s="194"/>
      <c r="DF369" s="194"/>
      <c r="DG369" s="194"/>
      <c r="DH369" s="194"/>
      <c r="DI369" s="194"/>
    </row>
    <row r="370" spans="1:113" x14ac:dyDescent="0.25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  <c r="BO370" s="194"/>
      <c r="BP370" s="194"/>
      <c r="BQ370" s="194"/>
      <c r="BR370" s="194"/>
      <c r="BS370" s="194"/>
      <c r="BT370" s="194"/>
      <c r="BU370" s="194"/>
      <c r="BV370" s="194"/>
      <c r="BW370" s="194"/>
      <c r="BX370" s="194"/>
      <c r="BY370" s="194"/>
      <c r="BZ370" s="194"/>
      <c r="CA370" s="194"/>
      <c r="CB370" s="194"/>
      <c r="CC370" s="194"/>
      <c r="CD370" s="194"/>
      <c r="CE370" s="194"/>
      <c r="CF370" s="194"/>
      <c r="CG370" s="194"/>
      <c r="CH370" s="194"/>
      <c r="CI370" s="194"/>
      <c r="CJ370" s="194"/>
      <c r="CK370" s="194"/>
      <c r="CL370" s="194"/>
      <c r="CM370" s="194"/>
      <c r="CN370" s="194"/>
      <c r="CO370" s="194"/>
      <c r="CP370" s="194"/>
      <c r="CQ370" s="194"/>
      <c r="CR370" s="194"/>
      <c r="CS370" s="194"/>
      <c r="CT370" s="194"/>
      <c r="CU370" s="194"/>
      <c r="CV370" s="194"/>
      <c r="CW370" s="194"/>
      <c r="CX370" s="194"/>
      <c r="CY370" s="194"/>
      <c r="CZ370" s="194"/>
      <c r="DA370" s="194"/>
      <c r="DB370" s="194"/>
      <c r="DC370" s="194"/>
      <c r="DD370" s="194"/>
      <c r="DE370" s="194"/>
      <c r="DF370" s="194"/>
      <c r="DG370" s="194"/>
      <c r="DH370" s="194"/>
      <c r="DI370" s="194"/>
    </row>
    <row r="371" spans="1:113" x14ac:dyDescent="0.25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  <c r="BO371" s="194"/>
      <c r="BP371" s="194"/>
      <c r="BQ371" s="194"/>
      <c r="BR371" s="194"/>
      <c r="BS371" s="194"/>
      <c r="BT371" s="194"/>
      <c r="BU371" s="194"/>
      <c r="BV371" s="194"/>
      <c r="BW371" s="194"/>
      <c r="BX371" s="194"/>
      <c r="BY371" s="194"/>
      <c r="BZ371" s="194"/>
      <c r="CA371" s="194"/>
      <c r="CB371" s="194"/>
      <c r="CC371" s="194"/>
      <c r="CD371" s="194"/>
      <c r="CE371" s="194"/>
      <c r="CF371" s="194"/>
      <c r="CG371" s="194"/>
      <c r="CH371" s="194"/>
      <c r="CI371" s="194"/>
      <c r="CJ371" s="194"/>
      <c r="CK371" s="194"/>
      <c r="CL371" s="194"/>
      <c r="CM371" s="194"/>
      <c r="CN371" s="194"/>
      <c r="CO371" s="194"/>
      <c r="CP371" s="194"/>
      <c r="CQ371" s="194"/>
      <c r="CR371" s="194"/>
      <c r="CS371" s="194"/>
      <c r="CT371" s="194"/>
      <c r="CU371" s="194"/>
      <c r="CV371" s="194"/>
      <c r="CW371" s="194"/>
      <c r="CX371" s="194"/>
      <c r="CY371" s="194"/>
      <c r="CZ371" s="194"/>
      <c r="DA371" s="194"/>
      <c r="DB371" s="194"/>
      <c r="DC371" s="194"/>
      <c r="DD371" s="194"/>
      <c r="DE371" s="194"/>
      <c r="DF371" s="194"/>
      <c r="DG371" s="194"/>
      <c r="DH371" s="194"/>
      <c r="DI371" s="194"/>
    </row>
    <row r="372" spans="1:113" x14ac:dyDescent="0.25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  <c r="BO372" s="194"/>
      <c r="BP372" s="194"/>
      <c r="BQ372" s="194"/>
      <c r="BR372" s="194"/>
      <c r="BS372" s="194"/>
      <c r="BT372" s="194"/>
      <c r="BU372" s="194"/>
      <c r="BV372" s="194"/>
      <c r="BW372" s="194"/>
      <c r="BX372" s="194"/>
      <c r="BY372" s="194"/>
      <c r="BZ372" s="194"/>
      <c r="CA372" s="194"/>
      <c r="CB372" s="194"/>
      <c r="CC372" s="194"/>
      <c r="CD372" s="194"/>
      <c r="CE372" s="194"/>
      <c r="CF372" s="194"/>
      <c r="CG372" s="194"/>
      <c r="CH372" s="194"/>
      <c r="CI372" s="194"/>
      <c r="CJ372" s="194"/>
      <c r="CK372" s="194"/>
      <c r="CL372" s="194"/>
      <c r="CM372" s="194"/>
      <c r="CN372" s="194"/>
      <c r="CO372" s="194"/>
      <c r="CP372" s="194"/>
      <c r="CQ372" s="194"/>
      <c r="CR372" s="194"/>
      <c r="CS372" s="194"/>
      <c r="CT372" s="194"/>
      <c r="CU372" s="194"/>
      <c r="CV372" s="194"/>
      <c r="CW372" s="194"/>
      <c r="CX372" s="194"/>
      <c r="CY372" s="194"/>
      <c r="CZ372" s="194"/>
      <c r="DA372" s="194"/>
      <c r="DB372" s="194"/>
      <c r="DC372" s="194"/>
      <c r="DD372" s="194"/>
      <c r="DE372" s="194"/>
      <c r="DF372" s="194"/>
      <c r="DG372" s="194"/>
      <c r="DH372" s="194"/>
      <c r="DI372" s="194"/>
    </row>
    <row r="373" spans="1:113" x14ac:dyDescent="0.25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  <c r="BO373" s="194"/>
      <c r="BP373" s="194"/>
      <c r="BQ373" s="194"/>
      <c r="BR373" s="194"/>
      <c r="BS373" s="194"/>
      <c r="BT373" s="194"/>
      <c r="BU373" s="194"/>
      <c r="BV373" s="194"/>
      <c r="BW373" s="194"/>
      <c r="BX373" s="194"/>
      <c r="BY373" s="194"/>
      <c r="BZ373" s="194"/>
      <c r="CA373" s="194"/>
      <c r="CB373" s="194"/>
      <c r="CC373" s="194"/>
      <c r="CD373" s="194"/>
      <c r="CE373" s="194"/>
      <c r="CF373" s="194"/>
      <c r="CG373" s="194"/>
      <c r="CH373" s="194"/>
      <c r="CI373" s="194"/>
      <c r="CJ373" s="194"/>
      <c r="CK373" s="194"/>
      <c r="CL373" s="194"/>
      <c r="CM373" s="194"/>
      <c r="CN373" s="194"/>
      <c r="CO373" s="194"/>
      <c r="CP373" s="194"/>
      <c r="CQ373" s="194"/>
      <c r="CR373" s="194"/>
      <c r="CS373" s="194"/>
      <c r="CT373" s="194"/>
      <c r="CU373" s="194"/>
      <c r="CV373" s="194"/>
      <c r="CW373" s="194"/>
      <c r="CX373" s="194"/>
      <c r="CY373" s="194"/>
      <c r="CZ373" s="194"/>
      <c r="DA373" s="194"/>
      <c r="DB373" s="194"/>
      <c r="DC373" s="194"/>
      <c r="DD373" s="194"/>
      <c r="DE373" s="194"/>
      <c r="DF373" s="194"/>
      <c r="DG373" s="194"/>
      <c r="DH373" s="194"/>
      <c r="DI373" s="194"/>
    </row>
    <row r="374" spans="1:113" x14ac:dyDescent="0.25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  <c r="BO374" s="194"/>
      <c r="BP374" s="194"/>
      <c r="BQ374" s="194"/>
      <c r="BR374" s="194"/>
      <c r="BS374" s="194"/>
      <c r="BT374" s="194"/>
      <c r="BU374" s="194"/>
      <c r="BV374" s="194"/>
      <c r="BW374" s="194"/>
      <c r="BX374" s="194"/>
      <c r="BY374" s="194"/>
      <c r="BZ374" s="194"/>
      <c r="CA374" s="194"/>
      <c r="CB374" s="194"/>
      <c r="CC374" s="194"/>
      <c r="CD374" s="194"/>
      <c r="CE374" s="194"/>
      <c r="CF374" s="194"/>
      <c r="CG374" s="194"/>
      <c r="CH374" s="194"/>
      <c r="CI374" s="194"/>
      <c r="CJ374" s="194"/>
      <c r="CK374" s="194"/>
      <c r="CL374" s="194"/>
      <c r="CM374" s="194"/>
      <c r="CN374" s="194"/>
      <c r="CO374" s="194"/>
      <c r="CP374" s="194"/>
      <c r="CQ374" s="194"/>
      <c r="CR374" s="194"/>
      <c r="CS374" s="194"/>
      <c r="CT374" s="194"/>
      <c r="CU374" s="194"/>
      <c r="CV374" s="194"/>
      <c r="CW374" s="194"/>
      <c r="CX374" s="194"/>
      <c r="CY374" s="194"/>
      <c r="CZ374" s="194"/>
      <c r="DA374" s="194"/>
      <c r="DB374" s="194"/>
      <c r="DC374" s="194"/>
      <c r="DD374" s="194"/>
      <c r="DE374" s="194"/>
      <c r="DF374" s="194"/>
      <c r="DG374" s="194"/>
      <c r="DH374" s="194"/>
      <c r="DI374" s="194"/>
    </row>
    <row r="375" spans="1:113" x14ac:dyDescent="0.2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  <c r="BO375" s="194"/>
      <c r="BP375" s="194"/>
      <c r="BQ375" s="194"/>
      <c r="BR375" s="194"/>
      <c r="BS375" s="194"/>
      <c r="BT375" s="194"/>
      <c r="BU375" s="194"/>
      <c r="BV375" s="194"/>
      <c r="BW375" s="194"/>
      <c r="BX375" s="194"/>
      <c r="BY375" s="194"/>
      <c r="BZ375" s="194"/>
      <c r="CA375" s="194"/>
      <c r="CB375" s="194"/>
      <c r="CC375" s="194"/>
      <c r="CD375" s="194"/>
      <c r="CE375" s="194"/>
      <c r="CF375" s="194"/>
      <c r="CG375" s="194"/>
      <c r="CH375" s="194"/>
      <c r="CI375" s="194"/>
      <c r="CJ375" s="194"/>
      <c r="CK375" s="194"/>
      <c r="CL375" s="194"/>
      <c r="CM375" s="194"/>
      <c r="CN375" s="194"/>
      <c r="CO375" s="194"/>
      <c r="CP375" s="194"/>
      <c r="CQ375" s="194"/>
      <c r="CR375" s="194"/>
      <c r="CS375" s="194"/>
      <c r="CT375" s="194"/>
      <c r="CU375" s="194"/>
      <c r="CV375" s="194"/>
      <c r="CW375" s="194"/>
      <c r="CX375" s="194"/>
      <c r="CY375" s="194"/>
      <c r="CZ375" s="194"/>
      <c r="DA375" s="194"/>
      <c r="DB375" s="194"/>
      <c r="DC375" s="194"/>
      <c r="DD375" s="194"/>
      <c r="DE375" s="194"/>
      <c r="DF375" s="194"/>
      <c r="DG375" s="194"/>
      <c r="DH375" s="194"/>
      <c r="DI375" s="194"/>
    </row>
    <row r="376" spans="1:113" x14ac:dyDescent="0.25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  <c r="BO376" s="194"/>
      <c r="BP376" s="194"/>
      <c r="BQ376" s="194"/>
      <c r="BR376" s="194"/>
      <c r="BS376" s="194"/>
      <c r="BT376" s="194"/>
      <c r="BU376" s="194"/>
      <c r="BV376" s="194"/>
      <c r="BW376" s="194"/>
      <c r="BX376" s="194"/>
      <c r="BY376" s="194"/>
      <c r="BZ376" s="194"/>
      <c r="CA376" s="194"/>
      <c r="CB376" s="194"/>
      <c r="CC376" s="194"/>
      <c r="CD376" s="194"/>
      <c r="CE376" s="194"/>
      <c r="CF376" s="194"/>
      <c r="CG376" s="194"/>
      <c r="CH376" s="194"/>
      <c r="CI376" s="194"/>
      <c r="CJ376" s="194"/>
      <c r="CK376" s="194"/>
      <c r="CL376" s="194"/>
      <c r="CM376" s="194"/>
      <c r="CN376" s="194"/>
      <c r="CO376" s="194"/>
      <c r="CP376" s="194"/>
      <c r="CQ376" s="194"/>
      <c r="CR376" s="194"/>
      <c r="CS376" s="194"/>
      <c r="CT376" s="194"/>
      <c r="CU376" s="194"/>
      <c r="CV376" s="194"/>
      <c r="CW376" s="194"/>
      <c r="CX376" s="194"/>
      <c r="CY376" s="194"/>
      <c r="CZ376" s="194"/>
      <c r="DA376" s="194"/>
      <c r="DB376" s="194"/>
      <c r="DC376" s="194"/>
      <c r="DD376" s="194"/>
      <c r="DE376" s="194"/>
      <c r="DF376" s="194"/>
      <c r="DG376" s="194"/>
      <c r="DH376" s="194"/>
      <c r="DI376" s="194"/>
    </row>
    <row r="377" spans="1:113" x14ac:dyDescent="0.25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  <c r="BO377" s="194"/>
      <c r="BP377" s="194"/>
      <c r="BQ377" s="194"/>
      <c r="BR377" s="194"/>
      <c r="BS377" s="194"/>
      <c r="BT377" s="194"/>
      <c r="BU377" s="194"/>
      <c r="BV377" s="194"/>
      <c r="BW377" s="194"/>
      <c r="BX377" s="194"/>
      <c r="BY377" s="194"/>
      <c r="BZ377" s="194"/>
      <c r="CA377" s="194"/>
      <c r="CB377" s="194"/>
      <c r="CC377" s="194"/>
      <c r="CD377" s="194"/>
      <c r="CE377" s="194"/>
      <c r="CF377" s="194"/>
      <c r="CG377" s="194"/>
      <c r="CH377" s="194"/>
      <c r="CI377" s="194"/>
      <c r="CJ377" s="194"/>
      <c r="CK377" s="194"/>
      <c r="CL377" s="194"/>
      <c r="CM377" s="194"/>
      <c r="CN377" s="194"/>
      <c r="CO377" s="194"/>
      <c r="CP377" s="194"/>
      <c r="CQ377" s="194"/>
      <c r="CR377" s="194"/>
      <c r="CS377" s="194"/>
      <c r="CT377" s="194"/>
      <c r="CU377" s="194"/>
      <c r="CV377" s="194"/>
      <c r="CW377" s="194"/>
      <c r="CX377" s="194"/>
      <c r="CY377" s="194"/>
      <c r="CZ377" s="194"/>
      <c r="DA377" s="194"/>
      <c r="DB377" s="194"/>
      <c r="DC377" s="194"/>
      <c r="DD377" s="194"/>
      <c r="DE377" s="194"/>
      <c r="DF377" s="194"/>
      <c r="DG377" s="194"/>
      <c r="DH377" s="194"/>
      <c r="DI377" s="194"/>
    </row>
    <row r="378" spans="1:113" x14ac:dyDescent="0.25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  <c r="BO378" s="194"/>
      <c r="BP378" s="194"/>
      <c r="BQ378" s="194"/>
      <c r="BR378" s="194"/>
      <c r="BS378" s="194"/>
      <c r="BT378" s="194"/>
      <c r="BU378" s="194"/>
      <c r="BV378" s="194"/>
      <c r="BW378" s="194"/>
      <c r="BX378" s="194"/>
      <c r="BY378" s="194"/>
      <c r="BZ378" s="194"/>
      <c r="CA378" s="194"/>
      <c r="CB378" s="194"/>
      <c r="CC378" s="194"/>
      <c r="CD378" s="194"/>
      <c r="CE378" s="194"/>
      <c r="CF378" s="194"/>
      <c r="CG378" s="194"/>
      <c r="CH378" s="194"/>
      <c r="CI378" s="194"/>
      <c r="CJ378" s="194"/>
      <c r="CK378" s="194"/>
      <c r="CL378" s="194"/>
      <c r="CM378" s="194"/>
      <c r="CN378" s="194"/>
      <c r="CO378" s="194"/>
      <c r="CP378" s="194"/>
      <c r="CQ378" s="194"/>
      <c r="CR378" s="194"/>
      <c r="CS378" s="194"/>
      <c r="CT378" s="194"/>
      <c r="CU378" s="194"/>
      <c r="CV378" s="194"/>
      <c r="CW378" s="194"/>
      <c r="CX378" s="194"/>
      <c r="CY378" s="194"/>
      <c r="CZ378" s="194"/>
      <c r="DA378" s="194"/>
      <c r="DB378" s="194"/>
      <c r="DC378" s="194"/>
      <c r="DD378" s="194"/>
      <c r="DE378" s="194"/>
      <c r="DF378" s="194"/>
      <c r="DG378" s="194"/>
      <c r="DH378" s="194"/>
      <c r="DI378" s="194"/>
    </row>
    <row r="379" spans="1:113" x14ac:dyDescent="0.25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  <c r="BO379" s="194"/>
      <c r="BP379" s="194"/>
      <c r="BQ379" s="194"/>
      <c r="BR379" s="194"/>
      <c r="BS379" s="194"/>
      <c r="BT379" s="194"/>
      <c r="BU379" s="194"/>
      <c r="BV379" s="194"/>
      <c r="BW379" s="194"/>
      <c r="BX379" s="194"/>
      <c r="BY379" s="194"/>
      <c r="BZ379" s="194"/>
      <c r="CA379" s="194"/>
      <c r="CB379" s="194"/>
      <c r="CC379" s="194"/>
      <c r="CD379" s="194"/>
      <c r="CE379" s="194"/>
      <c r="CF379" s="194"/>
      <c r="CG379" s="194"/>
      <c r="CH379" s="194"/>
      <c r="CI379" s="194"/>
      <c r="CJ379" s="194"/>
      <c r="CK379" s="194"/>
      <c r="CL379" s="194"/>
      <c r="CM379" s="194"/>
      <c r="CN379" s="194"/>
      <c r="CO379" s="194"/>
      <c r="CP379" s="194"/>
      <c r="CQ379" s="194"/>
      <c r="CR379" s="194"/>
      <c r="CS379" s="194"/>
      <c r="CT379" s="194"/>
      <c r="CU379" s="194"/>
      <c r="CV379" s="194"/>
      <c r="CW379" s="194"/>
      <c r="CX379" s="194"/>
      <c r="CY379" s="194"/>
      <c r="CZ379" s="194"/>
      <c r="DA379" s="194"/>
      <c r="DB379" s="194"/>
      <c r="DC379" s="194"/>
      <c r="DD379" s="194"/>
      <c r="DE379" s="194"/>
      <c r="DF379" s="194"/>
      <c r="DG379" s="194"/>
      <c r="DH379" s="194"/>
      <c r="DI379" s="194"/>
    </row>
    <row r="380" spans="1:113" x14ac:dyDescent="0.25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  <c r="BO380" s="194"/>
      <c r="BP380" s="194"/>
      <c r="BQ380" s="194"/>
      <c r="BR380" s="194"/>
      <c r="BS380" s="194"/>
      <c r="BT380" s="194"/>
      <c r="BU380" s="194"/>
      <c r="BV380" s="194"/>
      <c r="BW380" s="194"/>
      <c r="BX380" s="194"/>
      <c r="BY380" s="194"/>
      <c r="BZ380" s="194"/>
      <c r="CA380" s="194"/>
      <c r="CB380" s="194"/>
      <c r="CC380" s="194"/>
      <c r="CD380" s="194"/>
      <c r="CE380" s="194"/>
      <c r="CF380" s="194"/>
      <c r="CG380" s="194"/>
      <c r="CH380" s="194"/>
      <c r="CI380" s="194"/>
      <c r="CJ380" s="194"/>
      <c r="CK380" s="194"/>
      <c r="CL380" s="194"/>
      <c r="CM380" s="194"/>
      <c r="CN380" s="194"/>
      <c r="CO380" s="194"/>
      <c r="CP380" s="194"/>
      <c r="CQ380" s="194"/>
      <c r="CR380" s="194"/>
      <c r="CS380" s="194"/>
      <c r="CT380" s="194"/>
      <c r="CU380" s="194"/>
      <c r="CV380" s="194"/>
      <c r="CW380" s="194"/>
      <c r="CX380" s="194"/>
      <c r="CY380" s="194"/>
      <c r="CZ380" s="194"/>
      <c r="DA380" s="194"/>
      <c r="DB380" s="194"/>
      <c r="DC380" s="194"/>
      <c r="DD380" s="194"/>
      <c r="DE380" s="194"/>
      <c r="DF380" s="194"/>
      <c r="DG380" s="194"/>
      <c r="DH380" s="194"/>
      <c r="DI380" s="194"/>
    </row>
    <row r="381" spans="1:113" x14ac:dyDescent="0.25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  <c r="BO381" s="194"/>
      <c r="BP381" s="194"/>
      <c r="BQ381" s="194"/>
      <c r="BR381" s="194"/>
      <c r="BS381" s="194"/>
      <c r="BT381" s="194"/>
      <c r="BU381" s="194"/>
      <c r="BV381" s="194"/>
      <c r="BW381" s="194"/>
      <c r="BX381" s="194"/>
      <c r="BY381" s="194"/>
      <c r="BZ381" s="194"/>
      <c r="CA381" s="194"/>
      <c r="CB381" s="194"/>
      <c r="CC381" s="194"/>
      <c r="CD381" s="194"/>
      <c r="CE381" s="194"/>
      <c r="CF381" s="194"/>
      <c r="CG381" s="194"/>
      <c r="CH381" s="194"/>
      <c r="CI381" s="194"/>
      <c r="CJ381" s="194"/>
      <c r="CK381" s="194"/>
      <c r="CL381" s="194"/>
      <c r="CM381" s="194"/>
      <c r="CN381" s="194"/>
      <c r="CO381" s="194"/>
      <c r="CP381" s="194"/>
      <c r="CQ381" s="194"/>
      <c r="CR381" s="194"/>
      <c r="CS381" s="194"/>
      <c r="CT381" s="194"/>
      <c r="CU381" s="194"/>
      <c r="CV381" s="194"/>
      <c r="CW381" s="194"/>
      <c r="CX381" s="194"/>
      <c r="CY381" s="194"/>
      <c r="CZ381" s="194"/>
      <c r="DA381" s="194"/>
      <c r="DB381" s="194"/>
      <c r="DC381" s="194"/>
      <c r="DD381" s="194"/>
      <c r="DE381" s="194"/>
      <c r="DF381" s="194"/>
      <c r="DG381" s="194"/>
      <c r="DH381" s="194"/>
      <c r="DI381" s="194"/>
    </row>
    <row r="382" spans="1:113" x14ac:dyDescent="0.25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  <c r="BO382" s="194"/>
      <c r="BP382" s="194"/>
      <c r="BQ382" s="194"/>
      <c r="BR382" s="194"/>
      <c r="BS382" s="194"/>
      <c r="BT382" s="194"/>
      <c r="BU382" s="194"/>
      <c r="BV382" s="194"/>
      <c r="BW382" s="194"/>
      <c r="BX382" s="194"/>
      <c r="BY382" s="194"/>
      <c r="BZ382" s="194"/>
      <c r="CA382" s="194"/>
      <c r="CB382" s="194"/>
      <c r="CC382" s="194"/>
      <c r="CD382" s="194"/>
      <c r="CE382" s="194"/>
      <c r="CF382" s="194"/>
      <c r="CG382" s="194"/>
      <c r="CH382" s="194"/>
      <c r="CI382" s="194"/>
      <c r="CJ382" s="194"/>
      <c r="CK382" s="194"/>
      <c r="CL382" s="194"/>
      <c r="CM382" s="194"/>
      <c r="CN382" s="194"/>
      <c r="CO382" s="194"/>
      <c r="CP382" s="194"/>
      <c r="CQ382" s="194"/>
      <c r="CR382" s="194"/>
      <c r="CS382" s="194"/>
      <c r="CT382" s="194"/>
      <c r="CU382" s="194"/>
      <c r="CV382" s="194"/>
      <c r="CW382" s="194"/>
      <c r="CX382" s="194"/>
      <c r="CY382" s="194"/>
      <c r="CZ382" s="194"/>
      <c r="DA382" s="194"/>
      <c r="DB382" s="194"/>
      <c r="DC382" s="194"/>
      <c r="DD382" s="194"/>
      <c r="DE382" s="194"/>
      <c r="DF382" s="194"/>
      <c r="DG382" s="194"/>
      <c r="DH382" s="194"/>
      <c r="DI382" s="194"/>
    </row>
    <row r="383" spans="1:113" x14ac:dyDescent="0.25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  <c r="BO383" s="194"/>
      <c r="BP383" s="194"/>
      <c r="BQ383" s="194"/>
      <c r="BR383" s="194"/>
      <c r="BS383" s="194"/>
      <c r="BT383" s="194"/>
      <c r="BU383" s="194"/>
      <c r="BV383" s="194"/>
      <c r="BW383" s="194"/>
      <c r="BX383" s="194"/>
      <c r="BY383" s="194"/>
      <c r="BZ383" s="194"/>
      <c r="CA383" s="194"/>
      <c r="CB383" s="194"/>
      <c r="CC383" s="194"/>
      <c r="CD383" s="194"/>
      <c r="CE383" s="194"/>
      <c r="CF383" s="194"/>
      <c r="CG383" s="194"/>
      <c r="CH383" s="194"/>
      <c r="CI383" s="194"/>
      <c r="CJ383" s="194"/>
      <c r="CK383" s="194"/>
      <c r="CL383" s="194"/>
      <c r="CM383" s="194"/>
      <c r="CN383" s="194"/>
      <c r="CO383" s="194"/>
      <c r="CP383" s="194"/>
      <c r="CQ383" s="194"/>
      <c r="CR383" s="194"/>
      <c r="CS383" s="194"/>
      <c r="CT383" s="194"/>
      <c r="CU383" s="194"/>
      <c r="CV383" s="194"/>
      <c r="CW383" s="194"/>
      <c r="CX383" s="194"/>
      <c r="CY383" s="194"/>
      <c r="CZ383" s="194"/>
      <c r="DA383" s="194"/>
      <c r="DB383" s="194"/>
      <c r="DC383" s="194"/>
      <c r="DD383" s="194"/>
      <c r="DE383" s="194"/>
      <c r="DF383" s="194"/>
      <c r="DG383" s="194"/>
      <c r="DH383" s="194"/>
      <c r="DI383" s="194"/>
    </row>
    <row r="384" spans="1:113" x14ac:dyDescent="0.25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  <c r="BO384" s="194"/>
      <c r="BP384" s="194"/>
      <c r="BQ384" s="194"/>
      <c r="BR384" s="194"/>
      <c r="BS384" s="194"/>
      <c r="BT384" s="194"/>
      <c r="BU384" s="194"/>
      <c r="BV384" s="194"/>
      <c r="BW384" s="194"/>
      <c r="BX384" s="194"/>
      <c r="BY384" s="194"/>
      <c r="BZ384" s="194"/>
      <c r="CA384" s="194"/>
      <c r="CB384" s="194"/>
      <c r="CC384" s="194"/>
      <c r="CD384" s="194"/>
      <c r="CE384" s="194"/>
      <c r="CF384" s="194"/>
      <c r="CG384" s="194"/>
      <c r="CH384" s="194"/>
      <c r="CI384" s="194"/>
      <c r="CJ384" s="194"/>
      <c r="CK384" s="194"/>
      <c r="CL384" s="194"/>
      <c r="CM384" s="194"/>
      <c r="CN384" s="194"/>
      <c r="CO384" s="194"/>
      <c r="CP384" s="194"/>
      <c r="CQ384" s="194"/>
      <c r="CR384" s="194"/>
      <c r="CS384" s="194"/>
      <c r="CT384" s="194"/>
      <c r="CU384" s="194"/>
      <c r="CV384" s="194"/>
      <c r="CW384" s="194"/>
      <c r="CX384" s="194"/>
      <c r="CY384" s="194"/>
      <c r="CZ384" s="194"/>
      <c r="DA384" s="194"/>
      <c r="DB384" s="194"/>
      <c r="DC384" s="194"/>
      <c r="DD384" s="194"/>
      <c r="DE384" s="194"/>
      <c r="DF384" s="194"/>
      <c r="DG384" s="194"/>
      <c r="DH384" s="194"/>
      <c r="DI384" s="194"/>
    </row>
    <row r="385" spans="1:113" x14ac:dyDescent="0.2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  <c r="BO385" s="194"/>
      <c r="BP385" s="194"/>
      <c r="BQ385" s="194"/>
      <c r="BR385" s="194"/>
      <c r="BS385" s="194"/>
      <c r="BT385" s="194"/>
      <c r="BU385" s="194"/>
      <c r="BV385" s="194"/>
      <c r="BW385" s="194"/>
      <c r="BX385" s="194"/>
      <c r="BY385" s="194"/>
      <c r="BZ385" s="194"/>
      <c r="CA385" s="194"/>
      <c r="CB385" s="194"/>
      <c r="CC385" s="194"/>
      <c r="CD385" s="194"/>
      <c r="CE385" s="194"/>
      <c r="CF385" s="194"/>
      <c r="CG385" s="194"/>
      <c r="CH385" s="194"/>
      <c r="CI385" s="194"/>
      <c r="CJ385" s="194"/>
      <c r="CK385" s="194"/>
      <c r="CL385" s="194"/>
      <c r="CM385" s="194"/>
      <c r="CN385" s="194"/>
      <c r="CO385" s="194"/>
      <c r="CP385" s="194"/>
      <c r="CQ385" s="194"/>
      <c r="CR385" s="194"/>
      <c r="CS385" s="194"/>
      <c r="CT385" s="194"/>
      <c r="CU385" s="194"/>
      <c r="CV385" s="194"/>
      <c r="CW385" s="194"/>
      <c r="CX385" s="194"/>
      <c r="CY385" s="194"/>
      <c r="CZ385" s="194"/>
      <c r="DA385" s="194"/>
      <c r="DB385" s="194"/>
      <c r="DC385" s="194"/>
      <c r="DD385" s="194"/>
      <c r="DE385" s="194"/>
      <c r="DF385" s="194"/>
      <c r="DG385" s="194"/>
      <c r="DH385" s="194"/>
      <c r="DI385" s="194"/>
    </row>
    <row r="386" spans="1:113" x14ac:dyDescent="0.25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  <c r="BO386" s="194"/>
      <c r="BP386" s="194"/>
      <c r="BQ386" s="194"/>
      <c r="BR386" s="194"/>
      <c r="BS386" s="194"/>
      <c r="BT386" s="194"/>
      <c r="BU386" s="194"/>
      <c r="BV386" s="194"/>
      <c r="BW386" s="194"/>
      <c r="BX386" s="194"/>
      <c r="BY386" s="194"/>
      <c r="BZ386" s="194"/>
      <c r="CA386" s="194"/>
      <c r="CB386" s="194"/>
      <c r="CC386" s="194"/>
      <c r="CD386" s="194"/>
      <c r="CE386" s="194"/>
      <c r="CF386" s="194"/>
      <c r="CG386" s="194"/>
      <c r="CH386" s="194"/>
      <c r="CI386" s="194"/>
      <c r="CJ386" s="194"/>
      <c r="CK386" s="194"/>
      <c r="CL386" s="194"/>
      <c r="CM386" s="194"/>
      <c r="CN386" s="194"/>
      <c r="CO386" s="194"/>
      <c r="CP386" s="194"/>
      <c r="CQ386" s="194"/>
      <c r="CR386" s="194"/>
      <c r="CS386" s="194"/>
      <c r="CT386" s="194"/>
      <c r="CU386" s="194"/>
      <c r="CV386" s="194"/>
      <c r="CW386" s="194"/>
      <c r="CX386" s="194"/>
      <c r="CY386" s="194"/>
      <c r="CZ386" s="194"/>
      <c r="DA386" s="194"/>
      <c r="DB386" s="194"/>
      <c r="DC386" s="194"/>
      <c r="DD386" s="194"/>
      <c r="DE386" s="194"/>
      <c r="DF386" s="194"/>
      <c r="DG386" s="194"/>
      <c r="DH386" s="194"/>
      <c r="DI386" s="194"/>
    </row>
    <row r="387" spans="1:113" x14ac:dyDescent="0.25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  <c r="BO387" s="194"/>
      <c r="BP387" s="194"/>
      <c r="BQ387" s="194"/>
      <c r="BR387" s="194"/>
      <c r="BS387" s="194"/>
      <c r="BT387" s="194"/>
      <c r="BU387" s="194"/>
      <c r="BV387" s="194"/>
      <c r="BW387" s="194"/>
      <c r="BX387" s="194"/>
      <c r="BY387" s="194"/>
      <c r="BZ387" s="194"/>
      <c r="CA387" s="194"/>
      <c r="CB387" s="194"/>
      <c r="CC387" s="194"/>
      <c r="CD387" s="194"/>
      <c r="CE387" s="194"/>
      <c r="CF387" s="194"/>
      <c r="CG387" s="194"/>
      <c r="CH387" s="194"/>
      <c r="CI387" s="194"/>
      <c r="CJ387" s="194"/>
      <c r="CK387" s="194"/>
      <c r="CL387" s="194"/>
      <c r="CM387" s="194"/>
      <c r="CN387" s="194"/>
      <c r="CO387" s="194"/>
      <c r="CP387" s="194"/>
      <c r="CQ387" s="194"/>
      <c r="CR387" s="194"/>
      <c r="CS387" s="194"/>
      <c r="CT387" s="194"/>
      <c r="CU387" s="194"/>
      <c r="CV387" s="194"/>
      <c r="CW387" s="194"/>
      <c r="CX387" s="194"/>
      <c r="CY387" s="194"/>
      <c r="CZ387" s="194"/>
      <c r="DA387" s="194"/>
      <c r="DB387" s="194"/>
      <c r="DC387" s="194"/>
      <c r="DD387" s="194"/>
      <c r="DE387" s="194"/>
      <c r="DF387" s="194"/>
      <c r="DG387" s="194"/>
      <c r="DH387" s="194"/>
      <c r="DI387" s="194"/>
    </row>
    <row r="388" spans="1:113" x14ac:dyDescent="0.25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  <c r="BO388" s="194"/>
      <c r="BP388" s="194"/>
      <c r="BQ388" s="194"/>
      <c r="BR388" s="194"/>
      <c r="BS388" s="194"/>
      <c r="BT388" s="194"/>
      <c r="BU388" s="194"/>
      <c r="BV388" s="194"/>
      <c r="BW388" s="194"/>
      <c r="BX388" s="194"/>
      <c r="BY388" s="194"/>
      <c r="BZ388" s="194"/>
      <c r="CA388" s="194"/>
      <c r="CB388" s="194"/>
      <c r="CC388" s="194"/>
      <c r="CD388" s="194"/>
      <c r="CE388" s="194"/>
      <c r="CF388" s="194"/>
      <c r="CG388" s="194"/>
      <c r="CH388" s="194"/>
      <c r="CI388" s="194"/>
      <c r="CJ388" s="194"/>
      <c r="CK388" s="194"/>
      <c r="CL388" s="194"/>
      <c r="CM388" s="194"/>
      <c r="CN388" s="194"/>
      <c r="CO388" s="194"/>
      <c r="CP388" s="194"/>
      <c r="CQ388" s="194"/>
      <c r="CR388" s="194"/>
      <c r="CS388" s="194"/>
      <c r="CT388" s="194"/>
      <c r="CU388" s="194"/>
      <c r="CV388" s="194"/>
      <c r="CW388" s="194"/>
      <c r="CX388" s="194"/>
      <c r="CY388" s="194"/>
      <c r="CZ388" s="194"/>
      <c r="DA388" s="194"/>
      <c r="DB388" s="194"/>
      <c r="DC388" s="194"/>
      <c r="DD388" s="194"/>
      <c r="DE388" s="194"/>
      <c r="DF388" s="194"/>
      <c r="DG388" s="194"/>
      <c r="DH388" s="194"/>
      <c r="DI388" s="194"/>
    </row>
    <row r="389" spans="1:113" x14ac:dyDescent="0.25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  <c r="BO389" s="194"/>
      <c r="BP389" s="194"/>
      <c r="BQ389" s="194"/>
      <c r="BR389" s="194"/>
      <c r="BS389" s="194"/>
      <c r="BT389" s="194"/>
      <c r="BU389" s="194"/>
      <c r="BV389" s="194"/>
      <c r="BW389" s="194"/>
      <c r="BX389" s="194"/>
      <c r="BY389" s="194"/>
      <c r="BZ389" s="194"/>
      <c r="CA389" s="194"/>
      <c r="CB389" s="194"/>
      <c r="CC389" s="194"/>
      <c r="CD389" s="194"/>
      <c r="CE389" s="194"/>
      <c r="CF389" s="194"/>
      <c r="CG389" s="194"/>
      <c r="CH389" s="194"/>
      <c r="CI389" s="194"/>
      <c r="CJ389" s="194"/>
      <c r="CK389" s="194"/>
      <c r="CL389" s="194"/>
      <c r="CM389" s="194"/>
      <c r="CN389" s="194"/>
      <c r="CO389" s="194"/>
      <c r="CP389" s="194"/>
      <c r="CQ389" s="194"/>
      <c r="CR389" s="194"/>
      <c r="CS389" s="194"/>
      <c r="CT389" s="194"/>
      <c r="CU389" s="194"/>
      <c r="CV389" s="194"/>
      <c r="CW389" s="194"/>
      <c r="CX389" s="194"/>
      <c r="CY389" s="194"/>
      <c r="CZ389" s="194"/>
      <c r="DA389" s="194"/>
      <c r="DB389" s="194"/>
      <c r="DC389" s="194"/>
      <c r="DD389" s="194"/>
      <c r="DE389" s="194"/>
      <c r="DF389" s="194"/>
      <c r="DG389" s="194"/>
      <c r="DH389" s="194"/>
      <c r="DI389" s="194"/>
    </row>
    <row r="390" spans="1:113" x14ac:dyDescent="0.25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  <c r="BO390" s="194"/>
      <c r="BP390" s="194"/>
      <c r="BQ390" s="194"/>
      <c r="BR390" s="194"/>
      <c r="BS390" s="194"/>
      <c r="BT390" s="194"/>
      <c r="BU390" s="194"/>
      <c r="BV390" s="194"/>
      <c r="BW390" s="194"/>
      <c r="BX390" s="194"/>
      <c r="BY390" s="194"/>
      <c r="BZ390" s="194"/>
      <c r="CA390" s="194"/>
      <c r="CB390" s="194"/>
      <c r="CC390" s="194"/>
      <c r="CD390" s="194"/>
      <c r="CE390" s="194"/>
      <c r="CF390" s="194"/>
      <c r="CG390" s="194"/>
      <c r="CH390" s="194"/>
      <c r="CI390" s="194"/>
      <c r="CJ390" s="194"/>
      <c r="CK390" s="194"/>
      <c r="CL390" s="194"/>
      <c r="CM390" s="194"/>
      <c r="CN390" s="194"/>
      <c r="CO390" s="194"/>
      <c r="CP390" s="194"/>
      <c r="CQ390" s="194"/>
      <c r="CR390" s="194"/>
      <c r="CS390" s="194"/>
      <c r="CT390" s="194"/>
      <c r="CU390" s="194"/>
      <c r="CV390" s="194"/>
      <c r="CW390" s="194"/>
      <c r="CX390" s="194"/>
      <c r="CY390" s="194"/>
      <c r="CZ390" s="194"/>
      <c r="DA390" s="194"/>
      <c r="DB390" s="194"/>
      <c r="DC390" s="194"/>
      <c r="DD390" s="194"/>
      <c r="DE390" s="194"/>
      <c r="DF390" s="194"/>
      <c r="DG390" s="194"/>
      <c r="DH390" s="194"/>
      <c r="DI390" s="194"/>
    </row>
    <row r="391" spans="1:113" x14ac:dyDescent="0.25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  <c r="BO391" s="194"/>
      <c r="BP391" s="194"/>
      <c r="BQ391" s="194"/>
      <c r="BR391" s="194"/>
      <c r="BS391" s="194"/>
      <c r="BT391" s="194"/>
      <c r="BU391" s="194"/>
      <c r="BV391" s="194"/>
      <c r="BW391" s="194"/>
      <c r="BX391" s="194"/>
      <c r="BY391" s="194"/>
      <c r="BZ391" s="194"/>
      <c r="CA391" s="194"/>
      <c r="CB391" s="194"/>
      <c r="CC391" s="194"/>
      <c r="CD391" s="194"/>
      <c r="CE391" s="194"/>
      <c r="CF391" s="194"/>
      <c r="CG391" s="194"/>
      <c r="CH391" s="194"/>
      <c r="CI391" s="194"/>
      <c r="CJ391" s="194"/>
      <c r="CK391" s="194"/>
      <c r="CL391" s="194"/>
      <c r="CM391" s="194"/>
      <c r="CN391" s="194"/>
      <c r="CO391" s="194"/>
      <c r="CP391" s="194"/>
      <c r="CQ391" s="194"/>
      <c r="CR391" s="194"/>
      <c r="CS391" s="194"/>
      <c r="CT391" s="194"/>
      <c r="CU391" s="194"/>
      <c r="CV391" s="194"/>
      <c r="CW391" s="194"/>
      <c r="CX391" s="194"/>
      <c r="CY391" s="194"/>
      <c r="CZ391" s="194"/>
      <c r="DA391" s="194"/>
      <c r="DB391" s="194"/>
      <c r="DC391" s="194"/>
      <c r="DD391" s="194"/>
      <c r="DE391" s="194"/>
      <c r="DF391" s="194"/>
      <c r="DG391" s="194"/>
      <c r="DH391" s="194"/>
      <c r="DI391" s="194"/>
    </row>
    <row r="392" spans="1:113" x14ac:dyDescent="0.25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  <c r="BO392" s="194"/>
      <c r="BP392" s="194"/>
      <c r="BQ392" s="194"/>
      <c r="BR392" s="194"/>
      <c r="BS392" s="194"/>
      <c r="BT392" s="194"/>
      <c r="BU392" s="194"/>
      <c r="BV392" s="194"/>
      <c r="BW392" s="194"/>
      <c r="BX392" s="194"/>
      <c r="BY392" s="194"/>
      <c r="BZ392" s="194"/>
      <c r="CA392" s="194"/>
      <c r="CB392" s="194"/>
      <c r="CC392" s="194"/>
      <c r="CD392" s="194"/>
      <c r="CE392" s="194"/>
      <c r="CF392" s="194"/>
      <c r="CG392" s="194"/>
      <c r="CH392" s="194"/>
      <c r="CI392" s="194"/>
      <c r="CJ392" s="194"/>
      <c r="CK392" s="194"/>
      <c r="CL392" s="194"/>
      <c r="CM392" s="194"/>
      <c r="CN392" s="194"/>
      <c r="CO392" s="194"/>
      <c r="CP392" s="194"/>
      <c r="CQ392" s="194"/>
      <c r="CR392" s="194"/>
      <c r="CS392" s="194"/>
      <c r="CT392" s="194"/>
      <c r="CU392" s="194"/>
      <c r="CV392" s="194"/>
      <c r="CW392" s="194"/>
      <c r="CX392" s="194"/>
      <c r="CY392" s="194"/>
      <c r="CZ392" s="194"/>
      <c r="DA392" s="194"/>
      <c r="DB392" s="194"/>
      <c r="DC392" s="194"/>
      <c r="DD392" s="194"/>
      <c r="DE392" s="194"/>
      <c r="DF392" s="194"/>
      <c r="DG392" s="194"/>
      <c r="DH392" s="194"/>
      <c r="DI392" s="194"/>
    </row>
    <row r="393" spans="1:113" x14ac:dyDescent="0.25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  <c r="BO393" s="194"/>
      <c r="BP393" s="194"/>
      <c r="BQ393" s="194"/>
      <c r="BR393" s="194"/>
      <c r="BS393" s="194"/>
      <c r="BT393" s="194"/>
      <c r="BU393" s="194"/>
      <c r="BV393" s="194"/>
      <c r="BW393" s="194"/>
      <c r="BX393" s="194"/>
      <c r="BY393" s="194"/>
      <c r="BZ393" s="194"/>
      <c r="CA393" s="194"/>
      <c r="CB393" s="194"/>
      <c r="CC393" s="194"/>
      <c r="CD393" s="194"/>
      <c r="CE393" s="194"/>
      <c r="CF393" s="194"/>
      <c r="CG393" s="194"/>
      <c r="CH393" s="194"/>
      <c r="CI393" s="194"/>
      <c r="CJ393" s="194"/>
      <c r="CK393" s="194"/>
      <c r="CL393" s="194"/>
      <c r="CM393" s="194"/>
      <c r="CN393" s="194"/>
      <c r="CO393" s="194"/>
      <c r="CP393" s="194"/>
      <c r="CQ393" s="194"/>
      <c r="CR393" s="194"/>
      <c r="CS393" s="194"/>
      <c r="CT393" s="194"/>
      <c r="CU393" s="194"/>
      <c r="CV393" s="194"/>
      <c r="CW393" s="194"/>
      <c r="CX393" s="194"/>
      <c r="CY393" s="194"/>
      <c r="CZ393" s="194"/>
      <c r="DA393" s="194"/>
      <c r="DB393" s="194"/>
      <c r="DC393" s="194"/>
      <c r="DD393" s="194"/>
      <c r="DE393" s="194"/>
      <c r="DF393" s="194"/>
      <c r="DG393" s="194"/>
      <c r="DH393" s="194"/>
      <c r="DI393" s="194"/>
    </row>
    <row r="394" spans="1:113" x14ac:dyDescent="0.25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  <c r="BO394" s="194"/>
      <c r="BP394" s="194"/>
      <c r="BQ394" s="194"/>
      <c r="BR394" s="194"/>
      <c r="BS394" s="194"/>
      <c r="BT394" s="194"/>
      <c r="BU394" s="194"/>
      <c r="BV394" s="194"/>
      <c r="BW394" s="194"/>
      <c r="BX394" s="194"/>
      <c r="BY394" s="194"/>
      <c r="BZ394" s="194"/>
      <c r="CA394" s="194"/>
      <c r="CB394" s="194"/>
      <c r="CC394" s="194"/>
      <c r="CD394" s="194"/>
      <c r="CE394" s="194"/>
      <c r="CF394" s="194"/>
      <c r="CG394" s="194"/>
      <c r="CH394" s="194"/>
      <c r="CI394" s="194"/>
      <c r="CJ394" s="194"/>
      <c r="CK394" s="194"/>
      <c r="CL394" s="194"/>
      <c r="CM394" s="194"/>
      <c r="CN394" s="194"/>
      <c r="CO394" s="194"/>
      <c r="CP394" s="194"/>
      <c r="CQ394" s="194"/>
      <c r="CR394" s="194"/>
      <c r="CS394" s="194"/>
      <c r="CT394" s="194"/>
      <c r="CU394" s="194"/>
      <c r="CV394" s="194"/>
      <c r="CW394" s="194"/>
      <c r="CX394" s="194"/>
      <c r="CY394" s="194"/>
      <c r="CZ394" s="194"/>
      <c r="DA394" s="194"/>
      <c r="DB394" s="194"/>
      <c r="DC394" s="194"/>
      <c r="DD394" s="194"/>
      <c r="DE394" s="194"/>
      <c r="DF394" s="194"/>
      <c r="DG394" s="194"/>
      <c r="DH394" s="194"/>
      <c r="DI394" s="194"/>
    </row>
    <row r="395" spans="1:113" x14ac:dyDescent="0.2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  <c r="BO395" s="194"/>
      <c r="BP395" s="194"/>
      <c r="BQ395" s="194"/>
      <c r="BR395" s="194"/>
      <c r="BS395" s="194"/>
      <c r="BT395" s="194"/>
      <c r="BU395" s="194"/>
      <c r="BV395" s="194"/>
      <c r="BW395" s="194"/>
      <c r="BX395" s="194"/>
      <c r="BY395" s="194"/>
      <c r="BZ395" s="194"/>
      <c r="CA395" s="194"/>
      <c r="CB395" s="194"/>
      <c r="CC395" s="194"/>
      <c r="CD395" s="194"/>
      <c r="CE395" s="194"/>
      <c r="CF395" s="194"/>
      <c r="CG395" s="194"/>
      <c r="CH395" s="194"/>
      <c r="CI395" s="194"/>
      <c r="CJ395" s="194"/>
      <c r="CK395" s="194"/>
      <c r="CL395" s="194"/>
      <c r="CM395" s="194"/>
      <c r="CN395" s="194"/>
      <c r="CO395" s="194"/>
      <c r="CP395" s="194"/>
      <c r="CQ395" s="194"/>
      <c r="CR395" s="194"/>
      <c r="CS395" s="194"/>
      <c r="CT395" s="194"/>
      <c r="CU395" s="194"/>
      <c r="CV395" s="194"/>
      <c r="CW395" s="194"/>
      <c r="CX395" s="194"/>
      <c r="CY395" s="194"/>
      <c r="CZ395" s="194"/>
      <c r="DA395" s="194"/>
      <c r="DB395" s="194"/>
      <c r="DC395" s="194"/>
      <c r="DD395" s="194"/>
      <c r="DE395" s="194"/>
      <c r="DF395" s="194"/>
      <c r="DG395" s="194"/>
      <c r="DH395" s="194"/>
      <c r="DI395" s="194"/>
    </row>
    <row r="396" spans="1:113" x14ac:dyDescent="0.25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  <c r="BO396" s="194"/>
      <c r="BP396" s="194"/>
      <c r="BQ396" s="194"/>
      <c r="BR396" s="194"/>
      <c r="BS396" s="194"/>
      <c r="BT396" s="194"/>
      <c r="BU396" s="194"/>
      <c r="BV396" s="194"/>
      <c r="BW396" s="194"/>
      <c r="BX396" s="194"/>
      <c r="BY396" s="194"/>
      <c r="BZ396" s="194"/>
      <c r="CA396" s="194"/>
      <c r="CB396" s="194"/>
      <c r="CC396" s="194"/>
      <c r="CD396" s="194"/>
      <c r="CE396" s="194"/>
      <c r="CF396" s="194"/>
      <c r="CG396" s="194"/>
      <c r="CH396" s="194"/>
      <c r="CI396" s="194"/>
      <c r="CJ396" s="194"/>
      <c r="CK396" s="194"/>
      <c r="CL396" s="194"/>
      <c r="CM396" s="194"/>
      <c r="CN396" s="194"/>
      <c r="CO396" s="194"/>
      <c r="CP396" s="194"/>
      <c r="CQ396" s="194"/>
      <c r="CR396" s="194"/>
      <c r="CS396" s="194"/>
      <c r="CT396" s="194"/>
      <c r="CU396" s="194"/>
      <c r="CV396" s="194"/>
      <c r="CW396" s="194"/>
      <c r="CX396" s="194"/>
      <c r="CY396" s="194"/>
      <c r="CZ396" s="194"/>
      <c r="DA396" s="194"/>
      <c r="DB396" s="194"/>
      <c r="DC396" s="194"/>
      <c r="DD396" s="194"/>
      <c r="DE396" s="194"/>
      <c r="DF396" s="194"/>
      <c r="DG396" s="194"/>
      <c r="DH396" s="194"/>
      <c r="DI396" s="194"/>
    </row>
    <row r="397" spans="1:113" x14ac:dyDescent="0.25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  <c r="BO397" s="194"/>
      <c r="BP397" s="194"/>
      <c r="BQ397" s="194"/>
      <c r="BR397" s="194"/>
      <c r="BS397" s="194"/>
      <c r="BT397" s="194"/>
      <c r="BU397" s="194"/>
      <c r="BV397" s="194"/>
      <c r="BW397" s="194"/>
      <c r="BX397" s="194"/>
      <c r="BY397" s="194"/>
      <c r="BZ397" s="194"/>
      <c r="CA397" s="194"/>
      <c r="CB397" s="194"/>
      <c r="CC397" s="194"/>
      <c r="CD397" s="194"/>
      <c r="CE397" s="194"/>
      <c r="CF397" s="194"/>
      <c r="CG397" s="194"/>
      <c r="CH397" s="194"/>
      <c r="CI397" s="194"/>
      <c r="CJ397" s="194"/>
      <c r="CK397" s="194"/>
      <c r="CL397" s="194"/>
      <c r="CM397" s="194"/>
      <c r="CN397" s="194"/>
      <c r="CO397" s="194"/>
      <c r="CP397" s="194"/>
      <c r="CQ397" s="194"/>
      <c r="CR397" s="194"/>
      <c r="CS397" s="194"/>
      <c r="CT397" s="194"/>
      <c r="CU397" s="194"/>
      <c r="CV397" s="194"/>
      <c r="CW397" s="194"/>
      <c r="CX397" s="194"/>
      <c r="CY397" s="194"/>
      <c r="CZ397" s="194"/>
      <c r="DA397" s="194"/>
      <c r="DB397" s="194"/>
      <c r="DC397" s="194"/>
      <c r="DD397" s="194"/>
      <c r="DE397" s="194"/>
      <c r="DF397" s="194"/>
      <c r="DG397" s="194"/>
      <c r="DH397" s="194"/>
      <c r="DI397" s="194"/>
    </row>
    <row r="398" spans="1:113" x14ac:dyDescent="0.25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  <c r="BO398" s="194"/>
      <c r="BP398" s="194"/>
      <c r="BQ398" s="194"/>
      <c r="BR398" s="194"/>
      <c r="BS398" s="194"/>
      <c r="BT398" s="194"/>
      <c r="BU398" s="194"/>
      <c r="BV398" s="194"/>
      <c r="BW398" s="194"/>
      <c r="BX398" s="194"/>
      <c r="BY398" s="194"/>
      <c r="BZ398" s="194"/>
      <c r="CA398" s="194"/>
      <c r="CB398" s="194"/>
      <c r="CC398" s="194"/>
      <c r="CD398" s="194"/>
      <c r="CE398" s="194"/>
      <c r="CF398" s="194"/>
      <c r="CG398" s="194"/>
      <c r="CH398" s="194"/>
      <c r="CI398" s="194"/>
      <c r="CJ398" s="194"/>
      <c r="CK398" s="194"/>
      <c r="CL398" s="194"/>
      <c r="CM398" s="194"/>
      <c r="CN398" s="194"/>
      <c r="CO398" s="194"/>
      <c r="CP398" s="194"/>
      <c r="CQ398" s="194"/>
      <c r="CR398" s="194"/>
      <c r="CS398" s="194"/>
      <c r="CT398" s="194"/>
      <c r="CU398" s="194"/>
      <c r="CV398" s="194"/>
      <c r="CW398" s="194"/>
      <c r="CX398" s="194"/>
      <c r="CY398" s="194"/>
      <c r="CZ398" s="194"/>
      <c r="DA398" s="194"/>
      <c r="DB398" s="194"/>
      <c r="DC398" s="194"/>
      <c r="DD398" s="194"/>
      <c r="DE398" s="194"/>
      <c r="DF398" s="194"/>
      <c r="DG398" s="194"/>
      <c r="DH398" s="194"/>
      <c r="DI398" s="194"/>
    </row>
    <row r="399" spans="1:113" x14ac:dyDescent="0.25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  <c r="BO399" s="194"/>
      <c r="BP399" s="194"/>
      <c r="BQ399" s="194"/>
      <c r="BR399" s="194"/>
      <c r="BS399" s="194"/>
      <c r="BT399" s="194"/>
      <c r="BU399" s="194"/>
      <c r="BV399" s="194"/>
      <c r="BW399" s="194"/>
      <c r="BX399" s="194"/>
      <c r="BY399" s="194"/>
      <c r="BZ399" s="194"/>
      <c r="CA399" s="194"/>
      <c r="CB399" s="194"/>
      <c r="CC399" s="194"/>
      <c r="CD399" s="194"/>
      <c r="CE399" s="194"/>
      <c r="CF399" s="194"/>
      <c r="CG399" s="194"/>
      <c r="CH399" s="194"/>
      <c r="CI399" s="194"/>
      <c r="CJ399" s="194"/>
      <c r="CK399" s="194"/>
      <c r="CL399" s="194"/>
      <c r="CM399" s="194"/>
      <c r="CN399" s="194"/>
      <c r="CO399" s="194"/>
      <c r="CP399" s="194"/>
      <c r="CQ399" s="194"/>
      <c r="CR399" s="194"/>
      <c r="CS399" s="194"/>
      <c r="CT399" s="194"/>
      <c r="CU399" s="194"/>
      <c r="CV399" s="194"/>
      <c r="CW399" s="194"/>
      <c r="CX399" s="194"/>
      <c r="CY399" s="194"/>
      <c r="CZ399" s="194"/>
      <c r="DA399" s="194"/>
      <c r="DB399" s="194"/>
      <c r="DC399" s="194"/>
      <c r="DD399" s="194"/>
      <c r="DE399" s="194"/>
      <c r="DF399" s="194"/>
      <c r="DG399" s="194"/>
      <c r="DH399" s="194"/>
      <c r="DI399" s="194"/>
    </row>
    <row r="400" spans="1:113" x14ac:dyDescent="0.25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  <c r="BO400" s="194"/>
      <c r="BP400" s="194"/>
      <c r="BQ400" s="194"/>
      <c r="BR400" s="194"/>
      <c r="BS400" s="194"/>
      <c r="BT400" s="194"/>
      <c r="BU400" s="194"/>
      <c r="BV400" s="194"/>
      <c r="BW400" s="194"/>
      <c r="BX400" s="194"/>
      <c r="BY400" s="194"/>
      <c r="BZ400" s="194"/>
      <c r="CA400" s="194"/>
      <c r="CB400" s="194"/>
      <c r="CC400" s="194"/>
      <c r="CD400" s="194"/>
      <c r="CE400" s="194"/>
      <c r="CF400" s="194"/>
      <c r="CG400" s="194"/>
      <c r="CH400" s="194"/>
      <c r="CI400" s="194"/>
      <c r="CJ400" s="194"/>
      <c r="CK400" s="194"/>
      <c r="CL400" s="194"/>
      <c r="CM400" s="194"/>
      <c r="CN400" s="194"/>
      <c r="CO400" s="194"/>
      <c r="CP400" s="194"/>
      <c r="CQ400" s="194"/>
      <c r="CR400" s="194"/>
      <c r="CS400" s="194"/>
      <c r="CT400" s="194"/>
      <c r="CU400" s="194"/>
      <c r="CV400" s="194"/>
      <c r="CW400" s="194"/>
      <c r="CX400" s="194"/>
      <c r="CY400" s="194"/>
      <c r="CZ400" s="194"/>
      <c r="DA400" s="194"/>
      <c r="DB400" s="194"/>
      <c r="DC400" s="194"/>
      <c r="DD400" s="194"/>
      <c r="DE400" s="194"/>
      <c r="DF400" s="194"/>
      <c r="DG400" s="194"/>
      <c r="DH400" s="194"/>
      <c r="DI400" s="194"/>
    </row>
    <row r="401" spans="1:113" x14ac:dyDescent="0.25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  <c r="BO401" s="194"/>
      <c r="BP401" s="194"/>
      <c r="BQ401" s="194"/>
      <c r="BR401" s="194"/>
      <c r="BS401" s="194"/>
      <c r="BT401" s="194"/>
      <c r="BU401" s="194"/>
      <c r="BV401" s="194"/>
      <c r="BW401" s="194"/>
      <c r="BX401" s="194"/>
      <c r="BY401" s="194"/>
      <c r="BZ401" s="194"/>
      <c r="CA401" s="194"/>
      <c r="CB401" s="194"/>
      <c r="CC401" s="194"/>
      <c r="CD401" s="194"/>
      <c r="CE401" s="194"/>
      <c r="CF401" s="194"/>
      <c r="CG401" s="194"/>
      <c r="CH401" s="194"/>
      <c r="CI401" s="194"/>
      <c r="CJ401" s="194"/>
      <c r="CK401" s="194"/>
      <c r="CL401" s="194"/>
      <c r="CM401" s="194"/>
      <c r="CN401" s="194"/>
      <c r="CO401" s="194"/>
      <c r="CP401" s="194"/>
      <c r="CQ401" s="194"/>
      <c r="CR401" s="194"/>
      <c r="CS401" s="194"/>
      <c r="CT401" s="194"/>
      <c r="CU401" s="194"/>
      <c r="CV401" s="194"/>
      <c r="CW401" s="194"/>
      <c r="CX401" s="194"/>
      <c r="CY401" s="194"/>
      <c r="CZ401" s="194"/>
      <c r="DA401" s="194"/>
      <c r="DB401" s="194"/>
      <c r="DC401" s="194"/>
      <c r="DD401" s="194"/>
      <c r="DE401" s="194"/>
      <c r="DF401" s="194"/>
      <c r="DG401" s="194"/>
      <c r="DH401" s="194"/>
      <c r="DI401" s="194"/>
    </row>
    <row r="402" spans="1:113" x14ac:dyDescent="0.25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  <c r="BO402" s="194"/>
      <c r="BP402" s="194"/>
      <c r="BQ402" s="194"/>
      <c r="BR402" s="194"/>
      <c r="BS402" s="194"/>
      <c r="BT402" s="194"/>
      <c r="BU402" s="194"/>
      <c r="BV402" s="194"/>
      <c r="BW402" s="194"/>
      <c r="BX402" s="194"/>
      <c r="BY402" s="194"/>
      <c r="BZ402" s="194"/>
      <c r="CA402" s="194"/>
      <c r="CB402" s="194"/>
      <c r="CC402" s="194"/>
      <c r="CD402" s="194"/>
      <c r="CE402" s="194"/>
      <c r="CF402" s="194"/>
      <c r="CG402" s="194"/>
      <c r="CH402" s="194"/>
      <c r="CI402" s="194"/>
      <c r="CJ402" s="194"/>
      <c r="CK402" s="194"/>
      <c r="CL402" s="194"/>
      <c r="CM402" s="194"/>
      <c r="CN402" s="194"/>
      <c r="CO402" s="194"/>
      <c r="CP402" s="194"/>
      <c r="CQ402" s="194"/>
      <c r="CR402" s="194"/>
      <c r="CS402" s="194"/>
      <c r="CT402" s="194"/>
      <c r="CU402" s="194"/>
      <c r="CV402" s="194"/>
      <c r="CW402" s="194"/>
      <c r="CX402" s="194"/>
      <c r="CY402" s="194"/>
      <c r="CZ402" s="194"/>
      <c r="DA402" s="194"/>
      <c r="DB402" s="194"/>
      <c r="DC402" s="194"/>
      <c r="DD402" s="194"/>
      <c r="DE402" s="194"/>
      <c r="DF402" s="194"/>
      <c r="DG402" s="194"/>
      <c r="DH402" s="194"/>
      <c r="DI402" s="194"/>
    </row>
    <row r="403" spans="1:113" x14ac:dyDescent="0.25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  <c r="BO403" s="194"/>
      <c r="BP403" s="194"/>
      <c r="BQ403" s="194"/>
      <c r="BR403" s="194"/>
      <c r="BS403" s="194"/>
      <c r="BT403" s="194"/>
      <c r="BU403" s="194"/>
      <c r="BV403" s="194"/>
      <c r="BW403" s="194"/>
      <c r="BX403" s="194"/>
      <c r="BY403" s="194"/>
      <c r="BZ403" s="194"/>
      <c r="CA403" s="194"/>
      <c r="CB403" s="194"/>
      <c r="CC403" s="194"/>
      <c r="CD403" s="194"/>
      <c r="CE403" s="194"/>
      <c r="CF403" s="194"/>
      <c r="CG403" s="194"/>
      <c r="CH403" s="194"/>
      <c r="CI403" s="194"/>
      <c r="CJ403" s="194"/>
      <c r="CK403" s="194"/>
      <c r="CL403" s="194"/>
      <c r="CM403" s="194"/>
      <c r="CN403" s="194"/>
      <c r="CO403" s="194"/>
      <c r="CP403" s="194"/>
      <c r="CQ403" s="194"/>
      <c r="CR403" s="194"/>
      <c r="CS403" s="194"/>
      <c r="CT403" s="194"/>
      <c r="CU403" s="194"/>
      <c r="CV403" s="194"/>
      <c r="CW403" s="194"/>
      <c r="CX403" s="194"/>
      <c r="CY403" s="194"/>
      <c r="CZ403" s="194"/>
      <c r="DA403" s="194"/>
      <c r="DB403" s="194"/>
      <c r="DC403" s="194"/>
      <c r="DD403" s="194"/>
      <c r="DE403" s="194"/>
      <c r="DF403" s="194"/>
      <c r="DG403" s="194"/>
      <c r="DH403" s="194"/>
      <c r="DI403" s="194"/>
    </row>
    <row r="404" spans="1:113" x14ac:dyDescent="0.25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  <c r="BO404" s="194"/>
      <c r="BP404" s="194"/>
      <c r="BQ404" s="194"/>
      <c r="BR404" s="194"/>
      <c r="BS404" s="194"/>
      <c r="BT404" s="194"/>
      <c r="BU404" s="194"/>
      <c r="BV404" s="194"/>
      <c r="BW404" s="194"/>
      <c r="BX404" s="194"/>
      <c r="BY404" s="194"/>
      <c r="BZ404" s="194"/>
      <c r="CA404" s="194"/>
      <c r="CB404" s="194"/>
      <c r="CC404" s="194"/>
      <c r="CD404" s="194"/>
      <c r="CE404" s="194"/>
      <c r="CF404" s="194"/>
      <c r="CG404" s="194"/>
      <c r="CH404" s="194"/>
      <c r="CI404" s="194"/>
      <c r="CJ404" s="194"/>
      <c r="CK404" s="194"/>
      <c r="CL404" s="194"/>
      <c r="CM404" s="194"/>
      <c r="CN404" s="194"/>
      <c r="CO404" s="194"/>
      <c r="CP404" s="194"/>
      <c r="CQ404" s="194"/>
      <c r="CR404" s="194"/>
      <c r="CS404" s="194"/>
      <c r="CT404" s="194"/>
      <c r="CU404" s="194"/>
      <c r="CV404" s="194"/>
      <c r="CW404" s="194"/>
      <c r="CX404" s="194"/>
      <c r="CY404" s="194"/>
      <c r="CZ404" s="194"/>
      <c r="DA404" s="194"/>
      <c r="DB404" s="194"/>
      <c r="DC404" s="194"/>
      <c r="DD404" s="194"/>
      <c r="DE404" s="194"/>
      <c r="DF404" s="194"/>
      <c r="DG404" s="194"/>
      <c r="DH404" s="194"/>
      <c r="DI404" s="194"/>
    </row>
    <row r="405" spans="1:113" x14ac:dyDescent="0.2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  <c r="BO405" s="194"/>
      <c r="BP405" s="194"/>
      <c r="BQ405" s="194"/>
      <c r="BR405" s="194"/>
      <c r="BS405" s="194"/>
      <c r="BT405" s="194"/>
      <c r="BU405" s="194"/>
      <c r="BV405" s="194"/>
      <c r="BW405" s="194"/>
      <c r="BX405" s="194"/>
      <c r="BY405" s="194"/>
      <c r="BZ405" s="194"/>
      <c r="CA405" s="194"/>
      <c r="CB405" s="194"/>
      <c r="CC405" s="194"/>
      <c r="CD405" s="194"/>
      <c r="CE405" s="194"/>
      <c r="CF405" s="194"/>
      <c r="CG405" s="194"/>
      <c r="CH405" s="194"/>
      <c r="CI405" s="194"/>
      <c r="CJ405" s="194"/>
      <c r="CK405" s="194"/>
      <c r="CL405" s="194"/>
      <c r="CM405" s="194"/>
      <c r="CN405" s="194"/>
      <c r="CO405" s="194"/>
      <c r="CP405" s="194"/>
      <c r="CQ405" s="194"/>
      <c r="CR405" s="194"/>
      <c r="CS405" s="194"/>
      <c r="CT405" s="194"/>
      <c r="CU405" s="194"/>
      <c r="CV405" s="194"/>
      <c r="CW405" s="194"/>
      <c r="CX405" s="194"/>
      <c r="CY405" s="194"/>
      <c r="CZ405" s="194"/>
      <c r="DA405" s="194"/>
      <c r="DB405" s="194"/>
      <c r="DC405" s="194"/>
      <c r="DD405" s="194"/>
      <c r="DE405" s="194"/>
      <c r="DF405" s="194"/>
      <c r="DG405" s="194"/>
      <c r="DH405" s="194"/>
      <c r="DI405" s="194"/>
    </row>
    <row r="406" spans="1:113" x14ac:dyDescent="0.25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  <c r="BO406" s="194"/>
      <c r="BP406" s="194"/>
      <c r="BQ406" s="194"/>
      <c r="BR406" s="194"/>
      <c r="BS406" s="194"/>
      <c r="BT406" s="194"/>
      <c r="BU406" s="194"/>
      <c r="BV406" s="194"/>
      <c r="BW406" s="194"/>
      <c r="BX406" s="194"/>
      <c r="BY406" s="194"/>
      <c r="BZ406" s="194"/>
      <c r="CA406" s="194"/>
      <c r="CB406" s="194"/>
      <c r="CC406" s="194"/>
      <c r="CD406" s="194"/>
      <c r="CE406" s="194"/>
      <c r="CF406" s="194"/>
      <c r="CG406" s="194"/>
      <c r="CH406" s="194"/>
      <c r="CI406" s="194"/>
      <c r="CJ406" s="194"/>
      <c r="CK406" s="194"/>
      <c r="CL406" s="194"/>
      <c r="CM406" s="194"/>
      <c r="CN406" s="194"/>
      <c r="CO406" s="194"/>
      <c r="CP406" s="194"/>
      <c r="CQ406" s="194"/>
      <c r="CR406" s="194"/>
      <c r="CS406" s="194"/>
      <c r="CT406" s="194"/>
      <c r="CU406" s="194"/>
      <c r="CV406" s="194"/>
      <c r="CW406" s="194"/>
      <c r="CX406" s="194"/>
      <c r="CY406" s="194"/>
      <c r="CZ406" s="194"/>
      <c r="DA406" s="194"/>
      <c r="DB406" s="194"/>
      <c r="DC406" s="194"/>
      <c r="DD406" s="194"/>
      <c r="DE406" s="194"/>
      <c r="DF406" s="194"/>
      <c r="DG406" s="194"/>
      <c r="DH406" s="194"/>
      <c r="DI406" s="194"/>
    </row>
    <row r="407" spans="1:113" x14ac:dyDescent="0.25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  <c r="BO407" s="194"/>
      <c r="BP407" s="194"/>
      <c r="BQ407" s="194"/>
      <c r="BR407" s="194"/>
      <c r="BS407" s="194"/>
      <c r="BT407" s="194"/>
      <c r="BU407" s="194"/>
      <c r="BV407" s="194"/>
      <c r="BW407" s="194"/>
      <c r="BX407" s="194"/>
      <c r="BY407" s="194"/>
      <c r="BZ407" s="194"/>
      <c r="CA407" s="194"/>
      <c r="CB407" s="194"/>
      <c r="CC407" s="194"/>
      <c r="CD407" s="194"/>
      <c r="CE407" s="194"/>
      <c r="CF407" s="194"/>
      <c r="CG407" s="194"/>
      <c r="CH407" s="194"/>
      <c r="CI407" s="194"/>
      <c r="CJ407" s="194"/>
      <c r="CK407" s="194"/>
      <c r="CL407" s="194"/>
      <c r="CM407" s="194"/>
      <c r="CN407" s="194"/>
      <c r="CO407" s="194"/>
      <c r="CP407" s="194"/>
      <c r="CQ407" s="194"/>
      <c r="CR407" s="194"/>
      <c r="CS407" s="194"/>
      <c r="CT407" s="194"/>
      <c r="CU407" s="194"/>
      <c r="CV407" s="194"/>
      <c r="CW407" s="194"/>
      <c r="CX407" s="194"/>
      <c r="CY407" s="194"/>
      <c r="CZ407" s="194"/>
      <c r="DA407" s="194"/>
      <c r="DB407" s="194"/>
      <c r="DC407" s="194"/>
      <c r="DD407" s="194"/>
      <c r="DE407" s="194"/>
      <c r="DF407" s="194"/>
      <c r="DG407" s="194"/>
      <c r="DH407" s="194"/>
      <c r="DI407" s="194"/>
    </row>
    <row r="408" spans="1:113" x14ac:dyDescent="0.25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  <c r="BO408" s="194"/>
      <c r="BP408" s="194"/>
      <c r="BQ408" s="194"/>
      <c r="BR408" s="194"/>
      <c r="BS408" s="194"/>
      <c r="BT408" s="194"/>
      <c r="BU408" s="194"/>
      <c r="BV408" s="194"/>
      <c r="BW408" s="194"/>
      <c r="BX408" s="194"/>
      <c r="BY408" s="194"/>
      <c r="BZ408" s="194"/>
      <c r="CA408" s="194"/>
      <c r="CB408" s="194"/>
      <c r="CC408" s="194"/>
      <c r="CD408" s="194"/>
      <c r="CE408" s="194"/>
      <c r="CF408" s="194"/>
      <c r="CG408" s="194"/>
      <c r="CH408" s="194"/>
      <c r="CI408" s="194"/>
      <c r="CJ408" s="194"/>
      <c r="CK408" s="194"/>
      <c r="CL408" s="194"/>
      <c r="CM408" s="194"/>
      <c r="CN408" s="194"/>
      <c r="CO408" s="194"/>
      <c r="CP408" s="194"/>
      <c r="CQ408" s="194"/>
      <c r="CR408" s="194"/>
      <c r="CS408" s="194"/>
      <c r="CT408" s="194"/>
      <c r="CU408" s="194"/>
      <c r="CV408" s="194"/>
      <c r="CW408" s="194"/>
      <c r="CX408" s="194"/>
      <c r="CY408" s="194"/>
      <c r="CZ408" s="194"/>
      <c r="DA408" s="194"/>
      <c r="DB408" s="194"/>
      <c r="DC408" s="194"/>
      <c r="DD408" s="194"/>
      <c r="DE408" s="194"/>
      <c r="DF408" s="194"/>
      <c r="DG408" s="194"/>
      <c r="DH408" s="194"/>
      <c r="DI408" s="194"/>
    </row>
    <row r="409" spans="1:113" x14ac:dyDescent="0.25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  <c r="BO409" s="194"/>
      <c r="BP409" s="194"/>
      <c r="BQ409" s="194"/>
      <c r="BR409" s="194"/>
      <c r="BS409" s="194"/>
      <c r="BT409" s="194"/>
      <c r="BU409" s="194"/>
      <c r="BV409" s="194"/>
      <c r="BW409" s="194"/>
      <c r="BX409" s="194"/>
      <c r="BY409" s="194"/>
      <c r="BZ409" s="194"/>
      <c r="CA409" s="194"/>
      <c r="CB409" s="194"/>
      <c r="CC409" s="194"/>
      <c r="CD409" s="194"/>
      <c r="CE409" s="194"/>
      <c r="CF409" s="194"/>
      <c r="CG409" s="194"/>
      <c r="CH409" s="194"/>
      <c r="CI409" s="194"/>
      <c r="CJ409" s="194"/>
      <c r="CK409" s="194"/>
      <c r="CL409" s="194"/>
      <c r="CM409" s="194"/>
      <c r="CN409" s="194"/>
      <c r="CO409" s="194"/>
      <c r="CP409" s="194"/>
      <c r="CQ409" s="194"/>
      <c r="CR409" s="194"/>
      <c r="CS409" s="194"/>
      <c r="CT409" s="194"/>
      <c r="CU409" s="194"/>
      <c r="CV409" s="194"/>
      <c r="CW409" s="194"/>
      <c r="CX409" s="194"/>
      <c r="CY409" s="194"/>
      <c r="CZ409" s="194"/>
      <c r="DA409" s="194"/>
      <c r="DB409" s="194"/>
      <c r="DC409" s="194"/>
      <c r="DD409" s="194"/>
      <c r="DE409" s="194"/>
      <c r="DF409" s="194"/>
      <c r="DG409" s="194"/>
      <c r="DH409" s="194"/>
      <c r="DI409" s="194"/>
    </row>
    <row r="410" spans="1:113" x14ac:dyDescent="0.25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  <c r="BO410" s="194"/>
      <c r="BP410" s="194"/>
      <c r="BQ410" s="194"/>
      <c r="BR410" s="194"/>
      <c r="BS410" s="194"/>
      <c r="BT410" s="194"/>
      <c r="BU410" s="194"/>
      <c r="BV410" s="194"/>
      <c r="BW410" s="194"/>
      <c r="BX410" s="194"/>
      <c r="BY410" s="194"/>
      <c r="BZ410" s="194"/>
      <c r="CA410" s="194"/>
      <c r="CB410" s="194"/>
      <c r="CC410" s="194"/>
      <c r="CD410" s="194"/>
      <c r="CE410" s="194"/>
      <c r="CF410" s="194"/>
      <c r="CG410" s="194"/>
      <c r="CH410" s="194"/>
      <c r="CI410" s="194"/>
      <c r="CJ410" s="194"/>
      <c r="CK410" s="194"/>
      <c r="CL410" s="194"/>
      <c r="CM410" s="194"/>
      <c r="CN410" s="194"/>
      <c r="CO410" s="194"/>
      <c r="CP410" s="194"/>
      <c r="CQ410" s="194"/>
      <c r="CR410" s="194"/>
      <c r="CS410" s="194"/>
      <c r="CT410" s="194"/>
      <c r="CU410" s="194"/>
      <c r="CV410" s="194"/>
      <c r="CW410" s="194"/>
      <c r="CX410" s="194"/>
      <c r="CY410" s="194"/>
      <c r="CZ410" s="194"/>
      <c r="DA410" s="194"/>
      <c r="DB410" s="194"/>
      <c r="DC410" s="194"/>
      <c r="DD410" s="194"/>
      <c r="DE410" s="194"/>
      <c r="DF410" s="194"/>
      <c r="DG410" s="194"/>
      <c r="DH410" s="194"/>
      <c r="DI410" s="194"/>
    </row>
    <row r="411" spans="1:113" x14ac:dyDescent="0.25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  <c r="BO411" s="194"/>
      <c r="BP411" s="194"/>
      <c r="BQ411" s="194"/>
      <c r="BR411" s="194"/>
      <c r="BS411" s="194"/>
      <c r="BT411" s="194"/>
      <c r="BU411" s="194"/>
      <c r="BV411" s="194"/>
      <c r="BW411" s="194"/>
      <c r="BX411" s="194"/>
      <c r="BY411" s="194"/>
      <c r="BZ411" s="194"/>
      <c r="CA411" s="194"/>
      <c r="CB411" s="194"/>
      <c r="CC411" s="194"/>
      <c r="CD411" s="194"/>
      <c r="CE411" s="194"/>
      <c r="CF411" s="194"/>
      <c r="CG411" s="194"/>
      <c r="CH411" s="194"/>
      <c r="CI411" s="194"/>
      <c r="CJ411" s="194"/>
      <c r="CK411" s="194"/>
      <c r="CL411" s="194"/>
      <c r="CM411" s="194"/>
      <c r="CN411" s="194"/>
      <c r="CO411" s="194"/>
      <c r="CP411" s="194"/>
      <c r="CQ411" s="194"/>
      <c r="CR411" s="194"/>
      <c r="CS411" s="194"/>
      <c r="CT411" s="194"/>
      <c r="CU411" s="194"/>
      <c r="CV411" s="194"/>
      <c r="CW411" s="194"/>
      <c r="CX411" s="194"/>
      <c r="CY411" s="194"/>
      <c r="CZ411" s="194"/>
      <c r="DA411" s="194"/>
      <c r="DB411" s="194"/>
      <c r="DC411" s="194"/>
      <c r="DD411" s="194"/>
      <c r="DE411" s="194"/>
      <c r="DF411" s="194"/>
      <c r="DG411" s="194"/>
      <c r="DH411" s="194"/>
      <c r="DI411" s="194"/>
    </row>
    <row r="412" spans="1:113" x14ac:dyDescent="0.25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  <c r="BO412" s="194"/>
      <c r="BP412" s="194"/>
      <c r="BQ412" s="194"/>
      <c r="BR412" s="194"/>
      <c r="BS412" s="194"/>
      <c r="BT412" s="194"/>
      <c r="BU412" s="194"/>
      <c r="BV412" s="194"/>
      <c r="BW412" s="194"/>
      <c r="BX412" s="194"/>
      <c r="BY412" s="194"/>
      <c r="BZ412" s="194"/>
      <c r="CA412" s="194"/>
      <c r="CB412" s="194"/>
      <c r="CC412" s="194"/>
      <c r="CD412" s="194"/>
      <c r="CE412" s="194"/>
      <c r="CF412" s="194"/>
      <c r="CG412" s="194"/>
      <c r="CH412" s="194"/>
      <c r="CI412" s="194"/>
      <c r="CJ412" s="194"/>
      <c r="CK412" s="194"/>
      <c r="CL412" s="194"/>
      <c r="CM412" s="194"/>
      <c r="CN412" s="194"/>
      <c r="CO412" s="194"/>
      <c r="CP412" s="194"/>
      <c r="CQ412" s="194"/>
      <c r="CR412" s="194"/>
      <c r="CS412" s="194"/>
      <c r="CT412" s="194"/>
      <c r="CU412" s="194"/>
      <c r="CV412" s="194"/>
      <c r="CW412" s="194"/>
      <c r="CX412" s="194"/>
      <c r="CY412" s="194"/>
      <c r="CZ412" s="194"/>
      <c r="DA412" s="194"/>
      <c r="DB412" s="194"/>
      <c r="DC412" s="194"/>
      <c r="DD412" s="194"/>
      <c r="DE412" s="194"/>
      <c r="DF412" s="194"/>
      <c r="DG412" s="194"/>
      <c r="DH412" s="194"/>
      <c r="DI412" s="194"/>
    </row>
    <row r="413" spans="1:113" x14ac:dyDescent="0.25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  <c r="BO413" s="194"/>
      <c r="BP413" s="194"/>
      <c r="BQ413" s="194"/>
      <c r="BR413" s="194"/>
      <c r="BS413" s="194"/>
      <c r="BT413" s="194"/>
      <c r="BU413" s="194"/>
      <c r="BV413" s="194"/>
      <c r="BW413" s="194"/>
      <c r="BX413" s="194"/>
      <c r="BY413" s="194"/>
      <c r="BZ413" s="194"/>
      <c r="CA413" s="194"/>
      <c r="CB413" s="194"/>
      <c r="CC413" s="194"/>
      <c r="CD413" s="194"/>
      <c r="CE413" s="194"/>
      <c r="CF413" s="194"/>
      <c r="CG413" s="194"/>
      <c r="CH413" s="194"/>
      <c r="CI413" s="194"/>
      <c r="CJ413" s="194"/>
      <c r="CK413" s="194"/>
      <c r="CL413" s="194"/>
      <c r="CM413" s="194"/>
      <c r="CN413" s="194"/>
      <c r="CO413" s="194"/>
      <c r="CP413" s="194"/>
      <c r="CQ413" s="194"/>
      <c r="CR413" s="194"/>
      <c r="CS413" s="194"/>
      <c r="CT413" s="194"/>
      <c r="CU413" s="194"/>
      <c r="CV413" s="194"/>
      <c r="CW413" s="194"/>
      <c r="CX413" s="194"/>
      <c r="CY413" s="194"/>
      <c r="CZ413" s="194"/>
      <c r="DA413" s="194"/>
      <c r="DB413" s="194"/>
      <c r="DC413" s="194"/>
      <c r="DD413" s="194"/>
      <c r="DE413" s="194"/>
      <c r="DF413" s="194"/>
      <c r="DG413" s="194"/>
      <c r="DH413" s="194"/>
      <c r="DI413" s="194"/>
    </row>
    <row r="414" spans="1:113" x14ac:dyDescent="0.25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  <c r="BO414" s="194"/>
      <c r="BP414" s="194"/>
      <c r="BQ414" s="194"/>
      <c r="BR414" s="194"/>
      <c r="BS414" s="194"/>
      <c r="BT414" s="194"/>
      <c r="BU414" s="194"/>
      <c r="BV414" s="194"/>
      <c r="BW414" s="194"/>
      <c r="BX414" s="194"/>
      <c r="BY414" s="194"/>
      <c r="BZ414" s="194"/>
      <c r="CA414" s="194"/>
      <c r="CB414" s="194"/>
      <c r="CC414" s="194"/>
      <c r="CD414" s="194"/>
      <c r="CE414" s="194"/>
      <c r="CF414" s="194"/>
      <c r="CG414" s="194"/>
      <c r="CH414" s="194"/>
      <c r="CI414" s="194"/>
      <c r="CJ414" s="194"/>
      <c r="CK414" s="194"/>
      <c r="CL414" s="194"/>
      <c r="CM414" s="194"/>
      <c r="CN414" s="194"/>
      <c r="CO414" s="194"/>
      <c r="CP414" s="194"/>
      <c r="CQ414" s="194"/>
      <c r="CR414" s="194"/>
      <c r="CS414" s="194"/>
      <c r="CT414" s="194"/>
      <c r="CU414" s="194"/>
      <c r="CV414" s="194"/>
      <c r="CW414" s="194"/>
      <c r="CX414" s="194"/>
      <c r="CY414" s="194"/>
      <c r="CZ414" s="194"/>
      <c r="DA414" s="194"/>
      <c r="DB414" s="194"/>
      <c r="DC414" s="194"/>
      <c r="DD414" s="194"/>
      <c r="DE414" s="194"/>
      <c r="DF414" s="194"/>
      <c r="DG414" s="194"/>
      <c r="DH414" s="194"/>
      <c r="DI414" s="194"/>
    </row>
    <row r="415" spans="1:113" x14ac:dyDescent="0.2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  <c r="BO415" s="194"/>
      <c r="BP415" s="194"/>
      <c r="BQ415" s="194"/>
      <c r="BR415" s="194"/>
      <c r="BS415" s="194"/>
      <c r="BT415" s="194"/>
      <c r="BU415" s="194"/>
      <c r="BV415" s="194"/>
      <c r="BW415" s="194"/>
      <c r="BX415" s="194"/>
      <c r="BY415" s="194"/>
      <c r="BZ415" s="194"/>
      <c r="CA415" s="194"/>
      <c r="CB415" s="194"/>
      <c r="CC415" s="194"/>
      <c r="CD415" s="194"/>
      <c r="CE415" s="194"/>
      <c r="CF415" s="194"/>
      <c r="CG415" s="194"/>
      <c r="CH415" s="194"/>
      <c r="CI415" s="194"/>
      <c r="CJ415" s="194"/>
      <c r="CK415" s="194"/>
      <c r="CL415" s="194"/>
      <c r="CM415" s="194"/>
      <c r="CN415" s="194"/>
      <c r="CO415" s="194"/>
      <c r="CP415" s="194"/>
      <c r="CQ415" s="194"/>
      <c r="CR415" s="194"/>
      <c r="CS415" s="194"/>
      <c r="CT415" s="194"/>
      <c r="CU415" s="194"/>
      <c r="CV415" s="194"/>
      <c r="CW415" s="194"/>
      <c r="CX415" s="194"/>
      <c r="CY415" s="194"/>
      <c r="CZ415" s="194"/>
      <c r="DA415" s="194"/>
      <c r="DB415" s="194"/>
      <c r="DC415" s="194"/>
      <c r="DD415" s="194"/>
      <c r="DE415" s="194"/>
      <c r="DF415" s="194"/>
      <c r="DG415" s="194"/>
      <c r="DH415" s="194"/>
      <c r="DI415" s="194"/>
    </row>
    <row r="416" spans="1:113" x14ac:dyDescent="0.25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  <c r="BO416" s="194"/>
      <c r="BP416" s="194"/>
      <c r="BQ416" s="194"/>
      <c r="BR416" s="194"/>
      <c r="BS416" s="194"/>
      <c r="BT416" s="194"/>
      <c r="BU416" s="194"/>
      <c r="BV416" s="194"/>
      <c r="BW416" s="194"/>
      <c r="BX416" s="194"/>
      <c r="BY416" s="194"/>
      <c r="BZ416" s="194"/>
      <c r="CA416" s="194"/>
      <c r="CB416" s="194"/>
      <c r="CC416" s="194"/>
      <c r="CD416" s="194"/>
      <c r="CE416" s="194"/>
      <c r="CF416" s="194"/>
      <c r="CG416" s="194"/>
      <c r="CH416" s="194"/>
      <c r="CI416" s="194"/>
      <c r="CJ416" s="194"/>
      <c r="CK416" s="194"/>
      <c r="CL416" s="194"/>
      <c r="CM416" s="194"/>
      <c r="CN416" s="194"/>
      <c r="CO416" s="194"/>
      <c r="CP416" s="194"/>
      <c r="CQ416" s="194"/>
      <c r="CR416" s="194"/>
      <c r="CS416" s="194"/>
      <c r="CT416" s="194"/>
      <c r="CU416" s="194"/>
      <c r="CV416" s="194"/>
      <c r="CW416" s="194"/>
      <c r="CX416" s="194"/>
      <c r="CY416" s="194"/>
      <c r="CZ416" s="194"/>
      <c r="DA416" s="194"/>
      <c r="DB416" s="194"/>
      <c r="DC416" s="194"/>
      <c r="DD416" s="194"/>
      <c r="DE416" s="194"/>
      <c r="DF416" s="194"/>
      <c r="DG416" s="194"/>
      <c r="DH416" s="194"/>
      <c r="DI416" s="194"/>
    </row>
    <row r="417" spans="1:113" x14ac:dyDescent="0.25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  <c r="BO417" s="194"/>
      <c r="BP417" s="194"/>
      <c r="BQ417" s="194"/>
      <c r="BR417" s="194"/>
      <c r="BS417" s="194"/>
      <c r="BT417" s="194"/>
      <c r="BU417" s="194"/>
      <c r="BV417" s="194"/>
      <c r="BW417" s="194"/>
      <c r="BX417" s="194"/>
      <c r="BY417" s="194"/>
      <c r="BZ417" s="194"/>
      <c r="CA417" s="194"/>
      <c r="CB417" s="194"/>
      <c r="CC417" s="194"/>
      <c r="CD417" s="194"/>
      <c r="CE417" s="194"/>
      <c r="CF417" s="194"/>
      <c r="CG417" s="194"/>
      <c r="CH417" s="194"/>
      <c r="CI417" s="194"/>
      <c r="CJ417" s="194"/>
      <c r="CK417" s="194"/>
      <c r="CL417" s="194"/>
      <c r="CM417" s="194"/>
      <c r="CN417" s="194"/>
      <c r="CO417" s="194"/>
      <c r="CP417" s="194"/>
      <c r="CQ417" s="194"/>
      <c r="CR417" s="194"/>
      <c r="CS417" s="194"/>
      <c r="CT417" s="194"/>
      <c r="CU417" s="194"/>
      <c r="CV417" s="194"/>
      <c r="CW417" s="194"/>
      <c r="CX417" s="194"/>
      <c r="CY417" s="194"/>
      <c r="CZ417" s="194"/>
      <c r="DA417" s="194"/>
      <c r="DB417" s="194"/>
      <c r="DC417" s="194"/>
      <c r="DD417" s="194"/>
      <c r="DE417" s="194"/>
      <c r="DF417" s="194"/>
      <c r="DG417" s="194"/>
      <c r="DH417" s="194"/>
      <c r="DI417" s="194"/>
    </row>
    <row r="418" spans="1:113" x14ac:dyDescent="0.25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  <c r="BO418" s="194"/>
      <c r="BP418" s="194"/>
      <c r="BQ418" s="194"/>
      <c r="BR418" s="194"/>
      <c r="BS418" s="194"/>
      <c r="BT418" s="194"/>
      <c r="BU418" s="194"/>
      <c r="BV418" s="194"/>
      <c r="BW418" s="194"/>
      <c r="BX418" s="194"/>
      <c r="BY418" s="194"/>
      <c r="BZ418" s="194"/>
      <c r="CA418" s="194"/>
      <c r="CB418" s="194"/>
      <c r="CC418" s="194"/>
      <c r="CD418" s="194"/>
      <c r="CE418" s="194"/>
      <c r="CF418" s="194"/>
      <c r="CG418" s="194"/>
      <c r="CH418" s="194"/>
      <c r="CI418" s="194"/>
      <c r="CJ418" s="194"/>
      <c r="CK418" s="194"/>
      <c r="CL418" s="194"/>
      <c r="CM418" s="194"/>
      <c r="CN418" s="194"/>
      <c r="CO418" s="194"/>
      <c r="CP418" s="194"/>
      <c r="CQ418" s="194"/>
      <c r="CR418" s="194"/>
      <c r="CS418" s="194"/>
      <c r="CT418" s="194"/>
      <c r="CU418" s="194"/>
      <c r="CV418" s="194"/>
      <c r="CW418" s="194"/>
      <c r="CX418" s="194"/>
      <c r="CY418" s="194"/>
      <c r="CZ418" s="194"/>
      <c r="DA418" s="194"/>
      <c r="DB418" s="194"/>
      <c r="DC418" s="194"/>
      <c r="DD418" s="194"/>
      <c r="DE418" s="194"/>
      <c r="DF418" s="194"/>
      <c r="DG418" s="194"/>
      <c r="DH418" s="194"/>
      <c r="DI418" s="194"/>
    </row>
    <row r="419" spans="1:113" x14ac:dyDescent="0.25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  <c r="BO419" s="194"/>
      <c r="BP419" s="194"/>
      <c r="BQ419" s="194"/>
      <c r="BR419" s="194"/>
      <c r="BS419" s="194"/>
      <c r="BT419" s="194"/>
      <c r="BU419" s="194"/>
      <c r="BV419" s="194"/>
      <c r="BW419" s="194"/>
      <c r="BX419" s="194"/>
      <c r="BY419" s="194"/>
      <c r="BZ419" s="194"/>
      <c r="CA419" s="194"/>
      <c r="CB419" s="194"/>
      <c r="CC419" s="194"/>
      <c r="CD419" s="194"/>
      <c r="CE419" s="194"/>
      <c r="CF419" s="194"/>
      <c r="CG419" s="194"/>
      <c r="CH419" s="194"/>
      <c r="CI419" s="194"/>
      <c r="CJ419" s="194"/>
      <c r="CK419" s="194"/>
      <c r="CL419" s="194"/>
      <c r="CM419" s="194"/>
      <c r="CN419" s="194"/>
      <c r="CO419" s="194"/>
      <c r="CP419" s="194"/>
      <c r="CQ419" s="194"/>
      <c r="CR419" s="194"/>
      <c r="CS419" s="194"/>
      <c r="CT419" s="194"/>
      <c r="CU419" s="194"/>
      <c r="CV419" s="194"/>
      <c r="CW419" s="194"/>
      <c r="CX419" s="194"/>
      <c r="CY419" s="194"/>
      <c r="CZ419" s="194"/>
      <c r="DA419" s="194"/>
      <c r="DB419" s="194"/>
      <c r="DC419" s="194"/>
      <c r="DD419" s="194"/>
      <c r="DE419" s="194"/>
      <c r="DF419" s="194"/>
      <c r="DG419" s="194"/>
      <c r="DH419" s="194"/>
      <c r="DI419" s="194"/>
    </row>
    <row r="420" spans="1:113" x14ac:dyDescent="0.25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  <c r="BO420" s="194"/>
      <c r="BP420" s="194"/>
      <c r="BQ420" s="194"/>
      <c r="BR420" s="194"/>
      <c r="BS420" s="194"/>
      <c r="BT420" s="194"/>
      <c r="BU420" s="194"/>
      <c r="BV420" s="194"/>
      <c r="BW420" s="194"/>
      <c r="BX420" s="194"/>
      <c r="BY420" s="194"/>
      <c r="BZ420" s="194"/>
      <c r="CA420" s="194"/>
      <c r="CB420" s="194"/>
      <c r="CC420" s="194"/>
      <c r="CD420" s="194"/>
      <c r="CE420" s="194"/>
      <c r="CF420" s="194"/>
      <c r="CG420" s="194"/>
      <c r="CH420" s="194"/>
      <c r="CI420" s="194"/>
      <c r="CJ420" s="194"/>
      <c r="CK420" s="194"/>
      <c r="CL420" s="194"/>
      <c r="CM420" s="194"/>
      <c r="CN420" s="194"/>
      <c r="CO420" s="194"/>
      <c r="CP420" s="194"/>
      <c r="CQ420" s="194"/>
      <c r="CR420" s="194"/>
      <c r="CS420" s="194"/>
      <c r="CT420" s="194"/>
      <c r="CU420" s="194"/>
      <c r="CV420" s="194"/>
      <c r="CW420" s="194"/>
      <c r="CX420" s="194"/>
      <c r="CY420" s="194"/>
      <c r="CZ420" s="194"/>
      <c r="DA420" s="194"/>
      <c r="DB420" s="194"/>
      <c r="DC420" s="194"/>
      <c r="DD420" s="194"/>
      <c r="DE420" s="194"/>
      <c r="DF420" s="194"/>
      <c r="DG420" s="194"/>
      <c r="DH420" s="194"/>
      <c r="DI420" s="194"/>
    </row>
    <row r="421" spans="1:113" x14ac:dyDescent="0.25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  <c r="BO421" s="194"/>
      <c r="BP421" s="194"/>
      <c r="BQ421" s="194"/>
      <c r="BR421" s="194"/>
      <c r="BS421" s="194"/>
      <c r="BT421" s="194"/>
      <c r="BU421" s="194"/>
      <c r="BV421" s="194"/>
      <c r="BW421" s="194"/>
      <c r="BX421" s="194"/>
      <c r="BY421" s="194"/>
      <c r="BZ421" s="194"/>
      <c r="CA421" s="194"/>
      <c r="CB421" s="194"/>
      <c r="CC421" s="194"/>
      <c r="CD421" s="194"/>
      <c r="CE421" s="194"/>
      <c r="CF421" s="194"/>
      <c r="CG421" s="194"/>
      <c r="CH421" s="194"/>
      <c r="CI421" s="194"/>
      <c r="CJ421" s="194"/>
      <c r="CK421" s="194"/>
      <c r="CL421" s="194"/>
      <c r="CM421" s="194"/>
      <c r="CN421" s="194"/>
      <c r="CO421" s="194"/>
      <c r="CP421" s="194"/>
      <c r="CQ421" s="194"/>
      <c r="CR421" s="194"/>
      <c r="CS421" s="194"/>
      <c r="CT421" s="194"/>
      <c r="CU421" s="194"/>
      <c r="CV421" s="194"/>
      <c r="CW421" s="194"/>
      <c r="CX421" s="194"/>
      <c r="CY421" s="194"/>
      <c r="CZ421" s="194"/>
      <c r="DA421" s="194"/>
      <c r="DB421" s="194"/>
      <c r="DC421" s="194"/>
      <c r="DD421" s="194"/>
      <c r="DE421" s="194"/>
      <c r="DF421" s="194"/>
      <c r="DG421" s="194"/>
      <c r="DH421" s="194"/>
      <c r="DI421" s="194"/>
    </row>
    <row r="422" spans="1:113" x14ac:dyDescent="0.25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  <c r="BO422" s="194"/>
      <c r="BP422" s="194"/>
      <c r="BQ422" s="194"/>
      <c r="BR422" s="194"/>
      <c r="BS422" s="194"/>
      <c r="BT422" s="194"/>
      <c r="BU422" s="194"/>
      <c r="BV422" s="194"/>
      <c r="BW422" s="194"/>
      <c r="BX422" s="194"/>
      <c r="BY422" s="194"/>
      <c r="BZ422" s="194"/>
      <c r="CA422" s="194"/>
      <c r="CB422" s="194"/>
      <c r="CC422" s="194"/>
      <c r="CD422" s="194"/>
      <c r="CE422" s="194"/>
      <c r="CF422" s="194"/>
      <c r="CG422" s="194"/>
      <c r="CH422" s="194"/>
      <c r="CI422" s="194"/>
      <c r="CJ422" s="194"/>
      <c r="CK422" s="194"/>
      <c r="CL422" s="194"/>
      <c r="CM422" s="194"/>
      <c r="CN422" s="194"/>
      <c r="CO422" s="194"/>
      <c r="CP422" s="194"/>
      <c r="CQ422" s="194"/>
      <c r="CR422" s="194"/>
      <c r="CS422" s="194"/>
      <c r="CT422" s="194"/>
      <c r="CU422" s="194"/>
      <c r="CV422" s="194"/>
      <c r="CW422" s="194"/>
      <c r="CX422" s="194"/>
      <c r="CY422" s="194"/>
      <c r="CZ422" s="194"/>
      <c r="DA422" s="194"/>
      <c r="DB422" s="194"/>
      <c r="DC422" s="194"/>
      <c r="DD422" s="194"/>
      <c r="DE422" s="194"/>
      <c r="DF422" s="194"/>
      <c r="DG422" s="194"/>
      <c r="DH422" s="194"/>
      <c r="DI422" s="194"/>
    </row>
    <row r="423" spans="1:113" x14ac:dyDescent="0.25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  <c r="BO423" s="194"/>
      <c r="BP423" s="194"/>
      <c r="BQ423" s="194"/>
      <c r="BR423" s="194"/>
      <c r="BS423" s="194"/>
      <c r="BT423" s="194"/>
      <c r="BU423" s="194"/>
      <c r="BV423" s="194"/>
      <c r="BW423" s="194"/>
      <c r="BX423" s="194"/>
      <c r="BY423" s="194"/>
      <c r="BZ423" s="194"/>
      <c r="CA423" s="194"/>
      <c r="CB423" s="194"/>
      <c r="CC423" s="194"/>
      <c r="CD423" s="194"/>
      <c r="CE423" s="194"/>
      <c r="CF423" s="194"/>
      <c r="CG423" s="194"/>
      <c r="CH423" s="194"/>
      <c r="CI423" s="194"/>
      <c r="CJ423" s="194"/>
      <c r="CK423" s="194"/>
      <c r="CL423" s="194"/>
      <c r="CM423" s="194"/>
      <c r="CN423" s="194"/>
      <c r="CO423" s="194"/>
      <c r="CP423" s="194"/>
      <c r="CQ423" s="194"/>
      <c r="CR423" s="194"/>
      <c r="CS423" s="194"/>
      <c r="CT423" s="194"/>
      <c r="CU423" s="194"/>
      <c r="CV423" s="194"/>
      <c r="CW423" s="194"/>
      <c r="CX423" s="194"/>
      <c r="CY423" s="194"/>
      <c r="CZ423" s="194"/>
      <c r="DA423" s="194"/>
      <c r="DB423" s="194"/>
      <c r="DC423" s="194"/>
      <c r="DD423" s="194"/>
      <c r="DE423" s="194"/>
      <c r="DF423" s="194"/>
      <c r="DG423" s="194"/>
      <c r="DH423" s="194"/>
      <c r="DI423" s="194"/>
    </row>
    <row r="424" spans="1:113" x14ac:dyDescent="0.25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  <c r="BO424" s="194"/>
      <c r="BP424" s="194"/>
      <c r="BQ424" s="194"/>
      <c r="BR424" s="194"/>
      <c r="BS424" s="194"/>
      <c r="BT424" s="194"/>
      <c r="BU424" s="194"/>
      <c r="BV424" s="194"/>
      <c r="BW424" s="194"/>
      <c r="BX424" s="194"/>
      <c r="BY424" s="194"/>
      <c r="BZ424" s="194"/>
      <c r="CA424" s="194"/>
      <c r="CB424" s="194"/>
      <c r="CC424" s="194"/>
      <c r="CD424" s="194"/>
      <c r="CE424" s="194"/>
      <c r="CF424" s="194"/>
      <c r="CG424" s="194"/>
      <c r="CH424" s="194"/>
      <c r="CI424" s="194"/>
      <c r="CJ424" s="194"/>
      <c r="CK424" s="194"/>
      <c r="CL424" s="194"/>
      <c r="CM424" s="194"/>
      <c r="CN424" s="194"/>
      <c r="CO424" s="194"/>
      <c r="CP424" s="194"/>
      <c r="CQ424" s="194"/>
      <c r="CR424" s="194"/>
      <c r="CS424" s="194"/>
      <c r="CT424" s="194"/>
      <c r="CU424" s="194"/>
      <c r="CV424" s="194"/>
      <c r="CW424" s="194"/>
      <c r="CX424" s="194"/>
      <c r="CY424" s="194"/>
      <c r="CZ424" s="194"/>
      <c r="DA424" s="194"/>
      <c r="DB424" s="194"/>
      <c r="DC424" s="194"/>
      <c r="DD424" s="194"/>
      <c r="DE424" s="194"/>
      <c r="DF424" s="194"/>
      <c r="DG424" s="194"/>
      <c r="DH424" s="194"/>
      <c r="DI424" s="194"/>
    </row>
    <row r="425" spans="1:113" x14ac:dyDescent="0.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  <c r="BO425" s="194"/>
      <c r="BP425" s="194"/>
      <c r="BQ425" s="194"/>
      <c r="BR425" s="194"/>
      <c r="BS425" s="194"/>
      <c r="BT425" s="194"/>
      <c r="BU425" s="194"/>
      <c r="BV425" s="194"/>
      <c r="BW425" s="194"/>
      <c r="BX425" s="194"/>
      <c r="BY425" s="194"/>
      <c r="BZ425" s="194"/>
      <c r="CA425" s="194"/>
      <c r="CB425" s="194"/>
      <c r="CC425" s="194"/>
      <c r="CD425" s="194"/>
      <c r="CE425" s="194"/>
      <c r="CF425" s="194"/>
      <c r="CG425" s="194"/>
      <c r="CH425" s="194"/>
      <c r="CI425" s="194"/>
      <c r="CJ425" s="194"/>
      <c r="CK425" s="194"/>
      <c r="CL425" s="194"/>
      <c r="CM425" s="194"/>
      <c r="CN425" s="194"/>
      <c r="CO425" s="194"/>
      <c r="CP425" s="194"/>
      <c r="CQ425" s="194"/>
      <c r="CR425" s="194"/>
      <c r="CS425" s="194"/>
      <c r="CT425" s="194"/>
      <c r="CU425" s="194"/>
      <c r="CV425" s="194"/>
      <c r="CW425" s="194"/>
      <c r="CX425" s="194"/>
      <c r="CY425" s="194"/>
      <c r="CZ425" s="194"/>
      <c r="DA425" s="194"/>
      <c r="DB425" s="194"/>
      <c r="DC425" s="194"/>
      <c r="DD425" s="194"/>
      <c r="DE425" s="194"/>
      <c r="DF425" s="194"/>
      <c r="DG425" s="194"/>
      <c r="DH425" s="194"/>
      <c r="DI425" s="194"/>
    </row>
    <row r="426" spans="1:113" x14ac:dyDescent="0.25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  <c r="BO426" s="194"/>
      <c r="BP426" s="194"/>
      <c r="BQ426" s="194"/>
      <c r="BR426" s="194"/>
      <c r="BS426" s="194"/>
      <c r="BT426" s="194"/>
      <c r="BU426" s="194"/>
      <c r="BV426" s="194"/>
      <c r="BW426" s="194"/>
      <c r="BX426" s="194"/>
      <c r="BY426" s="194"/>
      <c r="BZ426" s="194"/>
      <c r="CA426" s="194"/>
      <c r="CB426" s="194"/>
      <c r="CC426" s="194"/>
      <c r="CD426" s="194"/>
      <c r="CE426" s="194"/>
      <c r="CF426" s="194"/>
      <c r="CG426" s="194"/>
      <c r="CH426" s="194"/>
      <c r="CI426" s="194"/>
      <c r="CJ426" s="194"/>
      <c r="CK426" s="194"/>
      <c r="CL426" s="194"/>
      <c r="CM426" s="194"/>
      <c r="CN426" s="194"/>
      <c r="CO426" s="194"/>
      <c r="CP426" s="194"/>
      <c r="CQ426" s="194"/>
      <c r="CR426" s="194"/>
      <c r="CS426" s="194"/>
      <c r="CT426" s="194"/>
      <c r="CU426" s="194"/>
      <c r="CV426" s="194"/>
      <c r="CW426" s="194"/>
      <c r="CX426" s="194"/>
      <c r="CY426" s="194"/>
      <c r="CZ426" s="194"/>
      <c r="DA426" s="194"/>
      <c r="DB426" s="194"/>
      <c r="DC426" s="194"/>
      <c r="DD426" s="194"/>
      <c r="DE426" s="194"/>
      <c r="DF426" s="194"/>
      <c r="DG426" s="194"/>
      <c r="DH426" s="194"/>
      <c r="DI426" s="194"/>
    </row>
    <row r="427" spans="1:113" x14ac:dyDescent="0.25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  <c r="BO427" s="194"/>
      <c r="BP427" s="194"/>
      <c r="BQ427" s="194"/>
      <c r="BR427" s="194"/>
      <c r="BS427" s="194"/>
      <c r="BT427" s="194"/>
      <c r="BU427" s="194"/>
      <c r="BV427" s="194"/>
      <c r="BW427" s="194"/>
      <c r="BX427" s="194"/>
      <c r="BY427" s="194"/>
      <c r="BZ427" s="194"/>
      <c r="CA427" s="194"/>
      <c r="CB427" s="194"/>
      <c r="CC427" s="194"/>
      <c r="CD427" s="194"/>
      <c r="CE427" s="194"/>
      <c r="CF427" s="194"/>
      <c r="CG427" s="194"/>
      <c r="CH427" s="194"/>
      <c r="CI427" s="194"/>
      <c r="CJ427" s="194"/>
      <c r="CK427" s="194"/>
      <c r="CL427" s="194"/>
      <c r="CM427" s="194"/>
      <c r="CN427" s="194"/>
      <c r="CO427" s="194"/>
      <c r="CP427" s="194"/>
      <c r="CQ427" s="194"/>
      <c r="CR427" s="194"/>
      <c r="CS427" s="194"/>
      <c r="CT427" s="194"/>
      <c r="CU427" s="194"/>
      <c r="CV427" s="194"/>
      <c r="CW427" s="194"/>
      <c r="CX427" s="194"/>
      <c r="CY427" s="194"/>
      <c r="CZ427" s="194"/>
      <c r="DA427" s="194"/>
      <c r="DB427" s="194"/>
      <c r="DC427" s="194"/>
      <c r="DD427" s="194"/>
      <c r="DE427" s="194"/>
      <c r="DF427" s="194"/>
      <c r="DG427" s="194"/>
      <c r="DH427" s="194"/>
      <c r="DI427" s="194"/>
    </row>
    <row r="428" spans="1:113" x14ac:dyDescent="0.25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  <c r="BO428" s="194"/>
      <c r="BP428" s="194"/>
      <c r="BQ428" s="194"/>
      <c r="BR428" s="194"/>
      <c r="BS428" s="194"/>
      <c r="BT428" s="194"/>
      <c r="BU428" s="194"/>
      <c r="BV428" s="194"/>
      <c r="BW428" s="194"/>
      <c r="BX428" s="194"/>
      <c r="BY428" s="194"/>
      <c r="BZ428" s="194"/>
      <c r="CA428" s="194"/>
      <c r="CB428" s="194"/>
      <c r="CC428" s="194"/>
      <c r="CD428" s="194"/>
      <c r="CE428" s="194"/>
      <c r="CF428" s="194"/>
      <c r="CG428" s="194"/>
      <c r="CH428" s="194"/>
      <c r="CI428" s="194"/>
      <c r="CJ428" s="194"/>
      <c r="CK428" s="194"/>
      <c r="CL428" s="194"/>
      <c r="CM428" s="194"/>
      <c r="CN428" s="194"/>
      <c r="CO428" s="194"/>
      <c r="CP428" s="194"/>
      <c r="CQ428" s="194"/>
      <c r="CR428" s="194"/>
      <c r="CS428" s="194"/>
      <c r="CT428" s="194"/>
      <c r="CU428" s="194"/>
      <c r="CV428" s="194"/>
      <c r="CW428" s="194"/>
      <c r="CX428" s="194"/>
      <c r="CY428" s="194"/>
      <c r="CZ428" s="194"/>
      <c r="DA428" s="194"/>
      <c r="DB428" s="194"/>
      <c r="DC428" s="194"/>
      <c r="DD428" s="194"/>
      <c r="DE428" s="194"/>
      <c r="DF428" s="194"/>
      <c r="DG428" s="194"/>
      <c r="DH428" s="194"/>
      <c r="DI428" s="194"/>
    </row>
    <row r="429" spans="1:113" x14ac:dyDescent="0.25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  <c r="BO429" s="194"/>
      <c r="BP429" s="194"/>
      <c r="BQ429" s="194"/>
      <c r="BR429" s="194"/>
      <c r="BS429" s="194"/>
      <c r="BT429" s="194"/>
      <c r="BU429" s="194"/>
      <c r="BV429" s="194"/>
      <c r="BW429" s="194"/>
      <c r="BX429" s="194"/>
      <c r="BY429" s="194"/>
      <c r="BZ429" s="194"/>
      <c r="CA429" s="194"/>
      <c r="CB429" s="194"/>
      <c r="CC429" s="194"/>
      <c r="CD429" s="194"/>
      <c r="CE429" s="194"/>
      <c r="CF429" s="194"/>
      <c r="CG429" s="194"/>
      <c r="CH429" s="194"/>
      <c r="CI429" s="194"/>
      <c r="CJ429" s="194"/>
      <c r="CK429" s="194"/>
      <c r="CL429" s="194"/>
      <c r="CM429" s="194"/>
      <c r="CN429" s="194"/>
      <c r="CO429" s="194"/>
      <c r="CP429" s="194"/>
      <c r="CQ429" s="194"/>
      <c r="CR429" s="194"/>
      <c r="CS429" s="194"/>
      <c r="CT429" s="194"/>
      <c r="CU429" s="194"/>
      <c r="CV429" s="194"/>
      <c r="CW429" s="194"/>
      <c r="CX429" s="194"/>
      <c r="CY429" s="194"/>
      <c r="CZ429" s="194"/>
      <c r="DA429" s="194"/>
      <c r="DB429" s="194"/>
      <c r="DC429" s="194"/>
      <c r="DD429" s="194"/>
      <c r="DE429" s="194"/>
      <c r="DF429" s="194"/>
      <c r="DG429" s="194"/>
      <c r="DH429" s="194"/>
      <c r="DI429" s="194"/>
    </row>
    <row r="430" spans="1:113" x14ac:dyDescent="0.25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  <c r="BO430" s="194"/>
      <c r="BP430" s="194"/>
      <c r="BQ430" s="194"/>
      <c r="BR430" s="194"/>
      <c r="BS430" s="194"/>
      <c r="BT430" s="194"/>
      <c r="BU430" s="194"/>
      <c r="BV430" s="194"/>
      <c r="BW430" s="194"/>
      <c r="BX430" s="194"/>
      <c r="BY430" s="194"/>
      <c r="BZ430" s="194"/>
      <c r="CA430" s="194"/>
      <c r="CB430" s="194"/>
      <c r="CC430" s="194"/>
      <c r="CD430" s="194"/>
      <c r="CE430" s="194"/>
      <c r="CF430" s="194"/>
      <c r="CG430" s="194"/>
      <c r="CH430" s="194"/>
      <c r="CI430" s="194"/>
      <c r="CJ430" s="194"/>
      <c r="CK430" s="194"/>
      <c r="CL430" s="194"/>
      <c r="CM430" s="194"/>
      <c r="CN430" s="194"/>
      <c r="CO430" s="194"/>
      <c r="CP430" s="194"/>
      <c r="CQ430" s="194"/>
      <c r="CR430" s="194"/>
      <c r="CS430" s="194"/>
      <c r="CT430" s="194"/>
      <c r="CU430" s="194"/>
      <c r="CV430" s="194"/>
      <c r="CW430" s="194"/>
      <c r="CX430" s="194"/>
      <c r="CY430" s="194"/>
      <c r="CZ430" s="194"/>
      <c r="DA430" s="194"/>
      <c r="DB430" s="194"/>
      <c r="DC430" s="194"/>
      <c r="DD430" s="194"/>
      <c r="DE430" s="194"/>
      <c r="DF430" s="194"/>
      <c r="DG430" s="194"/>
      <c r="DH430" s="194"/>
      <c r="DI430" s="194"/>
    </row>
    <row r="431" spans="1:113" x14ac:dyDescent="0.25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  <c r="BO431" s="194"/>
      <c r="BP431" s="194"/>
      <c r="BQ431" s="194"/>
      <c r="BR431" s="194"/>
      <c r="BS431" s="194"/>
      <c r="BT431" s="194"/>
      <c r="BU431" s="194"/>
      <c r="BV431" s="194"/>
      <c r="BW431" s="194"/>
      <c r="BX431" s="194"/>
      <c r="BY431" s="194"/>
      <c r="BZ431" s="194"/>
      <c r="CA431" s="194"/>
      <c r="CB431" s="194"/>
      <c r="CC431" s="194"/>
      <c r="CD431" s="194"/>
      <c r="CE431" s="194"/>
      <c r="CF431" s="194"/>
      <c r="CG431" s="194"/>
      <c r="CH431" s="194"/>
      <c r="CI431" s="194"/>
      <c r="CJ431" s="194"/>
      <c r="CK431" s="194"/>
      <c r="CL431" s="194"/>
      <c r="CM431" s="194"/>
      <c r="CN431" s="194"/>
      <c r="CO431" s="194"/>
      <c r="CP431" s="194"/>
      <c r="CQ431" s="194"/>
      <c r="CR431" s="194"/>
      <c r="CS431" s="194"/>
      <c r="CT431" s="194"/>
      <c r="CU431" s="194"/>
      <c r="CV431" s="194"/>
      <c r="CW431" s="194"/>
      <c r="CX431" s="194"/>
      <c r="CY431" s="194"/>
      <c r="CZ431" s="194"/>
      <c r="DA431" s="194"/>
      <c r="DB431" s="194"/>
      <c r="DC431" s="194"/>
      <c r="DD431" s="194"/>
      <c r="DE431" s="194"/>
      <c r="DF431" s="194"/>
      <c r="DG431" s="194"/>
      <c r="DH431" s="194"/>
      <c r="DI431" s="194"/>
    </row>
    <row r="432" spans="1:113" x14ac:dyDescent="0.25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  <c r="BO432" s="194"/>
      <c r="BP432" s="194"/>
      <c r="BQ432" s="194"/>
      <c r="BR432" s="194"/>
      <c r="BS432" s="194"/>
      <c r="BT432" s="194"/>
      <c r="BU432" s="194"/>
      <c r="BV432" s="194"/>
      <c r="BW432" s="194"/>
      <c r="BX432" s="194"/>
      <c r="BY432" s="194"/>
      <c r="BZ432" s="194"/>
      <c r="CA432" s="194"/>
      <c r="CB432" s="194"/>
      <c r="CC432" s="194"/>
      <c r="CD432" s="194"/>
      <c r="CE432" s="194"/>
      <c r="CF432" s="194"/>
      <c r="CG432" s="194"/>
      <c r="CH432" s="194"/>
      <c r="CI432" s="194"/>
      <c r="CJ432" s="194"/>
      <c r="CK432" s="194"/>
      <c r="CL432" s="194"/>
      <c r="CM432" s="194"/>
      <c r="CN432" s="194"/>
      <c r="CO432" s="194"/>
      <c r="CP432" s="194"/>
      <c r="CQ432" s="194"/>
      <c r="CR432" s="194"/>
      <c r="CS432" s="194"/>
      <c r="CT432" s="194"/>
      <c r="CU432" s="194"/>
      <c r="CV432" s="194"/>
      <c r="CW432" s="194"/>
      <c r="CX432" s="194"/>
      <c r="CY432" s="194"/>
      <c r="CZ432" s="194"/>
      <c r="DA432" s="194"/>
      <c r="DB432" s="194"/>
      <c r="DC432" s="194"/>
      <c r="DD432" s="194"/>
      <c r="DE432" s="194"/>
      <c r="DF432" s="194"/>
      <c r="DG432" s="194"/>
      <c r="DH432" s="194"/>
      <c r="DI432" s="194"/>
    </row>
    <row r="433" spans="1:113" x14ac:dyDescent="0.25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  <c r="BO433" s="194"/>
      <c r="BP433" s="194"/>
      <c r="BQ433" s="194"/>
      <c r="BR433" s="194"/>
      <c r="BS433" s="194"/>
      <c r="BT433" s="194"/>
      <c r="BU433" s="194"/>
      <c r="BV433" s="194"/>
      <c r="BW433" s="194"/>
      <c r="BX433" s="194"/>
      <c r="BY433" s="194"/>
      <c r="BZ433" s="194"/>
      <c r="CA433" s="194"/>
      <c r="CB433" s="194"/>
      <c r="CC433" s="194"/>
      <c r="CD433" s="194"/>
      <c r="CE433" s="194"/>
      <c r="CF433" s="194"/>
      <c r="CG433" s="194"/>
      <c r="CH433" s="194"/>
      <c r="CI433" s="194"/>
      <c r="CJ433" s="194"/>
      <c r="CK433" s="194"/>
      <c r="CL433" s="194"/>
      <c r="CM433" s="194"/>
      <c r="CN433" s="194"/>
      <c r="CO433" s="194"/>
      <c r="CP433" s="194"/>
      <c r="CQ433" s="194"/>
      <c r="CR433" s="194"/>
      <c r="CS433" s="194"/>
      <c r="CT433" s="194"/>
      <c r="CU433" s="194"/>
      <c r="CV433" s="194"/>
      <c r="CW433" s="194"/>
      <c r="CX433" s="194"/>
      <c r="CY433" s="194"/>
      <c r="CZ433" s="194"/>
      <c r="DA433" s="194"/>
      <c r="DB433" s="194"/>
      <c r="DC433" s="194"/>
      <c r="DD433" s="194"/>
      <c r="DE433" s="194"/>
      <c r="DF433" s="194"/>
      <c r="DG433" s="194"/>
      <c r="DH433" s="194"/>
      <c r="DI433" s="194"/>
    </row>
    <row r="434" spans="1:113" x14ac:dyDescent="0.25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  <c r="BO434" s="194"/>
      <c r="BP434" s="194"/>
      <c r="BQ434" s="194"/>
      <c r="BR434" s="194"/>
      <c r="BS434" s="194"/>
      <c r="BT434" s="194"/>
      <c r="BU434" s="194"/>
      <c r="BV434" s="194"/>
      <c r="BW434" s="194"/>
      <c r="BX434" s="194"/>
      <c r="BY434" s="194"/>
      <c r="BZ434" s="194"/>
      <c r="CA434" s="194"/>
      <c r="CB434" s="194"/>
      <c r="CC434" s="194"/>
      <c r="CD434" s="194"/>
      <c r="CE434" s="194"/>
      <c r="CF434" s="194"/>
      <c r="CG434" s="194"/>
      <c r="CH434" s="194"/>
      <c r="CI434" s="194"/>
      <c r="CJ434" s="194"/>
      <c r="CK434" s="194"/>
      <c r="CL434" s="194"/>
      <c r="CM434" s="194"/>
      <c r="CN434" s="194"/>
      <c r="CO434" s="194"/>
      <c r="CP434" s="194"/>
      <c r="CQ434" s="194"/>
      <c r="CR434" s="194"/>
      <c r="CS434" s="194"/>
      <c r="CT434" s="194"/>
      <c r="CU434" s="194"/>
      <c r="CV434" s="194"/>
      <c r="CW434" s="194"/>
      <c r="CX434" s="194"/>
      <c r="CY434" s="194"/>
      <c r="CZ434" s="194"/>
      <c r="DA434" s="194"/>
      <c r="DB434" s="194"/>
      <c r="DC434" s="194"/>
      <c r="DD434" s="194"/>
      <c r="DE434" s="194"/>
      <c r="DF434" s="194"/>
      <c r="DG434" s="194"/>
      <c r="DH434" s="194"/>
      <c r="DI434" s="194"/>
    </row>
    <row r="435" spans="1:113" x14ac:dyDescent="0.2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  <c r="BO435" s="194"/>
      <c r="BP435" s="194"/>
      <c r="BQ435" s="194"/>
      <c r="BR435" s="194"/>
      <c r="BS435" s="194"/>
      <c r="BT435" s="194"/>
      <c r="BU435" s="194"/>
      <c r="BV435" s="194"/>
      <c r="BW435" s="194"/>
      <c r="BX435" s="194"/>
      <c r="BY435" s="194"/>
      <c r="BZ435" s="194"/>
      <c r="CA435" s="194"/>
      <c r="CB435" s="194"/>
      <c r="CC435" s="194"/>
      <c r="CD435" s="194"/>
      <c r="CE435" s="194"/>
      <c r="CF435" s="194"/>
      <c r="CG435" s="194"/>
      <c r="CH435" s="194"/>
      <c r="CI435" s="194"/>
      <c r="CJ435" s="194"/>
      <c r="CK435" s="194"/>
      <c r="CL435" s="194"/>
      <c r="CM435" s="194"/>
      <c r="CN435" s="194"/>
      <c r="CO435" s="194"/>
      <c r="CP435" s="194"/>
      <c r="CQ435" s="194"/>
      <c r="CR435" s="194"/>
      <c r="CS435" s="194"/>
      <c r="CT435" s="194"/>
      <c r="CU435" s="194"/>
      <c r="CV435" s="194"/>
      <c r="CW435" s="194"/>
      <c r="CX435" s="194"/>
      <c r="CY435" s="194"/>
      <c r="CZ435" s="194"/>
      <c r="DA435" s="194"/>
      <c r="DB435" s="194"/>
      <c r="DC435" s="194"/>
      <c r="DD435" s="194"/>
      <c r="DE435" s="194"/>
      <c r="DF435" s="194"/>
      <c r="DG435" s="194"/>
      <c r="DH435" s="194"/>
      <c r="DI435" s="194"/>
    </row>
    <row r="436" spans="1:113" x14ac:dyDescent="0.25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  <c r="BO436" s="194"/>
      <c r="BP436" s="194"/>
      <c r="BQ436" s="194"/>
      <c r="BR436" s="194"/>
      <c r="BS436" s="194"/>
      <c r="BT436" s="194"/>
      <c r="BU436" s="194"/>
      <c r="BV436" s="194"/>
      <c r="BW436" s="194"/>
      <c r="BX436" s="194"/>
      <c r="BY436" s="194"/>
      <c r="BZ436" s="194"/>
      <c r="CA436" s="194"/>
      <c r="CB436" s="194"/>
      <c r="CC436" s="194"/>
      <c r="CD436" s="194"/>
      <c r="CE436" s="194"/>
      <c r="CF436" s="194"/>
      <c r="CG436" s="194"/>
      <c r="CH436" s="194"/>
      <c r="CI436" s="194"/>
      <c r="CJ436" s="194"/>
      <c r="CK436" s="194"/>
      <c r="CL436" s="194"/>
      <c r="CM436" s="194"/>
      <c r="CN436" s="194"/>
      <c r="CO436" s="194"/>
      <c r="CP436" s="194"/>
      <c r="CQ436" s="194"/>
      <c r="CR436" s="194"/>
      <c r="CS436" s="194"/>
      <c r="CT436" s="194"/>
      <c r="CU436" s="194"/>
      <c r="CV436" s="194"/>
      <c r="CW436" s="194"/>
      <c r="CX436" s="194"/>
      <c r="CY436" s="194"/>
      <c r="CZ436" s="194"/>
      <c r="DA436" s="194"/>
      <c r="DB436" s="194"/>
      <c r="DC436" s="194"/>
      <c r="DD436" s="194"/>
      <c r="DE436" s="194"/>
      <c r="DF436" s="194"/>
      <c r="DG436" s="194"/>
      <c r="DH436" s="194"/>
      <c r="DI436" s="194"/>
    </row>
    <row r="437" spans="1:113" x14ac:dyDescent="0.25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  <c r="BO437" s="194"/>
      <c r="BP437" s="194"/>
      <c r="BQ437" s="194"/>
      <c r="BR437" s="194"/>
      <c r="BS437" s="194"/>
      <c r="BT437" s="194"/>
      <c r="BU437" s="194"/>
      <c r="BV437" s="194"/>
      <c r="BW437" s="194"/>
      <c r="BX437" s="194"/>
      <c r="BY437" s="194"/>
      <c r="BZ437" s="194"/>
      <c r="CA437" s="194"/>
      <c r="CB437" s="194"/>
      <c r="CC437" s="194"/>
      <c r="CD437" s="194"/>
      <c r="CE437" s="194"/>
      <c r="CF437" s="194"/>
      <c r="CG437" s="194"/>
      <c r="CH437" s="194"/>
      <c r="CI437" s="194"/>
      <c r="CJ437" s="194"/>
      <c r="CK437" s="194"/>
      <c r="CL437" s="194"/>
      <c r="CM437" s="194"/>
      <c r="CN437" s="194"/>
      <c r="CO437" s="194"/>
      <c r="CP437" s="194"/>
      <c r="CQ437" s="194"/>
      <c r="CR437" s="194"/>
      <c r="CS437" s="194"/>
      <c r="CT437" s="194"/>
      <c r="CU437" s="194"/>
      <c r="CV437" s="194"/>
      <c r="CW437" s="194"/>
      <c r="CX437" s="194"/>
      <c r="CY437" s="194"/>
      <c r="CZ437" s="194"/>
      <c r="DA437" s="194"/>
      <c r="DB437" s="194"/>
      <c r="DC437" s="194"/>
      <c r="DD437" s="194"/>
      <c r="DE437" s="194"/>
      <c r="DF437" s="194"/>
      <c r="DG437" s="194"/>
      <c r="DH437" s="194"/>
      <c r="DI437" s="194"/>
    </row>
    <row r="438" spans="1:113" x14ac:dyDescent="0.25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  <c r="BO438" s="194"/>
      <c r="BP438" s="194"/>
      <c r="BQ438" s="194"/>
      <c r="BR438" s="194"/>
      <c r="BS438" s="194"/>
      <c r="BT438" s="194"/>
      <c r="BU438" s="194"/>
      <c r="BV438" s="194"/>
      <c r="BW438" s="194"/>
      <c r="BX438" s="194"/>
      <c r="BY438" s="194"/>
      <c r="BZ438" s="194"/>
      <c r="CA438" s="194"/>
      <c r="CB438" s="194"/>
      <c r="CC438" s="194"/>
      <c r="CD438" s="194"/>
      <c r="CE438" s="194"/>
      <c r="CF438" s="194"/>
      <c r="CG438" s="194"/>
      <c r="CH438" s="194"/>
      <c r="CI438" s="194"/>
      <c r="CJ438" s="194"/>
      <c r="CK438" s="194"/>
      <c r="CL438" s="194"/>
      <c r="CM438" s="194"/>
      <c r="CN438" s="194"/>
      <c r="CO438" s="194"/>
      <c r="CP438" s="194"/>
      <c r="CQ438" s="194"/>
      <c r="CR438" s="194"/>
      <c r="CS438" s="194"/>
      <c r="CT438" s="194"/>
      <c r="CU438" s="194"/>
      <c r="CV438" s="194"/>
      <c r="CW438" s="194"/>
      <c r="CX438" s="194"/>
      <c r="CY438" s="194"/>
      <c r="CZ438" s="194"/>
      <c r="DA438" s="194"/>
      <c r="DB438" s="194"/>
      <c r="DC438" s="194"/>
      <c r="DD438" s="194"/>
      <c r="DE438" s="194"/>
      <c r="DF438" s="194"/>
      <c r="DG438" s="194"/>
      <c r="DH438" s="194"/>
      <c r="DI438" s="194"/>
    </row>
    <row r="439" spans="1:113" x14ac:dyDescent="0.25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  <c r="BO439" s="194"/>
      <c r="BP439" s="194"/>
      <c r="BQ439" s="194"/>
      <c r="BR439" s="194"/>
      <c r="BS439" s="194"/>
      <c r="BT439" s="194"/>
      <c r="BU439" s="194"/>
      <c r="BV439" s="194"/>
      <c r="BW439" s="194"/>
      <c r="BX439" s="194"/>
      <c r="BY439" s="194"/>
      <c r="BZ439" s="194"/>
      <c r="CA439" s="194"/>
      <c r="CB439" s="194"/>
      <c r="CC439" s="194"/>
      <c r="CD439" s="194"/>
      <c r="CE439" s="194"/>
      <c r="CF439" s="194"/>
      <c r="CG439" s="194"/>
      <c r="CH439" s="194"/>
      <c r="CI439" s="194"/>
      <c r="CJ439" s="194"/>
      <c r="CK439" s="194"/>
      <c r="CL439" s="194"/>
      <c r="CM439" s="194"/>
      <c r="CN439" s="194"/>
      <c r="CO439" s="194"/>
      <c r="CP439" s="194"/>
      <c r="CQ439" s="194"/>
      <c r="CR439" s="194"/>
      <c r="CS439" s="194"/>
      <c r="CT439" s="194"/>
      <c r="CU439" s="194"/>
      <c r="CV439" s="194"/>
      <c r="CW439" s="194"/>
      <c r="CX439" s="194"/>
      <c r="CY439" s="194"/>
      <c r="CZ439" s="194"/>
      <c r="DA439" s="194"/>
      <c r="DB439" s="194"/>
      <c r="DC439" s="194"/>
      <c r="DD439" s="194"/>
      <c r="DE439" s="194"/>
      <c r="DF439" s="194"/>
      <c r="DG439" s="194"/>
      <c r="DH439" s="194"/>
      <c r="DI439" s="194"/>
    </row>
    <row r="440" spans="1:113" x14ac:dyDescent="0.25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  <c r="BO440" s="194"/>
      <c r="BP440" s="194"/>
      <c r="BQ440" s="194"/>
      <c r="BR440" s="194"/>
      <c r="BS440" s="194"/>
      <c r="BT440" s="194"/>
      <c r="BU440" s="194"/>
      <c r="BV440" s="194"/>
      <c r="BW440" s="194"/>
      <c r="BX440" s="194"/>
      <c r="BY440" s="194"/>
      <c r="BZ440" s="194"/>
      <c r="CA440" s="194"/>
      <c r="CB440" s="194"/>
      <c r="CC440" s="194"/>
      <c r="CD440" s="194"/>
      <c r="CE440" s="194"/>
      <c r="CF440" s="194"/>
      <c r="CG440" s="194"/>
      <c r="CH440" s="194"/>
      <c r="CI440" s="194"/>
      <c r="CJ440" s="194"/>
      <c r="CK440" s="194"/>
      <c r="CL440" s="194"/>
      <c r="CM440" s="194"/>
      <c r="CN440" s="194"/>
      <c r="CO440" s="194"/>
      <c r="CP440" s="194"/>
      <c r="CQ440" s="194"/>
      <c r="CR440" s="194"/>
      <c r="CS440" s="194"/>
      <c r="CT440" s="194"/>
      <c r="CU440" s="194"/>
      <c r="CV440" s="194"/>
      <c r="CW440" s="194"/>
      <c r="CX440" s="194"/>
      <c r="CY440" s="194"/>
      <c r="CZ440" s="194"/>
      <c r="DA440" s="194"/>
      <c r="DB440" s="194"/>
      <c r="DC440" s="194"/>
      <c r="DD440" s="194"/>
      <c r="DE440" s="194"/>
      <c r="DF440" s="194"/>
      <c r="DG440" s="194"/>
      <c r="DH440" s="194"/>
      <c r="DI440" s="194"/>
    </row>
    <row r="441" spans="1:113" x14ac:dyDescent="0.25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  <c r="BO441" s="194"/>
      <c r="BP441" s="194"/>
      <c r="BQ441" s="194"/>
      <c r="BR441" s="194"/>
      <c r="BS441" s="194"/>
      <c r="BT441" s="194"/>
      <c r="BU441" s="194"/>
      <c r="BV441" s="194"/>
      <c r="BW441" s="194"/>
      <c r="BX441" s="194"/>
      <c r="BY441" s="194"/>
      <c r="BZ441" s="194"/>
      <c r="CA441" s="194"/>
      <c r="CB441" s="194"/>
      <c r="CC441" s="194"/>
      <c r="CD441" s="194"/>
      <c r="CE441" s="194"/>
      <c r="CF441" s="194"/>
      <c r="CG441" s="194"/>
      <c r="CH441" s="194"/>
      <c r="CI441" s="194"/>
      <c r="CJ441" s="194"/>
      <c r="CK441" s="194"/>
      <c r="CL441" s="194"/>
      <c r="CM441" s="194"/>
      <c r="CN441" s="194"/>
      <c r="CO441" s="194"/>
      <c r="CP441" s="194"/>
      <c r="CQ441" s="194"/>
      <c r="CR441" s="194"/>
      <c r="CS441" s="194"/>
      <c r="CT441" s="194"/>
      <c r="CU441" s="194"/>
      <c r="CV441" s="194"/>
      <c r="CW441" s="194"/>
      <c r="CX441" s="194"/>
      <c r="CY441" s="194"/>
      <c r="CZ441" s="194"/>
      <c r="DA441" s="194"/>
      <c r="DB441" s="194"/>
      <c r="DC441" s="194"/>
      <c r="DD441" s="194"/>
      <c r="DE441" s="194"/>
      <c r="DF441" s="194"/>
      <c r="DG441" s="194"/>
      <c r="DH441" s="194"/>
      <c r="DI441" s="194"/>
    </row>
    <row r="442" spans="1:113" x14ac:dyDescent="0.25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  <c r="BO442" s="194"/>
      <c r="BP442" s="194"/>
      <c r="BQ442" s="194"/>
      <c r="BR442" s="194"/>
      <c r="BS442" s="194"/>
      <c r="BT442" s="194"/>
      <c r="BU442" s="194"/>
      <c r="BV442" s="194"/>
      <c r="BW442" s="194"/>
      <c r="BX442" s="194"/>
      <c r="BY442" s="194"/>
      <c r="BZ442" s="194"/>
      <c r="CA442" s="194"/>
      <c r="CB442" s="194"/>
      <c r="CC442" s="194"/>
      <c r="CD442" s="194"/>
      <c r="CE442" s="194"/>
      <c r="CF442" s="194"/>
      <c r="CG442" s="194"/>
      <c r="CH442" s="194"/>
      <c r="CI442" s="194"/>
      <c r="CJ442" s="194"/>
      <c r="CK442" s="194"/>
      <c r="CL442" s="194"/>
      <c r="CM442" s="194"/>
      <c r="CN442" s="194"/>
      <c r="CO442" s="194"/>
      <c r="CP442" s="194"/>
      <c r="CQ442" s="194"/>
      <c r="CR442" s="194"/>
      <c r="CS442" s="194"/>
      <c r="CT442" s="194"/>
      <c r="CU442" s="194"/>
      <c r="CV442" s="194"/>
      <c r="CW442" s="194"/>
      <c r="CX442" s="194"/>
      <c r="CY442" s="194"/>
      <c r="CZ442" s="194"/>
      <c r="DA442" s="194"/>
      <c r="DB442" s="194"/>
      <c r="DC442" s="194"/>
      <c r="DD442" s="194"/>
      <c r="DE442" s="194"/>
      <c r="DF442" s="194"/>
      <c r="DG442" s="194"/>
      <c r="DH442" s="194"/>
      <c r="DI442" s="194"/>
    </row>
    <row r="443" spans="1:113" x14ac:dyDescent="0.25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  <c r="BO443" s="194"/>
      <c r="BP443" s="194"/>
      <c r="BQ443" s="194"/>
      <c r="BR443" s="194"/>
      <c r="BS443" s="194"/>
      <c r="BT443" s="194"/>
      <c r="BU443" s="194"/>
      <c r="BV443" s="194"/>
      <c r="BW443" s="194"/>
      <c r="BX443" s="194"/>
      <c r="BY443" s="194"/>
      <c r="BZ443" s="194"/>
      <c r="CA443" s="194"/>
      <c r="CB443" s="194"/>
      <c r="CC443" s="194"/>
      <c r="CD443" s="194"/>
      <c r="CE443" s="194"/>
      <c r="CF443" s="194"/>
      <c r="CG443" s="194"/>
      <c r="CH443" s="194"/>
      <c r="CI443" s="194"/>
      <c r="CJ443" s="194"/>
      <c r="CK443" s="194"/>
      <c r="CL443" s="194"/>
      <c r="CM443" s="194"/>
      <c r="CN443" s="194"/>
      <c r="CO443" s="194"/>
      <c r="CP443" s="194"/>
      <c r="CQ443" s="194"/>
      <c r="CR443" s="194"/>
      <c r="CS443" s="194"/>
      <c r="CT443" s="194"/>
      <c r="CU443" s="194"/>
      <c r="CV443" s="194"/>
      <c r="CW443" s="194"/>
      <c r="CX443" s="194"/>
      <c r="CY443" s="194"/>
      <c r="CZ443" s="194"/>
      <c r="DA443" s="194"/>
      <c r="DB443" s="194"/>
      <c r="DC443" s="194"/>
      <c r="DD443" s="194"/>
      <c r="DE443" s="194"/>
      <c r="DF443" s="194"/>
      <c r="DG443" s="194"/>
      <c r="DH443" s="194"/>
      <c r="DI443" s="194"/>
    </row>
    <row r="444" spans="1:113" x14ac:dyDescent="0.25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  <c r="BO444" s="194"/>
      <c r="BP444" s="194"/>
      <c r="BQ444" s="194"/>
      <c r="BR444" s="194"/>
      <c r="BS444" s="194"/>
      <c r="BT444" s="194"/>
      <c r="BU444" s="194"/>
      <c r="BV444" s="194"/>
      <c r="BW444" s="194"/>
      <c r="BX444" s="194"/>
      <c r="BY444" s="194"/>
      <c r="BZ444" s="194"/>
      <c r="CA444" s="194"/>
      <c r="CB444" s="194"/>
      <c r="CC444" s="194"/>
      <c r="CD444" s="194"/>
      <c r="CE444" s="194"/>
      <c r="CF444" s="194"/>
      <c r="CG444" s="194"/>
      <c r="CH444" s="194"/>
      <c r="CI444" s="194"/>
      <c r="CJ444" s="194"/>
      <c r="CK444" s="194"/>
      <c r="CL444" s="194"/>
      <c r="CM444" s="194"/>
      <c r="CN444" s="194"/>
      <c r="CO444" s="194"/>
      <c r="CP444" s="194"/>
      <c r="CQ444" s="194"/>
      <c r="CR444" s="194"/>
      <c r="CS444" s="194"/>
      <c r="CT444" s="194"/>
      <c r="CU444" s="194"/>
      <c r="CV444" s="194"/>
      <c r="CW444" s="194"/>
      <c r="CX444" s="194"/>
      <c r="CY444" s="194"/>
      <c r="CZ444" s="194"/>
      <c r="DA444" s="194"/>
      <c r="DB444" s="194"/>
      <c r="DC444" s="194"/>
      <c r="DD444" s="194"/>
      <c r="DE444" s="194"/>
      <c r="DF444" s="194"/>
      <c r="DG444" s="194"/>
      <c r="DH444" s="194"/>
      <c r="DI444" s="194"/>
    </row>
    <row r="445" spans="1:113" x14ac:dyDescent="0.2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  <c r="BO445" s="194"/>
      <c r="BP445" s="194"/>
      <c r="BQ445" s="194"/>
      <c r="BR445" s="194"/>
      <c r="BS445" s="194"/>
      <c r="BT445" s="194"/>
      <c r="BU445" s="194"/>
      <c r="BV445" s="194"/>
      <c r="BW445" s="194"/>
      <c r="BX445" s="194"/>
      <c r="BY445" s="194"/>
      <c r="BZ445" s="194"/>
      <c r="CA445" s="194"/>
      <c r="CB445" s="194"/>
      <c r="CC445" s="194"/>
      <c r="CD445" s="194"/>
      <c r="CE445" s="194"/>
      <c r="CF445" s="194"/>
      <c r="CG445" s="194"/>
      <c r="CH445" s="194"/>
      <c r="CI445" s="194"/>
      <c r="CJ445" s="194"/>
      <c r="CK445" s="194"/>
      <c r="CL445" s="194"/>
      <c r="CM445" s="194"/>
      <c r="CN445" s="194"/>
      <c r="CO445" s="194"/>
      <c r="CP445" s="194"/>
      <c r="CQ445" s="194"/>
      <c r="CR445" s="194"/>
      <c r="CS445" s="194"/>
      <c r="CT445" s="194"/>
      <c r="CU445" s="194"/>
      <c r="CV445" s="194"/>
      <c r="CW445" s="194"/>
      <c r="CX445" s="194"/>
      <c r="CY445" s="194"/>
      <c r="CZ445" s="194"/>
      <c r="DA445" s="194"/>
      <c r="DB445" s="194"/>
      <c r="DC445" s="194"/>
      <c r="DD445" s="194"/>
      <c r="DE445" s="194"/>
      <c r="DF445" s="194"/>
      <c r="DG445" s="194"/>
      <c r="DH445" s="194"/>
      <c r="DI445" s="194"/>
    </row>
    <row r="446" spans="1:113" x14ac:dyDescent="0.25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  <c r="BO446" s="194"/>
      <c r="BP446" s="194"/>
      <c r="BQ446" s="194"/>
      <c r="BR446" s="194"/>
      <c r="BS446" s="194"/>
      <c r="BT446" s="194"/>
      <c r="BU446" s="194"/>
      <c r="BV446" s="194"/>
      <c r="BW446" s="194"/>
      <c r="BX446" s="194"/>
      <c r="BY446" s="194"/>
      <c r="BZ446" s="194"/>
      <c r="CA446" s="194"/>
      <c r="CB446" s="194"/>
      <c r="CC446" s="194"/>
      <c r="CD446" s="194"/>
      <c r="CE446" s="194"/>
      <c r="CF446" s="194"/>
      <c r="CG446" s="194"/>
      <c r="CH446" s="194"/>
      <c r="CI446" s="194"/>
      <c r="CJ446" s="194"/>
      <c r="CK446" s="194"/>
      <c r="CL446" s="194"/>
      <c r="CM446" s="194"/>
      <c r="CN446" s="194"/>
      <c r="CO446" s="194"/>
      <c r="CP446" s="194"/>
      <c r="CQ446" s="194"/>
      <c r="CR446" s="194"/>
      <c r="CS446" s="194"/>
      <c r="CT446" s="194"/>
      <c r="CU446" s="194"/>
      <c r="CV446" s="194"/>
      <c r="CW446" s="194"/>
      <c r="CX446" s="194"/>
      <c r="CY446" s="194"/>
      <c r="CZ446" s="194"/>
      <c r="DA446" s="194"/>
      <c r="DB446" s="194"/>
      <c r="DC446" s="194"/>
      <c r="DD446" s="194"/>
      <c r="DE446" s="194"/>
      <c r="DF446" s="194"/>
      <c r="DG446" s="194"/>
      <c r="DH446" s="194"/>
      <c r="DI446" s="194"/>
    </row>
    <row r="447" spans="1:113" x14ac:dyDescent="0.25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  <c r="BO447" s="194"/>
      <c r="BP447" s="194"/>
      <c r="BQ447" s="194"/>
      <c r="BR447" s="194"/>
      <c r="BS447" s="194"/>
      <c r="BT447" s="194"/>
      <c r="BU447" s="194"/>
      <c r="BV447" s="194"/>
      <c r="BW447" s="194"/>
      <c r="BX447" s="194"/>
      <c r="BY447" s="194"/>
      <c r="BZ447" s="194"/>
      <c r="CA447" s="194"/>
      <c r="CB447" s="194"/>
      <c r="CC447" s="194"/>
      <c r="CD447" s="194"/>
      <c r="CE447" s="194"/>
      <c r="CF447" s="194"/>
      <c r="CG447" s="194"/>
      <c r="CH447" s="194"/>
      <c r="CI447" s="194"/>
      <c r="CJ447" s="194"/>
      <c r="CK447" s="194"/>
      <c r="CL447" s="194"/>
      <c r="CM447" s="194"/>
      <c r="CN447" s="194"/>
      <c r="CO447" s="194"/>
      <c r="CP447" s="194"/>
      <c r="CQ447" s="194"/>
      <c r="CR447" s="194"/>
      <c r="CS447" s="194"/>
      <c r="CT447" s="194"/>
      <c r="CU447" s="194"/>
      <c r="CV447" s="194"/>
      <c r="CW447" s="194"/>
      <c r="CX447" s="194"/>
      <c r="CY447" s="194"/>
      <c r="CZ447" s="194"/>
      <c r="DA447" s="194"/>
      <c r="DB447" s="194"/>
      <c r="DC447" s="194"/>
      <c r="DD447" s="194"/>
      <c r="DE447" s="194"/>
      <c r="DF447" s="194"/>
      <c r="DG447" s="194"/>
      <c r="DH447" s="194"/>
      <c r="DI447" s="194"/>
    </row>
    <row r="448" spans="1:113" x14ac:dyDescent="0.25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  <c r="BO448" s="194"/>
      <c r="BP448" s="194"/>
      <c r="BQ448" s="194"/>
      <c r="BR448" s="194"/>
      <c r="BS448" s="194"/>
      <c r="BT448" s="194"/>
      <c r="BU448" s="194"/>
      <c r="BV448" s="194"/>
      <c r="BW448" s="194"/>
      <c r="BX448" s="194"/>
      <c r="BY448" s="194"/>
      <c r="BZ448" s="194"/>
      <c r="CA448" s="194"/>
      <c r="CB448" s="194"/>
      <c r="CC448" s="194"/>
      <c r="CD448" s="194"/>
      <c r="CE448" s="194"/>
      <c r="CF448" s="194"/>
      <c r="CG448" s="194"/>
      <c r="CH448" s="194"/>
      <c r="CI448" s="194"/>
      <c r="CJ448" s="194"/>
      <c r="CK448" s="194"/>
      <c r="CL448" s="194"/>
      <c r="CM448" s="194"/>
      <c r="CN448" s="194"/>
      <c r="CO448" s="194"/>
      <c r="CP448" s="194"/>
      <c r="CQ448" s="194"/>
      <c r="CR448" s="194"/>
      <c r="CS448" s="194"/>
      <c r="CT448" s="194"/>
      <c r="CU448" s="194"/>
      <c r="CV448" s="194"/>
      <c r="CW448" s="194"/>
      <c r="CX448" s="194"/>
      <c r="CY448" s="194"/>
      <c r="CZ448" s="194"/>
      <c r="DA448" s="194"/>
      <c r="DB448" s="194"/>
      <c r="DC448" s="194"/>
      <c r="DD448" s="194"/>
      <c r="DE448" s="194"/>
      <c r="DF448" s="194"/>
      <c r="DG448" s="194"/>
      <c r="DH448" s="194"/>
      <c r="DI448" s="194"/>
    </row>
    <row r="449" spans="1:113" x14ac:dyDescent="0.25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  <c r="BO449" s="194"/>
      <c r="BP449" s="194"/>
      <c r="BQ449" s="194"/>
      <c r="BR449" s="194"/>
      <c r="BS449" s="194"/>
      <c r="BT449" s="194"/>
      <c r="BU449" s="194"/>
      <c r="BV449" s="194"/>
      <c r="BW449" s="194"/>
      <c r="BX449" s="194"/>
      <c r="BY449" s="194"/>
      <c r="BZ449" s="194"/>
      <c r="CA449" s="194"/>
      <c r="CB449" s="194"/>
      <c r="CC449" s="194"/>
      <c r="CD449" s="194"/>
      <c r="CE449" s="194"/>
      <c r="CF449" s="194"/>
      <c r="CG449" s="194"/>
      <c r="CH449" s="194"/>
      <c r="CI449" s="194"/>
      <c r="CJ449" s="194"/>
      <c r="CK449" s="194"/>
      <c r="CL449" s="194"/>
      <c r="CM449" s="194"/>
      <c r="CN449" s="194"/>
      <c r="CO449" s="194"/>
      <c r="CP449" s="194"/>
      <c r="CQ449" s="194"/>
      <c r="CR449" s="194"/>
      <c r="CS449" s="194"/>
      <c r="CT449" s="194"/>
      <c r="CU449" s="194"/>
      <c r="CV449" s="194"/>
      <c r="CW449" s="194"/>
      <c r="CX449" s="194"/>
      <c r="CY449" s="194"/>
      <c r="CZ449" s="194"/>
      <c r="DA449" s="194"/>
      <c r="DB449" s="194"/>
      <c r="DC449" s="194"/>
      <c r="DD449" s="194"/>
      <c r="DE449" s="194"/>
      <c r="DF449" s="194"/>
      <c r="DG449" s="194"/>
      <c r="DH449" s="194"/>
      <c r="DI449" s="194"/>
    </row>
    <row r="450" spans="1:113" x14ac:dyDescent="0.25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  <c r="BO450" s="194"/>
      <c r="BP450" s="194"/>
      <c r="BQ450" s="194"/>
      <c r="BR450" s="194"/>
      <c r="BS450" s="194"/>
      <c r="BT450" s="194"/>
      <c r="BU450" s="194"/>
      <c r="BV450" s="194"/>
      <c r="BW450" s="194"/>
      <c r="BX450" s="194"/>
      <c r="BY450" s="194"/>
      <c r="BZ450" s="194"/>
      <c r="CA450" s="194"/>
      <c r="CB450" s="194"/>
      <c r="CC450" s="194"/>
      <c r="CD450" s="194"/>
      <c r="CE450" s="194"/>
      <c r="CF450" s="194"/>
      <c r="CG450" s="194"/>
      <c r="CH450" s="194"/>
      <c r="CI450" s="194"/>
      <c r="CJ450" s="194"/>
      <c r="CK450" s="194"/>
      <c r="CL450" s="194"/>
      <c r="CM450" s="194"/>
      <c r="CN450" s="194"/>
      <c r="CO450" s="194"/>
      <c r="CP450" s="194"/>
      <c r="CQ450" s="194"/>
      <c r="CR450" s="194"/>
      <c r="CS450" s="194"/>
      <c r="CT450" s="194"/>
      <c r="CU450" s="194"/>
      <c r="CV450" s="194"/>
      <c r="CW450" s="194"/>
      <c r="CX450" s="194"/>
      <c r="CY450" s="194"/>
      <c r="CZ450" s="194"/>
      <c r="DA450" s="194"/>
      <c r="DB450" s="194"/>
      <c r="DC450" s="194"/>
      <c r="DD450" s="194"/>
      <c r="DE450" s="194"/>
      <c r="DF450" s="194"/>
      <c r="DG450" s="194"/>
      <c r="DH450" s="194"/>
      <c r="DI450" s="194"/>
    </row>
    <row r="451" spans="1:113" x14ac:dyDescent="0.25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  <c r="BO451" s="194"/>
      <c r="BP451" s="194"/>
      <c r="BQ451" s="194"/>
      <c r="BR451" s="194"/>
      <c r="BS451" s="194"/>
      <c r="BT451" s="194"/>
      <c r="BU451" s="194"/>
      <c r="BV451" s="194"/>
      <c r="BW451" s="194"/>
      <c r="BX451" s="194"/>
      <c r="BY451" s="194"/>
      <c r="BZ451" s="194"/>
      <c r="CA451" s="194"/>
      <c r="CB451" s="194"/>
      <c r="CC451" s="194"/>
      <c r="CD451" s="194"/>
      <c r="CE451" s="194"/>
      <c r="CF451" s="194"/>
      <c r="CG451" s="194"/>
      <c r="CH451" s="194"/>
      <c r="CI451" s="194"/>
      <c r="CJ451" s="194"/>
      <c r="CK451" s="194"/>
      <c r="CL451" s="194"/>
      <c r="CM451" s="194"/>
      <c r="CN451" s="194"/>
      <c r="CO451" s="194"/>
      <c r="CP451" s="194"/>
      <c r="CQ451" s="194"/>
      <c r="CR451" s="194"/>
      <c r="CS451" s="194"/>
      <c r="CT451" s="194"/>
      <c r="CU451" s="194"/>
      <c r="CV451" s="194"/>
      <c r="CW451" s="194"/>
      <c r="CX451" s="194"/>
      <c r="CY451" s="194"/>
      <c r="CZ451" s="194"/>
      <c r="DA451" s="194"/>
      <c r="DB451" s="194"/>
      <c r="DC451" s="194"/>
      <c r="DD451" s="194"/>
      <c r="DE451" s="194"/>
      <c r="DF451" s="194"/>
      <c r="DG451" s="194"/>
      <c r="DH451" s="194"/>
      <c r="DI451" s="194"/>
    </row>
    <row r="452" spans="1:113" x14ac:dyDescent="0.25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  <c r="BO452" s="194"/>
      <c r="BP452" s="194"/>
      <c r="BQ452" s="194"/>
      <c r="BR452" s="194"/>
      <c r="BS452" s="194"/>
      <c r="BT452" s="194"/>
      <c r="BU452" s="194"/>
      <c r="BV452" s="194"/>
      <c r="BW452" s="194"/>
      <c r="BX452" s="194"/>
      <c r="BY452" s="194"/>
      <c r="BZ452" s="194"/>
      <c r="CA452" s="194"/>
      <c r="CB452" s="194"/>
      <c r="CC452" s="194"/>
      <c r="CD452" s="194"/>
      <c r="CE452" s="194"/>
      <c r="CF452" s="194"/>
      <c r="CG452" s="194"/>
      <c r="CH452" s="194"/>
      <c r="CI452" s="194"/>
      <c r="CJ452" s="194"/>
      <c r="CK452" s="194"/>
      <c r="CL452" s="194"/>
      <c r="CM452" s="194"/>
      <c r="CN452" s="194"/>
      <c r="CO452" s="194"/>
      <c r="CP452" s="194"/>
      <c r="CQ452" s="194"/>
      <c r="CR452" s="194"/>
      <c r="CS452" s="194"/>
      <c r="CT452" s="194"/>
      <c r="CU452" s="194"/>
      <c r="CV452" s="194"/>
      <c r="CW452" s="194"/>
      <c r="CX452" s="194"/>
      <c r="CY452" s="194"/>
      <c r="CZ452" s="194"/>
      <c r="DA452" s="194"/>
      <c r="DB452" s="194"/>
      <c r="DC452" s="194"/>
      <c r="DD452" s="194"/>
      <c r="DE452" s="194"/>
      <c r="DF452" s="194"/>
      <c r="DG452" s="194"/>
      <c r="DH452" s="194"/>
      <c r="DI452" s="194"/>
    </row>
    <row r="453" spans="1:113" x14ac:dyDescent="0.25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  <c r="BO453" s="194"/>
      <c r="BP453" s="194"/>
      <c r="BQ453" s="194"/>
      <c r="BR453" s="194"/>
      <c r="BS453" s="194"/>
      <c r="BT453" s="194"/>
      <c r="BU453" s="194"/>
      <c r="BV453" s="194"/>
      <c r="BW453" s="194"/>
      <c r="BX453" s="194"/>
      <c r="BY453" s="194"/>
      <c r="BZ453" s="194"/>
      <c r="CA453" s="194"/>
      <c r="CB453" s="194"/>
      <c r="CC453" s="194"/>
      <c r="CD453" s="194"/>
      <c r="CE453" s="194"/>
      <c r="CF453" s="194"/>
      <c r="CG453" s="194"/>
      <c r="CH453" s="194"/>
      <c r="CI453" s="194"/>
      <c r="CJ453" s="194"/>
      <c r="CK453" s="194"/>
      <c r="CL453" s="194"/>
      <c r="CM453" s="194"/>
      <c r="CN453" s="194"/>
      <c r="CO453" s="194"/>
      <c r="CP453" s="194"/>
      <c r="CQ453" s="194"/>
      <c r="CR453" s="194"/>
      <c r="CS453" s="194"/>
      <c r="CT453" s="194"/>
      <c r="CU453" s="194"/>
      <c r="CV453" s="194"/>
      <c r="CW453" s="194"/>
      <c r="CX453" s="194"/>
      <c r="CY453" s="194"/>
      <c r="CZ453" s="194"/>
      <c r="DA453" s="194"/>
      <c r="DB453" s="194"/>
      <c r="DC453" s="194"/>
      <c r="DD453" s="194"/>
      <c r="DE453" s="194"/>
      <c r="DF453" s="194"/>
      <c r="DG453" s="194"/>
      <c r="DH453" s="194"/>
      <c r="DI453" s="194"/>
    </row>
    <row r="454" spans="1:113" x14ac:dyDescent="0.25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  <c r="BO454" s="194"/>
      <c r="BP454" s="194"/>
      <c r="BQ454" s="194"/>
      <c r="BR454" s="194"/>
      <c r="BS454" s="194"/>
      <c r="BT454" s="194"/>
      <c r="BU454" s="194"/>
      <c r="BV454" s="194"/>
      <c r="BW454" s="194"/>
      <c r="BX454" s="194"/>
      <c r="BY454" s="194"/>
      <c r="BZ454" s="194"/>
      <c r="CA454" s="194"/>
      <c r="CB454" s="194"/>
      <c r="CC454" s="194"/>
      <c r="CD454" s="194"/>
      <c r="CE454" s="194"/>
      <c r="CF454" s="194"/>
      <c r="CG454" s="194"/>
      <c r="CH454" s="194"/>
      <c r="CI454" s="194"/>
      <c r="CJ454" s="194"/>
      <c r="CK454" s="194"/>
      <c r="CL454" s="194"/>
      <c r="CM454" s="194"/>
      <c r="CN454" s="194"/>
      <c r="CO454" s="194"/>
      <c r="CP454" s="194"/>
      <c r="CQ454" s="194"/>
      <c r="CR454" s="194"/>
      <c r="CS454" s="194"/>
      <c r="CT454" s="194"/>
      <c r="CU454" s="194"/>
      <c r="CV454" s="194"/>
      <c r="CW454" s="194"/>
      <c r="CX454" s="194"/>
      <c r="CY454" s="194"/>
      <c r="CZ454" s="194"/>
      <c r="DA454" s="194"/>
      <c r="DB454" s="194"/>
      <c r="DC454" s="194"/>
      <c r="DD454" s="194"/>
      <c r="DE454" s="194"/>
      <c r="DF454" s="194"/>
      <c r="DG454" s="194"/>
      <c r="DH454" s="194"/>
      <c r="DI454" s="194"/>
    </row>
    <row r="455" spans="1:113" x14ac:dyDescent="0.2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  <c r="BO455" s="194"/>
      <c r="BP455" s="194"/>
      <c r="BQ455" s="194"/>
      <c r="BR455" s="194"/>
      <c r="BS455" s="194"/>
      <c r="BT455" s="194"/>
      <c r="BU455" s="194"/>
      <c r="BV455" s="194"/>
      <c r="BW455" s="194"/>
      <c r="BX455" s="194"/>
      <c r="BY455" s="194"/>
      <c r="BZ455" s="194"/>
      <c r="CA455" s="194"/>
      <c r="CB455" s="194"/>
      <c r="CC455" s="194"/>
      <c r="CD455" s="194"/>
      <c r="CE455" s="194"/>
      <c r="CF455" s="194"/>
      <c r="CG455" s="194"/>
      <c r="CH455" s="194"/>
      <c r="CI455" s="194"/>
      <c r="CJ455" s="194"/>
      <c r="CK455" s="194"/>
      <c r="CL455" s="194"/>
      <c r="CM455" s="194"/>
      <c r="CN455" s="194"/>
      <c r="CO455" s="194"/>
      <c r="CP455" s="194"/>
      <c r="CQ455" s="194"/>
      <c r="CR455" s="194"/>
      <c r="CS455" s="194"/>
      <c r="CT455" s="194"/>
      <c r="CU455" s="194"/>
      <c r="CV455" s="194"/>
      <c r="CW455" s="194"/>
      <c r="CX455" s="194"/>
      <c r="CY455" s="194"/>
      <c r="CZ455" s="194"/>
      <c r="DA455" s="194"/>
      <c r="DB455" s="194"/>
      <c r="DC455" s="194"/>
      <c r="DD455" s="194"/>
      <c r="DE455" s="194"/>
      <c r="DF455" s="194"/>
      <c r="DG455" s="194"/>
      <c r="DH455" s="194"/>
      <c r="DI455" s="194"/>
    </row>
    <row r="456" spans="1:113" x14ac:dyDescent="0.25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  <c r="BO456" s="194"/>
      <c r="BP456" s="194"/>
      <c r="BQ456" s="194"/>
      <c r="BR456" s="194"/>
      <c r="BS456" s="194"/>
      <c r="BT456" s="194"/>
      <c r="BU456" s="194"/>
      <c r="BV456" s="194"/>
      <c r="BW456" s="194"/>
      <c r="BX456" s="194"/>
      <c r="BY456" s="194"/>
      <c r="BZ456" s="194"/>
      <c r="CA456" s="194"/>
      <c r="CB456" s="194"/>
      <c r="CC456" s="194"/>
      <c r="CD456" s="194"/>
      <c r="CE456" s="194"/>
      <c r="CF456" s="194"/>
      <c r="CG456" s="194"/>
      <c r="CH456" s="194"/>
      <c r="CI456" s="194"/>
      <c r="CJ456" s="194"/>
      <c r="CK456" s="194"/>
      <c r="CL456" s="194"/>
      <c r="CM456" s="194"/>
      <c r="CN456" s="194"/>
      <c r="CO456" s="194"/>
      <c r="CP456" s="194"/>
      <c r="CQ456" s="194"/>
      <c r="CR456" s="194"/>
      <c r="CS456" s="194"/>
      <c r="CT456" s="194"/>
      <c r="CU456" s="194"/>
      <c r="CV456" s="194"/>
      <c r="CW456" s="194"/>
      <c r="CX456" s="194"/>
      <c r="CY456" s="194"/>
      <c r="CZ456" s="194"/>
      <c r="DA456" s="194"/>
      <c r="DB456" s="194"/>
      <c r="DC456" s="194"/>
      <c r="DD456" s="194"/>
      <c r="DE456" s="194"/>
      <c r="DF456" s="194"/>
      <c r="DG456" s="194"/>
      <c r="DH456" s="194"/>
      <c r="DI456" s="194"/>
    </row>
    <row r="457" spans="1:113" x14ac:dyDescent="0.25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  <c r="BO457" s="194"/>
      <c r="BP457" s="194"/>
      <c r="BQ457" s="194"/>
      <c r="BR457" s="194"/>
      <c r="BS457" s="194"/>
      <c r="BT457" s="194"/>
      <c r="BU457" s="194"/>
      <c r="BV457" s="194"/>
      <c r="BW457" s="194"/>
      <c r="BX457" s="194"/>
      <c r="BY457" s="194"/>
      <c r="BZ457" s="194"/>
      <c r="CA457" s="194"/>
      <c r="CB457" s="194"/>
      <c r="CC457" s="194"/>
      <c r="CD457" s="194"/>
      <c r="CE457" s="194"/>
      <c r="CF457" s="194"/>
      <c r="CG457" s="194"/>
      <c r="CH457" s="194"/>
      <c r="CI457" s="194"/>
      <c r="CJ457" s="194"/>
      <c r="CK457" s="194"/>
      <c r="CL457" s="194"/>
      <c r="CM457" s="194"/>
      <c r="CN457" s="194"/>
      <c r="CO457" s="194"/>
      <c r="CP457" s="194"/>
      <c r="CQ457" s="194"/>
      <c r="CR457" s="194"/>
      <c r="CS457" s="194"/>
      <c r="CT457" s="194"/>
      <c r="CU457" s="194"/>
      <c r="CV457" s="194"/>
      <c r="CW457" s="194"/>
      <c r="CX457" s="194"/>
      <c r="CY457" s="194"/>
      <c r="CZ457" s="194"/>
      <c r="DA457" s="194"/>
      <c r="DB457" s="194"/>
      <c r="DC457" s="194"/>
      <c r="DD457" s="194"/>
      <c r="DE457" s="194"/>
      <c r="DF457" s="194"/>
      <c r="DG457" s="194"/>
      <c r="DH457" s="194"/>
      <c r="DI457" s="194"/>
    </row>
    <row r="458" spans="1:113" x14ac:dyDescent="0.25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  <c r="BO458" s="194"/>
      <c r="BP458" s="194"/>
      <c r="BQ458" s="194"/>
      <c r="BR458" s="194"/>
      <c r="BS458" s="194"/>
      <c r="BT458" s="194"/>
      <c r="BU458" s="194"/>
      <c r="BV458" s="194"/>
      <c r="BW458" s="194"/>
      <c r="BX458" s="194"/>
      <c r="BY458" s="194"/>
      <c r="BZ458" s="194"/>
      <c r="CA458" s="194"/>
      <c r="CB458" s="194"/>
      <c r="CC458" s="194"/>
      <c r="CD458" s="194"/>
      <c r="CE458" s="194"/>
      <c r="CF458" s="194"/>
      <c r="CG458" s="194"/>
      <c r="CH458" s="194"/>
      <c r="CI458" s="194"/>
      <c r="CJ458" s="194"/>
      <c r="CK458" s="194"/>
      <c r="CL458" s="194"/>
      <c r="CM458" s="194"/>
      <c r="CN458" s="194"/>
      <c r="CO458" s="194"/>
      <c r="CP458" s="194"/>
      <c r="CQ458" s="194"/>
      <c r="CR458" s="194"/>
      <c r="CS458" s="194"/>
      <c r="CT458" s="194"/>
      <c r="CU458" s="194"/>
      <c r="CV458" s="194"/>
      <c r="CW458" s="194"/>
      <c r="CX458" s="194"/>
      <c r="CY458" s="194"/>
      <c r="CZ458" s="194"/>
      <c r="DA458" s="194"/>
      <c r="DB458" s="194"/>
      <c r="DC458" s="194"/>
      <c r="DD458" s="194"/>
      <c r="DE458" s="194"/>
      <c r="DF458" s="194"/>
      <c r="DG458" s="194"/>
      <c r="DH458" s="194"/>
      <c r="DI458" s="194"/>
    </row>
    <row r="459" spans="1:113" x14ac:dyDescent="0.25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  <c r="BO459" s="194"/>
      <c r="BP459" s="194"/>
      <c r="BQ459" s="194"/>
      <c r="BR459" s="194"/>
      <c r="BS459" s="194"/>
      <c r="BT459" s="194"/>
      <c r="BU459" s="194"/>
      <c r="BV459" s="194"/>
      <c r="BW459" s="194"/>
      <c r="BX459" s="194"/>
      <c r="BY459" s="194"/>
      <c r="BZ459" s="194"/>
      <c r="CA459" s="194"/>
      <c r="CB459" s="194"/>
      <c r="CC459" s="194"/>
      <c r="CD459" s="194"/>
      <c r="CE459" s="194"/>
      <c r="CF459" s="194"/>
      <c r="CG459" s="194"/>
      <c r="CH459" s="194"/>
      <c r="CI459" s="194"/>
      <c r="CJ459" s="194"/>
      <c r="CK459" s="194"/>
      <c r="CL459" s="194"/>
      <c r="CM459" s="194"/>
      <c r="CN459" s="194"/>
      <c r="CO459" s="194"/>
      <c r="CP459" s="194"/>
      <c r="CQ459" s="194"/>
      <c r="CR459" s="194"/>
      <c r="CS459" s="194"/>
      <c r="CT459" s="194"/>
      <c r="CU459" s="194"/>
      <c r="CV459" s="194"/>
      <c r="CW459" s="194"/>
      <c r="CX459" s="194"/>
      <c r="CY459" s="194"/>
      <c r="CZ459" s="194"/>
      <c r="DA459" s="194"/>
      <c r="DB459" s="194"/>
      <c r="DC459" s="194"/>
      <c r="DD459" s="194"/>
      <c r="DE459" s="194"/>
      <c r="DF459" s="194"/>
      <c r="DG459" s="194"/>
      <c r="DH459" s="194"/>
      <c r="DI459" s="194"/>
    </row>
    <row r="460" spans="1:113" x14ac:dyDescent="0.25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  <c r="BO460" s="194"/>
      <c r="BP460" s="194"/>
      <c r="BQ460" s="194"/>
      <c r="BR460" s="194"/>
      <c r="BS460" s="194"/>
      <c r="BT460" s="194"/>
      <c r="BU460" s="194"/>
      <c r="BV460" s="194"/>
      <c r="BW460" s="194"/>
      <c r="BX460" s="194"/>
      <c r="BY460" s="194"/>
      <c r="BZ460" s="194"/>
      <c r="CA460" s="194"/>
      <c r="CB460" s="194"/>
      <c r="CC460" s="194"/>
      <c r="CD460" s="194"/>
      <c r="CE460" s="194"/>
      <c r="CF460" s="194"/>
      <c r="CG460" s="194"/>
      <c r="CH460" s="194"/>
      <c r="CI460" s="194"/>
      <c r="CJ460" s="194"/>
      <c r="CK460" s="194"/>
      <c r="CL460" s="194"/>
      <c r="CM460" s="194"/>
      <c r="CN460" s="194"/>
      <c r="CO460" s="194"/>
      <c r="CP460" s="194"/>
      <c r="CQ460" s="194"/>
      <c r="CR460" s="194"/>
      <c r="CS460" s="194"/>
      <c r="CT460" s="194"/>
      <c r="CU460" s="194"/>
      <c r="CV460" s="194"/>
      <c r="CW460" s="194"/>
      <c r="CX460" s="194"/>
      <c r="CY460" s="194"/>
      <c r="CZ460" s="194"/>
      <c r="DA460" s="194"/>
      <c r="DB460" s="194"/>
      <c r="DC460" s="194"/>
      <c r="DD460" s="194"/>
      <c r="DE460" s="194"/>
      <c r="DF460" s="194"/>
      <c r="DG460" s="194"/>
      <c r="DH460" s="194"/>
      <c r="DI460" s="194"/>
    </row>
    <row r="461" spans="1:113" x14ac:dyDescent="0.25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  <c r="BO461" s="194"/>
      <c r="BP461" s="194"/>
      <c r="BQ461" s="194"/>
      <c r="BR461" s="194"/>
      <c r="BS461" s="194"/>
      <c r="BT461" s="194"/>
      <c r="BU461" s="194"/>
      <c r="BV461" s="194"/>
      <c r="BW461" s="194"/>
      <c r="BX461" s="194"/>
      <c r="BY461" s="194"/>
      <c r="BZ461" s="194"/>
      <c r="CA461" s="194"/>
      <c r="CB461" s="194"/>
      <c r="CC461" s="194"/>
      <c r="CD461" s="194"/>
      <c r="CE461" s="194"/>
      <c r="CF461" s="194"/>
      <c r="CG461" s="194"/>
      <c r="CH461" s="194"/>
      <c r="CI461" s="194"/>
      <c r="CJ461" s="194"/>
      <c r="CK461" s="194"/>
      <c r="CL461" s="194"/>
      <c r="CM461" s="194"/>
      <c r="CN461" s="194"/>
      <c r="CO461" s="194"/>
      <c r="CP461" s="194"/>
      <c r="CQ461" s="194"/>
      <c r="CR461" s="194"/>
      <c r="CS461" s="194"/>
      <c r="CT461" s="194"/>
      <c r="CU461" s="194"/>
      <c r="CV461" s="194"/>
      <c r="CW461" s="194"/>
      <c r="CX461" s="194"/>
      <c r="CY461" s="194"/>
      <c r="CZ461" s="194"/>
      <c r="DA461" s="194"/>
      <c r="DB461" s="194"/>
      <c r="DC461" s="194"/>
      <c r="DD461" s="194"/>
      <c r="DE461" s="194"/>
      <c r="DF461" s="194"/>
      <c r="DG461" s="194"/>
      <c r="DH461" s="194"/>
      <c r="DI461" s="194"/>
    </row>
    <row r="462" spans="1:113" x14ac:dyDescent="0.25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  <c r="BO462" s="194"/>
      <c r="BP462" s="194"/>
      <c r="BQ462" s="194"/>
      <c r="BR462" s="194"/>
      <c r="BS462" s="194"/>
      <c r="BT462" s="194"/>
      <c r="BU462" s="194"/>
      <c r="BV462" s="194"/>
      <c r="BW462" s="194"/>
      <c r="BX462" s="194"/>
      <c r="BY462" s="194"/>
      <c r="BZ462" s="194"/>
      <c r="CA462" s="194"/>
      <c r="CB462" s="194"/>
      <c r="CC462" s="194"/>
      <c r="CD462" s="194"/>
      <c r="CE462" s="194"/>
      <c r="CF462" s="194"/>
      <c r="CG462" s="194"/>
      <c r="CH462" s="194"/>
      <c r="CI462" s="194"/>
      <c r="CJ462" s="194"/>
      <c r="CK462" s="194"/>
      <c r="CL462" s="194"/>
      <c r="CM462" s="194"/>
      <c r="CN462" s="194"/>
      <c r="CO462" s="194"/>
      <c r="CP462" s="194"/>
      <c r="CQ462" s="194"/>
      <c r="CR462" s="194"/>
      <c r="CS462" s="194"/>
      <c r="CT462" s="194"/>
      <c r="CU462" s="194"/>
      <c r="CV462" s="194"/>
      <c r="CW462" s="194"/>
      <c r="CX462" s="194"/>
      <c r="CY462" s="194"/>
      <c r="CZ462" s="194"/>
      <c r="DA462" s="194"/>
      <c r="DB462" s="194"/>
      <c r="DC462" s="194"/>
      <c r="DD462" s="194"/>
      <c r="DE462" s="194"/>
      <c r="DF462" s="194"/>
      <c r="DG462" s="194"/>
      <c r="DH462" s="194"/>
      <c r="DI462" s="194"/>
    </row>
    <row r="463" spans="1:113" x14ac:dyDescent="0.25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  <c r="BO463" s="194"/>
      <c r="BP463" s="194"/>
      <c r="BQ463" s="194"/>
      <c r="BR463" s="194"/>
      <c r="BS463" s="194"/>
      <c r="BT463" s="194"/>
      <c r="BU463" s="194"/>
      <c r="BV463" s="194"/>
      <c r="BW463" s="194"/>
      <c r="BX463" s="194"/>
      <c r="BY463" s="194"/>
      <c r="BZ463" s="194"/>
      <c r="CA463" s="194"/>
      <c r="CB463" s="194"/>
      <c r="CC463" s="194"/>
      <c r="CD463" s="194"/>
      <c r="CE463" s="194"/>
      <c r="CF463" s="194"/>
      <c r="CG463" s="194"/>
      <c r="CH463" s="194"/>
      <c r="CI463" s="194"/>
      <c r="CJ463" s="194"/>
      <c r="CK463" s="194"/>
      <c r="CL463" s="194"/>
      <c r="CM463" s="194"/>
      <c r="CN463" s="194"/>
      <c r="CO463" s="194"/>
      <c r="CP463" s="194"/>
      <c r="CQ463" s="194"/>
      <c r="CR463" s="194"/>
      <c r="CS463" s="194"/>
      <c r="CT463" s="194"/>
      <c r="CU463" s="194"/>
      <c r="CV463" s="194"/>
      <c r="CW463" s="194"/>
      <c r="CX463" s="194"/>
      <c r="CY463" s="194"/>
      <c r="CZ463" s="194"/>
      <c r="DA463" s="194"/>
      <c r="DB463" s="194"/>
      <c r="DC463" s="194"/>
      <c r="DD463" s="194"/>
      <c r="DE463" s="194"/>
      <c r="DF463" s="194"/>
      <c r="DG463" s="194"/>
      <c r="DH463" s="194"/>
      <c r="DI463" s="194"/>
    </row>
    <row r="464" spans="1:113" x14ac:dyDescent="0.25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  <c r="BO464" s="194"/>
      <c r="BP464" s="194"/>
      <c r="BQ464" s="194"/>
      <c r="BR464" s="194"/>
      <c r="BS464" s="194"/>
      <c r="BT464" s="194"/>
      <c r="BU464" s="194"/>
      <c r="BV464" s="194"/>
      <c r="BW464" s="194"/>
      <c r="BX464" s="194"/>
      <c r="BY464" s="194"/>
      <c r="BZ464" s="194"/>
      <c r="CA464" s="194"/>
      <c r="CB464" s="194"/>
      <c r="CC464" s="194"/>
      <c r="CD464" s="194"/>
      <c r="CE464" s="194"/>
      <c r="CF464" s="194"/>
      <c r="CG464" s="194"/>
      <c r="CH464" s="194"/>
      <c r="CI464" s="194"/>
      <c r="CJ464" s="194"/>
      <c r="CK464" s="194"/>
      <c r="CL464" s="194"/>
      <c r="CM464" s="194"/>
      <c r="CN464" s="194"/>
      <c r="CO464" s="194"/>
      <c r="CP464" s="194"/>
      <c r="CQ464" s="194"/>
      <c r="CR464" s="194"/>
      <c r="CS464" s="194"/>
      <c r="CT464" s="194"/>
      <c r="CU464" s="194"/>
      <c r="CV464" s="194"/>
      <c r="CW464" s="194"/>
      <c r="CX464" s="194"/>
      <c r="CY464" s="194"/>
      <c r="CZ464" s="194"/>
      <c r="DA464" s="194"/>
      <c r="DB464" s="194"/>
      <c r="DC464" s="194"/>
      <c r="DD464" s="194"/>
      <c r="DE464" s="194"/>
      <c r="DF464" s="194"/>
      <c r="DG464" s="194"/>
      <c r="DH464" s="194"/>
      <c r="DI464" s="194"/>
    </row>
    <row r="465" spans="1:113" x14ac:dyDescent="0.2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  <c r="BO465" s="194"/>
      <c r="BP465" s="194"/>
      <c r="BQ465" s="194"/>
      <c r="BR465" s="194"/>
      <c r="BS465" s="194"/>
      <c r="BT465" s="194"/>
      <c r="BU465" s="194"/>
      <c r="BV465" s="194"/>
      <c r="BW465" s="194"/>
      <c r="BX465" s="194"/>
      <c r="BY465" s="194"/>
      <c r="BZ465" s="194"/>
      <c r="CA465" s="194"/>
      <c r="CB465" s="194"/>
      <c r="CC465" s="194"/>
      <c r="CD465" s="194"/>
      <c r="CE465" s="194"/>
      <c r="CF465" s="194"/>
      <c r="CG465" s="194"/>
      <c r="CH465" s="194"/>
      <c r="CI465" s="194"/>
      <c r="CJ465" s="194"/>
      <c r="CK465" s="194"/>
      <c r="CL465" s="194"/>
      <c r="CM465" s="194"/>
      <c r="CN465" s="194"/>
      <c r="CO465" s="194"/>
      <c r="CP465" s="194"/>
      <c r="CQ465" s="194"/>
      <c r="CR465" s="194"/>
      <c r="CS465" s="194"/>
      <c r="CT465" s="194"/>
      <c r="CU465" s="194"/>
      <c r="CV465" s="194"/>
      <c r="CW465" s="194"/>
      <c r="CX465" s="194"/>
      <c r="CY465" s="194"/>
      <c r="CZ465" s="194"/>
      <c r="DA465" s="194"/>
      <c r="DB465" s="194"/>
      <c r="DC465" s="194"/>
      <c r="DD465" s="194"/>
      <c r="DE465" s="194"/>
      <c r="DF465" s="194"/>
      <c r="DG465" s="194"/>
      <c r="DH465" s="194"/>
      <c r="DI465" s="194"/>
    </row>
    <row r="466" spans="1:113" x14ac:dyDescent="0.25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  <c r="BO466" s="194"/>
      <c r="BP466" s="194"/>
      <c r="BQ466" s="194"/>
      <c r="BR466" s="194"/>
      <c r="BS466" s="194"/>
      <c r="BT466" s="194"/>
      <c r="BU466" s="194"/>
      <c r="BV466" s="194"/>
      <c r="BW466" s="194"/>
      <c r="BX466" s="194"/>
      <c r="BY466" s="194"/>
      <c r="BZ466" s="194"/>
      <c r="CA466" s="194"/>
      <c r="CB466" s="194"/>
      <c r="CC466" s="194"/>
      <c r="CD466" s="194"/>
      <c r="CE466" s="194"/>
      <c r="CF466" s="194"/>
      <c r="CG466" s="194"/>
      <c r="CH466" s="194"/>
      <c r="CI466" s="194"/>
      <c r="CJ466" s="194"/>
      <c r="CK466" s="194"/>
      <c r="CL466" s="194"/>
      <c r="CM466" s="194"/>
      <c r="CN466" s="194"/>
      <c r="CO466" s="194"/>
      <c r="CP466" s="194"/>
      <c r="CQ466" s="194"/>
      <c r="CR466" s="194"/>
      <c r="CS466" s="194"/>
      <c r="CT466" s="194"/>
      <c r="CU466" s="194"/>
      <c r="CV466" s="194"/>
      <c r="CW466" s="194"/>
      <c r="CX466" s="194"/>
      <c r="CY466" s="194"/>
      <c r="CZ466" s="194"/>
      <c r="DA466" s="194"/>
      <c r="DB466" s="194"/>
      <c r="DC466" s="194"/>
      <c r="DD466" s="194"/>
      <c r="DE466" s="194"/>
      <c r="DF466" s="194"/>
      <c r="DG466" s="194"/>
      <c r="DH466" s="194"/>
      <c r="DI466" s="194"/>
    </row>
    <row r="467" spans="1:113" x14ac:dyDescent="0.25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  <c r="BO467" s="194"/>
      <c r="BP467" s="194"/>
      <c r="BQ467" s="194"/>
      <c r="BR467" s="194"/>
      <c r="BS467" s="194"/>
      <c r="BT467" s="194"/>
      <c r="BU467" s="194"/>
      <c r="BV467" s="194"/>
      <c r="BW467" s="194"/>
      <c r="BX467" s="194"/>
      <c r="BY467" s="194"/>
      <c r="BZ467" s="194"/>
      <c r="CA467" s="194"/>
      <c r="CB467" s="194"/>
      <c r="CC467" s="194"/>
      <c r="CD467" s="194"/>
      <c r="CE467" s="194"/>
      <c r="CF467" s="194"/>
      <c r="CG467" s="194"/>
      <c r="CH467" s="194"/>
      <c r="CI467" s="194"/>
      <c r="CJ467" s="194"/>
      <c r="CK467" s="194"/>
      <c r="CL467" s="194"/>
      <c r="CM467" s="194"/>
      <c r="CN467" s="194"/>
      <c r="CO467" s="194"/>
      <c r="CP467" s="194"/>
      <c r="CQ467" s="194"/>
      <c r="CR467" s="194"/>
      <c r="CS467" s="194"/>
      <c r="CT467" s="194"/>
      <c r="CU467" s="194"/>
      <c r="CV467" s="194"/>
      <c r="CW467" s="194"/>
      <c r="CX467" s="194"/>
      <c r="CY467" s="194"/>
      <c r="CZ467" s="194"/>
      <c r="DA467" s="194"/>
      <c r="DB467" s="194"/>
      <c r="DC467" s="194"/>
      <c r="DD467" s="194"/>
      <c r="DE467" s="194"/>
      <c r="DF467" s="194"/>
      <c r="DG467" s="194"/>
      <c r="DH467" s="194"/>
      <c r="DI467" s="194"/>
    </row>
    <row r="468" spans="1:113" x14ac:dyDescent="0.25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  <c r="BO468" s="194"/>
      <c r="BP468" s="194"/>
      <c r="BQ468" s="194"/>
      <c r="BR468" s="194"/>
      <c r="BS468" s="194"/>
      <c r="BT468" s="194"/>
      <c r="BU468" s="194"/>
      <c r="BV468" s="194"/>
      <c r="BW468" s="194"/>
      <c r="BX468" s="194"/>
      <c r="BY468" s="194"/>
      <c r="BZ468" s="194"/>
      <c r="CA468" s="194"/>
      <c r="CB468" s="194"/>
      <c r="CC468" s="194"/>
      <c r="CD468" s="194"/>
      <c r="CE468" s="194"/>
      <c r="CF468" s="194"/>
      <c r="CG468" s="194"/>
      <c r="CH468" s="194"/>
      <c r="CI468" s="194"/>
      <c r="CJ468" s="194"/>
      <c r="CK468" s="194"/>
      <c r="CL468" s="194"/>
      <c r="CM468" s="194"/>
      <c r="CN468" s="194"/>
      <c r="CO468" s="194"/>
      <c r="CP468" s="194"/>
      <c r="CQ468" s="194"/>
      <c r="CR468" s="194"/>
      <c r="CS468" s="194"/>
      <c r="CT468" s="194"/>
      <c r="CU468" s="194"/>
      <c r="CV468" s="194"/>
      <c r="CW468" s="194"/>
      <c r="CX468" s="194"/>
      <c r="CY468" s="194"/>
      <c r="CZ468" s="194"/>
      <c r="DA468" s="194"/>
      <c r="DB468" s="194"/>
      <c r="DC468" s="194"/>
      <c r="DD468" s="194"/>
      <c r="DE468" s="194"/>
      <c r="DF468" s="194"/>
      <c r="DG468" s="194"/>
      <c r="DH468" s="194"/>
      <c r="DI468" s="194"/>
    </row>
    <row r="469" spans="1:113" x14ac:dyDescent="0.25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  <c r="BO469" s="194"/>
      <c r="BP469" s="194"/>
      <c r="BQ469" s="194"/>
      <c r="BR469" s="194"/>
      <c r="BS469" s="194"/>
      <c r="BT469" s="194"/>
      <c r="BU469" s="194"/>
      <c r="BV469" s="194"/>
      <c r="BW469" s="194"/>
      <c r="BX469" s="194"/>
      <c r="BY469" s="194"/>
      <c r="BZ469" s="194"/>
      <c r="CA469" s="194"/>
      <c r="CB469" s="194"/>
      <c r="CC469" s="194"/>
      <c r="CD469" s="194"/>
      <c r="CE469" s="194"/>
      <c r="CF469" s="194"/>
      <c r="CG469" s="194"/>
      <c r="CH469" s="194"/>
      <c r="CI469" s="194"/>
      <c r="CJ469" s="194"/>
      <c r="CK469" s="194"/>
      <c r="CL469" s="194"/>
      <c r="CM469" s="194"/>
      <c r="CN469" s="194"/>
      <c r="CO469" s="194"/>
      <c r="CP469" s="194"/>
      <c r="CQ469" s="194"/>
      <c r="CR469" s="194"/>
      <c r="CS469" s="194"/>
      <c r="CT469" s="194"/>
      <c r="CU469" s="194"/>
      <c r="CV469" s="194"/>
      <c r="CW469" s="194"/>
      <c r="CX469" s="194"/>
      <c r="CY469" s="194"/>
      <c r="CZ469" s="194"/>
      <c r="DA469" s="194"/>
      <c r="DB469" s="194"/>
      <c r="DC469" s="194"/>
      <c r="DD469" s="194"/>
      <c r="DE469" s="194"/>
      <c r="DF469" s="194"/>
      <c r="DG469" s="194"/>
      <c r="DH469" s="194"/>
      <c r="DI469" s="194"/>
    </row>
    <row r="470" spans="1:113" x14ac:dyDescent="0.25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  <c r="BO470" s="194"/>
      <c r="BP470" s="194"/>
      <c r="BQ470" s="194"/>
      <c r="BR470" s="194"/>
      <c r="BS470" s="194"/>
      <c r="BT470" s="194"/>
      <c r="BU470" s="194"/>
      <c r="BV470" s="194"/>
      <c r="BW470" s="194"/>
      <c r="BX470" s="194"/>
      <c r="BY470" s="194"/>
      <c r="BZ470" s="194"/>
      <c r="CA470" s="194"/>
      <c r="CB470" s="194"/>
      <c r="CC470" s="194"/>
      <c r="CD470" s="194"/>
      <c r="CE470" s="194"/>
      <c r="CF470" s="194"/>
      <c r="CG470" s="194"/>
      <c r="CH470" s="194"/>
      <c r="CI470" s="194"/>
      <c r="CJ470" s="194"/>
      <c r="CK470" s="194"/>
      <c r="CL470" s="194"/>
      <c r="CM470" s="194"/>
      <c r="CN470" s="194"/>
      <c r="CO470" s="194"/>
      <c r="CP470" s="194"/>
      <c r="CQ470" s="194"/>
      <c r="CR470" s="194"/>
      <c r="CS470" s="194"/>
      <c r="CT470" s="194"/>
      <c r="CU470" s="194"/>
      <c r="CV470" s="194"/>
      <c r="CW470" s="194"/>
      <c r="CX470" s="194"/>
      <c r="CY470" s="194"/>
      <c r="CZ470" s="194"/>
      <c r="DA470" s="194"/>
      <c r="DB470" s="194"/>
      <c r="DC470" s="194"/>
      <c r="DD470" s="194"/>
      <c r="DE470" s="194"/>
      <c r="DF470" s="194"/>
      <c r="DG470" s="194"/>
      <c r="DH470" s="194"/>
      <c r="DI470" s="194"/>
    </row>
    <row r="471" spans="1:113" x14ac:dyDescent="0.25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  <c r="BO471" s="194"/>
      <c r="BP471" s="194"/>
      <c r="BQ471" s="194"/>
      <c r="BR471" s="194"/>
      <c r="BS471" s="194"/>
      <c r="BT471" s="194"/>
      <c r="BU471" s="194"/>
      <c r="BV471" s="194"/>
      <c r="BW471" s="194"/>
      <c r="BX471" s="194"/>
      <c r="BY471" s="194"/>
      <c r="BZ471" s="194"/>
      <c r="CA471" s="194"/>
      <c r="CB471" s="194"/>
      <c r="CC471" s="194"/>
      <c r="CD471" s="194"/>
      <c r="CE471" s="194"/>
      <c r="CF471" s="194"/>
      <c r="CG471" s="194"/>
      <c r="CH471" s="194"/>
      <c r="CI471" s="194"/>
      <c r="CJ471" s="194"/>
      <c r="CK471" s="194"/>
      <c r="CL471" s="194"/>
      <c r="CM471" s="194"/>
      <c r="CN471" s="194"/>
      <c r="CO471" s="194"/>
      <c r="CP471" s="194"/>
      <c r="CQ471" s="194"/>
      <c r="CR471" s="194"/>
      <c r="CS471" s="194"/>
      <c r="CT471" s="194"/>
      <c r="CU471" s="194"/>
      <c r="CV471" s="194"/>
      <c r="CW471" s="194"/>
      <c r="CX471" s="194"/>
      <c r="CY471" s="194"/>
      <c r="CZ471" s="194"/>
      <c r="DA471" s="194"/>
      <c r="DB471" s="194"/>
      <c r="DC471" s="194"/>
      <c r="DD471" s="194"/>
      <c r="DE471" s="194"/>
      <c r="DF471" s="194"/>
      <c r="DG471" s="194"/>
      <c r="DH471" s="194"/>
      <c r="DI471" s="194"/>
    </row>
    <row r="472" spans="1:113" x14ac:dyDescent="0.25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  <c r="BO472" s="194"/>
      <c r="BP472" s="194"/>
      <c r="BQ472" s="194"/>
      <c r="BR472" s="194"/>
      <c r="BS472" s="194"/>
      <c r="BT472" s="194"/>
      <c r="BU472" s="194"/>
      <c r="BV472" s="194"/>
      <c r="BW472" s="194"/>
      <c r="BX472" s="194"/>
      <c r="BY472" s="194"/>
      <c r="BZ472" s="194"/>
      <c r="CA472" s="194"/>
      <c r="CB472" s="194"/>
      <c r="CC472" s="194"/>
      <c r="CD472" s="194"/>
      <c r="CE472" s="194"/>
      <c r="CF472" s="194"/>
      <c r="CG472" s="194"/>
      <c r="CH472" s="194"/>
      <c r="CI472" s="194"/>
      <c r="CJ472" s="194"/>
      <c r="CK472" s="194"/>
      <c r="CL472" s="194"/>
      <c r="CM472" s="194"/>
      <c r="CN472" s="194"/>
      <c r="CO472" s="194"/>
      <c r="CP472" s="194"/>
      <c r="CQ472" s="194"/>
      <c r="CR472" s="194"/>
      <c r="CS472" s="194"/>
      <c r="CT472" s="194"/>
      <c r="CU472" s="194"/>
      <c r="CV472" s="194"/>
      <c r="CW472" s="194"/>
      <c r="CX472" s="194"/>
      <c r="CY472" s="194"/>
      <c r="CZ472" s="194"/>
      <c r="DA472" s="194"/>
      <c r="DB472" s="194"/>
      <c r="DC472" s="194"/>
      <c r="DD472" s="194"/>
      <c r="DE472" s="194"/>
      <c r="DF472" s="194"/>
      <c r="DG472" s="194"/>
      <c r="DH472" s="194"/>
      <c r="DI472" s="194"/>
    </row>
    <row r="473" spans="1:113" x14ac:dyDescent="0.25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  <c r="BO473" s="194"/>
      <c r="BP473" s="194"/>
      <c r="BQ473" s="194"/>
      <c r="BR473" s="194"/>
      <c r="BS473" s="194"/>
      <c r="BT473" s="194"/>
      <c r="BU473" s="194"/>
      <c r="BV473" s="194"/>
      <c r="BW473" s="194"/>
      <c r="BX473" s="194"/>
      <c r="BY473" s="194"/>
      <c r="BZ473" s="194"/>
      <c r="CA473" s="194"/>
      <c r="CB473" s="194"/>
      <c r="CC473" s="194"/>
      <c r="CD473" s="194"/>
      <c r="CE473" s="194"/>
      <c r="CF473" s="194"/>
      <c r="CG473" s="194"/>
      <c r="CH473" s="194"/>
      <c r="CI473" s="194"/>
      <c r="CJ473" s="194"/>
      <c r="CK473" s="194"/>
      <c r="CL473" s="194"/>
      <c r="CM473" s="194"/>
      <c r="CN473" s="194"/>
      <c r="CO473" s="194"/>
      <c r="CP473" s="194"/>
      <c r="CQ473" s="194"/>
      <c r="CR473" s="194"/>
      <c r="CS473" s="194"/>
      <c r="CT473" s="194"/>
      <c r="CU473" s="194"/>
      <c r="CV473" s="194"/>
      <c r="CW473" s="194"/>
      <c r="CX473" s="194"/>
      <c r="CY473" s="194"/>
      <c r="CZ473" s="194"/>
      <c r="DA473" s="194"/>
      <c r="DB473" s="194"/>
      <c r="DC473" s="194"/>
      <c r="DD473" s="194"/>
      <c r="DE473" s="194"/>
      <c r="DF473" s="194"/>
      <c r="DG473" s="194"/>
      <c r="DH473" s="194"/>
      <c r="DI473" s="194"/>
    </row>
    <row r="474" spans="1:113" x14ac:dyDescent="0.25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  <c r="BO474" s="194"/>
      <c r="BP474" s="194"/>
      <c r="BQ474" s="194"/>
      <c r="BR474" s="194"/>
      <c r="BS474" s="194"/>
      <c r="BT474" s="194"/>
      <c r="BU474" s="194"/>
      <c r="BV474" s="194"/>
      <c r="BW474" s="194"/>
      <c r="BX474" s="194"/>
      <c r="BY474" s="194"/>
      <c r="BZ474" s="194"/>
      <c r="CA474" s="194"/>
      <c r="CB474" s="194"/>
      <c r="CC474" s="194"/>
      <c r="CD474" s="194"/>
      <c r="CE474" s="194"/>
      <c r="CF474" s="194"/>
      <c r="CG474" s="194"/>
      <c r="CH474" s="194"/>
      <c r="CI474" s="194"/>
      <c r="CJ474" s="194"/>
      <c r="CK474" s="194"/>
      <c r="CL474" s="194"/>
      <c r="CM474" s="194"/>
      <c r="CN474" s="194"/>
      <c r="CO474" s="194"/>
      <c r="CP474" s="194"/>
      <c r="CQ474" s="194"/>
      <c r="CR474" s="194"/>
      <c r="CS474" s="194"/>
      <c r="CT474" s="194"/>
      <c r="CU474" s="194"/>
      <c r="CV474" s="194"/>
      <c r="CW474" s="194"/>
      <c r="CX474" s="194"/>
      <c r="CY474" s="194"/>
      <c r="CZ474" s="194"/>
      <c r="DA474" s="194"/>
      <c r="DB474" s="194"/>
      <c r="DC474" s="194"/>
      <c r="DD474" s="194"/>
      <c r="DE474" s="194"/>
      <c r="DF474" s="194"/>
      <c r="DG474" s="194"/>
      <c r="DH474" s="194"/>
      <c r="DI474" s="194"/>
    </row>
    <row r="475" spans="1:113" x14ac:dyDescent="0.2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  <c r="BO475" s="194"/>
      <c r="BP475" s="194"/>
      <c r="BQ475" s="194"/>
      <c r="BR475" s="194"/>
      <c r="BS475" s="194"/>
      <c r="BT475" s="194"/>
      <c r="BU475" s="194"/>
      <c r="BV475" s="194"/>
      <c r="BW475" s="194"/>
      <c r="BX475" s="194"/>
      <c r="BY475" s="194"/>
      <c r="BZ475" s="194"/>
      <c r="CA475" s="194"/>
      <c r="CB475" s="194"/>
      <c r="CC475" s="194"/>
      <c r="CD475" s="194"/>
      <c r="CE475" s="194"/>
      <c r="CF475" s="194"/>
      <c r="CG475" s="194"/>
      <c r="CH475" s="194"/>
      <c r="CI475" s="194"/>
      <c r="CJ475" s="194"/>
      <c r="CK475" s="194"/>
      <c r="CL475" s="194"/>
      <c r="CM475" s="194"/>
      <c r="CN475" s="194"/>
      <c r="CO475" s="194"/>
      <c r="CP475" s="194"/>
      <c r="CQ475" s="194"/>
      <c r="CR475" s="194"/>
      <c r="CS475" s="194"/>
      <c r="CT475" s="194"/>
      <c r="CU475" s="194"/>
      <c r="CV475" s="194"/>
      <c r="CW475" s="194"/>
      <c r="CX475" s="194"/>
      <c r="CY475" s="194"/>
      <c r="CZ475" s="194"/>
      <c r="DA475" s="194"/>
      <c r="DB475" s="194"/>
      <c r="DC475" s="194"/>
      <c r="DD475" s="194"/>
      <c r="DE475" s="194"/>
      <c r="DF475" s="194"/>
      <c r="DG475" s="194"/>
      <c r="DH475" s="194"/>
      <c r="DI475" s="194"/>
    </row>
    <row r="476" spans="1:113" x14ac:dyDescent="0.25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  <c r="BO476" s="194"/>
      <c r="BP476" s="194"/>
      <c r="BQ476" s="194"/>
      <c r="BR476" s="194"/>
      <c r="BS476" s="194"/>
      <c r="BT476" s="194"/>
      <c r="BU476" s="194"/>
      <c r="BV476" s="194"/>
      <c r="BW476" s="194"/>
      <c r="BX476" s="194"/>
      <c r="BY476" s="194"/>
      <c r="BZ476" s="194"/>
      <c r="CA476" s="194"/>
      <c r="CB476" s="194"/>
      <c r="CC476" s="194"/>
      <c r="CD476" s="194"/>
      <c r="CE476" s="194"/>
      <c r="CF476" s="194"/>
      <c r="CG476" s="194"/>
      <c r="CH476" s="194"/>
      <c r="CI476" s="194"/>
      <c r="CJ476" s="194"/>
      <c r="CK476" s="194"/>
      <c r="CL476" s="194"/>
      <c r="CM476" s="194"/>
      <c r="CN476" s="194"/>
      <c r="CO476" s="194"/>
      <c r="CP476" s="194"/>
      <c r="CQ476" s="194"/>
      <c r="CR476" s="194"/>
      <c r="CS476" s="194"/>
      <c r="CT476" s="194"/>
      <c r="CU476" s="194"/>
      <c r="CV476" s="194"/>
      <c r="CW476" s="194"/>
      <c r="CX476" s="194"/>
      <c r="CY476" s="194"/>
      <c r="CZ476" s="194"/>
      <c r="DA476" s="194"/>
      <c r="DB476" s="194"/>
      <c r="DC476" s="194"/>
      <c r="DD476" s="194"/>
      <c r="DE476" s="194"/>
      <c r="DF476" s="194"/>
      <c r="DG476" s="194"/>
      <c r="DH476" s="194"/>
      <c r="DI476" s="194"/>
    </row>
    <row r="477" spans="1:113" x14ac:dyDescent="0.25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  <c r="BO477" s="194"/>
      <c r="BP477" s="194"/>
      <c r="BQ477" s="194"/>
      <c r="BR477" s="194"/>
      <c r="BS477" s="194"/>
      <c r="BT477" s="194"/>
      <c r="BU477" s="194"/>
      <c r="BV477" s="194"/>
      <c r="BW477" s="194"/>
      <c r="BX477" s="194"/>
      <c r="BY477" s="194"/>
      <c r="BZ477" s="194"/>
      <c r="CA477" s="194"/>
      <c r="CB477" s="194"/>
      <c r="CC477" s="194"/>
      <c r="CD477" s="194"/>
      <c r="CE477" s="194"/>
      <c r="CF477" s="194"/>
      <c r="CG477" s="194"/>
      <c r="CH477" s="194"/>
      <c r="CI477" s="194"/>
      <c r="CJ477" s="194"/>
      <c r="CK477" s="194"/>
      <c r="CL477" s="194"/>
      <c r="CM477" s="194"/>
      <c r="CN477" s="194"/>
      <c r="CO477" s="194"/>
      <c r="CP477" s="194"/>
      <c r="CQ477" s="194"/>
      <c r="CR477" s="194"/>
      <c r="CS477" s="194"/>
      <c r="CT477" s="194"/>
      <c r="CU477" s="194"/>
      <c r="CV477" s="194"/>
      <c r="CW477" s="194"/>
      <c r="CX477" s="194"/>
      <c r="CY477" s="194"/>
      <c r="CZ477" s="194"/>
      <c r="DA477" s="194"/>
      <c r="DB477" s="194"/>
      <c r="DC477" s="194"/>
      <c r="DD477" s="194"/>
      <c r="DE477" s="194"/>
      <c r="DF477" s="194"/>
      <c r="DG477" s="194"/>
      <c r="DH477" s="194"/>
      <c r="DI477" s="194"/>
    </row>
    <row r="478" spans="1:113" x14ac:dyDescent="0.25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  <c r="BO478" s="194"/>
      <c r="BP478" s="194"/>
      <c r="BQ478" s="194"/>
      <c r="BR478" s="194"/>
      <c r="BS478" s="194"/>
      <c r="BT478" s="194"/>
      <c r="BU478" s="194"/>
      <c r="BV478" s="194"/>
      <c r="BW478" s="194"/>
      <c r="BX478" s="194"/>
      <c r="BY478" s="194"/>
      <c r="BZ478" s="194"/>
      <c r="CA478" s="194"/>
      <c r="CB478" s="194"/>
      <c r="CC478" s="194"/>
      <c r="CD478" s="194"/>
      <c r="CE478" s="194"/>
      <c r="CF478" s="194"/>
      <c r="CG478" s="194"/>
      <c r="CH478" s="194"/>
      <c r="CI478" s="194"/>
      <c r="CJ478" s="194"/>
      <c r="CK478" s="194"/>
      <c r="CL478" s="194"/>
      <c r="CM478" s="194"/>
      <c r="CN478" s="194"/>
      <c r="CO478" s="194"/>
      <c r="CP478" s="194"/>
      <c r="CQ478" s="194"/>
      <c r="CR478" s="194"/>
      <c r="CS478" s="194"/>
      <c r="CT478" s="194"/>
      <c r="CU478" s="194"/>
      <c r="CV478" s="194"/>
      <c r="CW478" s="194"/>
      <c r="CX478" s="194"/>
      <c r="CY478" s="194"/>
      <c r="CZ478" s="194"/>
      <c r="DA478" s="194"/>
      <c r="DB478" s="194"/>
      <c r="DC478" s="194"/>
      <c r="DD478" s="194"/>
      <c r="DE478" s="194"/>
      <c r="DF478" s="194"/>
      <c r="DG478" s="194"/>
      <c r="DH478" s="194"/>
      <c r="DI478" s="194"/>
    </row>
    <row r="479" spans="1:113" x14ac:dyDescent="0.25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  <c r="BO479" s="194"/>
      <c r="BP479" s="194"/>
      <c r="BQ479" s="194"/>
      <c r="BR479" s="194"/>
      <c r="BS479" s="194"/>
      <c r="BT479" s="194"/>
      <c r="BU479" s="194"/>
      <c r="BV479" s="194"/>
      <c r="BW479" s="194"/>
      <c r="BX479" s="194"/>
      <c r="BY479" s="194"/>
      <c r="BZ479" s="194"/>
      <c r="CA479" s="194"/>
      <c r="CB479" s="194"/>
      <c r="CC479" s="194"/>
      <c r="CD479" s="194"/>
      <c r="CE479" s="194"/>
      <c r="CF479" s="194"/>
      <c r="CG479" s="194"/>
      <c r="CH479" s="194"/>
      <c r="CI479" s="194"/>
      <c r="CJ479" s="194"/>
      <c r="CK479" s="194"/>
      <c r="CL479" s="194"/>
      <c r="CM479" s="194"/>
      <c r="CN479" s="194"/>
      <c r="CO479" s="194"/>
      <c r="CP479" s="194"/>
      <c r="CQ479" s="194"/>
      <c r="CR479" s="194"/>
      <c r="CS479" s="194"/>
      <c r="CT479" s="194"/>
      <c r="CU479" s="194"/>
      <c r="CV479" s="194"/>
      <c r="CW479" s="194"/>
      <c r="CX479" s="194"/>
      <c r="CY479" s="194"/>
      <c r="CZ479" s="194"/>
      <c r="DA479" s="194"/>
      <c r="DB479" s="194"/>
      <c r="DC479" s="194"/>
      <c r="DD479" s="194"/>
      <c r="DE479" s="194"/>
      <c r="DF479" s="194"/>
      <c r="DG479" s="194"/>
      <c r="DH479" s="194"/>
      <c r="DI479" s="194"/>
    </row>
    <row r="480" spans="1:113" x14ac:dyDescent="0.25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  <c r="BO480" s="194"/>
      <c r="BP480" s="194"/>
      <c r="BQ480" s="194"/>
      <c r="BR480" s="194"/>
      <c r="BS480" s="194"/>
      <c r="BT480" s="194"/>
      <c r="BU480" s="194"/>
      <c r="BV480" s="194"/>
      <c r="BW480" s="194"/>
      <c r="BX480" s="194"/>
      <c r="BY480" s="194"/>
      <c r="BZ480" s="194"/>
      <c r="CA480" s="194"/>
      <c r="CB480" s="194"/>
      <c r="CC480" s="194"/>
      <c r="CD480" s="194"/>
      <c r="CE480" s="194"/>
      <c r="CF480" s="194"/>
      <c r="CG480" s="194"/>
      <c r="CH480" s="194"/>
      <c r="CI480" s="194"/>
      <c r="CJ480" s="194"/>
      <c r="CK480" s="194"/>
      <c r="CL480" s="194"/>
      <c r="CM480" s="194"/>
      <c r="CN480" s="194"/>
      <c r="CO480" s="194"/>
      <c r="CP480" s="194"/>
      <c r="CQ480" s="194"/>
      <c r="CR480" s="194"/>
      <c r="CS480" s="194"/>
      <c r="CT480" s="194"/>
      <c r="CU480" s="194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4"/>
      <c r="DG480" s="194"/>
      <c r="DH480" s="194"/>
      <c r="DI480" s="194"/>
    </row>
    <row r="481" spans="1:113" x14ac:dyDescent="0.25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  <c r="BO481" s="194"/>
      <c r="BP481" s="194"/>
      <c r="BQ481" s="194"/>
      <c r="BR481" s="194"/>
      <c r="BS481" s="194"/>
      <c r="BT481" s="194"/>
      <c r="BU481" s="194"/>
      <c r="BV481" s="194"/>
      <c r="BW481" s="194"/>
      <c r="BX481" s="194"/>
      <c r="BY481" s="194"/>
      <c r="BZ481" s="194"/>
      <c r="CA481" s="194"/>
      <c r="CB481" s="194"/>
      <c r="CC481" s="194"/>
      <c r="CD481" s="194"/>
      <c r="CE481" s="194"/>
      <c r="CF481" s="194"/>
      <c r="CG481" s="194"/>
      <c r="CH481" s="194"/>
      <c r="CI481" s="194"/>
      <c r="CJ481" s="194"/>
      <c r="CK481" s="194"/>
      <c r="CL481" s="194"/>
      <c r="CM481" s="194"/>
      <c r="CN481" s="194"/>
      <c r="CO481" s="194"/>
      <c r="CP481" s="194"/>
      <c r="CQ481" s="194"/>
      <c r="CR481" s="194"/>
      <c r="CS481" s="194"/>
      <c r="CT481" s="194"/>
      <c r="CU481" s="194"/>
      <c r="CV481" s="194"/>
      <c r="CW481" s="194"/>
      <c r="CX481" s="194"/>
      <c r="CY481" s="194"/>
      <c r="CZ481" s="194"/>
      <c r="DA481" s="194"/>
      <c r="DB481" s="194"/>
      <c r="DC481" s="194"/>
      <c r="DD481" s="194"/>
      <c r="DE481" s="194"/>
      <c r="DF481" s="194"/>
      <c r="DG481" s="194"/>
      <c r="DH481" s="194"/>
      <c r="DI481" s="194"/>
    </row>
    <row r="482" spans="1:113" x14ac:dyDescent="0.25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  <c r="BO482" s="194"/>
      <c r="BP482" s="194"/>
      <c r="BQ482" s="194"/>
      <c r="BR482" s="194"/>
      <c r="BS482" s="194"/>
      <c r="BT482" s="194"/>
      <c r="BU482" s="194"/>
      <c r="BV482" s="194"/>
      <c r="BW482" s="194"/>
      <c r="BX482" s="194"/>
      <c r="BY482" s="194"/>
      <c r="BZ482" s="194"/>
      <c r="CA482" s="194"/>
      <c r="CB482" s="194"/>
      <c r="CC482" s="194"/>
      <c r="CD482" s="194"/>
      <c r="CE482" s="194"/>
      <c r="CF482" s="194"/>
      <c r="CG482" s="194"/>
      <c r="CH482" s="194"/>
      <c r="CI482" s="194"/>
      <c r="CJ482" s="194"/>
      <c r="CK482" s="194"/>
      <c r="CL482" s="194"/>
      <c r="CM482" s="194"/>
      <c r="CN482" s="194"/>
      <c r="CO482" s="194"/>
      <c r="CP482" s="194"/>
      <c r="CQ482" s="194"/>
      <c r="CR482" s="194"/>
      <c r="CS482" s="194"/>
      <c r="CT482" s="194"/>
      <c r="CU482" s="194"/>
      <c r="CV482" s="194"/>
      <c r="CW482" s="194"/>
      <c r="CX482" s="194"/>
      <c r="CY482" s="194"/>
      <c r="CZ482" s="194"/>
      <c r="DA482" s="194"/>
      <c r="DB482" s="194"/>
      <c r="DC482" s="194"/>
      <c r="DD482" s="194"/>
      <c r="DE482" s="194"/>
      <c r="DF482" s="194"/>
      <c r="DG482" s="194"/>
      <c r="DH482" s="194"/>
      <c r="DI482" s="194"/>
    </row>
    <row r="483" spans="1:113" x14ac:dyDescent="0.25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  <c r="BO483" s="194"/>
      <c r="BP483" s="194"/>
      <c r="BQ483" s="194"/>
      <c r="BR483" s="194"/>
      <c r="BS483" s="194"/>
      <c r="BT483" s="194"/>
      <c r="BU483" s="194"/>
      <c r="BV483" s="194"/>
      <c r="BW483" s="194"/>
      <c r="BX483" s="194"/>
      <c r="BY483" s="194"/>
      <c r="BZ483" s="194"/>
      <c r="CA483" s="194"/>
      <c r="CB483" s="194"/>
      <c r="CC483" s="194"/>
      <c r="CD483" s="194"/>
      <c r="CE483" s="194"/>
      <c r="CF483" s="194"/>
      <c r="CG483" s="194"/>
      <c r="CH483" s="194"/>
      <c r="CI483" s="194"/>
      <c r="CJ483" s="194"/>
      <c r="CK483" s="194"/>
      <c r="CL483" s="194"/>
      <c r="CM483" s="194"/>
      <c r="CN483" s="194"/>
      <c r="CO483" s="194"/>
      <c r="CP483" s="194"/>
      <c r="CQ483" s="194"/>
      <c r="CR483" s="194"/>
      <c r="CS483" s="194"/>
      <c r="CT483" s="194"/>
      <c r="CU483" s="194"/>
      <c r="CV483" s="194"/>
      <c r="CW483" s="194"/>
      <c r="CX483" s="194"/>
      <c r="CY483" s="194"/>
      <c r="CZ483" s="194"/>
      <c r="DA483" s="194"/>
      <c r="DB483" s="194"/>
      <c r="DC483" s="194"/>
      <c r="DD483" s="194"/>
      <c r="DE483" s="194"/>
      <c r="DF483" s="194"/>
      <c r="DG483" s="194"/>
      <c r="DH483" s="194"/>
      <c r="DI483" s="194"/>
    </row>
    <row r="484" spans="1:113" x14ac:dyDescent="0.25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  <c r="BO484" s="194"/>
      <c r="BP484" s="194"/>
      <c r="BQ484" s="194"/>
      <c r="BR484" s="194"/>
      <c r="BS484" s="194"/>
      <c r="BT484" s="194"/>
      <c r="BU484" s="194"/>
      <c r="BV484" s="194"/>
      <c r="BW484" s="194"/>
      <c r="BX484" s="194"/>
      <c r="BY484" s="194"/>
      <c r="BZ484" s="194"/>
      <c r="CA484" s="194"/>
      <c r="CB484" s="194"/>
      <c r="CC484" s="194"/>
      <c r="CD484" s="194"/>
      <c r="CE484" s="194"/>
      <c r="CF484" s="194"/>
      <c r="CG484" s="194"/>
      <c r="CH484" s="194"/>
      <c r="CI484" s="194"/>
      <c r="CJ484" s="194"/>
      <c r="CK484" s="194"/>
      <c r="CL484" s="194"/>
      <c r="CM484" s="194"/>
      <c r="CN484" s="194"/>
      <c r="CO484" s="194"/>
      <c r="CP484" s="194"/>
      <c r="CQ484" s="194"/>
      <c r="CR484" s="194"/>
      <c r="CS484" s="194"/>
      <c r="CT484" s="194"/>
      <c r="CU484" s="194"/>
      <c r="CV484" s="194"/>
      <c r="CW484" s="194"/>
      <c r="CX484" s="194"/>
      <c r="CY484" s="194"/>
      <c r="CZ484" s="194"/>
      <c r="DA484" s="194"/>
      <c r="DB484" s="194"/>
      <c r="DC484" s="194"/>
      <c r="DD484" s="194"/>
      <c r="DE484" s="194"/>
      <c r="DF484" s="194"/>
      <c r="DG484" s="194"/>
      <c r="DH484" s="194"/>
      <c r="DI484" s="194"/>
    </row>
    <row r="485" spans="1:113" x14ac:dyDescent="0.2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  <c r="BO485" s="194"/>
      <c r="BP485" s="194"/>
      <c r="BQ485" s="194"/>
      <c r="BR485" s="194"/>
      <c r="BS485" s="194"/>
      <c r="BT485" s="194"/>
      <c r="BU485" s="194"/>
      <c r="BV485" s="194"/>
      <c r="BW485" s="194"/>
      <c r="BX485" s="194"/>
      <c r="BY485" s="194"/>
      <c r="BZ485" s="194"/>
      <c r="CA485" s="194"/>
      <c r="CB485" s="194"/>
      <c r="CC485" s="194"/>
      <c r="CD485" s="194"/>
      <c r="CE485" s="194"/>
      <c r="CF485" s="194"/>
      <c r="CG485" s="194"/>
      <c r="CH485" s="194"/>
      <c r="CI485" s="194"/>
      <c r="CJ485" s="194"/>
      <c r="CK485" s="194"/>
      <c r="CL485" s="194"/>
      <c r="CM485" s="194"/>
      <c r="CN485" s="194"/>
      <c r="CO485" s="194"/>
      <c r="CP485" s="194"/>
      <c r="CQ485" s="194"/>
      <c r="CR485" s="194"/>
      <c r="CS485" s="194"/>
      <c r="CT485" s="194"/>
      <c r="CU485" s="194"/>
      <c r="CV485" s="194"/>
      <c r="CW485" s="194"/>
      <c r="CX485" s="194"/>
      <c r="CY485" s="194"/>
      <c r="CZ485" s="194"/>
      <c r="DA485" s="194"/>
      <c r="DB485" s="194"/>
      <c r="DC485" s="194"/>
      <c r="DD485" s="194"/>
      <c r="DE485" s="194"/>
      <c r="DF485" s="194"/>
      <c r="DG485" s="194"/>
      <c r="DH485" s="194"/>
      <c r="DI485" s="194"/>
    </row>
    <row r="486" spans="1:113" x14ac:dyDescent="0.25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  <c r="BO486" s="194"/>
      <c r="BP486" s="194"/>
      <c r="BQ486" s="194"/>
      <c r="BR486" s="194"/>
      <c r="BS486" s="194"/>
      <c r="BT486" s="194"/>
      <c r="BU486" s="194"/>
      <c r="BV486" s="194"/>
      <c r="BW486" s="194"/>
      <c r="BX486" s="194"/>
      <c r="BY486" s="194"/>
      <c r="BZ486" s="194"/>
      <c r="CA486" s="194"/>
      <c r="CB486" s="194"/>
      <c r="CC486" s="194"/>
      <c r="CD486" s="194"/>
      <c r="CE486" s="194"/>
      <c r="CF486" s="194"/>
      <c r="CG486" s="194"/>
      <c r="CH486" s="194"/>
      <c r="CI486" s="194"/>
      <c r="CJ486" s="194"/>
      <c r="CK486" s="194"/>
      <c r="CL486" s="194"/>
      <c r="CM486" s="194"/>
      <c r="CN486" s="194"/>
      <c r="CO486" s="194"/>
      <c r="CP486" s="194"/>
      <c r="CQ486" s="194"/>
      <c r="CR486" s="194"/>
      <c r="CS486" s="194"/>
      <c r="CT486" s="194"/>
      <c r="CU486" s="194"/>
      <c r="CV486" s="194"/>
      <c r="CW486" s="194"/>
      <c r="CX486" s="194"/>
      <c r="CY486" s="194"/>
      <c r="CZ486" s="194"/>
      <c r="DA486" s="194"/>
      <c r="DB486" s="194"/>
      <c r="DC486" s="194"/>
      <c r="DD486" s="194"/>
      <c r="DE486" s="194"/>
      <c r="DF486" s="194"/>
      <c r="DG486" s="194"/>
      <c r="DH486" s="194"/>
      <c r="DI486" s="194"/>
    </row>
    <row r="487" spans="1:113" x14ac:dyDescent="0.25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  <c r="BO487" s="194"/>
      <c r="BP487" s="194"/>
      <c r="BQ487" s="194"/>
      <c r="BR487" s="194"/>
      <c r="BS487" s="194"/>
      <c r="BT487" s="194"/>
      <c r="BU487" s="194"/>
      <c r="BV487" s="194"/>
      <c r="BW487" s="194"/>
      <c r="BX487" s="194"/>
      <c r="BY487" s="194"/>
      <c r="BZ487" s="194"/>
      <c r="CA487" s="194"/>
      <c r="CB487" s="194"/>
      <c r="CC487" s="194"/>
      <c r="CD487" s="194"/>
      <c r="CE487" s="194"/>
      <c r="CF487" s="194"/>
      <c r="CG487" s="194"/>
      <c r="CH487" s="194"/>
      <c r="CI487" s="194"/>
      <c r="CJ487" s="194"/>
      <c r="CK487" s="194"/>
      <c r="CL487" s="194"/>
      <c r="CM487" s="194"/>
      <c r="CN487" s="194"/>
      <c r="CO487" s="194"/>
      <c r="CP487" s="194"/>
      <c r="CQ487" s="194"/>
      <c r="CR487" s="194"/>
      <c r="CS487" s="194"/>
      <c r="CT487" s="194"/>
      <c r="CU487" s="194"/>
      <c r="CV487" s="194"/>
      <c r="CW487" s="194"/>
      <c r="CX487" s="194"/>
      <c r="CY487" s="194"/>
      <c r="CZ487" s="194"/>
      <c r="DA487" s="194"/>
      <c r="DB487" s="194"/>
      <c r="DC487" s="194"/>
      <c r="DD487" s="194"/>
      <c r="DE487" s="194"/>
      <c r="DF487" s="194"/>
      <c r="DG487" s="194"/>
      <c r="DH487" s="194"/>
      <c r="DI487" s="194"/>
    </row>
    <row r="488" spans="1:113" x14ac:dyDescent="0.25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  <c r="BO488" s="194"/>
      <c r="BP488" s="194"/>
      <c r="BQ488" s="194"/>
      <c r="BR488" s="194"/>
      <c r="BS488" s="194"/>
      <c r="BT488" s="194"/>
      <c r="BU488" s="194"/>
      <c r="BV488" s="194"/>
      <c r="BW488" s="194"/>
      <c r="BX488" s="194"/>
      <c r="BY488" s="194"/>
      <c r="BZ488" s="194"/>
      <c r="CA488" s="194"/>
      <c r="CB488" s="194"/>
      <c r="CC488" s="194"/>
      <c r="CD488" s="194"/>
      <c r="CE488" s="194"/>
      <c r="CF488" s="194"/>
      <c r="CG488" s="194"/>
      <c r="CH488" s="194"/>
      <c r="CI488" s="194"/>
      <c r="CJ488" s="194"/>
      <c r="CK488" s="194"/>
      <c r="CL488" s="194"/>
      <c r="CM488" s="194"/>
      <c r="CN488" s="194"/>
      <c r="CO488" s="194"/>
      <c r="CP488" s="194"/>
      <c r="CQ488" s="194"/>
      <c r="CR488" s="194"/>
      <c r="CS488" s="194"/>
      <c r="CT488" s="194"/>
      <c r="CU488" s="194"/>
      <c r="CV488" s="194"/>
      <c r="CW488" s="194"/>
      <c r="CX488" s="194"/>
      <c r="CY488" s="194"/>
      <c r="CZ488" s="194"/>
      <c r="DA488" s="194"/>
      <c r="DB488" s="194"/>
      <c r="DC488" s="194"/>
      <c r="DD488" s="194"/>
      <c r="DE488" s="194"/>
      <c r="DF488" s="194"/>
      <c r="DG488" s="194"/>
      <c r="DH488" s="194"/>
      <c r="DI488" s="194"/>
    </row>
    <row r="489" spans="1:113" x14ac:dyDescent="0.25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  <c r="BO489" s="194"/>
      <c r="BP489" s="194"/>
      <c r="BQ489" s="194"/>
      <c r="BR489" s="194"/>
      <c r="BS489" s="194"/>
      <c r="BT489" s="194"/>
      <c r="BU489" s="194"/>
      <c r="BV489" s="194"/>
      <c r="BW489" s="194"/>
      <c r="BX489" s="194"/>
      <c r="BY489" s="194"/>
      <c r="BZ489" s="194"/>
      <c r="CA489" s="194"/>
      <c r="CB489" s="194"/>
      <c r="CC489" s="194"/>
      <c r="CD489" s="194"/>
      <c r="CE489" s="194"/>
      <c r="CF489" s="194"/>
      <c r="CG489" s="194"/>
      <c r="CH489" s="194"/>
      <c r="CI489" s="194"/>
      <c r="CJ489" s="194"/>
      <c r="CK489" s="194"/>
      <c r="CL489" s="194"/>
      <c r="CM489" s="194"/>
      <c r="CN489" s="194"/>
      <c r="CO489" s="194"/>
      <c r="CP489" s="194"/>
      <c r="CQ489" s="194"/>
      <c r="CR489" s="194"/>
      <c r="CS489" s="194"/>
      <c r="CT489" s="194"/>
      <c r="CU489" s="194"/>
      <c r="CV489" s="194"/>
      <c r="CW489" s="194"/>
      <c r="CX489" s="194"/>
      <c r="CY489" s="194"/>
      <c r="CZ489" s="194"/>
      <c r="DA489" s="194"/>
      <c r="DB489" s="194"/>
      <c r="DC489" s="194"/>
      <c r="DD489" s="194"/>
      <c r="DE489" s="194"/>
      <c r="DF489" s="194"/>
      <c r="DG489" s="194"/>
      <c r="DH489" s="194"/>
      <c r="DI489" s="194"/>
    </row>
    <row r="490" spans="1:113" x14ac:dyDescent="0.25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  <c r="BO490" s="194"/>
      <c r="BP490" s="194"/>
      <c r="BQ490" s="194"/>
      <c r="BR490" s="194"/>
      <c r="BS490" s="194"/>
      <c r="BT490" s="194"/>
      <c r="BU490" s="194"/>
      <c r="BV490" s="194"/>
      <c r="BW490" s="194"/>
      <c r="BX490" s="194"/>
      <c r="BY490" s="194"/>
      <c r="BZ490" s="194"/>
      <c r="CA490" s="194"/>
      <c r="CB490" s="194"/>
      <c r="CC490" s="194"/>
      <c r="CD490" s="194"/>
      <c r="CE490" s="194"/>
      <c r="CF490" s="194"/>
      <c r="CG490" s="194"/>
      <c r="CH490" s="194"/>
      <c r="CI490" s="194"/>
      <c r="CJ490" s="194"/>
      <c r="CK490" s="194"/>
      <c r="CL490" s="194"/>
      <c r="CM490" s="194"/>
      <c r="CN490" s="194"/>
      <c r="CO490" s="194"/>
      <c r="CP490" s="194"/>
      <c r="CQ490" s="194"/>
      <c r="CR490" s="194"/>
      <c r="CS490" s="194"/>
      <c r="CT490" s="194"/>
      <c r="CU490" s="194"/>
      <c r="CV490" s="194"/>
      <c r="CW490" s="194"/>
      <c r="CX490" s="194"/>
      <c r="CY490" s="194"/>
      <c r="CZ490" s="194"/>
      <c r="DA490" s="194"/>
      <c r="DB490" s="194"/>
      <c r="DC490" s="194"/>
      <c r="DD490" s="194"/>
      <c r="DE490" s="194"/>
      <c r="DF490" s="194"/>
      <c r="DG490" s="194"/>
      <c r="DH490" s="194"/>
      <c r="DI490" s="194"/>
    </row>
    <row r="491" spans="1:113" x14ac:dyDescent="0.25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  <c r="BO491" s="194"/>
      <c r="BP491" s="194"/>
      <c r="BQ491" s="194"/>
      <c r="BR491" s="194"/>
      <c r="BS491" s="194"/>
      <c r="BT491" s="194"/>
      <c r="BU491" s="194"/>
      <c r="BV491" s="194"/>
      <c r="BW491" s="194"/>
      <c r="BX491" s="194"/>
      <c r="BY491" s="194"/>
      <c r="BZ491" s="194"/>
      <c r="CA491" s="194"/>
      <c r="CB491" s="194"/>
      <c r="CC491" s="194"/>
      <c r="CD491" s="194"/>
      <c r="CE491" s="194"/>
      <c r="CF491" s="194"/>
      <c r="CG491" s="194"/>
      <c r="CH491" s="194"/>
      <c r="CI491" s="194"/>
      <c r="CJ491" s="194"/>
      <c r="CK491" s="194"/>
      <c r="CL491" s="194"/>
      <c r="CM491" s="194"/>
      <c r="CN491" s="194"/>
      <c r="CO491" s="194"/>
      <c r="CP491" s="194"/>
      <c r="CQ491" s="194"/>
      <c r="CR491" s="194"/>
      <c r="CS491" s="194"/>
      <c r="CT491" s="194"/>
      <c r="CU491" s="194"/>
      <c r="CV491" s="194"/>
      <c r="CW491" s="194"/>
      <c r="CX491" s="194"/>
      <c r="CY491" s="194"/>
      <c r="CZ491" s="194"/>
      <c r="DA491" s="194"/>
      <c r="DB491" s="194"/>
      <c r="DC491" s="194"/>
      <c r="DD491" s="194"/>
      <c r="DE491" s="194"/>
      <c r="DF491" s="194"/>
      <c r="DG491" s="194"/>
      <c r="DH491" s="194"/>
      <c r="DI491" s="194"/>
    </row>
    <row r="492" spans="1:113" x14ac:dyDescent="0.25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  <c r="BO492" s="194"/>
      <c r="BP492" s="194"/>
      <c r="BQ492" s="194"/>
      <c r="BR492" s="194"/>
      <c r="BS492" s="194"/>
      <c r="BT492" s="194"/>
      <c r="BU492" s="194"/>
      <c r="BV492" s="194"/>
      <c r="BW492" s="194"/>
      <c r="BX492" s="194"/>
      <c r="BY492" s="194"/>
      <c r="BZ492" s="194"/>
      <c r="CA492" s="194"/>
      <c r="CB492" s="194"/>
      <c r="CC492" s="194"/>
      <c r="CD492" s="194"/>
      <c r="CE492" s="194"/>
      <c r="CF492" s="194"/>
      <c r="CG492" s="194"/>
      <c r="CH492" s="194"/>
      <c r="CI492" s="194"/>
      <c r="CJ492" s="194"/>
      <c r="CK492" s="194"/>
      <c r="CL492" s="194"/>
      <c r="CM492" s="194"/>
      <c r="CN492" s="194"/>
      <c r="CO492" s="194"/>
      <c r="CP492" s="194"/>
      <c r="CQ492" s="194"/>
      <c r="CR492" s="194"/>
      <c r="CS492" s="194"/>
      <c r="CT492" s="194"/>
      <c r="CU492" s="194"/>
      <c r="CV492" s="194"/>
      <c r="CW492" s="194"/>
      <c r="CX492" s="194"/>
      <c r="CY492" s="194"/>
      <c r="CZ492" s="194"/>
      <c r="DA492" s="194"/>
      <c r="DB492" s="194"/>
      <c r="DC492" s="194"/>
      <c r="DD492" s="194"/>
      <c r="DE492" s="194"/>
      <c r="DF492" s="194"/>
      <c r="DG492" s="194"/>
      <c r="DH492" s="194"/>
      <c r="DI492" s="194"/>
    </row>
    <row r="493" spans="1:113" x14ac:dyDescent="0.25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  <c r="BO493" s="194"/>
      <c r="BP493" s="194"/>
      <c r="BQ493" s="194"/>
      <c r="BR493" s="194"/>
      <c r="BS493" s="194"/>
      <c r="BT493" s="194"/>
      <c r="BU493" s="194"/>
      <c r="BV493" s="194"/>
      <c r="BW493" s="194"/>
      <c r="BX493" s="194"/>
      <c r="BY493" s="194"/>
      <c r="BZ493" s="194"/>
      <c r="CA493" s="194"/>
      <c r="CB493" s="194"/>
      <c r="CC493" s="194"/>
      <c r="CD493" s="194"/>
      <c r="CE493" s="194"/>
      <c r="CF493" s="194"/>
      <c r="CG493" s="194"/>
      <c r="CH493" s="194"/>
      <c r="CI493" s="194"/>
      <c r="CJ493" s="194"/>
      <c r="CK493" s="194"/>
      <c r="CL493" s="194"/>
      <c r="CM493" s="194"/>
      <c r="CN493" s="194"/>
      <c r="CO493" s="194"/>
      <c r="CP493" s="194"/>
      <c r="CQ493" s="194"/>
      <c r="CR493" s="194"/>
      <c r="CS493" s="194"/>
      <c r="CT493" s="194"/>
      <c r="CU493" s="194"/>
      <c r="CV493" s="194"/>
      <c r="CW493" s="194"/>
      <c r="CX493" s="194"/>
      <c r="CY493" s="194"/>
      <c r="CZ493" s="194"/>
      <c r="DA493" s="194"/>
      <c r="DB493" s="194"/>
      <c r="DC493" s="194"/>
      <c r="DD493" s="194"/>
      <c r="DE493" s="194"/>
      <c r="DF493" s="194"/>
      <c r="DG493" s="194"/>
      <c r="DH493" s="194"/>
      <c r="DI493" s="194"/>
    </row>
    <row r="494" spans="1:113" x14ac:dyDescent="0.25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  <c r="BO494" s="194"/>
      <c r="BP494" s="194"/>
      <c r="BQ494" s="194"/>
      <c r="BR494" s="194"/>
      <c r="BS494" s="194"/>
      <c r="BT494" s="194"/>
      <c r="BU494" s="194"/>
      <c r="BV494" s="194"/>
      <c r="BW494" s="194"/>
      <c r="BX494" s="194"/>
      <c r="BY494" s="194"/>
      <c r="BZ494" s="194"/>
      <c r="CA494" s="194"/>
      <c r="CB494" s="194"/>
      <c r="CC494" s="194"/>
      <c r="CD494" s="194"/>
      <c r="CE494" s="194"/>
      <c r="CF494" s="194"/>
      <c r="CG494" s="194"/>
      <c r="CH494" s="194"/>
      <c r="CI494" s="194"/>
      <c r="CJ494" s="194"/>
      <c r="CK494" s="194"/>
      <c r="CL494" s="194"/>
      <c r="CM494" s="194"/>
      <c r="CN494" s="194"/>
      <c r="CO494" s="194"/>
      <c r="CP494" s="194"/>
      <c r="CQ494" s="194"/>
      <c r="CR494" s="194"/>
      <c r="CS494" s="194"/>
      <c r="CT494" s="194"/>
      <c r="CU494" s="194"/>
      <c r="CV494" s="194"/>
      <c r="CW494" s="194"/>
      <c r="CX494" s="194"/>
      <c r="CY494" s="194"/>
      <c r="CZ494" s="194"/>
      <c r="DA494" s="194"/>
      <c r="DB494" s="194"/>
      <c r="DC494" s="194"/>
      <c r="DD494" s="194"/>
      <c r="DE494" s="194"/>
      <c r="DF494" s="194"/>
      <c r="DG494" s="194"/>
      <c r="DH494" s="194"/>
      <c r="DI494" s="194"/>
    </row>
    <row r="495" spans="1:113" x14ac:dyDescent="0.2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  <c r="BO495" s="194"/>
      <c r="BP495" s="194"/>
      <c r="BQ495" s="194"/>
      <c r="BR495" s="194"/>
      <c r="BS495" s="194"/>
      <c r="BT495" s="194"/>
      <c r="BU495" s="194"/>
      <c r="BV495" s="194"/>
      <c r="BW495" s="194"/>
      <c r="BX495" s="194"/>
      <c r="BY495" s="194"/>
      <c r="BZ495" s="194"/>
      <c r="CA495" s="194"/>
      <c r="CB495" s="194"/>
      <c r="CC495" s="194"/>
      <c r="CD495" s="194"/>
      <c r="CE495" s="194"/>
      <c r="CF495" s="194"/>
      <c r="CG495" s="194"/>
      <c r="CH495" s="194"/>
      <c r="CI495" s="194"/>
      <c r="CJ495" s="194"/>
      <c r="CK495" s="194"/>
      <c r="CL495" s="194"/>
      <c r="CM495" s="194"/>
      <c r="CN495" s="194"/>
      <c r="CO495" s="194"/>
      <c r="CP495" s="194"/>
      <c r="CQ495" s="194"/>
      <c r="CR495" s="194"/>
      <c r="CS495" s="194"/>
      <c r="CT495" s="194"/>
      <c r="CU495" s="194"/>
      <c r="CV495" s="194"/>
      <c r="CW495" s="194"/>
      <c r="CX495" s="194"/>
      <c r="CY495" s="194"/>
      <c r="CZ495" s="194"/>
      <c r="DA495" s="194"/>
      <c r="DB495" s="194"/>
      <c r="DC495" s="194"/>
      <c r="DD495" s="194"/>
      <c r="DE495" s="194"/>
      <c r="DF495" s="194"/>
      <c r="DG495" s="194"/>
      <c r="DH495" s="194"/>
      <c r="DI495" s="194"/>
    </row>
    <row r="496" spans="1:113" x14ac:dyDescent="0.25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  <c r="BO496" s="194"/>
      <c r="BP496" s="194"/>
      <c r="BQ496" s="194"/>
      <c r="BR496" s="194"/>
      <c r="BS496" s="194"/>
      <c r="BT496" s="194"/>
      <c r="BU496" s="194"/>
      <c r="BV496" s="194"/>
      <c r="BW496" s="194"/>
      <c r="BX496" s="194"/>
      <c r="BY496" s="194"/>
      <c r="BZ496" s="194"/>
      <c r="CA496" s="194"/>
      <c r="CB496" s="194"/>
      <c r="CC496" s="194"/>
      <c r="CD496" s="194"/>
      <c r="CE496" s="194"/>
      <c r="CF496" s="194"/>
      <c r="CG496" s="194"/>
      <c r="CH496" s="194"/>
      <c r="CI496" s="194"/>
      <c r="CJ496" s="194"/>
      <c r="CK496" s="194"/>
      <c r="CL496" s="194"/>
      <c r="CM496" s="194"/>
      <c r="CN496" s="194"/>
      <c r="CO496" s="194"/>
      <c r="CP496" s="194"/>
      <c r="CQ496" s="194"/>
      <c r="CR496" s="194"/>
      <c r="CS496" s="194"/>
      <c r="CT496" s="194"/>
      <c r="CU496" s="194"/>
      <c r="CV496" s="194"/>
      <c r="CW496" s="194"/>
      <c r="CX496" s="194"/>
      <c r="CY496" s="194"/>
      <c r="CZ496" s="194"/>
      <c r="DA496" s="194"/>
      <c r="DB496" s="194"/>
      <c r="DC496" s="194"/>
      <c r="DD496" s="194"/>
      <c r="DE496" s="194"/>
      <c r="DF496" s="194"/>
      <c r="DG496" s="194"/>
      <c r="DH496" s="194"/>
      <c r="DI496" s="194"/>
    </row>
    <row r="497" spans="1:113" x14ac:dyDescent="0.25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  <c r="BO497" s="194"/>
      <c r="BP497" s="194"/>
      <c r="BQ497" s="194"/>
      <c r="BR497" s="194"/>
      <c r="BS497" s="194"/>
      <c r="BT497" s="194"/>
      <c r="BU497" s="194"/>
      <c r="BV497" s="194"/>
      <c r="BW497" s="194"/>
      <c r="BX497" s="194"/>
      <c r="BY497" s="194"/>
      <c r="BZ497" s="194"/>
      <c r="CA497" s="194"/>
      <c r="CB497" s="194"/>
      <c r="CC497" s="194"/>
      <c r="CD497" s="194"/>
      <c r="CE497" s="194"/>
      <c r="CF497" s="194"/>
      <c r="CG497" s="194"/>
      <c r="CH497" s="194"/>
      <c r="CI497" s="194"/>
      <c r="CJ497" s="194"/>
      <c r="CK497" s="194"/>
      <c r="CL497" s="194"/>
      <c r="CM497" s="194"/>
      <c r="CN497" s="194"/>
      <c r="CO497" s="194"/>
      <c r="CP497" s="194"/>
      <c r="CQ497" s="194"/>
      <c r="CR497" s="194"/>
      <c r="CS497" s="194"/>
      <c r="CT497" s="194"/>
      <c r="CU497" s="194"/>
      <c r="CV497" s="194"/>
      <c r="CW497" s="194"/>
      <c r="CX497" s="194"/>
      <c r="CY497" s="194"/>
      <c r="CZ497" s="194"/>
      <c r="DA497" s="194"/>
      <c r="DB497" s="194"/>
      <c r="DC497" s="194"/>
      <c r="DD497" s="194"/>
      <c r="DE497" s="194"/>
      <c r="DF497" s="194"/>
      <c r="DG497" s="194"/>
      <c r="DH497" s="194"/>
      <c r="DI497" s="194"/>
    </row>
    <row r="498" spans="1:113" x14ac:dyDescent="0.25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  <c r="BO498" s="194"/>
      <c r="BP498" s="194"/>
      <c r="BQ498" s="194"/>
      <c r="BR498" s="194"/>
      <c r="BS498" s="194"/>
      <c r="BT498" s="194"/>
      <c r="BU498" s="194"/>
      <c r="BV498" s="194"/>
      <c r="BW498" s="194"/>
      <c r="BX498" s="194"/>
      <c r="BY498" s="194"/>
      <c r="BZ498" s="194"/>
      <c r="CA498" s="194"/>
      <c r="CB498" s="194"/>
      <c r="CC498" s="194"/>
      <c r="CD498" s="194"/>
      <c r="CE498" s="194"/>
      <c r="CF498" s="194"/>
      <c r="CG498" s="194"/>
      <c r="CH498" s="194"/>
      <c r="CI498" s="194"/>
      <c r="CJ498" s="194"/>
      <c r="CK498" s="194"/>
      <c r="CL498" s="194"/>
      <c r="CM498" s="194"/>
      <c r="CN498" s="194"/>
      <c r="CO498" s="194"/>
      <c r="CP498" s="194"/>
      <c r="CQ498" s="194"/>
      <c r="CR498" s="194"/>
      <c r="CS498" s="194"/>
      <c r="CT498" s="194"/>
      <c r="CU498" s="194"/>
      <c r="CV498" s="194"/>
      <c r="CW498" s="194"/>
      <c r="CX498" s="194"/>
      <c r="CY498" s="194"/>
      <c r="CZ498" s="194"/>
      <c r="DA498" s="194"/>
      <c r="DB498" s="194"/>
      <c r="DC498" s="194"/>
      <c r="DD498" s="194"/>
      <c r="DE498" s="194"/>
      <c r="DF498" s="194"/>
      <c r="DG498" s="194"/>
      <c r="DH498" s="194"/>
      <c r="DI498" s="194"/>
    </row>
    <row r="499" spans="1:113" x14ac:dyDescent="0.25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  <c r="BO499" s="194"/>
      <c r="BP499" s="194"/>
      <c r="BQ499" s="194"/>
      <c r="BR499" s="194"/>
      <c r="BS499" s="194"/>
      <c r="BT499" s="194"/>
      <c r="BU499" s="194"/>
      <c r="BV499" s="194"/>
      <c r="BW499" s="194"/>
      <c r="BX499" s="194"/>
      <c r="BY499" s="194"/>
      <c r="BZ499" s="194"/>
      <c r="CA499" s="194"/>
      <c r="CB499" s="194"/>
      <c r="CC499" s="194"/>
      <c r="CD499" s="194"/>
      <c r="CE499" s="194"/>
      <c r="CF499" s="194"/>
      <c r="CG499" s="194"/>
      <c r="CH499" s="194"/>
      <c r="CI499" s="194"/>
      <c r="CJ499" s="194"/>
      <c r="CK499" s="194"/>
      <c r="CL499" s="194"/>
      <c r="CM499" s="194"/>
      <c r="CN499" s="194"/>
      <c r="CO499" s="194"/>
      <c r="CP499" s="194"/>
      <c r="CQ499" s="194"/>
      <c r="CR499" s="194"/>
      <c r="CS499" s="194"/>
      <c r="CT499" s="194"/>
      <c r="CU499" s="194"/>
      <c r="CV499" s="194"/>
      <c r="CW499" s="194"/>
      <c r="CX499" s="194"/>
      <c r="CY499" s="194"/>
      <c r="CZ499" s="194"/>
      <c r="DA499" s="194"/>
      <c r="DB499" s="194"/>
      <c r="DC499" s="194"/>
      <c r="DD499" s="194"/>
      <c r="DE499" s="194"/>
      <c r="DF499" s="194"/>
      <c r="DG499" s="194"/>
      <c r="DH499" s="194"/>
      <c r="DI499" s="194"/>
    </row>
    <row r="500" spans="1:113" x14ac:dyDescent="0.25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  <c r="BO500" s="194"/>
      <c r="BP500" s="194"/>
      <c r="BQ500" s="194"/>
      <c r="BR500" s="194"/>
      <c r="BS500" s="194"/>
      <c r="BT500" s="194"/>
      <c r="BU500" s="194"/>
      <c r="BV500" s="194"/>
      <c r="BW500" s="194"/>
      <c r="BX500" s="194"/>
      <c r="BY500" s="194"/>
      <c r="BZ500" s="194"/>
      <c r="CA500" s="194"/>
      <c r="CB500" s="194"/>
      <c r="CC500" s="194"/>
      <c r="CD500" s="194"/>
      <c r="CE500" s="194"/>
      <c r="CF500" s="194"/>
      <c r="CG500" s="194"/>
      <c r="CH500" s="194"/>
      <c r="CI500" s="194"/>
      <c r="CJ500" s="194"/>
      <c r="CK500" s="194"/>
      <c r="CL500" s="194"/>
      <c r="CM500" s="194"/>
      <c r="CN500" s="194"/>
      <c r="CO500" s="194"/>
      <c r="CP500" s="194"/>
      <c r="CQ500" s="194"/>
      <c r="CR500" s="194"/>
      <c r="CS500" s="194"/>
      <c r="CT500" s="194"/>
      <c r="CU500" s="194"/>
      <c r="CV500" s="194"/>
      <c r="CW500" s="194"/>
      <c r="CX500" s="194"/>
      <c r="CY500" s="194"/>
      <c r="CZ500" s="194"/>
      <c r="DA500" s="194"/>
      <c r="DB500" s="194"/>
      <c r="DC500" s="194"/>
      <c r="DD500" s="194"/>
      <c r="DE500" s="194"/>
      <c r="DF500" s="194"/>
      <c r="DG500" s="194"/>
      <c r="DH500" s="194"/>
      <c r="DI500" s="194"/>
    </row>
    <row r="501" spans="1:113" x14ac:dyDescent="0.25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  <c r="BO501" s="194"/>
      <c r="BP501" s="194"/>
      <c r="BQ501" s="194"/>
      <c r="BR501" s="194"/>
      <c r="BS501" s="194"/>
      <c r="BT501" s="194"/>
      <c r="BU501" s="194"/>
      <c r="BV501" s="194"/>
      <c r="BW501" s="194"/>
      <c r="BX501" s="194"/>
      <c r="BY501" s="194"/>
      <c r="BZ501" s="194"/>
      <c r="CA501" s="194"/>
      <c r="CB501" s="194"/>
      <c r="CC501" s="194"/>
      <c r="CD501" s="194"/>
      <c r="CE501" s="194"/>
      <c r="CF501" s="194"/>
      <c r="CG501" s="194"/>
      <c r="CH501" s="194"/>
      <c r="CI501" s="194"/>
      <c r="CJ501" s="194"/>
      <c r="CK501" s="194"/>
      <c r="CL501" s="194"/>
      <c r="CM501" s="194"/>
      <c r="CN501" s="194"/>
      <c r="CO501" s="194"/>
      <c r="CP501" s="194"/>
      <c r="CQ501" s="194"/>
      <c r="CR501" s="194"/>
      <c r="CS501" s="194"/>
      <c r="CT501" s="194"/>
      <c r="CU501" s="194"/>
      <c r="CV501" s="194"/>
      <c r="CW501" s="194"/>
      <c r="CX501" s="194"/>
      <c r="CY501" s="194"/>
      <c r="CZ501" s="194"/>
      <c r="DA501" s="194"/>
      <c r="DB501" s="194"/>
      <c r="DC501" s="194"/>
      <c r="DD501" s="194"/>
      <c r="DE501" s="194"/>
      <c r="DF501" s="194"/>
      <c r="DG501" s="194"/>
      <c r="DH501" s="194"/>
      <c r="DI501" s="194"/>
    </row>
    <row r="502" spans="1:113" x14ac:dyDescent="0.25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  <c r="BO502" s="194"/>
      <c r="BP502" s="194"/>
      <c r="BQ502" s="194"/>
      <c r="BR502" s="194"/>
      <c r="BS502" s="194"/>
      <c r="BT502" s="194"/>
      <c r="BU502" s="194"/>
      <c r="BV502" s="194"/>
      <c r="BW502" s="194"/>
      <c r="BX502" s="194"/>
      <c r="BY502" s="194"/>
      <c r="BZ502" s="194"/>
      <c r="CA502" s="194"/>
      <c r="CB502" s="194"/>
      <c r="CC502" s="194"/>
      <c r="CD502" s="194"/>
      <c r="CE502" s="194"/>
      <c r="CF502" s="194"/>
      <c r="CG502" s="194"/>
      <c r="CH502" s="194"/>
      <c r="CI502" s="194"/>
      <c r="CJ502" s="194"/>
      <c r="CK502" s="194"/>
      <c r="CL502" s="194"/>
      <c r="CM502" s="194"/>
      <c r="CN502" s="194"/>
      <c r="CO502" s="194"/>
      <c r="CP502" s="194"/>
      <c r="CQ502" s="194"/>
      <c r="CR502" s="194"/>
      <c r="CS502" s="194"/>
      <c r="CT502" s="194"/>
      <c r="CU502" s="194"/>
      <c r="CV502" s="194"/>
      <c r="CW502" s="194"/>
      <c r="CX502" s="194"/>
      <c r="CY502" s="194"/>
      <c r="CZ502" s="194"/>
      <c r="DA502" s="194"/>
      <c r="DB502" s="194"/>
      <c r="DC502" s="194"/>
      <c r="DD502" s="194"/>
      <c r="DE502" s="194"/>
      <c r="DF502" s="194"/>
      <c r="DG502" s="194"/>
      <c r="DH502" s="194"/>
      <c r="DI502" s="194"/>
    </row>
    <row r="503" spans="1:113" x14ac:dyDescent="0.25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  <c r="BO503" s="194"/>
      <c r="BP503" s="194"/>
      <c r="BQ503" s="194"/>
      <c r="BR503" s="194"/>
      <c r="BS503" s="194"/>
      <c r="BT503" s="194"/>
      <c r="BU503" s="194"/>
      <c r="BV503" s="194"/>
      <c r="BW503" s="194"/>
      <c r="BX503" s="194"/>
      <c r="BY503" s="194"/>
      <c r="BZ503" s="194"/>
      <c r="CA503" s="194"/>
      <c r="CB503" s="194"/>
      <c r="CC503" s="194"/>
      <c r="CD503" s="194"/>
      <c r="CE503" s="194"/>
      <c r="CF503" s="194"/>
      <c r="CG503" s="194"/>
      <c r="CH503" s="194"/>
      <c r="CI503" s="194"/>
      <c r="CJ503" s="194"/>
      <c r="CK503" s="194"/>
      <c r="CL503" s="194"/>
      <c r="CM503" s="194"/>
      <c r="CN503" s="194"/>
      <c r="CO503" s="194"/>
      <c r="CP503" s="194"/>
      <c r="CQ503" s="194"/>
      <c r="CR503" s="194"/>
      <c r="CS503" s="194"/>
      <c r="CT503" s="194"/>
      <c r="CU503" s="194"/>
      <c r="CV503" s="194"/>
      <c r="CW503" s="194"/>
      <c r="CX503" s="194"/>
      <c r="CY503" s="194"/>
      <c r="CZ503" s="194"/>
      <c r="DA503" s="194"/>
      <c r="DB503" s="194"/>
      <c r="DC503" s="194"/>
      <c r="DD503" s="194"/>
      <c r="DE503" s="194"/>
      <c r="DF503" s="194"/>
      <c r="DG503" s="194"/>
      <c r="DH503" s="194"/>
      <c r="DI503" s="194"/>
    </row>
    <row r="504" spans="1:113" x14ac:dyDescent="0.25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  <c r="BO504" s="194"/>
      <c r="BP504" s="194"/>
      <c r="BQ504" s="194"/>
      <c r="BR504" s="194"/>
      <c r="BS504" s="194"/>
      <c r="BT504" s="194"/>
      <c r="BU504" s="194"/>
      <c r="BV504" s="194"/>
      <c r="BW504" s="194"/>
      <c r="BX504" s="194"/>
      <c r="BY504" s="194"/>
      <c r="BZ504" s="194"/>
      <c r="CA504" s="194"/>
      <c r="CB504" s="194"/>
      <c r="CC504" s="194"/>
      <c r="CD504" s="194"/>
      <c r="CE504" s="194"/>
      <c r="CF504" s="194"/>
      <c r="CG504" s="194"/>
      <c r="CH504" s="194"/>
      <c r="CI504" s="194"/>
      <c r="CJ504" s="194"/>
      <c r="CK504" s="194"/>
      <c r="CL504" s="194"/>
      <c r="CM504" s="194"/>
      <c r="CN504" s="194"/>
      <c r="CO504" s="194"/>
      <c r="CP504" s="194"/>
      <c r="CQ504" s="194"/>
      <c r="CR504" s="194"/>
      <c r="CS504" s="194"/>
      <c r="CT504" s="194"/>
      <c r="CU504" s="194"/>
      <c r="CV504" s="194"/>
      <c r="CW504" s="194"/>
      <c r="CX504" s="194"/>
      <c r="CY504" s="194"/>
      <c r="CZ504" s="194"/>
      <c r="DA504" s="194"/>
      <c r="DB504" s="194"/>
      <c r="DC504" s="194"/>
      <c r="DD504" s="194"/>
      <c r="DE504" s="194"/>
      <c r="DF504" s="194"/>
      <c r="DG504" s="194"/>
      <c r="DH504" s="194"/>
      <c r="DI504" s="194"/>
    </row>
    <row r="505" spans="1:113" x14ac:dyDescent="0.2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  <c r="BO505" s="194"/>
      <c r="BP505" s="194"/>
      <c r="BQ505" s="194"/>
      <c r="BR505" s="194"/>
      <c r="BS505" s="194"/>
      <c r="BT505" s="194"/>
      <c r="BU505" s="194"/>
      <c r="BV505" s="194"/>
      <c r="BW505" s="194"/>
      <c r="BX505" s="194"/>
      <c r="BY505" s="194"/>
      <c r="BZ505" s="194"/>
      <c r="CA505" s="194"/>
      <c r="CB505" s="194"/>
      <c r="CC505" s="194"/>
      <c r="CD505" s="194"/>
      <c r="CE505" s="194"/>
      <c r="CF505" s="194"/>
      <c r="CG505" s="194"/>
      <c r="CH505" s="194"/>
      <c r="CI505" s="194"/>
      <c r="CJ505" s="194"/>
      <c r="CK505" s="194"/>
      <c r="CL505" s="194"/>
      <c r="CM505" s="194"/>
      <c r="CN505" s="194"/>
      <c r="CO505" s="194"/>
      <c r="CP505" s="194"/>
      <c r="CQ505" s="194"/>
      <c r="CR505" s="194"/>
      <c r="CS505" s="194"/>
      <c r="CT505" s="194"/>
      <c r="CU505" s="194"/>
      <c r="CV505" s="194"/>
      <c r="CW505" s="194"/>
      <c r="CX505" s="194"/>
      <c r="CY505" s="194"/>
      <c r="CZ505" s="194"/>
      <c r="DA505" s="194"/>
      <c r="DB505" s="194"/>
      <c r="DC505" s="194"/>
      <c r="DD505" s="194"/>
      <c r="DE505" s="194"/>
      <c r="DF505" s="194"/>
      <c r="DG505" s="194"/>
      <c r="DH505" s="194"/>
      <c r="DI505" s="194"/>
    </row>
    <row r="506" spans="1:113" x14ac:dyDescent="0.25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  <c r="BO506" s="194"/>
      <c r="BP506" s="194"/>
      <c r="BQ506" s="194"/>
      <c r="BR506" s="194"/>
      <c r="BS506" s="194"/>
      <c r="BT506" s="194"/>
      <c r="BU506" s="194"/>
      <c r="BV506" s="194"/>
      <c r="BW506" s="194"/>
      <c r="BX506" s="194"/>
      <c r="BY506" s="194"/>
      <c r="BZ506" s="194"/>
      <c r="CA506" s="194"/>
      <c r="CB506" s="194"/>
      <c r="CC506" s="194"/>
      <c r="CD506" s="194"/>
      <c r="CE506" s="194"/>
      <c r="CF506" s="194"/>
      <c r="CG506" s="194"/>
      <c r="CH506" s="194"/>
      <c r="CI506" s="194"/>
      <c r="CJ506" s="194"/>
      <c r="CK506" s="194"/>
      <c r="CL506" s="194"/>
      <c r="CM506" s="194"/>
      <c r="CN506" s="194"/>
      <c r="CO506" s="194"/>
      <c r="CP506" s="194"/>
      <c r="CQ506" s="194"/>
      <c r="CR506" s="194"/>
      <c r="CS506" s="194"/>
      <c r="CT506" s="194"/>
      <c r="CU506" s="194"/>
      <c r="CV506" s="194"/>
      <c r="CW506" s="194"/>
      <c r="CX506" s="194"/>
      <c r="CY506" s="194"/>
      <c r="CZ506" s="194"/>
      <c r="DA506" s="194"/>
      <c r="DB506" s="194"/>
      <c r="DC506" s="194"/>
      <c r="DD506" s="194"/>
      <c r="DE506" s="194"/>
      <c r="DF506" s="194"/>
      <c r="DG506" s="194"/>
      <c r="DH506" s="194"/>
      <c r="DI506" s="194"/>
    </row>
    <row r="507" spans="1:113" x14ac:dyDescent="0.25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  <c r="BO507" s="194"/>
      <c r="BP507" s="194"/>
      <c r="BQ507" s="194"/>
      <c r="BR507" s="194"/>
      <c r="BS507" s="194"/>
      <c r="BT507" s="194"/>
      <c r="BU507" s="194"/>
      <c r="BV507" s="194"/>
      <c r="BW507" s="194"/>
      <c r="BX507" s="194"/>
      <c r="BY507" s="194"/>
      <c r="BZ507" s="194"/>
      <c r="CA507" s="194"/>
      <c r="CB507" s="194"/>
      <c r="CC507" s="194"/>
      <c r="CD507" s="194"/>
      <c r="CE507" s="194"/>
      <c r="CF507" s="194"/>
      <c r="CG507" s="194"/>
      <c r="CH507" s="194"/>
      <c r="CI507" s="194"/>
      <c r="CJ507" s="194"/>
      <c r="CK507" s="194"/>
      <c r="CL507" s="194"/>
      <c r="CM507" s="194"/>
      <c r="CN507" s="194"/>
      <c r="CO507" s="194"/>
      <c r="CP507" s="194"/>
      <c r="CQ507" s="194"/>
      <c r="CR507" s="194"/>
      <c r="CS507" s="194"/>
      <c r="CT507" s="194"/>
      <c r="CU507" s="194"/>
      <c r="CV507" s="194"/>
      <c r="CW507" s="194"/>
      <c r="CX507" s="194"/>
      <c r="CY507" s="194"/>
      <c r="CZ507" s="194"/>
      <c r="DA507" s="194"/>
      <c r="DB507" s="194"/>
      <c r="DC507" s="194"/>
      <c r="DD507" s="194"/>
      <c r="DE507" s="194"/>
      <c r="DF507" s="194"/>
      <c r="DG507" s="194"/>
      <c r="DH507" s="194"/>
      <c r="DI507" s="194"/>
    </row>
    <row r="508" spans="1:113" x14ac:dyDescent="0.25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  <c r="BO508" s="194"/>
      <c r="BP508" s="194"/>
      <c r="BQ508" s="194"/>
      <c r="BR508" s="194"/>
      <c r="BS508" s="194"/>
      <c r="BT508" s="194"/>
      <c r="BU508" s="194"/>
      <c r="BV508" s="194"/>
      <c r="BW508" s="194"/>
      <c r="BX508" s="194"/>
      <c r="BY508" s="194"/>
      <c r="BZ508" s="194"/>
      <c r="CA508" s="194"/>
      <c r="CB508" s="194"/>
      <c r="CC508" s="194"/>
      <c r="CD508" s="194"/>
      <c r="CE508" s="194"/>
      <c r="CF508" s="194"/>
      <c r="CG508" s="194"/>
      <c r="CH508" s="194"/>
      <c r="CI508" s="194"/>
      <c r="CJ508" s="194"/>
      <c r="CK508" s="194"/>
      <c r="CL508" s="194"/>
      <c r="CM508" s="194"/>
      <c r="CN508" s="194"/>
      <c r="CO508" s="194"/>
      <c r="CP508" s="194"/>
      <c r="CQ508" s="194"/>
      <c r="CR508" s="194"/>
      <c r="CS508" s="194"/>
      <c r="CT508" s="194"/>
      <c r="CU508" s="194"/>
      <c r="CV508" s="194"/>
      <c r="CW508" s="194"/>
      <c r="CX508" s="194"/>
      <c r="CY508" s="194"/>
      <c r="CZ508" s="194"/>
      <c r="DA508" s="194"/>
      <c r="DB508" s="194"/>
      <c r="DC508" s="194"/>
      <c r="DD508" s="194"/>
      <c r="DE508" s="194"/>
      <c r="DF508" s="194"/>
      <c r="DG508" s="194"/>
      <c r="DH508" s="194"/>
      <c r="DI508" s="194"/>
    </row>
    <row r="509" spans="1:113" x14ac:dyDescent="0.25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  <c r="BO509" s="194"/>
      <c r="BP509" s="194"/>
      <c r="BQ509" s="194"/>
      <c r="BR509" s="194"/>
      <c r="BS509" s="194"/>
      <c r="BT509" s="194"/>
      <c r="BU509" s="194"/>
      <c r="BV509" s="194"/>
      <c r="BW509" s="194"/>
      <c r="BX509" s="194"/>
      <c r="BY509" s="194"/>
      <c r="BZ509" s="194"/>
      <c r="CA509" s="194"/>
      <c r="CB509" s="194"/>
      <c r="CC509" s="194"/>
      <c r="CD509" s="194"/>
      <c r="CE509" s="194"/>
      <c r="CF509" s="194"/>
      <c r="CG509" s="194"/>
      <c r="CH509" s="194"/>
      <c r="CI509" s="194"/>
      <c r="CJ509" s="194"/>
      <c r="CK509" s="194"/>
      <c r="CL509" s="194"/>
      <c r="CM509" s="194"/>
      <c r="CN509" s="194"/>
      <c r="CO509" s="194"/>
      <c r="CP509" s="194"/>
      <c r="CQ509" s="194"/>
      <c r="CR509" s="194"/>
      <c r="CS509" s="194"/>
      <c r="CT509" s="194"/>
      <c r="CU509" s="194"/>
      <c r="CV509" s="194"/>
      <c r="CW509" s="194"/>
      <c r="CX509" s="194"/>
      <c r="CY509" s="194"/>
      <c r="CZ509" s="194"/>
      <c r="DA509" s="194"/>
      <c r="DB509" s="194"/>
      <c r="DC509" s="194"/>
      <c r="DD509" s="194"/>
      <c r="DE509" s="194"/>
      <c r="DF509" s="194"/>
      <c r="DG509" s="194"/>
      <c r="DH509" s="194"/>
      <c r="DI509" s="194"/>
    </row>
    <row r="510" spans="1:113" x14ac:dyDescent="0.25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  <c r="BO510" s="194"/>
      <c r="BP510" s="194"/>
      <c r="BQ510" s="194"/>
      <c r="BR510" s="194"/>
      <c r="BS510" s="194"/>
      <c r="BT510" s="194"/>
      <c r="BU510" s="194"/>
      <c r="BV510" s="194"/>
      <c r="BW510" s="194"/>
      <c r="BX510" s="194"/>
      <c r="BY510" s="194"/>
      <c r="BZ510" s="194"/>
      <c r="CA510" s="194"/>
      <c r="CB510" s="194"/>
      <c r="CC510" s="194"/>
      <c r="CD510" s="194"/>
      <c r="CE510" s="194"/>
      <c r="CF510" s="194"/>
      <c r="CG510" s="194"/>
      <c r="CH510" s="194"/>
      <c r="CI510" s="194"/>
      <c r="CJ510" s="194"/>
      <c r="CK510" s="194"/>
      <c r="CL510" s="194"/>
      <c r="CM510" s="194"/>
      <c r="CN510" s="194"/>
      <c r="CO510" s="194"/>
      <c r="CP510" s="194"/>
      <c r="CQ510" s="194"/>
      <c r="CR510" s="194"/>
      <c r="CS510" s="194"/>
      <c r="CT510" s="194"/>
      <c r="CU510" s="194"/>
      <c r="CV510" s="194"/>
      <c r="CW510" s="194"/>
      <c r="CX510" s="194"/>
      <c r="CY510" s="194"/>
      <c r="CZ510" s="194"/>
      <c r="DA510" s="194"/>
      <c r="DB510" s="194"/>
      <c r="DC510" s="194"/>
      <c r="DD510" s="194"/>
      <c r="DE510" s="194"/>
      <c r="DF510" s="194"/>
      <c r="DG510" s="194"/>
      <c r="DH510" s="194"/>
      <c r="DI510" s="194"/>
    </row>
    <row r="511" spans="1:113" x14ac:dyDescent="0.25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  <c r="BO511" s="194"/>
      <c r="BP511" s="194"/>
      <c r="BQ511" s="194"/>
      <c r="BR511" s="194"/>
      <c r="BS511" s="194"/>
      <c r="BT511" s="194"/>
      <c r="BU511" s="194"/>
      <c r="BV511" s="194"/>
      <c r="BW511" s="194"/>
      <c r="BX511" s="194"/>
      <c r="BY511" s="194"/>
      <c r="BZ511" s="194"/>
      <c r="CA511" s="194"/>
      <c r="CB511" s="194"/>
      <c r="CC511" s="194"/>
      <c r="CD511" s="194"/>
      <c r="CE511" s="194"/>
      <c r="CF511" s="194"/>
      <c r="CG511" s="194"/>
      <c r="CH511" s="194"/>
      <c r="CI511" s="194"/>
      <c r="CJ511" s="194"/>
      <c r="CK511" s="194"/>
      <c r="CL511" s="194"/>
      <c r="CM511" s="194"/>
      <c r="CN511" s="194"/>
      <c r="CO511" s="194"/>
      <c r="CP511" s="194"/>
      <c r="CQ511" s="194"/>
      <c r="CR511" s="194"/>
      <c r="CS511" s="194"/>
      <c r="CT511" s="194"/>
      <c r="CU511" s="194"/>
      <c r="CV511" s="194"/>
      <c r="CW511" s="194"/>
      <c r="CX511" s="194"/>
      <c r="CY511" s="194"/>
      <c r="CZ511" s="194"/>
      <c r="DA511" s="194"/>
      <c r="DB511" s="194"/>
      <c r="DC511" s="194"/>
      <c r="DD511" s="194"/>
      <c r="DE511" s="194"/>
      <c r="DF511" s="194"/>
      <c r="DG511" s="194"/>
      <c r="DH511" s="194"/>
      <c r="DI511" s="194"/>
    </row>
    <row r="512" spans="1:113" x14ac:dyDescent="0.25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  <c r="BO512" s="194"/>
      <c r="BP512" s="194"/>
      <c r="BQ512" s="194"/>
      <c r="BR512" s="194"/>
      <c r="BS512" s="194"/>
      <c r="BT512" s="194"/>
      <c r="BU512" s="194"/>
      <c r="BV512" s="194"/>
      <c r="BW512" s="194"/>
      <c r="BX512" s="194"/>
      <c r="BY512" s="194"/>
      <c r="BZ512" s="194"/>
      <c r="CA512" s="194"/>
      <c r="CB512" s="194"/>
      <c r="CC512" s="194"/>
      <c r="CD512" s="194"/>
      <c r="CE512" s="194"/>
      <c r="CF512" s="194"/>
      <c r="CG512" s="194"/>
      <c r="CH512" s="194"/>
      <c r="CI512" s="194"/>
      <c r="CJ512" s="194"/>
      <c r="CK512" s="194"/>
      <c r="CL512" s="194"/>
      <c r="CM512" s="194"/>
      <c r="CN512" s="194"/>
      <c r="CO512" s="194"/>
      <c r="CP512" s="194"/>
      <c r="CQ512" s="194"/>
      <c r="CR512" s="194"/>
      <c r="CS512" s="194"/>
      <c r="CT512" s="194"/>
      <c r="CU512" s="194"/>
      <c r="CV512" s="194"/>
      <c r="CW512" s="194"/>
      <c r="CX512" s="194"/>
      <c r="CY512" s="194"/>
      <c r="CZ512" s="194"/>
      <c r="DA512" s="194"/>
      <c r="DB512" s="194"/>
      <c r="DC512" s="194"/>
      <c r="DD512" s="194"/>
      <c r="DE512" s="194"/>
      <c r="DF512" s="194"/>
      <c r="DG512" s="194"/>
      <c r="DH512" s="194"/>
      <c r="DI512" s="194"/>
    </row>
    <row r="513" spans="1:113" x14ac:dyDescent="0.25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  <c r="BO513" s="194"/>
      <c r="BP513" s="194"/>
      <c r="BQ513" s="194"/>
      <c r="BR513" s="194"/>
      <c r="BS513" s="194"/>
      <c r="BT513" s="194"/>
      <c r="BU513" s="194"/>
      <c r="BV513" s="194"/>
      <c r="BW513" s="194"/>
      <c r="BX513" s="194"/>
      <c r="BY513" s="194"/>
      <c r="BZ513" s="194"/>
      <c r="CA513" s="194"/>
      <c r="CB513" s="194"/>
      <c r="CC513" s="194"/>
      <c r="CD513" s="194"/>
      <c r="CE513" s="194"/>
      <c r="CF513" s="194"/>
      <c r="CG513" s="194"/>
      <c r="CH513" s="194"/>
      <c r="CI513" s="194"/>
      <c r="CJ513" s="194"/>
      <c r="CK513" s="194"/>
      <c r="CL513" s="194"/>
      <c r="CM513" s="194"/>
      <c r="CN513" s="194"/>
      <c r="CO513" s="194"/>
      <c r="CP513" s="194"/>
      <c r="CQ513" s="194"/>
      <c r="CR513" s="194"/>
      <c r="CS513" s="194"/>
      <c r="CT513" s="194"/>
      <c r="CU513" s="194"/>
      <c r="CV513" s="194"/>
      <c r="CW513" s="194"/>
      <c r="CX513" s="194"/>
      <c r="CY513" s="194"/>
      <c r="CZ513" s="194"/>
      <c r="DA513" s="194"/>
      <c r="DB513" s="194"/>
      <c r="DC513" s="194"/>
      <c r="DD513" s="194"/>
      <c r="DE513" s="194"/>
      <c r="DF513" s="194"/>
      <c r="DG513" s="194"/>
      <c r="DH513" s="194"/>
      <c r="DI513" s="194"/>
    </row>
    <row r="514" spans="1:113" x14ac:dyDescent="0.25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  <c r="BO514" s="194"/>
      <c r="BP514" s="194"/>
      <c r="BQ514" s="194"/>
      <c r="BR514" s="194"/>
      <c r="BS514" s="194"/>
      <c r="BT514" s="194"/>
      <c r="BU514" s="194"/>
      <c r="BV514" s="194"/>
      <c r="BW514" s="194"/>
      <c r="BX514" s="194"/>
      <c r="BY514" s="194"/>
      <c r="BZ514" s="194"/>
      <c r="CA514" s="194"/>
      <c r="CB514" s="194"/>
      <c r="CC514" s="194"/>
      <c r="CD514" s="194"/>
      <c r="CE514" s="194"/>
      <c r="CF514" s="194"/>
      <c r="CG514" s="194"/>
      <c r="CH514" s="194"/>
      <c r="CI514" s="194"/>
      <c r="CJ514" s="194"/>
      <c r="CK514" s="194"/>
      <c r="CL514" s="194"/>
      <c r="CM514" s="194"/>
      <c r="CN514" s="194"/>
      <c r="CO514" s="194"/>
      <c r="CP514" s="194"/>
      <c r="CQ514" s="194"/>
      <c r="CR514" s="194"/>
      <c r="CS514" s="194"/>
      <c r="CT514" s="194"/>
      <c r="CU514" s="194"/>
      <c r="CV514" s="194"/>
      <c r="CW514" s="194"/>
      <c r="CX514" s="194"/>
      <c r="CY514" s="194"/>
      <c r="CZ514" s="194"/>
      <c r="DA514" s="194"/>
      <c r="DB514" s="194"/>
      <c r="DC514" s="194"/>
      <c r="DD514" s="194"/>
      <c r="DE514" s="194"/>
      <c r="DF514" s="194"/>
      <c r="DG514" s="194"/>
      <c r="DH514" s="194"/>
      <c r="DI514" s="194"/>
    </row>
    <row r="515" spans="1:113" x14ac:dyDescent="0.2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  <c r="BO515" s="194"/>
      <c r="BP515" s="194"/>
      <c r="BQ515" s="194"/>
      <c r="BR515" s="194"/>
      <c r="BS515" s="194"/>
      <c r="BT515" s="194"/>
      <c r="BU515" s="194"/>
      <c r="BV515" s="194"/>
      <c r="BW515" s="194"/>
      <c r="BX515" s="194"/>
      <c r="BY515" s="194"/>
      <c r="BZ515" s="194"/>
      <c r="CA515" s="194"/>
      <c r="CB515" s="194"/>
      <c r="CC515" s="194"/>
      <c r="CD515" s="194"/>
      <c r="CE515" s="194"/>
      <c r="CF515" s="194"/>
      <c r="CG515" s="194"/>
      <c r="CH515" s="194"/>
      <c r="CI515" s="194"/>
      <c r="CJ515" s="194"/>
      <c r="CK515" s="194"/>
      <c r="CL515" s="194"/>
      <c r="CM515" s="194"/>
      <c r="CN515" s="194"/>
      <c r="CO515" s="194"/>
      <c r="CP515" s="194"/>
      <c r="CQ515" s="194"/>
      <c r="CR515" s="194"/>
      <c r="CS515" s="194"/>
      <c r="CT515" s="194"/>
      <c r="CU515" s="194"/>
      <c r="CV515" s="194"/>
      <c r="CW515" s="194"/>
      <c r="CX515" s="194"/>
      <c r="CY515" s="194"/>
      <c r="CZ515" s="194"/>
      <c r="DA515" s="194"/>
      <c r="DB515" s="194"/>
      <c r="DC515" s="194"/>
      <c r="DD515" s="194"/>
      <c r="DE515" s="194"/>
      <c r="DF515" s="194"/>
      <c r="DG515" s="194"/>
      <c r="DH515" s="194"/>
      <c r="DI515" s="194"/>
    </row>
  </sheetData>
  <sortState xmlns:xlrd2="http://schemas.microsoft.com/office/spreadsheetml/2017/richdata2" ref="A36:D44">
    <sortCondition ref="A36:A44"/>
  </sortState>
  <pageMargins left="0.7" right="0.7" top="0.75" bottom="0.75" header="0.3" footer="0.3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97"/>
  <sheetViews>
    <sheetView topLeftCell="A72" zoomScale="88" zoomScaleNormal="88" workbookViewId="0">
      <selection activeCell="S80" sqref="S80"/>
    </sheetView>
  </sheetViews>
  <sheetFormatPr defaultRowHeight="12.5" x14ac:dyDescent="0.25"/>
  <sheetData>
    <row r="1" spans="1:20" x14ac:dyDescent="0.25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</row>
    <row r="2" spans="1:20" x14ac:dyDescent="0.25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</row>
    <row r="3" spans="1:20" x14ac:dyDescent="0.25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</row>
    <row r="4" spans="1:20" x14ac:dyDescent="0.25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1:20" x14ac:dyDescent="0.25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20" x14ac:dyDescent="0.25">
      <c r="A6" s="194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1:20" x14ac:dyDescent="0.25">
      <c r="A7" s="194"/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</row>
    <row r="8" spans="1:20" x14ac:dyDescent="0.25">
      <c r="A8" s="194"/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</row>
    <row r="9" spans="1:20" x14ac:dyDescent="0.25">
      <c r="A9" s="194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</row>
    <row r="10" spans="1:20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</row>
    <row r="11" spans="1:20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</row>
    <row r="12" spans="1:20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</row>
    <row r="13" spans="1:20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</row>
    <row r="14" spans="1:20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</row>
    <row r="15" spans="1:20" ht="15" x14ac:dyDescent="0.4">
      <c r="A15" s="194"/>
      <c r="B15" s="528" t="s">
        <v>3427</v>
      </c>
      <c r="C15" s="528"/>
      <c r="D15" s="528"/>
      <c r="E15" s="528"/>
      <c r="F15" s="194"/>
      <c r="G15" s="194"/>
      <c r="H15" s="528" t="s">
        <v>3416</v>
      </c>
      <c r="I15" s="528"/>
      <c r="J15" s="528"/>
      <c r="K15" s="528"/>
      <c r="L15" s="194"/>
      <c r="M15" s="194"/>
      <c r="N15" s="528" t="s">
        <v>5472</v>
      </c>
      <c r="O15" s="528"/>
      <c r="P15" s="528"/>
      <c r="Q15" s="528"/>
      <c r="R15" s="194"/>
      <c r="S15" s="194"/>
      <c r="T15" s="194"/>
    </row>
    <row r="16" spans="1:20" ht="15" x14ac:dyDescent="0.4">
      <c r="A16" s="194"/>
      <c r="B16" s="225"/>
      <c r="C16" s="225"/>
      <c r="D16" s="225"/>
      <c r="E16" s="225"/>
      <c r="F16" s="194"/>
      <c r="G16" s="194"/>
      <c r="H16" s="225"/>
      <c r="I16" s="225"/>
      <c r="J16" s="225"/>
      <c r="K16" s="225"/>
      <c r="L16" s="194"/>
      <c r="M16" s="194"/>
      <c r="N16" s="225"/>
      <c r="O16" s="225"/>
      <c r="P16" s="225"/>
      <c r="Q16" s="225"/>
      <c r="R16" s="194"/>
      <c r="S16" s="194"/>
      <c r="T16" s="194"/>
    </row>
    <row r="17" spans="1:20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</row>
    <row r="18" spans="1:20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</row>
    <row r="19" spans="1:20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</row>
    <row r="20" spans="1:20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</row>
    <row r="21" spans="1:20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</row>
    <row r="22" spans="1:20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</row>
    <row r="23" spans="1:20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</row>
    <row r="24" spans="1:20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</row>
    <row r="25" spans="1:20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</row>
    <row r="26" spans="1:20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</row>
    <row r="27" spans="1:20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</row>
    <row r="28" spans="1:20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</row>
    <row r="29" spans="1:20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</row>
    <row r="30" spans="1:20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</row>
    <row r="31" spans="1:20" ht="15" x14ac:dyDescent="0.4">
      <c r="A31" s="194"/>
      <c r="B31" s="528" t="s">
        <v>5501</v>
      </c>
      <c r="C31" s="528"/>
      <c r="D31" s="528"/>
      <c r="E31" s="528"/>
      <c r="F31" s="194"/>
      <c r="G31" s="194"/>
      <c r="H31" s="528" t="s">
        <v>5298</v>
      </c>
      <c r="I31" s="528"/>
      <c r="J31" s="528"/>
      <c r="K31" s="528"/>
      <c r="L31" s="194"/>
      <c r="M31" s="194"/>
      <c r="N31" s="528" t="s">
        <v>4616</v>
      </c>
      <c r="O31" s="528"/>
      <c r="P31" s="528"/>
      <c r="Q31" s="528"/>
      <c r="R31" s="194"/>
      <c r="S31" s="194"/>
      <c r="T31" s="194"/>
    </row>
    <row r="32" spans="1:20" ht="15" x14ac:dyDescent="0.4">
      <c r="A32" s="194"/>
      <c r="B32" s="225"/>
      <c r="C32" s="225"/>
      <c r="D32" s="225"/>
      <c r="E32" s="225"/>
      <c r="F32" s="194"/>
      <c r="G32" s="194"/>
      <c r="H32" s="225"/>
      <c r="I32" s="225"/>
      <c r="J32" s="225"/>
      <c r="K32" s="225"/>
      <c r="L32" s="194"/>
      <c r="M32" s="194"/>
      <c r="N32" s="225"/>
      <c r="O32" s="225"/>
      <c r="P32" s="225"/>
      <c r="Q32" s="225"/>
      <c r="R32" s="194"/>
      <c r="S32" s="194"/>
      <c r="T32" s="194"/>
    </row>
    <row r="33" spans="1:20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</row>
    <row r="34" spans="1:20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</row>
    <row r="35" spans="1:20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</row>
    <row r="36" spans="1:20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</row>
    <row r="37" spans="1:20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</row>
    <row r="38" spans="1:20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</row>
    <row r="39" spans="1:20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</row>
    <row r="40" spans="1:20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</row>
    <row r="41" spans="1:20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</row>
    <row r="42" spans="1:20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</row>
    <row r="43" spans="1:20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</row>
    <row r="44" spans="1:20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</row>
    <row r="45" spans="1:20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</row>
    <row r="46" spans="1:20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</row>
    <row r="47" spans="1:20" ht="15" x14ac:dyDescent="0.4">
      <c r="A47" s="194"/>
      <c r="B47" s="528" t="s">
        <v>5104</v>
      </c>
      <c r="C47" s="528"/>
      <c r="D47" s="528"/>
      <c r="E47" s="528"/>
      <c r="F47" s="194"/>
      <c r="G47" s="194"/>
      <c r="H47" s="528" t="s">
        <v>3417</v>
      </c>
      <c r="I47" s="528"/>
      <c r="J47" s="528"/>
      <c r="K47" s="528"/>
      <c r="L47" s="194"/>
      <c r="M47" s="194"/>
      <c r="N47" s="528" t="s">
        <v>3418</v>
      </c>
      <c r="O47" s="528"/>
      <c r="P47" s="528"/>
      <c r="Q47" s="528"/>
      <c r="R47" s="194"/>
      <c r="S47" s="194"/>
      <c r="T47" s="194"/>
    </row>
    <row r="48" spans="1:20" ht="15" x14ac:dyDescent="0.4">
      <c r="A48" s="194"/>
      <c r="B48" s="225"/>
      <c r="C48" s="225"/>
      <c r="D48" s="225"/>
      <c r="E48" s="225"/>
      <c r="F48" s="194"/>
      <c r="G48" s="194"/>
      <c r="H48" s="225"/>
      <c r="I48" s="225"/>
      <c r="J48" s="225"/>
      <c r="K48" s="225"/>
      <c r="L48" s="194"/>
      <c r="M48" s="194"/>
      <c r="N48" s="225"/>
      <c r="O48" s="225"/>
      <c r="P48" s="225"/>
      <c r="Q48" s="225"/>
      <c r="R48" s="194"/>
      <c r="S48" s="194"/>
      <c r="T48" s="194"/>
    </row>
    <row r="49" spans="1:20" x14ac:dyDescent="0.25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</row>
    <row r="50" spans="1:20" x14ac:dyDescent="0.25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</row>
    <row r="51" spans="1:20" x14ac:dyDescent="0.25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</row>
    <row r="52" spans="1:20" x14ac:dyDescent="0.25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</row>
    <row r="53" spans="1:20" x14ac:dyDescent="0.25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</row>
    <row r="54" spans="1:20" x14ac:dyDescent="0.25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</row>
    <row r="55" spans="1:20" x14ac:dyDescent="0.25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</row>
    <row r="56" spans="1:20" x14ac:dyDescent="0.25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</row>
    <row r="57" spans="1:20" x14ac:dyDescent="0.25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</row>
    <row r="58" spans="1:20" x14ac:dyDescent="0.25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</row>
    <row r="59" spans="1:20" x14ac:dyDescent="0.25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</row>
    <row r="60" spans="1:20" x14ac:dyDescent="0.25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</row>
    <row r="61" spans="1:20" x14ac:dyDescent="0.25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</row>
    <row r="62" spans="1:20" x14ac:dyDescent="0.25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</row>
    <row r="63" spans="1:20" ht="15" x14ac:dyDescent="0.4">
      <c r="A63" s="194"/>
      <c r="B63" s="528" t="s">
        <v>3419</v>
      </c>
      <c r="C63" s="528"/>
      <c r="D63" s="528"/>
      <c r="E63" s="528"/>
      <c r="F63" s="194"/>
      <c r="G63" s="194"/>
      <c r="H63" s="528" t="s">
        <v>3420</v>
      </c>
      <c r="I63" s="528"/>
      <c r="J63" s="528"/>
      <c r="K63" s="528"/>
      <c r="L63" s="194"/>
      <c r="M63" s="194"/>
      <c r="N63" s="528" t="s">
        <v>3421</v>
      </c>
      <c r="O63" s="528"/>
      <c r="P63" s="528"/>
      <c r="Q63" s="528"/>
      <c r="R63" s="194"/>
      <c r="S63" s="194"/>
      <c r="T63" s="194"/>
    </row>
    <row r="64" spans="1:20" ht="15" x14ac:dyDescent="0.4">
      <c r="A64" s="194"/>
      <c r="B64" s="225"/>
      <c r="C64" s="225"/>
      <c r="D64" s="225"/>
      <c r="E64" s="225"/>
      <c r="F64" s="194"/>
      <c r="G64" s="194"/>
      <c r="H64" s="225"/>
      <c r="I64" s="225"/>
      <c r="J64" s="225"/>
      <c r="K64" s="225"/>
      <c r="L64" s="194"/>
      <c r="M64" s="194"/>
      <c r="N64" s="225"/>
      <c r="O64" s="225"/>
      <c r="P64" s="225"/>
      <c r="Q64" s="225"/>
      <c r="R64" s="194"/>
      <c r="S64" s="194"/>
      <c r="T64" s="194"/>
    </row>
    <row r="65" spans="1:20" x14ac:dyDescent="0.2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</row>
    <row r="66" spans="1:20" x14ac:dyDescent="0.25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</row>
    <row r="67" spans="1:20" x14ac:dyDescent="0.25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</row>
    <row r="68" spans="1:20" x14ac:dyDescent="0.25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</row>
    <row r="69" spans="1:20" x14ac:dyDescent="0.25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</row>
    <row r="70" spans="1:20" x14ac:dyDescent="0.25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</row>
    <row r="71" spans="1:20" x14ac:dyDescent="0.25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</row>
    <row r="72" spans="1:20" x14ac:dyDescent="0.25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</row>
    <row r="73" spans="1:20" x14ac:dyDescent="0.25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</row>
    <row r="74" spans="1:20" x14ac:dyDescent="0.25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</row>
    <row r="75" spans="1:20" x14ac:dyDescent="0.25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</row>
    <row r="76" spans="1:20" x14ac:dyDescent="0.25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</row>
    <row r="77" spans="1:20" x14ac:dyDescent="0.25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</row>
    <row r="78" spans="1:20" x14ac:dyDescent="0.25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</row>
    <row r="79" spans="1:20" ht="15" x14ac:dyDescent="0.4">
      <c r="A79" s="194"/>
      <c r="B79" s="528" t="s">
        <v>3422</v>
      </c>
      <c r="C79" s="528"/>
      <c r="D79" s="528"/>
      <c r="E79" s="528"/>
      <c r="F79" s="194"/>
      <c r="G79" s="194"/>
      <c r="H79" s="528" t="s">
        <v>3423</v>
      </c>
      <c r="I79" s="528"/>
      <c r="J79" s="528"/>
      <c r="K79" s="528"/>
      <c r="L79" s="194"/>
      <c r="M79" s="194"/>
      <c r="N79" s="528" t="s">
        <v>3424</v>
      </c>
      <c r="O79" s="528"/>
      <c r="P79" s="528"/>
      <c r="Q79" s="528"/>
      <c r="R79" s="194"/>
      <c r="S79" s="194"/>
      <c r="T79" s="194"/>
    </row>
    <row r="80" spans="1:20" x14ac:dyDescent="0.25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</row>
    <row r="81" spans="1:20" x14ac:dyDescent="0.25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</row>
    <row r="82" spans="1:20" x14ac:dyDescent="0.25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</row>
    <row r="83" spans="1:20" x14ac:dyDescent="0.25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</row>
    <row r="84" spans="1:20" x14ac:dyDescent="0.25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</row>
    <row r="85" spans="1:20" x14ac:dyDescent="0.25">
      <c r="A85" s="194"/>
      <c r="B85" s="194"/>
      <c r="C85" s="194"/>
      <c r="D85" s="194"/>
      <c r="E85" s="194"/>
      <c r="F85" s="194"/>
      <c r="G85" s="194"/>
      <c r="H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</row>
    <row r="86" spans="1:20" x14ac:dyDescent="0.25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</row>
    <row r="87" spans="1:20" x14ac:dyDescent="0.25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</row>
    <row r="88" spans="1:20" x14ac:dyDescent="0.25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</row>
    <row r="89" spans="1:20" x14ac:dyDescent="0.25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</row>
    <row r="90" spans="1:20" x14ac:dyDescent="0.25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</row>
    <row r="91" spans="1:20" x14ac:dyDescent="0.25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</row>
    <row r="92" spans="1:20" x14ac:dyDescent="0.25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</row>
    <row r="93" spans="1:20" x14ac:dyDescent="0.25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</row>
    <row r="94" spans="1:20" x14ac:dyDescent="0.25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</row>
    <row r="95" spans="1:20" ht="15" x14ac:dyDescent="0.4">
      <c r="A95" s="194"/>
      <c r="B95" s="528" t="s">
        <v>3425</v>
      </c>
      <c r="C95" s="528"/>
      <c r="D95" s="528"/>
      <c r="E95" s="528"/>
      <c r="F95" s="194"/>
      <c r="G95" s="194"/>
      <c r="H95" s="528" t="s">
        <v>5723</v>
      </c>
      <c r="I95" s="528"/>
      <c r="J95" s="528"/>
      <c r="K95" s="528"/>
      <c r="L95" s="194"/>
      <c r="M95" s="194"/>
      <c r="N95" s="528" t="s">
        <v>3426</v>
      </c>
      <c r="O95" s="528"/>
      <c r="P95" s="528"/>
      <c r="Q95" s="528"/>
      <c r="R95" s="194"/>
      <c r="S95" s="194"/>
      <c r="T95" s="194"/>
    </row>
    <row r="96" spans="1:20" x14ac:dyDescent="0.25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</row>
    <row r="97" spans="1:20" x14ac:dyDescent="0.25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</row>
  </sheetData>
  <mergeCells count="18">
    <mergeCell ref="B79:E79"/>
    <mergeCell ref="H79:K79"/>
    <mergeCell ref="N79:Q79"/>
    <mergeCell ref="B95:E95"/>
    <mergeCell ref="H95:K95"/>
    <mergeCell ref="N95:Q95"/>
    <mergeCell ref="B47:E47"/>
    <mergeCell ref="H47:K47"/>
    <mergeCell ref="N47:Q47"/>
    <mergeCell ref="B63:E63"/>
    <mergeCell ref="H63:K63"/>
    <mergeCell ref="N63:Q63"/>
    <mergeCell ref="B15:E15"/>
    <mergeCell ref="H15:K15"/>
    <mergeCell ref="N15:Q15"/>
    <mergeCell ref="B31:E31"/>
    <mergeCell ref="H31:K31"/>
    <mergeCell ref="N31:Q31"/>
  </mergeCells>
  <pageMargins left="0.7" right="0.7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51"/>
  <sheetViews>
    <sheetView workbookViewId="0">
      <selection activeCell="C17" sqref="C17"/>
    </sheetView>
  </sheetViews>
  <sheetFormatPr defaultColWidth="8.81640625" defaultRowHeight="12.5" x14ac:dyDescent="0.25"/>
  <cols>
    <col min="1" max="1" width="23.1796875" style="14" bestFit="1" customWidth="1"/>
    <col min="2" max="2" width="12.1796875" style="14" customWidth="1"/>
    <col min="3" max="3" width="14.1796875" style="14" customWidth="1"/>
    <col min="4" max="4" width="27.54296875" style="14" customWidth="1"/>
    <col min="5" max="5" width="20.453125" style="15" customWidth="1"/>
    <col min="6" max="6" width="5.81640625" style="15" bestFit="1" customWidth="1"/>
    <col min="7" max="7" width="7.453125" style="15" customWidth="1"/>
    <col min="8" max="8" width="16.1796875" style="15" bestFit="1" customWidth="1"/>
    <col min="9" max="9" width="19.1796875" style="15" bestFit="1" customWidth="1"/>
    <col min="10" max="10" width="13.54296875" style="15" customWidth="1"/>
    <col min="11" max="11" width="32.81640625" style="15" customWidth="1"/>
    <col min="12" max="16384" width="8.81640625" style="14"/>
  </cols>
  <sheetData>
    <row r="1" spans="1:14" ht="20" x14ac:dyDescent="0.4">
      <c r="A1" s="529" t="s">
        <v>184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</row>
    <row r="2" spans="1:14" ht="20" x14ac:dyDescent="0.4">
      <c r="A2" s="22" t="s">
        <v>210</v>
      </c>
      <c r="B2" s="41" t="s">
        <v>1539</v>
      </c>
      <c r="C2" s="15"/>
      <c r="D2" s="15"/>
      <c r="F2" s="190"/>
      <c r="G2" s="174"/>
      <c r="H2" s="174"/>
      <c r="I2" s="14" t="s">
        <v>2682</v>
      </c>
      <c r="J2" s="226" t="s">
        <v>3432</v>
      </c>
      <c r="K2" s="174"/>
    </row>
    <row r="3" spans="1:14" x14ac:dyDescent="0.25">
      <c r="B3" s="344"/>
      <c r="F3" s="226"/>
    </row>
    <row r="4" spans="1:14" s="18" customFormat="1" ht="13" x14ac:dyDescent="0.3">
      <c r="A4" s="16" t="s">
        <v>410</v>
      </c>
      <c r="B4" s="16" t="s">
        <v>412</v>
      </c>
      <c r="C4" s="16" t="s">
        <v>411</v>
      </c>
      <c r="D4" s="16" t="s">
        <v>413</v>
      </c>
      <c r="E4" s="17" t="s">
        <v>414</v>
      </c>
      <c r="F4" s="17" t="s">
        <v>415</v>
      </c>
      <c r="G4" s="17" t="s">
        <v>416</v>
      </c>
      <c r="H4" s="17" t="s">
        <v>417</v>
      </c>
      <c r="I4" s="17" t="s">
        <v>208</v>
      </c>
      <c r="J4" s="17" t="s">
        <v>2738</v>
      </c>
      <c r="K4" s="17" t="s">
        <v>418</v>
      </c>
    </row>
    <row r="5" spans="1:14" s="20" customFormat="1" ht="15" customHeight="1" x14ac:dyDescent="0.35">
      <c r="A5" s="139" t="s">
        <v>5299</v>
      </c>
      <c r="B5" s="140" t="s">
        <v>5271</v>
      </c>
      <c r="C5" s="140" t="s">
        <v>5272</v>
      </c>
      <c r="D5" s="4" t="s">
        <v>5275</v>
      </c>
      <c r="E5" s="181" t="s">
        <v>5273</v>
      </c>
      <c r="F5" s="181" t="s">
        <v>5274</v>
      </c>
      <c r="G5" s="181">
        <v>89102</v>
      </c>
      <c r="H5" s="181"/>
      <c r="I5" s="189"/>
      <c r="J5" s="140">
        <v>2022</v>
      </c>
      <c r="K5" s="263" t="s">
        <v>5276</v>
      </c>
      <c r="L5" s="35" t="s">
        <v>5245</v>
      </c>
    </row>
    <row r="6" spans="1:14" ht="15" customHeight="1" x14ac:dyDescent="0.35">
      <c r="A6" s="139" t="s">
        <v>1144</v>
      </c>
      <c r="B6" s="140" t="s">
        <v>1193</v>
      </c>
      <c r="C6" s="140" t="s">
        <v>186</v>
      </c>
      <c r="D6" s="180" t="s">
        <v>2453</v>
      </c>
      <c r="E6" s="181" t="s">
        <v>1304</v>
      </c>
      <c r="F6" s="140" t="s">
        <v>196</v>
      </c>
      <c r="G6" s="140">
        <v>92694</v>
      </c>
      <c r="H6" s="140"/>
      <c r="I6" s="140" t="s">
        <v>1196</v>
      </c>
      <c r="J6" s="140"/>
      <c r="K6" s="222" t="s">
        <v>3378</v>
      </c>
      <c r="L6" s="21"/>
    </row>
    <row r="7" spans="1:14" ht="15" customHeight="1" x14ac:dyDescent="0.35">
      <c r="A7" s="139" t="s">
        <v>477</v>
      </c>
      <c r="B7" s="140" t="s">
        <v>779</v>
      </c>
      <c r="C7" s="140" t="s">
        <v>2457</v>
      </c>
      <c r="D7" s="184" t="s">
        <v>5228</v>
      </c>
      <c r="E7" s="140" t="s">
        <v>5229</v>
      </c>
      <c r="F7" s="140" t="s">
        <v>196</v>
      </c>
      <c r="G7" s="140">
        <v>95492</v>
      </c>
      <c r="H7" s="140"/>
      <c r="I7" s="140" t="s">
        <v>5227</v>
      </c>
      <c r="J7" s="140">
        <v>1996</v>
      </c>
      <c r="K7" s="186" t="s">
        <v>192</v>
      </c>
      <c r="L7" s="35" t="s">
        <v>4252</v>
      </c>
    </row>
    <row r="8" spans="1:14" ht="15" customHeight="1" x14ac:dyDescent="0.35">
      <c r="A8" s="139" t="s">
        <v>5715</v>
      </c>
      <c r="B8" s="140" t="s">
        <v>747</v>
      </c>
      <c r="C8" s="140" t="s">
        <v>676</v>
      </c>
      <c r="D8" s="476" t="s">
        <v>5731</v>
      </c>
      <c r="E8" s="475" t="s">
        <v>5724</v>
      </c>
      <c r="F8" s="140" t="s">
        <v>3035</v>
      </c>
      <c r="G8" s="140">
        <v>59802</v>
      </c>
      <c r="H8" s="261"/>
      <c r="I8" s="475" t="s">
        <v>5732</v>
      </c>
      <c r="J8" s="140">
        <v>2024</v>
      </c>
      <c r="K8" s="263" t="s">
        <v>5722</v>
      </c>
      <c r="L8" s="35"/>
    </row>
    <row r="9" spans="1:14" ht="15" customHeight="1" x14ac:dyDescent="0.35">
      <c r="A9" s="139" t="s">
        <v>5502</v>
      </c>
      <c r="B9" s="140" t="s">
        <v>707</v>
      </c>
      <c r="C9" s="140" t="s">
        <v>676</v>
      </c>
      <c r="D9" s="262" t="s">
        <v>4610</v>
      </c>
      <c r="E9" s="185" t="s">
        <v>3036</v>
      </c>
      <c r="F9" s="140" t="s">
        <v>3035</v>
      </c>
      <c r="G9" s="140">
        <v>59802</v>
      </c>
      <c r="H9" s="140"/>
      <c r="I9" s="181" t="s">
        <v>3054</v>
      </c>
      <c r="J9" s="140"/>
      <c r="K9" s="188" t="s">
        <v>3053</v>
      </c>
      <c r="L9" s="21"/>
    </row>
    <row r="10" spans="1:14" ht="15" customHeight="1" x14ac:dyDescent="0.35">
      <c r="A10" s="139" t="s">
        <v>5105</v>
      </c>
      <c r="B10" s="140" t="s">
        <v>681</v>
      </c>
      <c r="C10" s="140" t="s">
        <v>5106</v>
      </c>
      <c r="D10" s="258" t="s">
        <v>5107</v>
      </c>
      <c r="E10" s="140" t="s">
        <v>5108</v>
      </c>
      <c r="F10" s="140" t="s">
        <v>2403</v>
      </c>
      <c r="G10" s="140">
        <v>60148</v>
      </c>
      <c r="H10" s="140"/>
      <c r="I10" s="189" t="s">
        <v>5109</v>
      </c>
      <c r="J10" s="140">
        <v>2022</v>
      </c>
      <c r="K10" s="222" t="s">
        <v>5110</v>
      </c>
      <c r="L10" s="35" t="s">
        <v>5111</v>
      </c>
    </row>
    <row r="11" spans="1:14" ht="15" customHeight="1" x14ac:dyDescent="0.35">
      <c r="A11" s="139" t="s">
        <v>486</v>
      </c>
      <c r="B11" s="140" t="s">
        <v>769</v>
      </c>
      <c r="C11" s="140" t="s">
        <v>536</v>
      </c>
      <c r="D11" s="139" t="s">
        <v>198</v>
      </c>
      <c r="E11" s="140" t="s">
        <v>652</v>
      </c>
      <c r="F11" s="140" t="s">
        <v>199</v>
      </c>
      <c r="G11" s="182" t="s">
        <v>201</v>
      </c>
      <c r="H11" s="140" t="s">
        <v>200</v>
      </c>
      <c r="I11" s="181" t="s">
        <v>3061</v>
      </c>
      <c r="J11" s="140">
        <v>2003</v>
      </c>
      <c r="K11" s="187" t="s">
        <v>1300</v>
      </c>
      <c r="L11" s="21"/>
    </row>
    <row r="12" spans="1:14" ht="15" customHeight="1" x14ac:dyDescent="0.35">
      <c r="A12" s="139" t="s">
        <v>3370</v>
      </c>
      <c r="B12" s="140" t="s">
        <v>3374</v>
      </c>
      <c r="C12" s="140" t="s">
        <v>3375</v>
      </c>
      <c r="D12" s="258" t="s">
        <v>4766</v>
      </c>
      <c r="E12" s="140" t="s">
        <v>4767</v>
      </c>
      <c r="F12" s="140" t="s">
        <v>4768</v>
      </c>
      <c r="G12" s="183" t="s">
        <v>4769</v>
      </c>
      <c r="H12" s="181"/>
      <c r="I12" s="189" t="s">
        <v>3377</v>
      </c>
      <c r="J12" s="140">
        <v>2019</v>
      </c>
      <c r="K12" s="188" t="s">
        <v>3376</v>
      </c>
      <c r="L12" s="21" t="s">
        <v>4770</v>
      </c>
    </row>
    <row r="13" spans="1:14" ht="15" customHeight="1" x14ac:dyDescent="0.35">
      <c r="A13" s="139" t="s">
        <v>914</v>
      </c>
      <c r="B13" s="140" t="s">
        <v>915</v>
      </c>
      <c r="C13" s="140" t="s">
        <v>916</v>
      </c>
      <c r="D13" s="180" t="s">
        <v>2951</v>
      </c>
      <c r="E13" s="140" t="s">
        <v>2950</v>
      </c>
      <c r="F13" s="140" t="s">
        <v>421</v>
      </c>
      <c r="G13" s="140">
        <v>33579</v>
      </c>
      <c r="H13" s="140" t="s">
        <v>917</v>
      </c>
      <c r="I13" s="140" t="s">
        <v>918</v>
      </c>
      <c r="J13" s="140">
        <v>2008</v>
      </c>
      <c r="K13" s="186" t="s">
        <v>919</v>
      </c>
      <c r="L13" s="21"/>
    </row>
    <row r="14" spans="1:14" ht="15" customHeight="1" x14ac:dyDescent="0.35">
      <c r="A14" s="405" t="s">
        <v>485</v>
      </c>
      <c r="B14" s="260" t="s">
        <v>185</v>
      </c>
      <c r="C14" s="260" t="s">
        <v>186</v>
      </c>
      <c r="D14" s="405" t="s">
        <v>202</v>
      </c>
      <c r="E14" s="260" t="s">
        <v>564</v>
      </c>
      <c r="F14" s="260" t="s">
        <v>196</v>
      </c>
      <c r="G14" s="260">
        <v>92692</v>
      </c>
      <c r="H14" s="260"/>
      <c r="I14" s="260" t="s">
        <v>3052</v>
      </c>
      <c r="J14" s="260">
        <v>1985</v>
      </c>
      <c r="K14" s="186" t="s">
        <v>194</v>
      </c>
      <c r="L14" s="21"/>
    </row>
    <row r="15" spans="1:14" ht="15" customHeight="1" x14ac:dyDescent="0.35">
      <c r="A15" s="405" t="s">
        <v>490</v>
      </c>
      <c r="B15" s="260" t="s">
        <v>774</v>
      </c>
      <c r="C15" s="260" t="s">
        <v>193</v>
      </c>
      <c r="D15" s="262" t="s">
        <v>5101</v>
      </c>
      <c r="E15" s="261" t="s">
        <v>5102</v>
      </c>
      <c r="F15" s="260" t="s">
        <v>2403</v>
      </c>
      <c r="G15" s="260">
        <v>60510</v>
      </c>
      <c r="H15" s="260"/>
      <c r="I15" s="261" t="s">
        <v>5997</v>
      </c>
      <c r="J15" s="261" t="s">
        <v>3063</v>
      </c>
      <c r="K15" s="186" t="s">
        <v>632</v>
      </c>
      <c r="L15" s="21" t="s">
        <v>1647</v>
      </c>
      <c r="N15" s="20" t="s">
        <v>5505</v>
      </c>
    </row>
    <row r="16" spans="1:14" ht="15" customHeight="1" x14ac:dyDescent="0.35">
      <c r="A16" s="405" t="s">
        <v>5468</v>
      </c>
      <c r="B16" s="260" t="s">
        <v>5473</v>
      </c>
      <c r="C16" s="260" t="s">
        <v>6078</v>
      </c>
      <c r="D16" s="406" t="s">
        <v>5476</v>
      </c>
      <c r="E16" s="407" t="s">
        <v>5477</v>
      </c>
      <c r="F16" s="260" t="s">
        <v>419</v>
      </c>
      <c r="G16" s="260">
        <v>16148</v>
      </c>
      <c r="H16" s="261"/>
      <c r="I16" s="407" t="s">
        <v>5475</v>
      </c>
      <c r="J16" s="261">
        <v>2022</v>
      </c>
      <c r="K16" s="263"/>
      <c r="L16" s="35" t="s">
        <v>5474</v>
      </c>
    </row>
    <row r="17" spans="1:12" ht="15" customHeight="1" x14ac:dyDescent="0.35">
      <c r="A17" s="405" t="s">
        <v>487</v>
      </c>
      <c r="B17" s="260" t="s">
        <v>185</v>
      </c>
      <c r="C17" s="260" t="s">
        <v>193</v>
      </c>
      <c r="D17" s="405" t="s">
        <v>1351</v>
      </c>
      <c r="E17" s="260" t="s">
        <v>197</v>
      </c>
      <c r="F17" s="260" t="s">
        <v>421</v>
      </c>
      <c r="G17" s="260">
        <v>33065</v>
      </c>
      <c r="H17" s="260" t="s">
        <v>206</v>
      </c>
      <c r="I17" s="261" t="s">
        <v>3057</v>
      </c>
      <c r="J17" s="260" t="s">
        <v>2739</v>
      </c>
      <c r="K17" s="186" t="s">
        <v>633</v>
      </c>
      <c r="L17" s="21"/>
    </row>
    <row r="18" spans="1:12" ht="15" customHeight="1" x14ac:dyDescent="0.35">
      <c r="A18" s="405" t="s">
        <v>484</v>
      </c>
      <c r="B18" s="260" t="s">
        <v>636</v>
      </c>
      <c r="C18" s="260" t="s">
        <v>595</v>
      </c>
      <c r="D18" s="405" t="s">
        <v>203</v>
      </c>
      <c r="E18" s="260" t="s">
        <v>204</v>
      </c>
      <c r="F18" s="260" t="s">
        <v>419</v>
      </c>
      <c r="G18" s="260">
        <v>19030</v>
      </c>
      <c r="H18" s="260" t="s">
        <v>205</v>
      </c>
      <c r="I18" s="261" t="s">
        <v>3055</v>
      </c>
      <c r="J18" s="260"/>
      <c r="K18" s="186" t="s">
        <v>191</v>
      </c>
      <c r="L18" s="21"/>
    </row>
    <row r="19" spans="1:12" ht="15" customHeight="1" x14ac:dyDescent="0.35">
      <c r="A19" s="405" t="s">
        <v>488</v>
      </c>
      <c r="B19" s="260" t="s">
        <v>740</v>
      </c>
      <c r="C19" s="260" t="s">
        <v>187</v>
      </c>
      <c r="D19" s="406" t="s">
        <v>1301</v>
      </c>
      <c r="E19" s="260" t="s">
        <v>1302</v>
      </c>
      <c r="F19" s="260" t="s">
        <v>420</v>
      </c>
      <c r="G19" s="260">
        <v>14821</v>
      </c>
      <c r="H19" s="407"/>
      <c r="I19" s="261" t="s">
        <v>1303</v>
      </c>
      <c r="J19" s="407">
        <v>1985</v>
      </c>
      <c r="K19" s="186" t="s">
        <v>112</v>
      </c>
      <c r="L19" s="21"/>
    </row>
    <row r="20" spans="1:12" s="20" customFormat="1" ht="15" customHeight="1" x14ac:dyDescent="0.35">
      <c r="A20" s="405" t="s">
        <v>2761</v>
      </c>
      <c r="B20" s="260" t="s">
        <v>618</v>
      </c>
      <c r="C20" s="260" t="s">
        <v>2429</v>
      </c>
      <c r="D20" s="408" t="s">
        <v>2948</v>
      </c>
      <c r="E20" s="261" t="s">
        <v>2765</v>
      </c>
      <c r="F20" s="260" t="s">
        <v>2404</v>
      </c>
      <c r="G20" s="261">
        <v>55122</v>
      </c>
      <c r="H20" s="261"/>
      <c r="I20" s="261" t="s">
        <v>3431</v>
      </c>
      <c r="J20" s="260">
        <v>2017</v>
      </c>
      <c r="K20" s="187" t="s">
        <v>2945</v>
      </c>
      <c r="L20" s="21" t="s">
        <v>2762</v>
      </c>
    </row>
    <row r="21" spans="1:12" ht="15" customHeight="1" x14ac:dyDescent="0.35">
      <c r="A21" s="405" t="s">
        <v>4647</v>
      </c>
      <c r="B21" s="260" t="s">
        <v>703</v>
      </c>
      <c r="C21" s="261" t="s">
        <v>4611</v>
      </c>
      <c r="D21" s="272" t="s">
        <v>4612</v>
      </c>
      <c r="E21" s="392" t="s">
        <v>4613</v>
      </c>
      <c r="F21" s="260" t="s">
        <v>4614</v>
      </c>
      <c r="G21" s="261">
        <v>52405</v>
      </c>
      <c r="H21" s="392" t="s">
        <v>4615</v>
      </c>
      <c r="I21" s="261"/>
      <c r="J21" s="260">
        <v>2021</v>
      </c>
      <c r="K21" s="187" t="s">
        <v>4958</v>
      </c>
      <c r="L21" s="35" t="s">
        <v>4959</v>
      </c>
    </row>
    <row r="22" spans="1:12" s="20" customFormat="1" ht="15" customHeight="1" x14ac:dyDescent="0.35">
      <c r="A22" s="139" t="s">
        <v>231</v>
      </c>
      <c r="B22" s="140" t="s">
        <v>626</v>
      </c>
      <c r="C22" s="140" t="s">
        <v>232</v>
      </c>
      <c r="D22" s="139" t="s">
        <v>233</v>
      </c>
      <c r="E22" s="140" t="s">
        <v>234</v>
      </c>
      <c r="F22" s="140" t="s">
        <v>196</v>
      </c>
      <c r="G22" s="140">
        <v>92117</v>
      </c>
      <c r="H22" s="140"/>
      <c r="I22" s="140" t="s">
        <v>4764</v>
      </c>
      <c r="J22" s="140"/>
      <c r="K22" s="186" t="s">
        <v>2168</v>
      </c>
      <c r="L22" s="35" t="s">
        <v>2169</v>
      </c>
    </row>
    <row r="25" spans="1:12" x14ac:dyDescent="0.25">
      <c r="J25"/>
    </row>
    <row r="26" spans="1:12" ht="13" x14ac:dyDescent="0.3">
      <c r="A26" s="16" t="s">
        <v>410</v>
      </c>
      <c r="B26" s="16" t="s">
        <v>412</v>
      </c>
      <c r="C26" s="16" t="s">
        <v>411</v>
      </c>
      <c r="D26" s="17" t="s">
        <v>2970</v>
      </c>
      <c r="E26" s="17" t="s">
        <v>2971</v>
      </c>
    </row>
    <row r="27" spans="1:12" ht="14.5" x14ac:dyDescent="0.35">
      <c r="A27" s="175" t="str">
        <f>(A5)</f>
        <v>Las Vegas Neon</v>
      </c>
      <c r="B27" s="118" t="str">
        <f>(B5)</f>
        <v>Parris</v>
      </c>
      <c r="C27" s="118" t="str">
        <f>(C5)</f>
        <v>Foxworthy</v>
      </c>
      <c r="D27" s="118" t="s">
        <v>4757</v>
      </c>
      <c r="E27" s="118"/>
    </row>
    <row r="28" spans="1:12" ht="14.5" x14ac:dyDescent="0.35">
      <c r="A28" s="117" t="str">
        <f t="shared" ref="A28:C44" si="0">(A6)</f>
        <v>Capistrano Cougars</v>
      </c>
      <c r="B28" s="118" t="str">
        <f t="shared" si="0"/>
        <v>PJ</v>
      </c>
      <c r="C28" s="118" t="str">
        <f t="shared" si="0"/>
        <v>Mitchell</v>
      </c>
      <c r="D28" s="118"/>
      <c r="E28" s="118"/>
    </row>
    <row r="29" spans="1:12" ht="14.5" x14ac:dyDescent="0.35">
      <c r="A29" s="117" t="str">
        <f t="shared" si="0"/>
        <v>Cazadero Crushers</v>
      </c>
      <c r="B29" s="118" t="str">
        <f t="shared" si="0"/>
        <v>Manny</v>
      </c>
      <c r="C29" s="118" t="str">
        <f t="shared" si="0"/>
        <v>Delao</v>
      </c>
      <c r="D29" s="118" t="s">
        <v>2973</v>
      </c>
      <c r="E29" s="175" t="s">
        <v>4761</v>
      </c>
    </row>
    <row r="30" spans="1:12" ht="14.5" x14ac:dyDescent="0.35">
      <c r="A30" s="117" t="str">
        <f t="shared" si="0"/>
        <v>Missoula Moose</v>
      </c>
      <c r="B30" s="118" t="str">
        <f t="shared" si="0"/>
        <v>Matt</v>
      </c>
      <c r="C30" s="118" t="str">
        <f t="shared" si="0"/>
        <v>Ellis</v>
      </c>
      <c r="D30" s="118" t="s">
        <v>5959</v>
      </c>
      <c r="E30" s="118" t="s">
        <v>5960</v>
      </c>
    </row>
    <row r="31" spans="1:12" ht="14.5" x14ac:dyDescent="0.35">
      <c r="A31" s="117" t="str">
        <f t="shared" si="0"/>
        <v>Montana Old Geezers</v>
      </c>
      <c r="B31" s="118" t="str">
        <f t="shared" si="0"/>
        <v>Mike</v>
      </c>
      <c r="C31" s="118" t="str">
        <f t="shared" si="0"/>
        <v>Ellis</v>
      </c>
      <c r="D31" s="118" t="s">
        <v>4411</v>
      </c>
      <c r="E31" s="118" t="s">
        <v>4410</v>
      </c>
    </row>
    <row r="32" spans="1:12" ht="14.5" x14ac:dyDescent="0.35">
      <c r="A32" s="117" t="str">
        <f>(A10)</f>
        <v>Key West Manatees</v>
      </c>
      <c r="B32" s="118" t="str">
        <f t="shared" si="0"/>
        <v>Andy</v>
      </c>
      <c r="C32" s="118" t="str">
        <f t="shared" si="0"/>
        <v>Draus</v>
      </c>
      <c r="D32" s="118" t="s">
        <v>5112</v>
      </c>
      <c r="E32" s="118"/>
    </row>
    <row r="33" spans="1:7" ht="14.5" x14ac:dyDescent="0.35">
      <c r="A33" s="117" t="str">
        <f t="shared" si="0"/>
        <v>Groton Antiques</v>
      </c>
      <c r="B33" s="118" t="str">
        <f t="shared" si="0"/>
        <v>Carl</v>
      </c>
      <c r="C33" s="118" t="str">
        <f t="shared" si="0"/>
        <v>Phillips</v>
      </c>
      <c r="D33" s="118"/>
      <c r="E33" s="118"/>
    </row>
    <row r="34" spans="1:7" ht="14.5" x14ac:dyDescent="0.35">
      <c r="A34" s="117" t="str">
        <f t="shared" si="0"/>
        <v>Maui Wowies</v>
      </c>
      <c r="B34" s="118" t="str">
        <f t="shared" si="0"/>
        <v>Hal</v>
      </c>
      <c r="C34" s="118" t="str">
        <f t="shared" si="0"/>
        <v>Norman</v>
      </c>
      <c r="D34" s="118" t="s">
        <v>2973</v>
      </c>
      <c r="E34" s="118"/>
    </row>
    <row r="35" spans="1:7" ht="14.5" x14ac:dyDescent="0.35">
      <c r="A35" s="117" t="str">
        <f t="shared" si="0"/>
        <v>Metroplex Stars</v>
      </c>
      <c r="B35" s="118" t="str">
        <f t="shared" si="0"/>
        <v xml:space="preserve">Mark </v>
      </c>
      <c r="C35" s="118" t="str">
        <f t="shared" si="0"/>
        <v>Crouse</v>
      </c>
      <c r="D35" s="118" t="s">
        <v>4754</v>
      </c>
      <c r="E35" s="118" t="s">
        <v>4755</v>
      </c>
      <c r="F35" s="175" t="s">
        <v>4756</v>
      </c>
      <c r="G35" s="118"/>
    </row>
    <row r="36" spans="1:7" ht="14.5" x14ac:dyDescent="0.35">
      <c r="A36" s="117" t="str">
        <f t="shared" si="0"/>
        <v>Mission Viejo Vigilantes</v>
      </c>
      <c r="B36" s="118" t="str">
        <f t="shared" si="0"/>
        <v>Pete</v>
      </c>
      <c r="C36" s="118" t="str">
        <f t="shared" si="0"/>
        <v>Mitchell</v>
      </c>
      <c r="D36" s="118" t="s">
        <v>2974</v>
      </c>
      <c r="E36" s="118" t="s">
        <v>3777</v>
      </c>
    </row>
    <row r="37" spans="1:7" ht="14.5" x14ac:dyDescent="0.35">
      <c r="A37" s="117" t="str">
        <f t="shared" si="0"/>
        <v>New England Mariners</v>
      </c>
      <c r="B37" s="118" t="str">
        <f t="shared" si="0"/>
        <v>Steve</v>
      </c>
      <c r="C37" s="118" t="str">
        <f t="shared" si="0"/>
        <v>Killam</v>
      </c>
      <c r="D37" s="118" t="s">
        <v>2975</v>
      </c>
      <c r="E37" s="118" t="s">
        <v>4552</v>
      </c>
    </row>
    <row r="38" spans="1:7" ht="14.5" x14ac:dyDescent="0.35">
      <c r="A38" s="117" t="str">
        <f t="shared" si="0"/>
        <v>Shenango Valley Storm</v>
      </c>
      <c r="B38" s="118" t="str">
        <f t="shared" si="0"/>
        <v>Ken</v>
      </c>
      <c r="C38" s="118" t="str">
        <f t="shared" si="0"/>
        <v>Schulz</v>
      </c>
      <c r="D38" s="118" t="s">
        <v>5478</v>
      </c>
      <c r="E38" s="118" t="s">
        <v>5479</v>
      </c>
    </row>
    <row r="39" spans="1:7" ht="14.5" x14ac:dyDescent="0.35">
      <c r="A39" s="117" t="str">
        <f t="shared" si="0"/>
        <v>Orlando Lightning</v>
      </c>
      <c r="B39" s="118" t="str">
        <f t="shared" si="0"/>
        <v>Pete</v>
      </c>
      <c r="C39" s="118" t="str">
        <f t="shared" si="0"/>
        <v>Killam</v>
      </c>
      <c r="D39" s="118" t="s">
        <v>2975</v>
      </c>
      <c r="E39" s="118"/>
    </row>
    <row r="40" spans="1:7" ht="14.5" x14ac:dyDescent="0.35">
      <c r="A40" s="117" t="str">
        <f t="shared" si="0"/>
        <v>Red Arrow Trolleys</v>
      </c>
      <c r="B40" s="118" t="str">
        <f t="shared" si="0"/>
        <v>John</v>
      </c>
      <c r="C40" s="118" t="str">
        <f t="shared" si="0"/>
        <v>Weber</v>
      </c>
      <c r="D40" s="118" t="s">
        <v>2972</v>
      </c>
      <c r="E40" s="118"/>
    </row>
    <row r="41" spans="1:7" ht="14.5" x14ac:dyDescent="0.35">
      <c r="A41" s="117" t="str">
        <f t="shared" si="0"/>
        <v>Shizuoka Samurai</v>
      </c>
      <c r="B41" s="118" t="str">
        <f t="shared" si="0"/>
        <v>Mark</v>
      </c>
      <c r="C41" s="118" t="str">
        <f t="shared" si="0"/>
        <v>Friske</v>
      </c>
      <c r="D41" s="118" t="s">
        <v>4759</v>
      </c>
      <c r="E41" s="118" t="s">
        <v>4760</v>
      </c>
    </row>
    <row r="42" spans="1:7" ht="14.5" x14ac:dyDescent="0.35">
      <c r="A42" s="117" t="str">
        <f t="shared" si="0"/>
        <v>St. Paul Ark Angels</v>
      </c>
      <c r="B42" s="118" t="str">
        <f t="shared" si="0"/>
        <v>David</v>
      </c>
      <c r="C42" s="118" t="str">
        <f t="shared" si="0"/>
        <v>Noah</v>
      </c>
      <c r="D42" s="118"/>
      <c r="E42" s="118"/>
    </row>
    <row r="43" spans="1:7" ht="14.5" x14ac:dyDescent="0.35">
      <c r="A43" s="117" t="str">
        <f t="shared" si="0"/>
        <v>Cedar Rapids Rampage</v>
      </c>
      <c r="B43" s="118" t="str">
        <f t="shared" si="0"/>
        <v>Brian</v>
      </c>
      <c r="C43" s="118" t="str">
        <f t="shared" si="0"/>
        <v>Lyons</v>
      </c>
      <c r="D43" s="118" t="s">
        <v>4757</v>
      </c>
      <c r="E43" s="118" t="s">
        <v>4758</v>
      </c>
    </row>
    <row r="44" spans="1:7" ht="14.5" x14ac:dyDescent="0.35">
      <c r="A44" s="117" t="str">
        <f t="shared" si="0"/>
        <v>Terrapin Flyers</v>
      </c>
      <c r="B44" s="118" t="str">
        <f t="shared" si="0"/>
        <v>Jake</v>
      </c>
      <c r="C44" s="118" t="str">
        <f t="shared" si="0"/>
        <v>Smith</v>
      </c>
      <c r="D44" s="118" t="s">
        <v>2978</v>
      </c>
      <c r="E44" s="118" t="s">
        <v>4765</v>
      </c>
    </row>
    <row r="47" spans="1:7" x14ac:dyDescent="0.25">
      <c r="A47" s="14" t="s">
        <v>5010</v>
      </c>
      <c r="C47" s="14" t="s">
        <v>3056</v>
      </c>
      <c r="F47" s="472" t="s">
        <v>5715</v>
      </c>
    </row>
    <row r="48" spans="1:7" x14ac:dyDescent="0.25">
      <c r="A48" s="375" t="s">
        <v>5011</v>
      </c>
    </row>
    <row r="49" spans="1:1" x14ac:dyDescent="0.25">
      <c r="A49" s="14" t="s">
        <v>4692</v>
      </c>
    </row>
    <row r="51" spans="1:1" x14ac:dyDescent="0.25">
      <c r="A51" s="14" t="s">
        <v>2683</v>
      </c>
    </row>
  </sheetData>
  <sortState xmlns:xlrd2="http://schemas.microsoft.com/office/spreadsheetml/2017/richdata2" ref="A4:L21">
    <sortCondition ref="A4:A21"/>
  </sortState>
  <mergeCells count="1">
    <mergeCell ref="A1:K1"/>
  </mergeCells>
  <phoneticPr fontId="12" type="noConversion"/>
  <hyperlinks>
    <hyperlink ref="K18" r:id="rId1" xr:uid="{00000000-0004-0000-0300-000000000000}"/>
    <hyperlink ref="K7" r:id="rId2" xr:uid="{00000000-0004-0000-0300-000001000000}"/>
    <hyperlink ref="K17" r:id="rId3" xr:uid="{00000000-0004-0000-0300-000002000000}"/>
    <hyperlink ref="K15" r:id="rId4" xr:uid="{00000000-0004-0000-0300-000003000000}"/>
    <hyperlink ref="K13" r:id="rId5" xr:uid="{00000000-0004-0000-0300-000004000000}"/>
    <hyperlink ref="K11" r:id="rId6" display="mailto:cmp1166@gmail.com" xr:uid="{00000000-0004-0000-0300-000005000000}"/>
    <hyperlink ref="K9" r:id="rId7" xr:uid="{00000000-0004-0000-0300-000006000000}"/>
    <hyperlink ref="K12" r:id="rId8" xr:uid="{00000000-0004-0000-0300-000007000000}"/>
    <hyperlink ref="K10" r:id="rId9" xr:uid="{00000000-0004-0000-0300-000008000000}"/>
    <hyperlink ref="A48" r:id="rId10" xr:uid="{00000000-0004-0000-0300-000009000000}"/>
    <hyperlink ref="K5" r:id="rId11" xr:uid="{00000000-0004-0000-0300-00000A000000}"/>
    <hyperlink ref="K6" r:id="rId12" xr:uid="{00000000-0004-0000-0300-00000B000000}"/>
    <hyperlink ref="K14" r:id="rId13" xr:uid="{00000000-0004-0000-0300-00000C000000}"/>
    <hyperlink ref="J2" r:id="rId14" xr:uid="{00000000-0004-0000-0300-00000D000000}"/>
    <hyperlink ref="K8" r:id="rId15" xr:uid="{60874FB1-BD43-437B-AF0E-1E343CEB763D}"/>
  </hyperlinks>
  <pageMargins left="0.2" right="0.2" top="1.02" bottom="1" header="0.5" footer="0.5"/>
  <pageSetup scale="71" orientation="landscape" r:id="rId1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G20"/>
  <sheetViews>
    <sheetView topLeftCell="A2" workbookViewId="0">
      <selection activeCell="A7" sqref="A7"/>
    </sheetView>
  </sheetViews>
  <sheetFormatPr defaultRowHeight="12.5" x14ac:dyDescent="0.25"/>
  <cols>
    <col min="1" max="1" width="8.81640625" customWidth="1"/>
    <col min="2" max="2" width="3.81640625" customWidth="1"/>
    <col min="3" max="3" width="5.54296875" customWidth="1"/>
    <col min="4" max="4" width="22.81640625" customWidth="1"/>
    <col min="5" max="5" width="11" customWidth="1"/>
    <col min="6" max="6" width="16" customWidth="1"/>
    <col min="7" max="7" width="43.453125" customWidth="1"/>
  </cols>
  <sheetData>
    <row r="2" spans="2:7" x14ac:dyDescent="0.25">
      <c r="G2" s="4" t="s">
        <v>3764</v>
      </c>
    </row>
    <row r="3" spans="2:7" ht="14.5" x14ac:dyDescent="0.35">
      <c r="B3" s="273" t="s">
        <v>3765</v>
      </c>
      <c r="D3" s="180" t="s">
        <v>3038</v>
      </c>
      <c r="E3" s="140" t="s">
        <v>784</v>
      </c>
      <c r="F3" s="271" t="s">
        <v>3037</v>
      </c>
      <c r="G3" s="272"/>
    </row>
    <row r="4" spans="2:7" ht="14.5" x14ac:dyDescent="0.35">
      <c r="B4" s="273" t="s">
        <v>3765</v>
      </c>
      <c r="D4" s="139" t="s">
        <v>1144</v>
      </c>
      <c r="E4" s="140" t="s">
        <v>1193</v>
      </c>
      <c r="F4" s="271" t="s">
        <v>186</v>
      </c>
      <c r="G4" s="272"/>
    </row>
    <row r="5" spans="2:7" ht="14.5" x14ac:dyDescent="0.35">
      <c r="B5" s="273" t="s">
        <v>3765</v>
      </c>
      <c r="D5" s="139" t="s">
        <v>477</v>
      </c>
      <c r="E5" s="140" t="s">
        <v>779</v>
      </c>
      <c r="F5" s="271" t="s">
        <v>2457</v>
      </c>
      <c r="G5" s="272"/>
    </row>
    <row r="6" spans="2:7" ht="14.5" x14ac:dyDescent="0.35">
      <c r="B6" s="273" t="s">
        <v>3765</v>
      </c>
      <c r="D6" s="139" t="s">
        <v>2458</v>
      </c>
      <c r="E6" s="140" t="s">
        <v>2455</v>
      </c>
      <c r="F6" s="271" t="s">
        <v>2456</v>
      </c>
      <c r="G6" s="272"/>
    </row>
    <row r="7" spans="2:7" ht="14.5" x14ac:dyDescent="0.35">
      <c r="B7" s="273" t="s">
        <v>3765</v>
      </c>
      <c r="D7" s="139" t="s">
        <v>3034</v>
      </c>
      <c r="E7" s="140" t="s">
        <v>707</v>
      </c>
      <c r="F7" s="271" t="s">
        <v>676</v>
      </c>
      <c r="G7" s="272"/>
    </row>
    <row r="8" spans="2:7" ht="14.5" x14ac:dyDescent="0.35">
      <c r="B8" s="273" t="s">
        <v>3765</v>
      </c>
      <c r="D8" s="180" t="s">
        <v>3369</v>
      </c>
      <c r="E8" s="140" t="s">
        <v>747</v>
      </c>
      <c r="F8" s="271" t="s">
        <v>3023</v>
      </c>
      <c r="G8" s="272"/>
    </row>
    <row r="9" spans="2:7" ht="14.5" x14ac:dyDescent="0.35">
      <c r="B9" s="273" t="s">
        <v>3765</v>
      </c>
      <c r="D9" s="180" t="s">
        <v>486</v>
      </c>
      <c r="E9" s="140" t="s">
        <v>769</v>
      </c>
      <c r="F9" s="271" t="s">
        <v>536</v>
      </c>
      <c r="G9" s="272"/>
    </row>
    <row r="10" spans="2:7" ht="14.5" x14ac:dyDescent="0.35">
      <c r="B10" s="273" t="s">
        <v>3765</v>
      </c>
      <c r="D10" s="180" t="s">
        <v>3370</v>
      </c>
      <c r="E10" s="140" t="s">
        <v>3374</v>
      </c>
      <c r="F10" s="271" t="s">
        <v>3375</v>
      </c>
      <c r="G10" s="272"/>
    </row>
    <row r="11" spans="2:7" ht="14.5" x14ac:dyDescent="0.35">
      <c r="B11" s="273" t="s">
        <v>3765</v>
      </c>
      <c r="D11" s="139" t="s">
        <v>914</v>
      </c>
      <c r="E11" s="140" t="s">
        <v>915</v>
      </c>
      <c r="F11" s="271" t="s">
        <v>916</v>
      </c>
      <c r="G11" s="272"/>
    </row>
    <row r="12" spans="2:7" ht="14.5" x14ac:dyDescent="0.35">
      <c r="B12" s="273" t="s">
        <v>3765</v>
      </c>
      <c r="D12" s="139" t="s">
        <v>485</v>
      </c>
      <c r="E12" s="140" t="s">
        <v>185</v>
      </c>
      <c r="F12" s="271" t="s">
        <v>186</v>
      </c>
      <c r="G12" s="272"/>
    </row>
    <row r="13" spans="2:7" ht="14.5" x14ac:dyDescent="0.35">
      <c r="B13" s="273" t="s">
        <v>3765</v>
      </c>
      <c r="D13" s="139" t="s">
        <v>490</v>
      </c>
      <c r="E13" s="140" t="s">
        <v>774</v>
      </c>
      <c r="F13" s="271" t="s">
        <v>193</v>
      </c>
      <c r="G13" s="272"/>
    </row>
    <row r="14" spans="2:7" ht="14.5" x14ac:dyDescent="0.35">
      <c r="B14" s="273" t="s">
        <v>3765</v>
      </c>
      <c r="D14" s="274" t="s">
        <v>3360</v>
      </c>
      <c r="E14" s="140" t="s">
        <v>3647</v>
      </c>
      <c r="F14" s="271" t="s">
        <v>3648</v>
      </c>
      <c r="G14" s="275" t="s">
        <v>3766</v>
      </c>
    </row>
    <row r="15" spans="2:7" ht="14.5" x14ac:dyDescent="0.35">
      <c r="B15" s="272"/>
      <c r="D15" s="139" t="s">
        <v>487</v>
      </c>
      <c r="E15" s="140" t="s">
        <v>185</v>
      </c>
      <c r="F15" s="271" t="s">
        <v>193</v>
      </c>
      <c r="G15" s="272"/>
    </row>
    <row r="16" spans="2:7" ht="14.5" x14ac:dyDescent="0.35">
      <c r="B16" s="272"/>
      <c r="D16" s="139" t="s">
        <v>484</v>
      </c>
      <c r="E16" s="140" t="s">
        <v>636</v>
      </c>
      <c r="F16" s="271" t="s">
        <v>595</v>
      </c>
      <c r="G16" s="272"/>
    </row>
    <row r="17" spans="2:7" ht="14.5" x14ac:dyDescent="0.35">
      <c r="B17" s="273" t="s">
        <v>3765</v>
      </c>
      <c r="D17" s="139" t="s">
        <v>488</v>
      </c>
      <c r="E17" s="140" t="s">
        <v>740</v>
      </c>
      <c r="F17" s="271" t="s">
        <v>187</v>
      </c>
      <c r="G17" s="272"/>
    </row>
    <row r="18" spans="2:7" ht="14.5" x14ac:dyDescent="0.35">
      <c r="B18" s="273" t="s">
        <v>3765</v>
      </c>
      <c r="D18" s="139" t="s">
        <v>2761</v>
      </c>
      <c r="E18" s="140" t="s">
        <v>618</v>
      </c>
      <c r="F18" s="271" t="s">
        <v>2429</v>
      </c>
      <c r="G18" s="272"/>
    </row>
    <row r="19" spans="2:7" ht="14.5" x14ac:dyDescent="0.35">
      <c r="B19" s="273" t="s">
        <v>3765</v>
      </c>
      <c r="D19" s="274" t="s">
        <v>3637</v>
      </c>
      <c r="E19" s="140" t="s">
        <v>747</v>
      </c>
      <c r="F19" s="189" t="s">
        <v>3638</v>
      </c>
      <c r="G19" s="275" t="s">
        <v>3767</v>
      </c>
    </row>
    <row r="20" spans="2:7" ht="14.5" x14ac:dyDescent="0.35">
      <c r="B20" s="273" t="s">
        <v>3765</v>
      </c>
      <c r="D20" s="139" t="s">
        <v>231</v>
      </c>
      <c r="E20" s="140" t="s">
        <v>626</v>
      </c>
      <c r="F20" s="271" t="s">
        <v>232</v>
      </c>
      <c r="G20" s="272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M76"/>
  <sheetViews>
    <sheetView workbookViewId="0">
      <selection activeCell="B1" sqref="B1"/>
    </sheetView>
  </sheetViews>
  <sheetFormatPr defaultRowHeight="12.5" x14ac:dyDescent="0.25"/>
  <cols>
    <col min="2" max="2" width="12.453125" customWidth="1"/>
    <col min="3" max="3" width="13.54296875" customWidth="1"/>
    <col min="5" max="5" width="16.453125" customWidth="1"/>
    <col min="9" max="9" width="12.26953125" customWidth="1"/>
    <col min="10" max="10" width="11.7265625" customWidth="1"/>
    <col min="12" max="12" width="14.81640625" customWidth="1"/>
  </cols>
  <sheetData>
    <row r="1" spans="2:13" x14ac:dyDescent="0.25">
      <c r="B1" t="s">
        <v>4645</v>
      </c>
      <c r="I1" t="s">
        <v>4646</v>
      </c>
    </row>
    <row r="3" spans="2:13" ht="15" customHeight="1" x14ac:dyDescent="0.25">
      <c r="B3" s="320" t="s">
        <v>651</v>
      </c>
      <c r="C3" s="320" t="s">
        <v>752</v>
      </c>
      <c r="D3" s="321" t="s">
        <v>771</v>
      </c>
      <c r="E3" s="321" t="s">
        <v>1898</v>
      </c>
      <c r="F3" s="322" t="s">
        <v>751</v>
      </c>
      <c r="I3" s="334" t="s">
        <v>651</v>
      </c>
      <c r="J3" s="334" t="s">
        <v>752</v>
      </c>
      <c r="K3" s="335" t="s">
        <v>771</v>
      </c>
      <c r="L3" s="335" t="s">
        <v>1898</v>
      </c>
      <c r="M3" s="336" t="s">
        <v>751</v>
      </c>
    </row>
    <row r="4" spans="2:13" ht="15" customHeight="1" x14ac:dyDescent="0.25">
      <c r="B4" s="320" t="s">
        <v>3724</v>
      </c>
      <c r="C4" s="320" t="s">
        <v>2434</v>
      </c>
      <c r="D4" s="321" t="s">
        <v>1550</v>
      </c>
      <c r="E4" s="321" t="s">
        <v>4173</v>
      </c>
      <c r="F4" s="322" t="s">
        <v>710</v>
      </c>
      <c r="I4" s="337" t="s">
        <v>2706</v>
      </c>
      <c r="J4" s="337" t="s">
        <v>588</v>
      </c>
      <c r="K4" s="335" t="s">
        <v>750</v>
      </c>
      <c r="L4" s="335" t="s">
        <v>4173</v>
      </c>
      <c r="M4" s="336" t="s">
        <v>751</v>
      </c>
    </row>
    <row r="5" spans="2:13" ht="15" customHeight="1" x14ac:dyDescent="0.25">
      <c r="B5" s="320" t="s">
        <v>3758</v>
      </c>
      <c r="C5" s="320" t="s">
        <v>627</v>
      </c>
      <c r="D5" s="321" t="s">
        <v>851</v>
      </c>
      <c r="E5" s="321" t="s">
        <v>1898</v>
      </c>
      <c r="F5" s="322" t="s">
        <v>702</v>
      </c>
      <c r="I5" s="337" t="s">
        <v>3333</v>
      </c>
      <c r="J5" s="337" t="s">
        <v>394</v>
      </c>
      <c r="K5" s="335" t="s">
        <v>739</v>
      </c>
      <c r="L5" s="335" t="s">
        <v>4173</v>
      </c>
      <c r="M5" s="336" t="s">
        <v>751</v>
      </c>
    </row>
    <row r="6" spans="2:13" ht="15" customHeight="1" x14ac:dyDescent="0.25">
      <c r="B6" s="325" t="s">
        <v>1851</v>
      </c>
      <c r="C6" s="325" t="s">
        <v>744</v>
      </c>
      <c r="D6" s="321" t="s">
        <v>720</v>
      </c>
      <c r="E6" s="321" t="s">
        <v>4173</v>
      </c>
      <c r="F6" s="322" t="s">
        <v>699</v>
      </c>
      <c r="I6" s="334" t="s">
        <v>3016</v>
      </c>
      <c r="J6" s="334" t="s">
        <v>3017</v>
      </c>
      <c r="K6" s="335" t="s">
        <v>771</v>
      </c>
      <c r="L6" s="335" t="s">
        <v>1898</v>
      </c>
      <c r="M6" s="336" t="s">
        <v>728</v>
      </c>
    </row>
    <row r="7" spans="2:13" ht="15" customHeight="1" x14ac:dyDescent="0.25">
      <c r="B7" s="320" t="s">
        <v>3731</v>
      </c>
      <c r="C7" s="320" t="s">
        <v>745</v>
      </c>
      <c r="D7" s="321" t="s">
        <v>725</v>
      </c>
      <c r="E7" s="321" t="s">
        <v>4173</v>
      </c>
      <c r="F7" s="322" t="s">
        <v>699</v>
      </c>
      <c r="I7" s="334" t="s">
        <v>664</v>
      </c>
      <c r="J7" s="334" t="s">
        <v>3019</v>
      </c>
      <c r="K7" s="335" t="s">
        <v>720</v>
      </c>
      <c r="L7" s="335" t="s">
        <v>1898</v>
      </c>
      <c r="M7" s="338" t="s">
        <v>728</v>
      </c>
    </row>
    <row r="8" spans="2:13" ht="15" customHeight="1" x14ac:dyDescent="0.25">
      <c r="B8" s="323" t="s">
        <v>1853</v>
      </c>
      <c r="C8" s="323" t="s">
        <v>604</v>
      </c>
      <c r="D8" s="321" t="s">
        <v>690</v>
      </c>
      <c r="E8" s="321" t="s">
        <v>1898</v>
      </c>
      <c r="F8" s="322" t="s">
        <v>718</v>
      </c>
      <c r="I8" s="334" t="s">
        <v>2130</v>
      </c>
      <c r="J8" s="334" t="s">
        <v>815</v>
      </c>
      <c r="K8" s="335" t="s">
        <v>767</v>
      </c>
      <c r="L8" s="335" t="s">
        <v>4173</v>
      </c>
      <c r="M8" s="336" t="s">
        <v>728</v>
      </c>
    </row>
    <row r="9" spans="2:13" ht="15" customHeight="1" x14ac:dyDescent="0.25">
      <c r="B9" s="320" t="s">
        <v>3743</v>
      </c>
      <c r="C9" s="320" t="s">
        <v>1318</v>
      </c>
      <c r="D9" s="321" t="s">
        <v>738</v>
      </c>
      <c r="E9" s="321" t="s">
        <v>4173</v>
      </c>
      <c r="F9" s="322" t="s">
        <v>710</v>
      </c>
      <c r="I9" s="334" t="s">
        <v>3746</v>
      </c>
      <c r="J9" s="334" t="s">
        <v>734</v>
      </c>
      <c r="K9" s="335" t="s">
        <v>739</v>
      </c>
      <c r="L9" s="335" t="s">
        <v>4173</v>
      </c>
      <c r="M9" s="336" t="s">
        <v>728</v>
      </c>
    </row>
    <row r="10" spans="2:13" ht="15" customHeight="1" x14ac:dyDescent="0.25">
      <c r="B10" s="323" t="s">
        <v>2706</v>
      </c>
      <c r="C10" s="323" t="s">
        <v>588</v>
      </c>
      <c r="D10" s="321" t="s">
        <v>750</v>
      </c>
      <c r="E10" s="321" t="s">
        <v>4173</v>
      </c>
      <c r="F10" s="322" t="s">
        <v>751</v>
      </c>
      <c r="I10" s="337" t="s">
        <v>3014</v>
      </c>
      <c r="J10" s="337" t="s">
        <v>683</v>
      </c>
      <c r="K10" s="335" t="s">
        <v>712</v>
      </c>
      <c r="L10" s="335" t="s">
        <v>1898</v>
      </c>
      <c r="M10" s="336" t="s">
        <v>748</v>
      </c>
    </row>
    <row r="11" spans="2:13" ht="15" customHeight="1" x14ac:dyDescent="0.25">
      <c r="B11" s="320" t="s">
        <v>3738</v>
      </c>
      <c r="C11" s="320" t="s">
        <v>661</v>
      </c>
      <c r="D11" s="321" t="s">
        <v>714</v>
      </c>
      <c r="E11" s="321" t="s">
        <v>4173</v>
      </c>
      <c r="F11" s="322" t="s">
        <v>699</v>
      </c>
      <c r="I11" s="337" t="s">
        <v>3306</v>
      </c>
      <c r="J11" s="337" t="s">
        <v>3307</v>
      </c>
      <c r="K11" s="335" t="s">
        <v>750</v>
      </c>
      <c r="L11" s="335" t="s">
        <v>1898</v>
      </c>
      <c r="M11" s="336" t="s">
        <v>748</v>
      </c>
    </row>
    <row r="12" spans="2:13" ht="15" customHeight="1" x14ac:dyDescent="0.25">
      <c r="B12" s="320" t="s">
        <v>117</v>
      </c>
      <c r="C12" s="320" t="s">
        <v>118</v>
      </c>
      <c r="D12" s="321" t="s">
        <v>717</v>
      </c>
      <c r="E12" s="321" t="s">
        <v>1898</v>
      </c>
      <c r="F12" s="326" t="s">
        <v>702</v>
      </c>
      <c r="I12" s="334" t="s">
        <v>1321</v>
      </c>
      <c r="J12" s="334" t="s">
        <v>716</v>
      </c>
      <c r="K12" s="335" t="s">
        <v>713</v>
      </c>
      <c r="L12" s="335" t="s">
        <v>4173</v>
      </c>
      <c r="M12" s="338" t="s">
        <v>748</v>
      </c>
    </row>
    <row r="13" spans="2:13" ht="15" customHeight="1" x14ac:dyDescent="0.25">
      <c r="B13" s="320" t="s">
        <v>2716</v>
      </c>
      <c r="C13" s="320" t="s">
        <v>707</v>
      </c>
      <c r="D13" s="321" t="s">
        <v>704</v>
      </c>
      <c r="E13" s="321" t="s">
        <v>1898</v>
      </c>
      <c r="F13" s="322" t="s">
        <v>710</v>
      </c>
      <c r="I13" s="337" t="s">
        <v>1853</v>
      </c>
      <c r="J13" s="337" t="s">
        <v>604</v>
      </c>
      <c r="K13" s="335" t="s">
        <v>690</v>
      </c>
      <c r="L13" s="335" t="s">
        <v>1898</v>
      </c>
      <c r="M13" s="336" t="s">
        <v>718</v>
      </c>
    </row>
    <row r="14" spans="2:13" ht="15" customHeight="1" x14ac:dyDescent="0.25">
      <c r="B14" s="320" t="s">
        <v>768</v>
      </c>
      <c r="C14" s="320" t="s">
        <v>617</v>
      </c>
      <c r="D14" s="321" t="s">
        <v>706</v>
      </c>
      <c r="E14" s="321" t="s">
        <v>1898</v>
      </c>
      <c r="F14" s="322" t="s">
        <v>721</v>
      </c>
      <c r="I14" s="334" t="s">
        <v>131</v>
      </c>
      <c r="J14" s="334" t="s">
        <v>1652</v>
      </c>
      <c r="K14" s="335" t="s">
        <v>720</v>
      </c>
      <c r="L14" s="335" t="s">
        <v>1898</v>
      </c>
      <c r="M14" s="338" t="s">
        <v>718</v>
      </c>
    </row>
    <row r="15" spans="2:13" ht="15" customHeight="1" x14ac:dyDescent="0.25">
      <c r="B15" s="320" t="s">
        <v>1619</v>
      </c>
      <c r="C15" s="320" t="s">
        <v>1620</v>
      </c>
      <c r="D15" s="321" t="s">
        <v>851</v>
      </c>
      <c r="E15" s="321" t="s">
        <v>1898</v>
      </c>
      <c r="F15" s="322" t="s">
        <v>710</v>
      </c>
      <c r="I15" s="337" t="s">
        <v>2700</v>
      </c>
      <c r="J15" s="337" t="s">
        <v>779</v>
      </c>
      <c r="K15" s="335" t="s">
        <v>739</v>
      </c>
      <c r="L15" s="335" t="s">
        <v>1898</v>
      </c>
      <c r="M15" s="336" t="s">
        <v>718</v>
      </c>
    </row>
    <row r="16" spans="2:13" ht="15" customHeight="1" x14ac:dyDescent="0.25">
      <c r="B16" s="323" t="s">
        <v>2376</v>
      </c>
      <c r="C16" s="323" t="s">
        <v>1318</v>
      </c>
      <c r="D16" s="321" t="s">
        <v>615</v>
      </c>
      <c r="E16" s="321" t="s">
        <v>1898</v>
      </c>
      <c r="F16" s="322" t="s">
        <v>699</v>
      </c>
      <c r="I16" s="334" t="s">
        <v>589</v>
      </c>
      <c r="J16" s="334" t="s">
        <v>1338</v>
      </c>
      <c r="K16" s="335" t="s">
        <v>725</v>
      </c>
      <c r="L16" s="335" t="s">
        <v>4173</v>
      </c>
      <c r="M16" s="338" t="s">
        <v>718</v>
      </c>
    </row>
    <row r="17" spans="2:13" ht="15" customHeight="1" x14ac:dyDescent="0.25">
      <c r="B17" s="323" t="s">
        <v>3014</v>
      </c>
      <c r="C17" s="323" t="s">
        <v>683</v>
      </c>
      <c r="D17" s="321" t="s">
        <v>712</v>
      </c>
      <c r="E17" s="321" t="s">
        <v>1898</v>
      </c>
      <c r="F17" s="322" t="s">
        <v>748</v>
      </c>
      <c r="I17" s="334" t="s">
        <v>3758</v>
      </c>
      <c r="J17" s="334" t="s">
        <v>627</v>
      </c>
      <c r="K17" s="335" t="s">
        <v>851</v>
      </c>
      <c r="L17" s="335" t="s">
        <v>1898</v>
      </c>
      <c r="M17" s="336" t="s">
        <v>702</v>
      </c>
    </row>
    <row r="18" spans="2:13" ht="15" customHeight="1" x14ac:dyDescent="0.25">
      <c r="B18" s="320" t="s">
        <v>1327</v>
      </c>
      <c r="C18" s="320" t="s">
        <v>533</v>
      </c>
      <c r="D18" s="321" t="s">
        <v>712</v>
      </c>
      <c r="E18" s="321" t="s">
        <v>4173</v>
      </c>
      <c r="F18" s="322" t="s">
        <v>710</v>
      </c>
      <c r="I18" s="334" t="s">
        <v>117</v>
      </c>
      <c r="J18" s="334" t="s">
        <v>118</v>
      </c>
      <c r="K18" s="335" t="s">
        <v>717</v>
      </c>
      <c r="L18" s="335" t="s">
        <v>1898</v>
      </c>
      <c r="M18" s="338" t="s">
        <v>702</v>
      </c>
    </row>
    <row r="19" spans="2:13" ht="15" customHeight="1" x14ac:dyDescent="0.25">
      <c r="B19" s="320" t="s">
        <v>3298</v>
      </c>
      <c r="C19" s="320" t="s">
        <v>2712</v>
      </c>
      <c r="D19" s="321" t="s">
        <v>690</v>
      </c>
      <c r="E19" s="321" t="s">
        <v>4173</v>
      </c>
      <c r="F19" s="322" t="s">
        <v>699</v>
      </c>
      <c r="I19" s="337" t="s">
        <v>3011</v>
      </c>
      <c r="J19" s="337" t="s">
        <v>3012</v>
      </c>
      <c r="K19" s="335" t="s">
        <v>720</v>
      </c>
      <c r="L19" s="335" t="s">
        <v>1898</v>
      </c>
      <c r="M19" s="336" t="s">
        <v>702</v>
      </c>
    </row>
    <row r="20" spans="2:13" ht="15" customHeight="1" x14ac:dyDescent="0.25">
      <c r="B20" s="320" t="s">
        <v>1321</v>
      </c>
      <c r="C20" s="320" t="s">
        <v>716</v>
      </c>
      <c r="D20" s="321" t="s">
        <v>713</v>
      </c>
      <c r="E20" s="321" t="s">
        <v>4173</v>
      </c>
      <c r="F20" s="326" t="s">
        <v>748</v>
      </c>
      <c r="I20" s="334" t="s">
        <v>537</v>
      </c>
      <c r="J20" s="334" t="s">
        <v>3313</v>
      </c>
      <c r="K20" s="335" t="s">
        <v>613</v>
      </c>
      <c r="L20" s="335" t="s">
        <v>1898</v>
      </c>
      <c r="M20" s="336" t="s">
        <v>702</v>
      </c>
    </row>
    <row r="21" spans="2:13" ht="15" customHeight="1" x14ac:dyDescent="0.25">
      <c r="B21" s="323" t="s">
        <v>3312</v>
      </c>
      <c r="C21" s="320" t="s">
        <v>636</v>
      </c>
      <c r="D21" s="321" t="s">
        <v>736</v>
      </c>
      <c r="E21" s="321" t="s">
        <v>1898</v>
      </c>
      <c r="F21" s="322" t="s">
        <v>699</v>
      </c>
      <c r="I21" s="334" t="s">
        <v>3314</v>
      </c>
      <c r="J21" s="334" t="s">
        <v>673</v>
      </c>
      <c r="K21" s="335" t="s">
        <v>692</v>
      </c>
      <c r="L21" s="335" t="s">
        <v>1898</v>
      </c>
      <c r="M21" s="336" t="s">
        <v>702</v>
      </c>
    </row>
    <row r="22" spans="2:13" ht="15" customHeight="1" x14ac:dyDescent="0.25">
      <c r="B22" s="320" t="s">
        <v>2702</v>
      </c>
      <c r="C22" s="320" t="s">
        <v>2703</v>
      </c>
      <c r="D22" s="321" t="s">
        <v>701</v>
      </c>
      <c r="E22" s="321" t="s">
        <v>4173</v>
      </c>
      <c r="F22" s="322" t="s">
        <v>699</v>
      </c>
      <c r="I22" s="337" t="s">
        <v>2448</v>
      </c>
      <c r="J22" s="337" t="s">
        <v>730</v>
      </c>
      <c r="K22" s="335" t="s">
        <v>737</v>
      </c>
      <c r="L22" s="335" t="s">
        <v>4173</v>
      </c>
      <c r="M22" s="336" t="s">
        <v>702</v>
      </c>
    </row>
    <row r="23" spans="2:13" ht="15" customHeight="1" x14ac:dyDescent="0.25">
      <c r="B23" s="323" t="s">
        <v>2437</v>
      </c>
      <c r="C23" s="323" t="s">
        <v>816</v>
      </c>
      <c r="D23" s="321" t="s">
        <v>691</v>
      </c>
      <c r="E23" s="321" t="s">
        <v>1898</v>
      </c>
      <c r="F23" s="322" t="s">
        <v>699</v>
      </c>
      <c r="I23" s="337" t="s">
        <v>537</v>
      </c>
      <c r="J23" s="337" t="s">
        <v>515</v>
      </c>
      <c r="K23" s="335" t="s">
        <v>767</v>
      </c>
      <c r="L23" s="335" t="s">
        <v>4173</v>
      </c>
      <c r="M23" s="336" t="s">
        <v>702</v>
      </c>
    </row>
    <row r="24" spans="2:13" ht="15" customHeight="1" x14ac:dyDescent="0.25">
      <c r="B24" s="320" t="s">
        <v>3700</v>
      </c>
      <c r="C24" s="320" t="s">
        <v>654</v>
      </c>
      <c r="D24" s="321" t="s">
        <v>736</v>
      </c>
      <c r="E24" s="321" t="s">
        <v>1898</v>
      </c>
      <c r="F24" s="322" t="s">
        <v>699</v>
      </c>
      <c r="I24" s="334" t="s">
        <v>3714</v>
      </c>
      <c r="J24" s="334" t="s">
        <v>1318</v>
      </c>
      <c r="K24" s="335" t="s">
        <v>719</v>
      </c>
      <c r="L24" s="335" t="s">
        <v>4173</v>
      </c>
      <c r="M24" s="336" t="s">
        <v>702</v>
      </c>
    </row>
    <row r="25" spans="2:13" ht="15" customHeight="1" x14ac:dyDescent="0.25">
      <c r="B25" s="323" t="s">
        <v>620</v>
      </c>
      <c r="C25" s="323" t="s">
        <v>3630</v>
      </c>
      <c r="D25" s="321" t="s">
        <v>690</v>
      </c>
      <c r="E25" s="321" t="s">
        <v>4173</v>
      </c>
      <c r="F25" s="322" t="s">
        <v>3350</v>
      </c>
      <c r="I25" s="334" t="s">
        <v>2140</v>
      </c>
      <c r="J25" s="334" t="s">
        <v>578</v>
      </c>
      <c r="K25" s="335" t="s">
        <v>725</v>
      </c>
      <c r="L25" s="335" t="s">
        <v>4173</v>
      </c>
      <c r="M25" s="336" t="s">
        <v>702</v>
      </c>
    </row>
    <row r="26" spans="2:13" ht="15" customHeight="1" x14ac:dyDescent="0.25">
      <c r="B26" s="323" t="s">
        <v>620</v>
      </c>
      <c r="C26" s="323" t="s">
        <v>3302</v>
      </c>
      <c r="D26" s="321" t="s">
        <v>1550</v>
      </c>
      <c r="E26" s="321" t="s">
        <v>4173</v>
      </c>
      <c r="F26" s="322" t="s">
        <v>710</v>
      </c>
      <c r="I26" s="334" t="s">
        <v>3737</v>
      </c>
      <c r="J26" s="334" t="s">
        <v>707</v>
      </c>
      <c r="K26" s="335" t="s">
        <v>714</v>
      </c>
      <c r="L26" s="335" t="s">
        <v>4173</v>
      </c>
      <c r="M26" s="336" t="s">
        <v>702</v>
      </c>
    </row>
    <row r="27" spans="2:13" ht="15" customHeight="1" x14ac:dyDescent="0.25">
      <c r="B27" s="320" t="s">
        <v>1860</v>
      </c>
      <c r="C27" s="320" t="s">
        <v>1211</v>
      </c>
      <c r="D27" s="321" t="s">
        <v>720</v>
      </c>
      <c r="E27" s="321" t="s">
        <v>1898</v>
      </c>
      <c r="F27" s="322" t="s">
        <v>699</v>
      </c>
      <c r="I27" s="337" t="s">
        <v>2376</v>
      </c>
      <c r="J27" s="337" t="s">
        <v>1318</v>
      </c>
      <c r="K27" s="335" t="s">
        <v>615</v>
      </c>
      <c r="L27" s="335" t="s">
        <v>1898</v>
      </c>
      <c r="M27" s="336" t="s">
        <v>699</v>
      </c>
    </row>
    <row r="28" spans="2:13" ht="15" customHeight="1" x14ac:dyDescent="0.25">
      <c r="B28" s="320" t="s">
        <v>722</v>
      </c>
      <c r="C28" s="320" t="s">
        <v>394</v>
      </c>
      <c r="D28" s="321" t="s">
        <v>692</v>
      </c>
      <c r="E28" s="321" t="s">
        <v>4173</v>
      </c>
      <c r="F28" s="322" t="s">
        <v>699</v>
      </c>
      <c r="I28" s="337" t="s">
        <v>3312</v>
      </c>
      <c r="J28" s="334" t="s">
        <v>636</v>
      </c>
      <c r="K28" s="335" t="s">
        <v>736</v>
      </c>
      <c r="L28" s="335" t="s">
        <v>1898</v>
      </c>
      <c r="M28" s="336" t="s">
        <v>699</v>
      </c>
    </row>
    <row r="29" spans="2:13" ht="15" customHeight="1" x14ac:dyDescent="0.25">
      <c r="B29" s="323" t="s">
        <v>2146</v>
      </c>
      <c r="C29" s="323" t="s">
        <v>535</v>
      </c>
      <c r="D29" s="321" t="s">
        <v>720</v>
      </c>
      <c r="E29" s="321" t="s">
        <v>1898</v>
      </c>
      <c r="F29" s="322" t="s">
        <v>699</v>
      </c>
      <c r="I29" s="337" t="s">
        <v>2437</v>
      </c>
      <c r="J29" s="337" t="s">
        <v>816</v>
      </c>
      <c r="K29" s="335" t="s">
        <v>691</v>
      </c>
      <c r="L29" s="335" t="s">
        <v>1898</v>
      </c>
      <c r="M29" s="336" t="s">
        <v>699</v>
      </c>
    </row>
    <row r="30" spans="2:13" ht="15" customHeight="1" x14ac:dyDescent="0.25">
      <c r="B30" s="323" t="s">
        <v>2446</v>
      </c>
      <c r="C30" s="323" t="s">
        <v>2447</v>
      </c>
      <c r="D30" s="321" t="s">
        <v>720</v>
      </c>
      <c r="E30" s="321" t="s">
        <v>1898</v>
      </c>
      <c r="F30" s="322" t="s">
        <v>699</v>
      </c>
      <c r="I30" s="334" t="s">
        <v>3700</v>
      </c>
      <c r="J30" s="334" t="s">
        <v>654</v>
      </c>
      <c r="K30" s="335" t="s">
        <v>736</v>
      </c>
      <c r="L30" s="335" t="s">
        <v>1898</v>
      </c>
      <c r="M30" s="336" t="s">
        <v>699</v>
      </c>
    </row>
    <row r="31" spans="2:13" ht="15" customHeight="1" x14ac:dyDescent="0.25">
      <c r="B31" s="320" t="s">
        <v>3682</v>
      </c>
      <c r="C31" s="320" t="s">
        <v>639</v>
      </c>
      <c r="D31" s="321" t="s">
        <v>737</v>
      </c>
      <c r="E31" s="321" t="s">
        <v>4173</v>
      </c>
      <c r="F31" s="322" t="s">
        <v>699</v>
      </c>
      <c r="I31" s="334" t="s">
        <v>1860</v>
      </c>
      <c r="J31" s="334" t="s">
        <v>1211</v>
      </c>
      <c r="K31" s="335" t="s">
        <v>720</v>
      </c>
      <c r="L31" s="335" t="s">
        <v>1898</v>
      </c>
      <c r="M31" s="336" t="s">
        <v>699</v>
      </c>
    </row>
    <row r="32" spans="2:13" ht="15" customHeight="1" x14ac:dyDescent="0.25">
      <c r="B32" s="323" t="s">
        <v>3011</v>
      </c>
      <c r="C32" s="323" t="s">
        <v>3012</v>
      </c>
      <c r="D32" s="321" t="s">
        <v>720</v>
      </c>
      <c r="E32" s="321" t="s">
        <v>1898</v>
      </c>
      <c r="F32" s="322" t="s">
        <v>702</v>
      </c>
      <c r="I32" s="337" t="s">
        <v>2146</v>
      </c>
      <c r="J32" s="337" t="s">
        <v>535</v>
      </c>
      <c r="K32" s="335" t="s">
        <v>720</v>
      </c>
      <c r="L32" s="335" t="s">
        <v>1898</v>
      </c>
      <c r="M32" s="336" t="s">
        <v>699</v>
      </c>
    </row>
    <row r="33" spans="2:13" ht="15" customHeight="1" x14ac:dyDescent="0.25">
      <c r="B33" s="320" t="s">
        <v>3293</v>
      </c>
      <c r="C33" s="320" t="s">
        <v>1221</v>
      </c>
      <c r="D33" s="321" t="s">
        <v>630</v>
      </c>
      <c r="E33" s="321" t="s">
        <v>4173</v>
      </c>
      <c r="F33" s="322" t="s">
        <v>699</v>
      </c>
      <c r="I33" s="337" t="s">
        <v>2446</v>
      </c>
      <c r="J33" s="337" t="s">
        <v>2447</v>
      </c>
      <c r="K33" s="335" t="s">
        <v>720</v>
      </c>
      <c r="L33" s="335" t="s">
        <v>1898</v>
      </c>
      <c r="M33" s="336" t="s">
        <v>699</v>
      </c>
    </row>
    <row r="34" spans="2:13" ht="15" customHeight="1" x14ac:dyDescent="0.25">
      <c r="B34" s="320" t="s">
        <v>3016</v>
      </c>
      <c r="C34" s="320" t="s">
        <v>3017</v>
      </c>
      <c r="D34" s="321" t="s">
        <v>771</v>
      </c>
      <c r="E34" s="321" t="s">
        <v>1898</v>
      </c>
      <c r="F34" s="322" t="s">
        <v>728</v>
      </c>
      <c r="I34" s="337" t="s">
        <v>2432</v>
      </c>
      <c r="J34" s="337" t="s">
        <v>1344</v>
      </c>
      <c r="K34" s="335" t="s">
        <v>731</v>
      </c>
      <c r="L34" s="335" t="s">
        <v>1898</v>
      </c>
      <c r="M34" s="336" t="s">
        <v>699</v>
      </c>
    </row>
    <row r="35" spans="2:13" ht="15" customHeight="1" x14ac:dyDescent="0.25">
      <c r="B35" s="323" t="s">
        <v>3306</v>
      </c>
      <c r="C35" s="323" t="s">
        <v>3307</v>
      </c>
      <c r="D35" s="321" t="s">
        <v>750</v>
      </c>
      <c r="E35" s="321" t="s">
        <v>1898</v>
      </c>
      <c r="F35" s="322" t="s">
        <v>748</v>
      </c>
      <c r="I35" s="334" t="s">
        <v>3015</v>
      </c>
      <c r="J35" s="334" t="s">
        <v>617</v>
      </c>
      <c r="K35" s="335" t="s">
        <v>731</v>
      </c>
      <c r="L35" s="335" t="s">
        <v>1898</v>
      </c>
      <c r="M35" s="336" t="s">
        <v>699</v>
      </c>
    </row>
    <row r="36" spans="2:13" ht="15" customHeight="1" x14ac:dyDescent="0.25">
      <c r="B36" s="323" t="s">
        <v>3024</v>
      </c>
      <c r="C36" s="320" t="s">
        <v>853</v>
      </c>
      <c r="D36" s="321" t="s">
        <v>733</v>
      </c>
      <c r="E36" s="321" t="s">
        <v>4173</v>
      </c>
      <c r="F36" s="322" t="s">
        <v>710</v>
      </c>
      <c r="I36" s="339" t="s">
        <v>1851</v>
      </c>
      <c r="J36" s="339" t="s">
        <v>744</v>
      </c>
      <c r="K36" s="335" t="s">
        <v>720</v>
      </c>
      <c r="L36" s="335" t="s">
        <v>4173</v>
      </c>
      <c r="M36" s="336" t="s">
        <v>699</v>
      </c>
    </row>
    <row r="37" spans="2:13" ht="15" customHeight="1" x14ac:dyDescent="0.25">
      <c r="B37" s="320" t="s">
        <v>131</v>
      </c>
      <c r="C37" s="320" t="s">
        <v>1652</v>
      </c>
      <c r="D37" s="321" t="s">
        <v>720</v>
      </c>
      <c r="E37" s="321" t="s">
        <v>1898</v>
      </c>
      <c r="F37" s="326" t="s">
        <v>718</v>
      </c>
      <c r="I37" s="334" t="s">
        <v>3731</v>
      </c>
      <c r="J37" s="334" t="s">
        <v>745</v>
      </c>
      <c r="K37" s="335" t="s">
        <v>725</v>
      </c>
      <c r="L37" s="335" t="s">
        <v>4173</v>
      </c>
      <c r="M37" s="336" t="s">
        <v>699</v>
      </c>
    </row>
    <row r="38" spans="2:13" ht="15" customHeight="1" x14ac:dyDescent="0.25">
      <c r="B38" s="323" t="s">
        <v>2432</v>
      </c>
      <c r="C38" s="323" t="s">
        <v>1344</v>
      </c>
      <c r="D38" s="321" t="s">
        <v>731</v>
      </c>
      <c r="E38" s="321" t="s">
        <v>1898</v>
      </c>
      <c r="F38" s="322" t="s">
        <v>699</v>
      </c>
      <c r="I38" s="334" t="s">
        <v>3738</v>
      </c>
      <c r="J38" s="334" t="s">
        <v>661</v>
      </c>
      <c r="K38" s="335" t="s">
        <v>714</v>
      </c>
      <c r="L38" s="335" t="s">
        <v>4173</v>
      </c>
      <c r="M38" s="336" t="s">
        <v>699</v>
      </c>
    </row>
    <row r="39" spans="2:13" ht="15" customHeight="1" x14ac:dyDescent="0.25">
      <c r="B39" s="323" t="s">
        <v>2981</v>
      </c>
      <c r="C39" s="323" t="s">
        <v>643</v>
      </c>
      <c r="D39" s="321" t="s">
        <v>720</v>
      </c>
      <c r="E39" s="321" t="s">
        <v>1898</v>
      </c>
      <c r="F39" s="322" t="s">
        <v>710</v>
      </c>
      <c r="I39" s="334" t="s">
        <v>3298</v>
      </c>
      <c r="J39" s="334" t="s">
        <v>2712</v>
      </c>
      <c r="K39" s="335" t="s">
        <v>690</v>
      </c>
      <c r="L39" s="335" t="s">
        <v>4173</v>
      </c>
      <c r="M39" s="336" t="s">
        <v>699</v>
      </c>
    </row>
    <row r="40" spans="2:13" ht="15" customHeight="1" x14ac:dyDescent="0.25">
      <c r="B40" s="320" t="s">
        <v>3720</v>
      </c>
      <c r="C40" s="320" t="s">
        <v>588</v>
      </c>
      <c r="D40" s="321" t="s">
        <v>720</v>
      </c>
      <c r="E40" s="321" t="s">
        <v>4173</v>
      </c>
      <c r="F40" s="322" t="s">
        <v>699</v>
      </c>
      <c r="I40" s="334" t="s">
        <v>2702</v>
      </c>
      <c r="J40" s="334" t="s">
        <v>2703</v>
      </c>
      <c r="K40" s="335" t="s">
        <v>701</v>
      </c>
      <c r="L40" s="335" t="s">
        <v>4173</v>
      </c>
      <c r="M40" s="336" t="s">
        <v>699</v>
      </c>
    </row>
    <row r="41" spans="2:13" ht="15" customHeight="1" x14ac:dyDescent="0.25">
      <c r="B41" s="320" t="s">
        <v>589</v>
      </c>
      <c r="C41" s="320" t="s">
        <v>1338</v>
      </c>
      <c r="D41" s="321" t="s">
        <v>725</v>
      </c>
      <c r="E41" s="321" t="s">
        <v>4173</v>
      </c>
      <c r="F41" s="326" t="s">
        <v>718</v>
      </c>
      <c r="I41" s="334" t="s">
        <v>722</v>
      </c>
      <c r="J41" s="334" t="s">
        <v>394</v>
      </c>
      <c r="K41" s="335" t="s">
        <v>692</v>
      </c>
      <c r="L41" s="335" t="s">
        <v>4173</v>
      </c>
      <c r="M41" s="336" t="s">
        <v>699</v>
      </c>
    </row>
    <row r="42" spans="2:13" ht="15" customHeight="1" x14ac:dyDescent="0.25">
      <c r="B42" s="323" t="s">
        <v>2448</v>
      </c>
      <c r="C42" s="323" t="s">
        <v>730</v>
      </c>
      <c r="D42" s="321" t="s">
        <v>737</v>
      </c>
      <c r="E42" s="321" t="s">
        <v>4173</v>
      </c>
      <c r="F42" s="322" t="s">
        <v>702</v>
      </c>
      <c r="I42" s="334" t="s">
        <v>3682</v>
      </c>
      <c r="J42" s="334" t="s">
        <v>639</v>
      </c>
      <c r="K42" s="335" t="s">
        <v>737</v>
      </c>
      <c r="L42" s="335" t="s">
        <v>4173</v>
      </c>
      <c r="M42" s="336" t="s">
        <v>699</v>
      </c>
    </row>
    <row r="43" spans="2:13" ht="15" customHeight="1" x14ac:dyDescent="0.25">
      <c r="B43" s="323" t="s">
        <v>2700</v>
      </c>
      <c r="C43" s="323" t="s">
        <v>779</v>
      </c>
      <c r="D43" s="321" t="s">
        <v>739</v>
      </c>
      <c r="E43" s="321" t="s">
        <v>1898</v>
      </c>
      <c r="F43" s="322" t="s">
        <v>718</v>
      </c>
      <c r="I43" s="334" t="s">
        <v>3293</v>
      </c>
      <c r="J43" s="334" t="s">
        <v>1221</v>
      </c>
      <c r="K43" s="335" t="s">
        <v>630</v>
      </c>
      <c r="L43" s="335" t="s">
        <v>4173</v>
      </c>
      <c r="M43" s="336" t="s">
        <v>699</v>
      </c>
    </row>
    <row r="44" spans="2:13" ht="15" customHeight="1" x14ac:dyDescent="0.25">
      <c r="B44" s="320" t="s">
        <v>446</v>
      </c>
      <c r="C44" s="320" t="s">
        <v>558</v>
      </c>
      <c r="D44" s="321" t="s">
        <v>713</v>
      </c>
      <c r="E44" s="321" t="s">
        <v>4173</v>
      </c>
      <c r="F44" s="322" t="s">
        <v>710</v>
      </c>
      <c r="I44" s="334" t="s">
        <v>3720</v>
      </c>
      <c r="J44" s="334" t="s">
        <v>588</v>
      </c>
      <c r="K44" s="335" t="s">
        <v>720</v>
      </c>
      <c r="L44" s="335" t="s">
        <v>4173</v>
      </c>
      <c r="M44" s="336" t="s">
        <v>699</v>
      </c>
    </row>
    <row r="45" spans="2:13" ht="15" customHeight="1" x14ac:dyDescent="0.25">
      <c r="B45" s="320" t="s">
        <v>537</v>
      </c>
      <c r="C45" s="320" t="s">
        <v>3313</v>
      </c>
      <c r="D45" s="321" t="s">
        <v>613</v>
      </c>
      <c r="E45" s="321" t="s">
        <v>1898</v>
      </c>
      <c r="F45" s="322" t="s">
        <v>702</v>
      </c>
      <c r="I45" s="337" t="s">
        <v>3328</v>
      </c>
      <c r="J45" s="334" t="s">
        <v>645</v>
      </c>
      <c r="K45" s="335" t="s">
        <v>720</v>
      </c>
      <c r="L45" s="335" t="s">
        <v>4173</v>
      </c>
      <c r="M45" s="336" t="s">
        <v>699</v>
      </c>
    </row>
    <row r="46" spans="2:13" ht="15" customHeight="1" x14ac:dyDescent="0.25">
      <c r="B46" s="323" t="s">
        <v>537</v>
      </c>
      <c r="C46" s="323" t="s">
        <v>515</v>
      </c>
      <c r="D46" s="321" t="s">
        <v>767</v>
      </c>
      <c r="E46" s="321" t="s">
        <v>4173</v>
      </c>
      <c r="F46" s="322" t="s">
        <v>702</v>
      </c>
      <c r="I46" s="334" t="s">
        <v>2716</v>
      </c>
      <c r="J46" s="334" t="s">
        <v>707</v>
      </c>
      <c r="K46" s="335" t="s">
        <v>704</v>
      </c>
      <c r="L46" s="335" t="s">
        <v>1898</v>
      </c>
      <c r="M46" s="336" t="s">
        <v>710</v>
      </c>
    </row>
    <row r="47" spans="2:13" ht="15" customHeight="1" x14ac:dyDescent="0.25">
      <c r="B47" s="320" t="s">
        <v>664</v>
      </c>
      <c r="C47" s="320" t="s">
        <v>3019</v>
      </c>
      <c r="D47" s="321" t="s">
        <v>720</v>
      </c>
      <c r="E47" s="321" t="s">
        <v>1898</v>
      </c>
      <c r="F47" s="326" t="s">
        <v>728</v>
      </c>
      <c r="I47" s="334" t="s">
        <v>1619</v>
      </c>
      <c r="J47" s="334" t="s">
        <v>1620</v>
      </c>
      <c r="K47" s="335" t="s">
        <v>851</v>
      </c>
      <c r="L47" s="335" t="s">
        <v>1898</v>
      </c>
      <c r="M47" s="336" t="s">
        <v>710</v>
      </c>
    </row>
    <row r="48" spans="2:13" ht="15" customHeight="1" x14ac:dyDescent="0.25">
      <c r="B48" s="320" t="s">
        <v>3714</v>
      </c>
      <c r="C48" s="320" t="s">
        <v>1318</v>
      </c>
      <c r="D48" s="321" t="s">
        <v>719</v>
      </c>
      <c r="E48" s="321" t="s">
        <v>4173</v>
      </c>
      <c r="F48" s="322" t="s">
        <v>702</v>
      </c>
      <c r="I48" s="337" t="s">
        <v>2981</v>
      </c>
      <c r="J48" s="337" t="s">
        <v>643</v>
      </c>
      <c r="K48" s="335" t="s">
        <v>720</v>
      </c>
      <c r="L48" s="335" t="s">
        <v>1898</v>
      </c>
      <c r="M48" s="336" t="s">
        <v>710</v>
      </c>
    </row>
    <row r="49" spans="2:13" ht="15" customHeight="1" x14ac:dyDescent="0.25">
      <c r="B49" s="320" t="s">
        <v>2130</v>
      </c>
      <c r="C49" s="320" t="s">
        <v>815</v>
      </c>
      <c r="D49" s="321" t="s">
        <v>767</v>
      </c>
      <c r="E49" s="321" t="s">
        <v>4173</v>
      </c>
      <c r="F49" s="322" t="s">
        <v>728</v>
      </c>
      <c r="I49" s="337" t="s">
        <v>2154</v>
      </c>
      <c r="J49" s="337" t="s">
        <v>747</v>
      </c>
      <c r="K49" s="335" t="s">
        <v>738</v>
      </c>
      <c r="L49" s="335" t="s">
        <v>1898</v>
      </c>
      <c r="M49" s="336" t="s">
        <v>710</v>
      </c>
    </row>
    <row r="50" spans="2:13" ht="15" customHeight="1" x14ac:dyDescent="0.25">
      <c r="B50" s="325" t="s">
        <v>1865</v>
      </c>
      <c r="C50" s="325" t="s">
        <v>1879</v>
      </c>
      <c r="D50" s="321" t="s">
        <v>724</v>
      </c>
      <c r="E50" s="321" t="s">
        <v>1898</v>
      </c>
      <c r="F50" s="322" t="s">
        <v>721</v>
      </c>
      <c r="I50" s="334" t="s">
        <v>70</v>
      </c>
      <c r="J50" s="334" t="s">
        <v>599</v>
      </c>
      <c r="K50" s="335" t="s">
        <v>720</v>
      </c>
      <c r="L50" s="335" t="s">
        <v>1898</v>
      </c>
      <c r="M50" s="336" t="s">
        <v>710</v>
      </c>
    </row>
    <row r="51" spans="2:13" ht="15" customHeight="1" x14ac:dyDescent="0.25">
      <c r="B51" s="323" t="s">
        <v>2154</v>
      </c>
      <c r="C51" s="323" t="s">
        <v>747</v>
      </c>
      <c r="D51" s="321" t="s">
        <v>738</v>
      </c>
      <c r="E51" s="321" t="s">
        <v>1898</v>
      </c>
      <c r="F51" s="322" t="s">
        <v>710</v>
      </c>
      <c r="I51" s="337" t="s">
        <v>3341</v>
      </c>
      <c r="J51" s="337" t="s">
        <v>654</v>
      </c>
      <c r="K51" s="335" t="s">
        <v>733</v>
      </c>
      <c r="L51" s="335" t="s">
        <v>1898</v>
      </c>
      <c r="M51" s="336" t="s">
        <v>710</v>
      </c>
    </row>
    <row r="52" spans="2:13" ht="15" customHeight="1" x14ac:dyDescent="0.25">
      <c r="B52" s="320" t="s">
        <v>1557</v>
      </c>
      <c r="C52" s="320" t="s">
        <v>1558</v>
      </c>
      <c r="D52" s="321" t="s">
        <v>691</v>
      </c>
      <c r="E52" s="324" t="s">
        <v>4173</v>
      </c>
      <c r="F52" s="322" t="s">
        <v>721</v>
      </c>
      <c r="I52" s="334" t="s">
        <v>3724</v>
      </c>
      <c r="J52" s="334" t="s">
        <v>2434</v>
      </c>
      <c r="K52" s="335" t="s">
        <v>1550</v>
      </c>
      <c r="L52" s="335" t="s">
        <v>4173</v>
      </c>
      <c r="M52" s="336" t="s">
        <v>710</v>
      </c>
    </row>
    <row r="53" spans="2:13" ht="15" customHeight="1" x14ac:dyDescent="0.25">
      <c r="B53" s="320" t="s">
        <v>3692</v>
      </c>
      <c r="C53" s="320" t="s">
        <v>566</v>
      </c>
      <c r="D53" s="321" t="s">
        <v>706</v>
      </c>
      <c r="E53" s="321" t="s">
        <v>4173</v>
      </c>
      <c r="F53" s="322" t="s">
        <v>710</v>
      </c>
      <c r="I53" s="334" t="s">
        <v>3743</v>
      </c>
      <c r="J53" s="334" t="s">
        <v>1318</v>
      </c>
      <c r="K53" s="335" t="s">
        <v>738</v>
      </c>
      <c r="L53" s="335" t="s">
        <v>4173</v>
      </c>
      <c r="M53" s="336" t="s">
        <v>710</v>
      </c>
    </row>
    <row r="54" spans="2:13" ht="15" customHeight="1" x14ac:dyDescent="0.25">
      <c r="B54" s="320" t="s">
        <v>3746</v>
      </c>
      <c r="C54" s="320" t="s">
        <v>734</v>
      </c>
      <c r="D54" s="321" t="s">
        <v>739</v>
      </c>
      <c r="E54" s="321" t="s">
        <v>4173</v>
      </c>
      <c r="F54" s="322" t="s">
        <v>728</v>
      </c>
      <c r="I54" s="334" t="s">
        <v>1327</v>
      </c>
      <c r="J54" s="334" t="s">
        <v>533</v>
      </c>
      <c r="K54" s="335" t="s">
        <v>712</v>
      </c>
      <c r="L54" s="335" t="s">
        <v>4173</v>
      </c>
      <c r="M54" s="336" t="s">
        <v>710</v>
      </c>
    </row>
    <row r="55" spans="2:13" ht="15" customHeight="1" x14ac:dyDescent="0.25">
      <c r="B55" s="320" t="s">
        <v>2140</v>
      </c>
      <c r="C55" s="320" t="s">
        <v>578</v>
      </c>
      <c r="D55" s="321" t="s">
        <v>725</v>
      </c>
      <c r="E55" s="321" t="s">
        <v>4173</v>
      </c>
      <c r="F55" s="322" t="s">
        <v>702</v>
      </c>
      <c r="I55" s="337" t="s">
        <v>620</v>
      </c>
      <c r="J55" s="337" t="s">
        <v>3302</v>
      </c>
      <c r="K55" s="335" t="s">
        <v>1550</v>
      </c>
      <c r="L55" s="335" t="s">
        <v>4173</v>
      </c>
      <c r="M55" s="336" t="s">
        <v>710</v>
      </c>
    </row>
    <row r="56" spans="2:13" ht="15" customHeight="1" x14ac:dyDescent="0.25">
      <c r="B56" s="320" t="s">
        <v>3314</v>
      </c>
      <c r="C56" s="320" t="s">
        <v>673</v>
      </c>
      <c r="D56" s="321" t="s">
        <v>692</v>
      </c>
      <c r="E56" s="321" t="s">
        <v>1898</v>
      </c>
      <c r="F56" s="322" t="s">
        <v>702</v>
      </c>
      <c r="I56" s="337" t="s">
        <v>3024</v>
      </c>
      <c r="J56" s="334" t="s">
        <v>853</v>
      </c>
      <c r="K56" s="335" t="s">
        <v>733</v>
      </c>
      <c r="L56" s="335" t="s">
        <v>4173</v>
      </c>
      <c r="M56" s="336" t="s">
        <v>710</v>
      </c>
    </row>
    <row r="57" spans="2:13" ht="15" customHeight="1" x14ac:dyDescent="0.25">
      <c r="B57" s="320" t="s">
        <v>3737</v>
      </c>
      <c r="C57" s="320" t="s">
        <v>707</v>
      </c>
      <c r="D57" s="321" t="s">
        <v>714</v>
      </c>
      <c r="E57" s="321" t="s">
        <v>4173</v>
      </c>
      <c r="F57" s="322" t="s">
        <v>702</v>
      </c>
      <c r="I57" s="334" t="s">
        <v>446</v>
      </c>
      <c r="J57" s="334" t="s">
        <v>558</v>
      </c>
      <c r="K57" s="335" t="s">
        <v>713</v>
      </c>
      <c r="L57" s="335" t="s">
        <v>4173</v>
      </c>
      <c r="M57" s="336" t="s">
        <v>710</v>
      </c>
    </row>
    <row r="58" spans="2:13" ht="15" customHeight="1" x14ac:dyDescent="0.25">
      <c r="B58" s="323" t="s">
        <v>3328</v>
      </c>
      <c r="C58" s="320" t="s">
        <v>645</v>
      </c>
      <c r="D58" s="321" t="s">
        <v>720</v>
      </c>
      <c r="E58" s="321" t="s">
        <v>4173</v>
      </c>
      <c r="F58" s="322" t="s">
        <v>699</v>
      </c>
      <c r="I58" s="334" t="s">
        <v>3692</v>
      </c>
      <c r="J58" s="334" t="s">
        <v>566</v>
      </c>
      <c r="K58" s="335" t="s">
        <v>706</v>
      </c>
      <c r="L58" s="335" t="s">
        <v>4173</v>
      </c>
      <c r="M58" s="336" t="s">
        <v>710</v>
      </c>
    </row>
    <row r="59" spans="2:13" ht="15" customHeight="1" x14ac:dyDescent="0.25">
      <c r="B59" s="320" t="s">
        <v>70</v>
      </c>
      <c r="C59" s="320" t="s">
        <v>599</v>
      </c>
      <c r="D59" s="321" t="s">
        <v>720</v>
      </c>
      <c r="E59" s="321" t="s">
        <v>1898</v>
      </c>
      <c r="F59" s="322" t="s">
        <v>710</v>
      </c>
      <c r="I59" s="334" t="s">
        <v>768</v>
      </c>
      <c r="J59" s="334" t="s">
        <v>617</v>
      </c>
      <c r="K59" s="335" t="s">
        <v>706</v>
      </c>
      <c r="L59" s="335" t="s">
        <v>1898</v>
      </c>
      <c r="M59" s="336" t="s">
        <v>721</v>
      </c>
    </row>
    <row r="60" spans="2:13" ht="15" customHeight="1" x14ac:dyDescent="0.25">
      <c r="B60" s="323" t="s">
        <v>3333</v>
      </c>
      <c r="C60" s="323" t="s">
        <v>394</v>
      </c>
      <c r="D60" s="321" t="s">
        <v>739</v>
      </c>
      <c r="E60" s="321" t="s">
        <v>4173</v>
      </c>
      <c r="F60" s="322" t="s">
        <v>751</v>
      </c>
      <c r="I60" s="339" t="s">
        <v>1865</v>
      </c>
      <c r="J60" s="339" t="s">
        <v>1879</v>
      </c>
      <c r="K60" s="335" t="s">
        <v>724</v>
      </c>
      <c r="L60" s="335" t="s">
        <v>1898</v>
      </c>
      <c r="M60" s="336" t="s">
        <v>721</v>
      </c>
    </row>
    <row r="61" spans="2:13" ht="15" customHeight="1" x14ac:dyDescent="0.25">
      <c r="B61" s="320" t="s">
        <v>3015</v>
      </c>
      <c r="C61" s="320" t="s">
        <v>617</v>
      </c>
      <c r="D61" s="321" t="s">
        <v>731</v>
      </c>
      <c r="E61" s="321" t="s">
        <v>1898</v>
      </c>
      <c r="F61" s="322" t="s">
        <v>699</v>
      </c>
      <c r="I61" s="334" t="s">
        <v>1557</v>
      </c>
      <c r="J61" s="334" t="s">
        <v>1558</v>
      </c>
      <c r="K61" s="335" t="s">
        <v>691</v>
      </c>
      <c r="L61" s="340" t="s">
        <v>4173</v>
      </c>
      <c r="M61" s="336" t="s">
        <v>721</v>
      </c>
    </row>
    <row r="62" spans="2:13" ht="15" customHeight="1" x14ac:dyDescent="0.25">
      <c r="B62" s="323" t="s">
        <v>3341</v>
      </c>
      <c r="C62" s="323" t="s">
        <v>654</v>
      </c>
      <c r="D62" s="321" t="s">
        <v>733</v>
      </c>
      <c r="E62" s="321" t="s">
        <v>1898</v>
      </c>
      <c r="F62" s="322" t="s">
        <v>710</v>
      </c>
      <c r="I62" s="337" t="s">
        <v>620</v>
      </c>
      <c r="J62" s="337" t="s">
        <v>3630</v>
      </c>
      <c r="K62" s="335" t="s">
        <v>690</v>
      </c>
      <c r="L62" s="335" t="s">
        <v>4173</v>
      </c>
      <c r="M62" s="336" t="s">
        <v>3350</v>
      </c>
    </row>
    <row r="63" spans="2:13" ht="15" customHeight="1" x14ac:dyDescent="0.25">
      <c r="B63" s="267" t="s">
        <v>2138</v>
      </c>
      <c r="C63" s="267" t="s">
        <v>3709</v>
      </c>
      <c r="D63" s="266" t="s">
        <v>720</v>
      </c>
      <c r="E63" s="266" t="s">
        <v>4558</v>
      </c>
      <c r="F63" s="314" t="s">
        <v>699</v>
      </c>
    </row>
    <row r="64" spans="2:13" ht="15" customHeight="1" x14ac:dyDescent="0.25">
      <c r="B64" s="268" t="s">
        <v>2155</v>
      </c>
      <c r="C64" s="268" t="s">
        <v>2157</v>
      </c>
      <c r="D64" s="266" t="s">
        <v>713</v>
      </c>
      <c r="E64" s="266" t="s">
        <v>4558</v>
      </c>
      <c r="F64" s="314" t="s">
        <v>699</v>
      </c>
    </row>
    <row r="65" spans="2:6" ht="15" customHeight="1" x14ac:dyDescent="0.25">
      <c r="B65" s="267" t="s">
        <v>3757</v>
      </c>
      <c r="C65" s="267" t="s">
        <v>2158</v>
      </c>
      <c r="D65" s="266" t="s">
        <v>738</v>
      </c>
      <c r="E65" s="266" t="s">
        <v>4558</v>
      </c>
      <c r="F65" s="314" t="s">
        <v>699</v>
      </c>
    </row>
    <row r="66" spans="2:6" ht="15" customHeight="1" x14ac:dyDescent="0.25">
      <c r="B66" s="267" t="s">
        <v>729</v>
      </c>
      <c r="C66" s="267" t="s">
        <v>3017</v>
      </c>
      <c r="D66" s="266" t="s">
        <v>701</v>
      </c>
      <c r="E66" s="266" t="s">
        <v>4558</v>
      </c>
      <c r="F66" s="314" t="s">
        <v>699</v>
      </c>
    </row>
    <row r="67" spans="2:6" ht="15" customHeight="1" x14ac:dyDescent="0.25">
      <c r="B67" s="267" t="s">
        <v>131</v>
      </c>
      <c r="C67" s="267" t="s">
        <v>394</v>
      </c>
      <c r="D67" s="266" t="s">
        <v>737</v>
      </c>
      <c r="E67" s="266" t="s">
        <v>4558</v>
      </c>
      <c r="F67" s="314" t="s">
        <v>702</v>
      </c>
    </row>
    <row r="68" spans="2:6" ht="15" customHeight="1" x14ac:dyDescent="0.25">
      <c r="B68" s="267" t="s">
        <v>1866</v>
      </c>
      <c r="C68" s="267" t="s">
        <v>743</v>
      </c>
      <c r="D68" s="266" t="s">
        <v>691</v>
      </c>
      <c r="E68" s="266" t="s">
        <v>4558</v>
      </c>
      <c r="F68" s="314" t="s">
        <v>710</v>
      </c>
    </row>
    <row r="69" spans="2:6" ht="15" customHeight="1" x14ac:dyDescent="0.25">
      <c r="B69" s="267" t="s">
        <v>1325</v>
      </c>
      <c r="C69" s="267" t="s">
        <v>774</v>
      </c>
      <c r="D69" s="266" t="s">
        <v>771</v>
      </c>
      <c r="E69" s="269" t="s">
        <v>4593</v>
      </c>
      <c r="F69" s="314" t="s">
        <v>699</v>
      </c>
    </row>
    <row r="70" spans="2:6" ht="15" customHeight="1" x14ac:dyDescent="0.25">
      <c r="B70" s="268" t="s">
        <v>3632</v>
      </c>
      <c r="C70" s="268" t="s">
        <v>769</v>
      </c>
      <c r="D70" s="266" t="s">
        <v>720</v>
      </c>
      <c r="E70" s="266" t="s">
        <v>4593</v>
      </c>
      <c r="F70" s="314" t="s">
        <v>699</v>
      </c>
    </row>
    <row r="71" spans="2:6" ht="15" customHeight="1" x14ac:dyDescent="0.25">
      <c r="B71" s="267" t="s">
        <v>577</v>
      </c>
      <c r="C71" s="267" t="s">
        <v>401</v>
      </c>
      <c r="D71" s="266" t="s">
        <v>771</v>
      </c>
      <c r="E71" s="266" t="s">
        <v>4593</v>
      </c>
      <c r="F71" s="315" t="s">
        <v>748</v>
      </c>
    </row>
    <row r="72" spans="2:6" ht="15" customHeight="1" x14ac:dyDescent="0.25">
      <c r="B72" s="267" t="s">
        <v>3671</v>
      </c>
      <c r="C72" s="267" t="s">
        <v>637</v>
      </c>
      <c r="D72" s="266" t="s">
        <v>737</v>
      </c>
      <c r="E72" s="266" t="s">
        <v>4593</v>
      </c>
      <c r="F72" s="314" t="s">
        <v>699</v>
      </c>
    </row>
    <row r="73" spans="2:6" ht="15" customHeight="1" x14ac:dyDescent="0.25">
      <c r="B73" s="267" t="s">
        <v>2133</v>
      </c>
      <c r="C73" s="267" t="s">
        <v>2136</v>
      </c>
      <c r="D73" s="266" t="s">
        <v>692</v>
      </c>
      <c r="E73" s="269" t="s">
        <v>4593</v>
      </c>
      <c r="F73" s="314" t="s">
        <v>702</v>
      </c>
    </row>
    <row r="74" spans="2:6" ht="15" customHeight="1" x14ac:dyDescent="0.25">
      <c r="B74" s="268" t="s">
        <v>672</v>
      </c>
      <c r="C74" s="267" t="s">
        <v>646</v>
      </c>
      <c r="D74" s="266" t="s">
        <v>767</v>
      </c>
      <c r="E74" s="266" t="s">
        <v>4593</v>
      </c>
      <c r="F74" s="314" t="s">
        <v>699</v>
      </c>
    </row>
    <row r="75" spans="2:6" ht="15" customHeight="1" x14ac:dyDescent="0.25">
      <c r="B75" s="268" t="s">
        <v>729</v>
      </c>
      <c r="C75" s="267" t="s">
        <v>3020</v>
      </c>
      <c r="D75" s="266" t="s">
        <v>771</v>
      </c>
      <c r="E75" s="266" t="s">
        <v>4593</v>
      </c>
      <c r="F75" s="314" t="s">
        <v>710</v>
      </c>
    </row>
    <row r="76" spans="2:6" ht="15" customHeight="1" x14ac:dyDescent="0.25">
      <c r="B76" s="267" t="s">
        <v>3320</v>
      </c>
      <c r="C76" s="267" t="s">
        <v>727</v>
      </c>
      <c r="D76" s="266" t="s">
        <v>613</v>
      </c>
      <c r="E76" s="266" t="s">
        <v>4593</v>
      </c>
      <c r="F76" s="315" t="s">
        <v>710</v>
      </c>
    </row>
  </sheetData>
  <sortState xmlns:xlrd2="http://schemas.microsoft.com/office/spreadsheetml/2017/richdata2" ref="B3:F62">
    <sortCondition ref="B3:B62"/>
  </sortState>
  <pageMargins left="0.7" right="0.7" top="0.75" bottom="0.75" header="0.3" footer="0.3"/>
  <pageSetup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O175"/>
  <sheetViews>
    <sheetView topLeftCell="B1" workbookViewId="0">
      <selection activeCell="M5" sqref="M5"/>
    </sheetView>
  </sheetViews>
  <sheetFormatPr defaultRowHeight="12.5" x14ac:dyDescent="0.25"/>
  <sheetData>
    <row r="1" spans="2:15" ht="15" thickBot="1" x14ac:dyDescent="0.4">
      <c r="D1" s="4" t="s">
        <v>3776</v>
      </c>
      <c r="F1" s="279" t="s">
        <v>3778</v>
      </c>
      <c r="G1" s="279" t="s">
        <v>383</v>
      </c>
      <c r="H1" s="279" t="s">
        <v>3779</v>
      </c>
      <c r="I1" s="279" t="s">
        <v>3780</v>
      </c>
      <c r="J1" s="279" t="s">
        <v>3781</v>
      </c>
      <c r="K1" s="276" t="s">
        <v>3782</v>
      </c>
    </row>
    <row r="2" spans="2:15" ht="14.5" x14ac:dyDescent="0.35">
      <c r="F2" s="278">
        <v>1</v>
      </c>
      <c r="G2" s="278" t="s">
        <v>3783</v>
      </c>
      <c r="H2" s="278" t="s">
        <v>3784</v>
      </c>
      <c r="I2" s="278">
        <v>250</v>
      </c>
      <c r="J2" s="278" t="s">
        <v>3785</v>
      </c>
      <c r="K2" s="281" t="s">
        <v>3786</v>
      </c>
      <c r="O2" s="4" t="s">
        <v>4168</v>
      </c>
    </row>
    <row r="3" spans="2:15" ht="14.5" x14ac:dyDescent="0.35">
      <c r="B3" s="4" t="s">
        <v>3768</v>
      </c>
      <c r="D3" t="s">
        <v>1322</v>
      </c>
      <c r="F3" s="278">
        <v>2</v>
      </c>
      <c r="G3" s="278" t="s">
        <v>3787</v>
      </c>
      <c r="H3" s="278" t="s">
        <v>3784</v>
      </c>
      <c r="I3" s="278">
        <v>250</v>
      </c>
      <c r="J3" s="278" t="s">
        <v>3788</v>
      </c>
      <c r="K3" s="280" t="s">
        <v>3789</v>
      </c>
    </row>
    <row r="4" spans="2:15" ht="14.5" x14ac:dyDescent="0.35">
      <c r="B4" s="4" t="s">
        <v>3769</v>
      </c>
      <c r="D4" t="s">
        <v>2140</v>
      </c>
      <c r="F4" s="278">
        <v>3</v>
      </c>
      <c r="G4" s="278" t="s">
        <v>3790</v>
      </c>
      <c r="H4" s="278" t="s">
        <v>3784</v>
      </c>
      <c r="I4" s="278">
        <v>250</v>
      </c>
      <c r="J4" s="278" t="s">
        <v>3791</v>
      </c>
      <c r="K4" s="280" t="s">
        <v>3792</v>
      </c>
      <c r="O4" s="4" t="s">
        <v>4169</v>
      </c>
    </row>
    <row r="5" spans="2:15" ht="14.5" x14ac:dyDescent="0.35">
      <c r="B5" s="4" t="s">
        <v>3770</v>
      </c>
      <c r="D5" t="s">
        <v>3771</v>
      </c>
      <c r="F5" s="278">
        <v>4</v>
      </c>
      <c r="G5" s="278" t="s">
        <v>767</v>
      </c>
      <c r="H5" s="278" t="s">
        <v>3784</v>
      </c>
      <c r="I5" s="278">
        <v>250</v>
      </c>
      <c r="J5" s="278" t="s">
        <v>3793</v>
      </c>
      <c r="K5" s="280" t="s">
        <v>3794</v>
      </c>
    </row>
    <row r="6" spans="2:15" ht="14.5" x14ac:dyDescent="0.35">
      <c r="D6" t="s">
        <v>3301</v>
      </c>
      <c r="F6" s="278">
        <v>5</v>
      </c>
      <c r="G6" s="278" t="s">
        <v>613</v>
      </c>
      <c r="H6" s="278" t="s">
        <v>3784</v>
      </c>
      <c r="I6" s="278">
        <v>250</v>
      </c>
      <c r="J6" s="278" t="s">
        <v>3795</v>
      </c>
      <c r="K6" s="280" t="s">
        <v>3796</v>
      </c>
    </row>
    <row r="7" spans="2:15" ht="14.5" x14ac:dyDescent="0.35">
      <c r="D7" t="s">
        <v>3665</v>
      </c>
      <c r="F7" s="278">
        <v>6</v>
      </c>
      <c r="G7" s="278" t="s">
        <v>3797</v>
      </c>
      <c r="H7" s="278" t="s">
        <v>3784</v>
      </c>
      <c r="I7" s="278">
        <v>250</v>
      </c>
      <c r="J7" s="278" t="s">
        <v>3798</v>
      </c>
      <c r="K7" s="280" t="s">
        <v>3799</v>
      </c>
    </row>
    <row r="8" spans="2:15" ht="14.5" x14ac:dyDescent="0.35">
      <c r="D8" t="s">
        <v>3683</v>
      </c>
      <c r="F8" s="278">
        <v>7</v>
      </c>
      <c r="G8" s="278" t="s">
        <v>3800</v>
      </c>
      <c r="H8" s="278" t="s">
        <v>3784</v>
      </c>
      <c r="I8" s="278">
        <v>250</v>
      </c>
      <c r="J8" s="278" t="s">
        <v>3801</v>
      </c>
      <c r="K8" s="280" t="s">
        <v>3802</v>
      </c>
      <c r="O8" s="4" t="s">
        <v>4170</v>
      </c>
    </row>
    <row r="9" spans="2:15" ht="14.5" x14ac:dyDescent="0.35">
      <c r="D9" t="s">
        <v>3706</v>
      </c>
      <c r="F9" s="278">
        <v>8</v>
      </c>
      <c r="G9" s="278" t="s">
        <v>3803</v>
      </c>
      <c r="H9" s="278" t="s">
        <v>3784</v>
      </c>
      <c r="I9" s="278">
        <v>250</v>
      </c>
      <c r="J9" s="278" t="s">
        <v>3804</v>
      </c>
      <c r="K9" s="280" t="s">
        <v>3805</v>
      </c>
    </row>
    <row r="10" spans="2:15" ht="14.5" x14ac:dyDescent="0.35">
      <c r="D10" t="s">
        <v>1347</v>
      </c>
      <c r="F10" s="278">
        <v>9</v>
      </c>
      <c r="G10" s="278" t="s">
        <v>420</v>
      </c>
      <c r="H10" s="278" t="s">
        <v>3784</v>
      </c>
      <c r="I10" s="278">
        <v>250</v>
      </c>
      <c r="J10" s="278" t="s">
        <v>3806</v>
      </c>
      <c r="K10" s="280" t="s">
        <v>3807</v>
      </c>
      <c r="O10" s="4" t="s">
        <v>4171</v>
      </c>
    </row>
    <row r="11" spans="2:15" ht="14.5" x14ac:dyDescent="0.35">
      <c r="D11" t="s">
        <v>3772</v>
      </c>
      <c r="F11" s="278">
        <v>10</v>
      </c>
      <c r="G11" s="278" t="s">
        <v>3040</v>
      </c>
      <c r="H11" s="278" t="s">
        <v>3784</v>
      </c>
      <c r="I11" s="278">
        <v>250</v>
      </c>
      <c r="J11" s="278" t="s">
        <v>3808</v>
      </c>
      <c r="K11" s="280" t="s">
        <v>3809</v>
      </c>
    </row>
    <row r="12" spans="2:15" ht="14.5" x14ac:dyDescent="0.35">
      <c r="D12" t="s">
        <v>2428</v>
      </c>
      <c r="F12" s="278">
        <v>11</v>
      </c>
      <c r="G12" s="278" t="s">
        <v>3810</v>
      </c>
      <c r="H12" s="278" t="s">
        <v>3784</v>
      </c>
      <c r="I12" s="278">
        <v>250</v>
      </c>
      <c r="J12" s="278" t="s">
        <v>3811</v>
      </c>
      <c r="K12" s="280" t="s">
        <v>3812</v>
      </c>
      <c r="O12" s="4" t="s">
        <v>4172</v>
      </c>
    </row>
    <row r="13" spans="2:15" ht="14.5" x14ac:dyDescent="0.35">
      <c r="D13" t="s">
        <v>232</v>
      </c>
      <c r="F13" s="278">
        <v>12</v>
      </c>
      <c r="G13" s="278" t="s">
        <v>3813</v>
      </c>
      <c r="H13" s="278" t="s">
        <v>3784</v>
      </c>
      <c r="I13" s="278">
        <v>250</v>
      </c>
      <c r="J13" s="278" t="s">
        <v>3814</v>
      </c>
      <c r="K13" s="280" t="s">
        <v>3815</v>
      </c>
    </row>
    <row r="14" spans="2:15" ht="14.5" x14ac:dyDescent="0.35">
      <c r="D14" t="s">
        <v>3773</v>
      </c>
      <c r="F14" s="278">
        <v>13</v>
      </c>
      <c r="G14" s="278" t="s">
        <v>3040</v>
      </c>
      <c r="H14" s="278" t="s">
        <v>3784</v>
      </c>
      <c r="I14" s="278">
        <v>250</v>
      </c>
      <c r="J14" s="278" t="s">
        <v>3816</v>
      </c>
      <c r="K14" s="280" t="s">
        <v>3817</v>
      </c>
    </row>
    <row r="15" spans="2:15" ht="15.5" x14ac:dyDescent="0.35">
      <c r="D15" t="s">
        <v>672</v>
      </c>
      <c r="F15" s="278">
        <v>14</v>
      </c>
      <c r="G15" s="278" t="s">
        <v>3818</v>
      </c>
      <c r="H15" s="278" t="s">
        <v>3784</v>
      </c>
      <c r="I15" s="278">
        <v>250</v>
      </c>
      <c r="J15" s="278" t="s">
        <v>3819</v>
      </c>
      <c r="K15" s="280" t="s">
        <v>3820</v>
      </c>
      <c r="O15" s="293" t="s">
        <v>4226</v>
      </c>
    </row>
    <row r="16" spans="2:15" ht="15.5" x14ac:dyDescent="0.35">
      <c r="D16" t="s">
        <v>1331</v>
      </c>
      <c r="F16" s="278">
        <v>15</v>
      </c>
      <c r="G16" s="278" t="s">
        <v>3821</v>
      </c>
      <c r="H16" s="278" t="s">
        <v>3784</v>
      </c>
      <c r="I16" s="278">
        <v>250</v>
      </c>
      <c r="J16" s="278" t="s">
        <v>3822</v>
      </c>
      <c r="K16" s="280" t="s">
        <v>3823</v>
      </c>
      <c r="O16" s="293" t="s">
        <v>4227</v>
      </c>
    </row>
    <row r="17" spans="4:15" ht="15.5" x14ac:dyDescent="0.35">
      <c r="D17" t="s">
        <v>1212</v>
      </c>
      <c r="F17" s="278">
        <v>16</v>
      </c>
      <c r="G17" s="278" t="s">
        <v>3824</v>
      </c>
      <c r="H17" s="278" t="s">
        <v>3784</v>
      </c>
      <c r="I17" s="278">
        <v>250</v>
      </c>
      <c r="J17" s="278" t="s">
        <v>3825</v>
      </c>
      <c r="K17" s="280" t="s">
        <v>3826</v>
      </c>
      <c r="O17" s="293" t="s">
        <v>4228</v>
      </c>
    </row>
    <row r="18" spans="4:15" ht="15.5" x14ac:dyDescent="0.35">
      <c r="D18" t="s">
        <v>3317</v>
      </c>
      <c r="F18" s="278">
        <v>17</v>
      </c>
      <c r="G18" s="278" t="s">
        <v>3827</v>
      </c>
      <c r="H18" s="278" t="s">
        <v>3784</v>
      </c>
      <c r="I18" s="278">
        <v>250</v>
      </c>
      <c r="J18" s="278" t="s">
        <v>3828</v>
      </c>
      <c r="K18" s="280" t="s">
        <v>3829</v>
      </c>
      <c r="O18" s="293" t="s">
        <v>4229</v>
      </c>
    </row>
    <row r="19" spans="4:15" ht="15.5" x14ac:dyDescent="0.35">
      <c r="D19" t="s">
        <v>3774</v>
      </c>
      <c r="F19" s="278">
        <v>18</v>
      </c>
      <c r="G19" s="278" t="s">
        <v>3830</v>
      </c>
      <c r="H19" s="278" t="s">
        <v>3784</v>
      </c>
      <c r="I19" s="278">
        <v>250</v>
      </c>
      <c r="J19" s="278" t="s">
        <v>3831</v>
      </c>
      <c r="K19" s="280" t="s">
        <v>3832</v>
      </c>
      <c r="O19" s="293" t="s">
        <v>4230</v>
      </c>
    </row>
    <row r="20" spans="4:15" ht="15.5" x14ac:dyDescent="0.35">
      <c r="D20" t="s">
        <v>2697</v>
      </c>
      <c r="F20" s="278">
        <v>19</v>
      </c>
      <c r="G20" s="278" t="s">
        <v>708</v>
      </c>
      <c r="H20" s="278" t="s">
        <v>3784</v>
      </c>
      <c r="I20" s="278">
        <v>250</v>
      </c>
      <c r="J20" s="278" t="s">
        <v>3833</v>
      </c>
      <c r="K20" s="280" t="s">
        <v>3834</v>
      </c>
      <c r="O20" s="293" t="s">
        <v>4231</v>
      </c>
    </row>
    <row r="21" spans="4:15" ht="15.5" x14ac:dyDescent="0.35">
      <c r="D21" t="s">
        <v>3750</v>
      </c>
      <c r="F21" s="278">
        <v>20</v>
      </c>
      <c r="G21" s="278" t="s">
        <v>3835</v>
      </c>
      <c r="H21" s="278" t="s">
        <v>3784</v>
      </c>
      <c r="I21" s="278">
        <v>250</v>
      </c>
      <c r="J21" s="278" t="s">
        <v>3836</v>
      </c>
      <c r="K21" s="280" t="s">
        <v>3837</v>
      </c>
      <c r="O21" s="293" t="s">
        <v>4232</v>
      </c>
    </row>
    <row r="22" spans="4:15" ht="15.5" x14ac:dyDescent="0.35">
      <c r="D22" t="s">
        <v>722</v>
      </c>
      <c r="F22" s="278">
        <v>21</v>
      </c>
      <c r="G22" s="278" t="s">
        <v>3797</v>
      </c>
      <c r="H22" s="278" t="s">
        <v>3784</v>
      </c>
      <c r="I22" s="278">
        <v>250</v>
      </c>
      <c r="J22" s="278" t="s">
        <v>3838</v>
      </c>
      <c r="K22" s="280" t="s">
        <v>3839</v>
      </c>
      <c r="O22" s="293" t="s">
        <v>4233</v>
      </c>
    </row>
    <row r="23" spans="4:15" ht="15.5" x14ac:dyDescent="0.35">
      <c r="D23" t="s">
        <v>3775</v>
      </c>
      <c r="F23" s="278">
        <v>22</v>
      </c>
      <c r="G23" s="278" t="s">
        <v>3790</v>
      </c>
      <c r="H23" s="278" t="s">
        <v>3784</v>
      </c>
      <c r="I23" s="278">
        <v>250</v>
      </c>
      <c r="J23" s="278" t="s">
        <v>3840</v>
      </c>
      <c r="K23" s="280" t="s">
        <v>3841</v>
      </c>
      <c r="O23" s="293" t="s">
        <v>4234</v>
      </c>
    </row>
    <row r="24" spans="4:15" ht="15.5" x14ac:dyDescent="0.35">
      <c r="D24" t="s">
        <v>634</v>
      </c>
      <c r="F24" s="278">
        <v>23</v>
      </c>
      <c r="G24" s="278" t="s">
        <v>692</v>
      </c>
      <c r="H24" s="278" t="s">
        <v>3784</v>
      </c>
      <c r="I24" s="278">
        <v>250</v>
      </c>
      <c r="J24" s="278" t="s">
        <v>3842</v>
      </c>
      <c r="K24" s="280" t="s">
        <v>3843</v>
      </c>
      <c r="O24" s="293" t="s">
        <v>4235</v>
      </c>
    </row>
    <row r="25" spans="4:15" ht="15.5" x14ac:dyDescent="0.35">
      <c r="D25" t="s">
        <v>3308</v>
      </c>
      <c r="F25" s="278">
        <v>24</v>
      </c>
      <c r="G25" s="278" t="s">
        <v>3844</v>
      </c>
      <c r="H25" s="278" t="s">
        <v>3784</v>
      </c>
      <c r="I25" s="278">
        <v>250</v>
      </c>
      <c r="J25" s="278" t="s">
        <v>3845</v>
      </c>
      <c r="K25" s="280" t="s">
        <v>3846</v>
      </c>
      <c r="O25" s="293" t="s">
        <v>4236</v>
      </c>
    </row>
    <row r="26" spans="4:15" ht="15.5" x14ac:dyDescent="0.35">
      <c r="D26" t="s">
        <v>3702</v>
      </c>
      <c r="F26" s="278">
        <v>25</v>
      </c>
      <c r="G26" s="278" t="s">
        <v>3783</v>
      </c>
      <c r="H26" s="278" t="s">
        <v>3847</v>
      </c>
      <c r="I26" s="278">
        <v>250</v>
      </c>
      <c r="J26" s="278" t="s">
        <v>3848</v>
      </c>
      <c r="K26" s="280" t="s">
        <v>3849</v>
      </c>
      <c r="O26" s="293" t="s">
        <v>4237</v>
      </c>
    </row>
    <row r="27" spans="4:15" ht="15.5" x14ac:dyDescent="0.35">
      <c r="F27" s="278">
        <v>26</v>
      </c>
      <c r="G27" s="278" t="s">
        <v>3787</v>
      </c>
      <c r="H27" s="278" t="s">
        <v>3847</v>
      </c>
      <c r="I27" s="278">
        <v>250</v>
      </c>
      <c r="J27" s="278" t="s">
        <v>3850</v>
      </c>
      <c r="K27" s="280" t="s">
        <v>3851</v>
      </c>
      <c r="O27" s="293" t="s">
        <v>4238</v>
      </c>
    </row>
    <row r="28" spans="4:15" ht="15.5" x14ac:dyDescent="0.35">
      <c r="F28" s="278">
        <v>27</v>
      </c>
      <c r="G28" s="278" t="s">
        <v>3852</v>
      </c>
      <c r="H28" s="278" t="s">
        <v>3847</v>
      </c>
      <c r="I28" s="278">
        <v>250</v>
      </c>
      <c r="J28" s="278" t="s">
        <v>3853</v>
      </c>
      <c r="K28" s="280" t="s">
        <v>3854</v>
      </c>
      <c r="O28" s="293" t="s">
        <v>4239</v>
      </c>
    </row>
    <row r="29" spans="4:15" ht="15.5" x14ac:dyDescent="0.35">
      <c r="F29" s="278">
        <v>28</v>
      </c>
      <c r="G29" s="278" t="s">
        <v>3827</v>
      </c>
      <c r="H29" s="278" t="s">
        <v>3847</v>
      </c>
      <c r="I29" s="278">
        <v>250</v>
      </c>
      <c r="J29" s="278" t="s">
        <v>3855</v>
      </c>
      <c r="K29" s="280" t="s">
        <v>3856</v>
      </c>
      <c r="O29" s="293" t="s">
        <v>4240</v>
      </c>
    </row>
    <row r="30" spans="4:15" ht="15.5" x14ac:dyDescent="0.35">
      <c r="F30" s="278">
        <v>29</v>
      </c>
      <c r="G30" s="278" t="s">
        <v>3803</v>
      </c>
      <c r="H30" s="278" t="s">
        <v>3847</v>
      </c>
      <c r="I30" s="278">
        <v>250</v>
      </c>
      <c r="J30" s="278" t="s">
        <v>3857</v>
      </c>
      <c r="K30" s="280" t="s">
        <v>3858</v>
      </c>
      <c r="O30" s="293" t="s">
        <v>4241</v>
      </c>
    </row>
    <row r="31" spans="4:15" ht="15.5" x14ac:dyDescent="0.35">
      <c r="F31" s="278">
        <v>30</v>
      </c>
      <c r="G31" s="278" t="s">
        <v>3810</v>
      </c>
      <c r="H31" s="278" t="s">
        <v>3847</v>
      </c>
      <c r="I31" s="278">
        <v>250</v>
      </c>
      <c r="J31" s="278" t="s">
        <v>3859</v>
      </c>
      <c r="K31" s="280" t="s">
        <v>3860</v>
      </c>
      <c r="O31" s="293" t="s">
        <v>4242</v>
      </c>
    </row>
    <row r="32" spans="4:15" ht="15.5" x14ac:dyDescent="0.35">
      <c r="F32" s="278">
        <v>31</v>
      </c>
      <c r="G32" s="278" t="s">
        <v>3813</v>
      </c>
      <c r="H32" s="278" t="s">
        <v>3861</v>
      </c>
      <c r="I32" s="278">
        <v>118</v>
      </c>
      <c r="J32" s="278" t="s">
        <v>3862</v>
      </c>
      <c r="K32" s="280" t="s">
        <v>3863</v>
      </c>
      <c r="O32" s="293" t="s">
        <v>4243</v>
      </c>
    </row>
    <row r="33" spans="6:15" ht="15.5" x14ac:dyDescent="0.35">
      <c r="F33" s="278">
        <v>32</v>
      </c>
      <c r="G33" s="278" t="s">
        <v>3835</v>
      </c>
      <c r="H33" s="278" t="s">
        <v>3861</v>
      </c>
      <c r="I33" s="278">
        <v>125</v>
      </c>
      <c r="J33" s="278" t="s">
        <v>3864</v>
      </c>
      <c r="K33" s="280" t="s">
        <v>3865</v>
      </c>
      <c r="O33" s="293" t="s">
        <v>4244</v>
      </c>
    </row>
    <row r="34" spans="6:15" ht="15.5" x14ac:dyDescent="0.35">
      <c r="F34" s="278">
        <v>33</v>
      </c>
      <c r="G34" s="278" t="s">
        <v>420</v>
      </c>
      <c r="H34" s="278" t="s">
        <v>3861</v>
      </c>
      <c r="I34" s="278">
        <v>125</v>
      </c>
      <c r="J34" s="278" t="s">
        <v>3866</v>
      </c>
      <c r="K34" s="280" t="s">
        <v>3867</v>
      </c>
      <c r="O34" s="293" t="s">
        <v>4245</v>
      </c>
    </row>
    <row r="35" spans="6:15" ht="14.5" x14ac:dyDescent="0.35">
      <c r="F35" s="278">
        <v>34</v>
      </c>
      <c r="G35" s="278" t="s">
        <v>3827</v>
      </c>
      <c r="H35" s="278" t="s">
        <v>3861</v>
      </c>
      <c r="I35" s="278">
        <v>125</v>
      </c>
      <c r="J35" s="278" t="s">
        <v>3868</v>
      </c>
      <c r="K35" s="280" t="s">
        <v>3869</v>
      </c>
    </row>
    <row r="36" spans="6:15" ht="15.5" x14ac:dyDescent="0.35">
      <c r="F36" s="278">
        <v>35</v>
      </c>
      <c r="G36" s="278" t="s">
        <v>3800</v>
      </c>
      <c r="H36" s="278" t="s">
        <v>3861</v>
      </c>
      <c r="I36" s="278">
        <v>125</v>
      </c>
      <c r="J36" s="278" t="s">
        <v>3870</v>
      </c>
      <c r="K36" s="280" t="s">
        <v>3871</v>
      </c>
      <c r="O36" s="293" t="s">
        <v>4246</v>
      </c>
    </row>
    <row r="37" spans="6:15" ht="15.5" x14ac:dyDescent="0.35">
      <c r="F37" s="278">
        <v>36</v>
      </c>
      <c r="G37" s="278" t="s">
        <v>3810</v>
      </c>
      <c r="H37" s="278" t="s">
        <v>3861</v>
      </c>
      <c r="I37" s="278">
        <v>125</v>
      </c>
      <c r="J37" s="278" t="s">
        <v>3872</v>
      </c>
      <c r="K37" s="280" t="s">
        <v>3873</v>
      </c>
      <c r="O37" s="293" t="s">
        <v>4247</v>
      </c>
    </row>
    <row r="38" spans="6:15" ht="15.5" x14ac:dyDescent="0.35">
      <c r="F38" s="278">
        <v>37</v>
      </c>
      <c r="G38" s="278" t="s">
        <v>767</v>
      </c>
      <c r="H38" s="278" t="s">
        <v>3861</v>
      </c>
      <c r="I38" s="278">
        <v>125</v>
      </c>
      <c r="J38" s="278" t="s">
        <v>3874</v>
      </c>
      <c r="K38" s="280" t="s">
        <v>3875</v>
      </c>
      <c r="O38" s="293" t="s">
        <v>4248</v>
      </c>
    </row>
    <row r="39" spans="6:15" ht="15.5" x14ac:dyDescent="0.35">
      <c r="F39" s="278">
        <v>38</v>
      </c>
      <c r="G39" s="278" t="s">
        <v>3797</v>
      </c>
      <c r="H39" s="278" t="s">
        <v>3861</v>
      </c>
      <c r="I39" s="278">
        <v>125</v>
      </c>
      <c r="J39" s="278" t="s">
        <v>3876</v>
      </c>
      <c r="K39" s="280" t="s">
        <v>3877</v>
      </c>
      <c r="O39" s="293" t="s">
        <v>4249</v>
      </c>
    </row>
    <row r="40" spans="6:15" ht="15.5" x14ac:dyDescent="0.35">
      <c r="F40" s="278">
        <v>39</v>
      </c>
      <c r="G40" s="278" t="s">
        <v>3040</v>
      </c>
      <c r="H40" s="278" t="s">
        <v>3861</v>
      </c>
      <c r="I40" s="278">
        <v>125</v>
      </c>
      <c r="J40" s="278" t="s">
        <v>3878</v>
      </c>
      <c r="K40" s="280" t="s">
        <v>3879</v>
      </c>
      <c r="O40" s="293" t="s">
        <v>4250</v>
      </c>
    </row>
    <row r="41" spans="6:15" ht="15.5" x14ac:dyDescent="0.35">
      <c r="F41" s="278">
        <v>40</v>
      </c>
      <c r="G41" s="278" t="s">
        <v>3790</v>
      </c>
      <c r="H41" s="278" t="s">
        <v>3861</v>
      </c>
      <c r="I41" s="278">
        <v>125</v>
      </c>
      <c r="J41" s="278" t="s">
        <v>3880</v>
      </c>
      <c r="K41" s="280" t="s">
        <v>3881</v>
      </c>
      <c r="O41" s="293" t="s">
        <v>4251</v>
      </c>
    </row>
    <row r="42" spans="6:15" ht="14.5" x14ac:dyDescent="0.35">
      <c r="F42" s="278">
        <v>41</v>
      </c>
      <c r="G42" s="278" t="s">
        <v>3824</v>
      </c>
      <c r="H42" s="278" t="s">
        <v>3861</v>
      </c>
      <c r="I42" s="278">
        <v>125</v>
      </c>
      <c r="J42" s="278" t="s">
        <v>3882</v>
      </c>
      <c r="K42" s="280" t="s">
        <v>3883</v>
      </c>
    </row>
    <row r="43" spans="6:15" ht="14.5" x14ac:dyDescent="0.35">
      <c r="F43" s="278">
        <v>42</v>
      </c>
      <c r="G43" s="278" t="s">
        <v>613</v>
      </c>
      <c r="H43" s="278" t="s">
        <v>3861</v>
      </c>
      <c r="I43" s="278">
        <v>125</v>
      </c>
      <c r="J43" s="278" t="s">
        <v>3884</v>
      </c>
      <c r="K43" s="280" t="s">
        <v>3885</v>
      </c>
    </row>
    <row r="44" spans="6:15" ht="14.5" x14ac:dyDescent="0.35">
      <c r="F44" s="278">
        <v>43</v>
      </c>
      <c r="G44" s="278" t="s">
        <v>3818</v>
      </c>
      <c r="H44" s="278" t="s">
        <v>3861</v>
      </c>
      <c r="I44" s="278">
        <v>125</v>
      </c>
      <c r="J44" s="278" t="s">
        <v>3886</v>
      </c>
      <c r="K44" s="280" t="s">
        <v>3887</v>
      </c>
    </row>
    <row r="45" spans="6:15" ht="14.5" x14ac:dyDescent="0.35">
      <c r="F45" s="278">
        <v>44</v>
      </c>
      <c r="G45" s="278" t="s">
        <v>3040</v>
      </c>
      <c r="H45" s="278" t="s">
        <v>3861</v>
      </c>
      <c r="I45" s="278">
        <v>125</v>
      </c>
      <c r="J45" s="278" t="s">
        <v>3888</v>
      </c>
      <c r="K45" s="280" t="s">
        <v>3889</v>
      </c>
    </row>
    <row r="46" spans="6:15" ht="14.5" x14ac:dyDescent="0.35">
      <c r="F46" s="278">
        <v>45</v>
      </c>
      <c r="G46" s="278" t="s">
        <v>3821</v>
      </c>
      <c r="H46" s="278" t="s">
        <v>3861</v>
      </c>
      <c r="I46" s="278">
        <v>125</v>
      </c>
      <c r="J46" s="278" t="s">
        <v>3890</v>
      </c>
      <c r="K46" s="280" t="s">
        <v>3891</v>
      </c>
    </row>
    <row r="47" spans="6:15" ht="14.5" x14ac:dyDescent="0.35">
      <c r="F47" s="278">
        <v>46</v>
      </c>
      <c r="G47" s="278" t="s">
        <v>3783</v>
      </c>
      <c r="H47" s="278" t="s">
        <v>3861</v>
      </c>
      <c r="I47" s="278">
        <v>125</v>
      </c>
      <c r="J47" s="278" t="s">
        <v>3892</v>
      </c>
      <c r="K47" s="280" t="s">
        <v>3893</v>
      </c>
    </row>
    <row r="48" spans="6:15" ht="14.5" x14ac:dyDescent="0.35">
      <c r="F48" s="278">
        <v>47</v>
      </c>
      <c r="G48" s="278" t="s">
        <v>3894</v>
      </c>
      <c r="H48" s="278" t="s">
        <v>3861</v>
      </c>
      <c r="I48" s="278">
        <v>125</v>
      </c>
      <c r="J48" s="278" t="s">
        <v>3895</v>
      </c>
      <c r="K48" s="280" t="s">
        <v>3896</v>
      </c>
    </row>
    <row r="49" spans="6:11" ht="14.5" x14ac:dyDescent="0.35">
      <c r="F49" s="278">
        <v>48</v>
      </c>
      <c r="G49" s="278" t="s">
        <v>3821</v>
      </c>
      <c r="H49" s="278" t="s">
        <v>3861</v>
      </c>
      <c r="I49" s="278">
        <v>125</v>
      </c>
      <c r="J49" s="278" t="s">
        <v>3897</v>
      </c>
      <c r="K49" s="280" t="s">
        <v>3898</v>
      </c>
    </row>
    <row r="50" spans="6:11" ht="14.5" x14ac:dyDescent="0.35">
      <c r="F50" s="278">
        <v>49</v>
      </c>
      <c r="G50" s="278" t="s">
        <v>708</v>
      </c>
      <c r="H50" s="278" t="s">
        <v>3861</v>
      </c>
      <c r="I50" s="278">
        <v>125</v>
      </c>
      <c r="J50" s="278" t="s">
        <v>3899</v>
      </c>
      <c r="K50" s="280" t="s">
        <v>3900</v>
      </c>
    </row>
    <row r="51" spans="6:11" ht="14.5" x14ac:dyDescent="0.35">
      <c r="F51" s="278">
        <v>50</v>
      </c>
      <c r="G51" s="278" t="s">
        <v>3813</v>
      </c>
      <c r="H51" s="278" t="s">
        <v>3861</v>
      </c>
      <c r="I51" s="278">
        <v>125</v>
      </c>
      <c r="J51" s="278" t="s">
        <v>3901</v>
      </c>
      <c r="K51" s="280" t="s">
        <v>3902</v>
      </c>
    </row>
    <row r="52" spans="6:11" ht="14.5" x14ac:dyDescent="0.35">
      <c r="F52" s="278">
        <v>51</v>
      </c>
      <c r="G52" s="278" t="s">
        <v>3835</v>
      </c>
      <c r="H52" s="278" t="s">
        <v>3861</v>
      </c>
      <c r="I52" s="278">
        <v>125</v>
      </c>
      <c r="J52" s="278" t="s">
        <v>3903</v>
      </c>
      <c r="K52" s="280" t="s">
        <v>3904</v>
      </c>
    </row>
    <row r="53" spans="6:11" ht="14.5" x14ac:dyDescent="0.35">
      <c r="F53" s="278">
        <v>52</v>
      </c>
      <c r="G53" s="278" t="s">
        <v>3830</v>
      </c>
      <c r="H53" s="278" t="s">
        <v>3861</v>
      </c>
      <c r="I53" s="278">
        <v>125</v>
      </c>
      <c r="J53" s="278" t="s">
        <v>3905</v>
      </c>
      <c r="K53" s="280" t="s">
        <v>3906</v>
      </c>
    </row>
    <row r="54" spans="6:11" ht="14.5" x14ac:dyDescent="0.35">
      <c r="F54" s="278">
        <v>53</v>
      </c>
      <c r="G54" s="278" t="s">
        <v>3835</v>
      </c>
      <c r="H54" s="278" t="s">
        <v>3861</v>
      </c>
      <c r="I54" s="278">
        <v>125</v>
      </c>
      <c r="J54" s="278" t="s">
        <v>3907</v>
      </c>
      <c r="K54" s="280" t="s">
        <v>3908</v>
      </c>
    </row>
    <row r="55" spans="6:11" ht="14.5" x14ac:dyDescent="0.35">
      <c r="F55" s="278">
        <v>54</v>
      </c>
      <c r="G55" s="278" t="s">
        <v>3909</v>
      </c>
      <c r="H55" s="278" t="s">
        <v>3861</v>
      </c>
      <c r="I55" s="278">
        <v>125</v>
      </c>
      <c r="J55" s="278" t="s">
        <v>3910</v>
      </c>
      <c r="K55" s="280" t="s">
        <v>3911</v>
      </c>
    </row>
    <row r="56" spans="6:11" ht="14.5" x14ac:dyDescent="0.35">
      <c r="F56" s="278">
        <v>55</v>
      </c>
      <c r="G56" s="278" t="s">
        <v>3800</v>
      </c>
      <c r="H56" s="278" t="s">
        <v>3912</v>
      </c>
      <c r="I56" s="278">
        <v>125</v>
      </c>
      <c r="J56" s="278" t="s">
        <v>3913</v>
      </c>
      <c r="K56" s="280" t="s">
        <v>3914</v>
      </c>
    </row>
    <row r="57" spans="6:11" ht="14.5" x14ac:dyDescent="0.35">
      <c r="F57" s="278">
        <v>56</v>
      </c>
      <c r="G57" s="278" t="s">
        <v>767</v>
      </c>
      <c r="H57" s="278" t="s">
        <v>3912</v>
      </c>
      <c r="I57" s="278">
        <v>125</v>
      </c>
      <c r="J57" s="278" t="s">
        <v>3915</v>
      </c>
      <c r="K57" s="280" t="s">
        <v>3916</v>
      </c>
    </row>
    <row r="58" spans="6:11" ht="14.5" x14ac:dyDescent="0.35">
      <c r="F58" s="278">
        <v>57</v>
      </c>
      <c r="G58" s="278" t="s">
        <v>613</v>
      </c>
      <c r="H58" s="278" t="s">
        <v>3912</v>
      </c>
      <c r="I58" s="278">
        <v>125</v>
      </c>
      <c r="J58" s="278" t="s">
        <v>3917</v>
      </c>
      <c r="K58" s="280" t="s">
        <v>3918</v>
      </c>
    </row>
    <row r="59" spans="6:11" ht="14.5" x14ac:dyDescent="0.35">
      <c r="F59" s="278">
        <v>58</v>
      </c>
      <c r="G59" s="278" t="s">
        <v>3821</v>
      </c>
      <c r="H59" s="278" t="s">
        <v>3919</v>
      </c>
      <c r="I59" s="278">
        <v>60</v>
      </c>
      <c r="J59" s="278" t="s">
        <v>3920</v>
      </c>
      <c r="K59" s="280" t="s">
        <v>3921</v>
      </c>
    </row>
    <row r="60" spans="6:11" ht="14.5" x14ac:dyDescent="0.35">
      <c r="F60" s="278">
        <v>59</v>
      </c>
      <c r="G60" s="278" t="s">
        <v>3783</v>
      </c>
      <c r="H60" s="278" t="s">
        <v>3919</v>
      </c>
      <c r="I60" s="278">
        <v>60</v>
      </c>
      <c r="J60" s="278" t="s">
        <v>3922</v>
      </c>
      <c r="K60" s="280" t="s">
        <v>3923</v>
      </c>
    </row>
    <row r="61" spans="6:11" ht="14.5" x14ac:dyDescent="0.35">
      <c r="F61" s="278">
        <v>60</v>
      </c>
      <c r="G61" s="278" t="s">
        <v>3787</v>
      </c>
      <c r="H61" s="278" t="s">
        <v>3919</v>
      </c>
      <c r="I61" s="278">
        <v>60</v>
      </c>
      <c r="J61" s="278" t="s">
        <v>3924</v>
      </c>
      <c r="K61" s="280" t="s">
        <v>3925</v>
      </c>
    </row>
    <row r="62" spans="6:11" ht="14.5" x14ac:dyDescent="0.35">
      <c r="F62" s="278">
        <v>61</v>
      </c>
      <c r="G62" s="278" t="s">
        <v>3818</v>
      </c>
      <c r="H62" s="278" t="s">
        <v>3919</v>
      </c>
      <c r="I62" s="278">
        <v>60</v>
      </c>
      <c r="J62" s="278" t="s">
        <v>3926</v>
      </c>
      <c r="K62" s="280" t="s">
        <v>3927</v>
      </c>
    </row>
    <row r="63" spans="6:11" ht="14.5" x14ac:dyDescent="0.35">
      <c r="F63" s="278">
        <v>62</v>
      </c>
      <c r="G63" s="278" t="s">
        <v>3835</v>
      </c>
      <c r="H63" s="278" t="s">
        <v>3919</v>
      </c>
      <c r="I63" s="278">
        <v>60</v>
      </c>
      <c r="J63" s="278" t="s">
        <v>3928</v>
      </c>
      <c r="K63" s="280" t="s">
        <v>3929</v>
      </c>
    </row>
    <row r="64" spans="6:11" ht="14.5" x14ac:dyDescent="0.35">
      <c r="F64" s="278">
        <v>63</v>
      </c>
      <c r="G64" s="278" t="s">
        <v>420</v>
      </c>
      <c r="H64" s="278" t="s">
        <v>3919</v>
      </c>
      <c r="I64" s="278">
        <v>60</v>
      </c>
      <c r="J64" s="278" t="s">
        <v>3930</v>
      </c>
      <c r="K64" s="280" t="s">
        <v>3931</v>
      </c>
    </row>
    <row r="65" spans="6:11" ht="14.5" x14ac:dyDescent="0.35">
      <c r="F65" s="278">
        <v>64</v>
      </c>
      <c r="G65" s="278" t="s">
        <v>3852</v>
      </c>
      <c r="H65" s="278" t="s">
        <v>3919</v>
      </c>
      <c r="I65" s="278">
        <v>60</v>
      </c>
      <c r="J65" s="278" t="s">
        <v>3932</v>
      </c>
      <c r="K65" s="280" t="s">
        <v>3933</v>
      </c>
    </row>
    <row r="66" spans="6:11" ht="14.5" x14ac:dyDescent="0.35">
      <c r="F66" s="278">
        <v>65</v>
      </c>
      <c r="G66" s="278" t="s">
        <v>3800</v>
      </c>
      <c r="H66" s="278" t="s">
        <v>3919</v>
      </c>
      <c r="I66" s="278">
        <v>60</v>
      </c>
      <c r="J66" s="278" t="s">
        <v>3934</v>
      </c>
      <c r="K66" s="280" t="s">
        <v>3935</v>
      </c>
    </row>
    <row r="67" spans="6:11" ht="14.5" x14ac:dyDescent="0.35">
      <c r="F67" s="278">
        <v>66</v>
      </c>
      <c r="G67" s="278" t="s">
        <v>3810</v>
      </c>
      <c r="H67" s="278" t="s">
        <v>3919</v>
      </c>
      <c r="I67" s="278">
        <v>60</v>
      </c>
      <c r="J67" s="278" t="s">
        <v>3936</v>
      </c>
      <c r="K67" s="280" t="s">
        <v>3937</v>
      </c>
    </row>
    <row r="68" spans="6:11" ht="14.5" x14ac:dyDescent="0.35">
      <c r="F68" s="278">
        <v>67</v>
      </c>
      <c r="G68" s="278" t="s">
        <v>767</v>
      </c>
      <c r="H68" s="278" t="s">
        <v>3919</v>
      </c>
      <c r="I68" s="278">
        <v>60</v>
      </c>
      <c r="J68" s="278" t="s">
        <v>3938</v>
      </c>
      <c r="K68" s="280" t="s">
        <v>3939</v>
      </c>
    </row>
    <row r="69" spans="6:11" ht="14.5" x14ac:dyDescent="0.35">
      <c r="F69" s="278">
        <v>68</v>
      </c>
      <c r="G69" s="278" t="s">
        <v>3797</v>
      </c>
      <c r="H69" s="278" t="s">
        <v>3919</v>
      </c>
      <c r="I69" s="278">
        <v>60</v>
      </c>
      <c r="J69" s="278" t="s">
        <v>3940</v>
      </c>
      <c r="K69" s="280" t="s">
        <v>3941</v>
      </c>
    </row>
    <row r="70" spans="6:11" ht="14.5" x14ac:dyDescent="0.35">
      <c r="F70" s="278">
        <v>69</v>
      </c>
      <c r="G70" s="278" t="s">
        <v>3040</v>
      </c>
      <c r="H70" s="278" t="s">
        <v>3919</v>
      </c>
      <c r="I70" s="278">
        <v>60</v>
      </c>
      <c r="J70" s="278" t="s">
        <v>3942</v>
      </c>
      <c r="K70" s="280" t="s">
        <v>3943</v>
      </c>
    </row>
    <row r="71" spans="6:11" ht="14.5" x14ac:dyDescent="0.35">
      <c r="F71" s="278">
        <v>70</v>
      </c>
      <c r="G71" s="278" t="s">
        <v>3844</v>
      </c>
      <c r="H71" s="278" t="s">
        <v>3919</v>
      </c>
      <c r="I71" s="278">
        <v>60</v>
      </c>
      <c r="J71" s="278" t="s">
        <v>3944</v>
      </c>
      <c r="K71" s="280" t="s">
        <v>3945</v>
      </c>
    </row>
    <row r="72" spans="6:11" ht="14.5" x14ac:dyDescent="0.35">
      <c r="F72" s="278">
        <v>71</v>
      </c>
      <c r="G72" s="278" t="s">
        <v>3824</v>
      </c>
      <c r="H72" s="278" t="s">
        <v>3919</v>
      </c>
      <c r="I72" s="278">
        <v>60</v>
      </c>
      <c r="J72" s="278" t="s">
        <v>3946</v>
      </c>
      <c r="K72" s="280" t="s">
        <v>3947</v>
      </c>
    </row>
    <row r="73" spans="6:11" ht="14.5" x14ac:dyDescent="0.35">
      <c r="F73" s="278">
        <v>72</v>
      </c>
      <c r="G73" s="278" t="s">
        <v>613</v>
      </c>
      <c r="H73" s="278" t="s">
        <v>3919</v>
      </c>
      <c r="I73" s="278">
        <v>60</v>
      </c>
      <c r="J73" s="278" t="s">
        <v>3948</v>
      </c>
      <c r="K73" s="280" t="s">
        <v>3949</v>
      </c>
    </row>
    <row r="74" spans="6:11" ht="14.5" x14ac:dyDescent="0.35">
      <c r="F74" s="278">
        <v>73</v>
      </c>
      <c r="G74" s="278" t="s">
        <v>3827</v>
      </c>
      <c r="H74" s="278" t="s">
        <v>3919</v>
      </c>
      <c r="I74" s="278">
        <v>60</v>
      </c>
      <c r="J74" s="278" t="s">
        <v>3950</v>
      </c>
      <c r="K74" s="280" t="s">
        <v>3951</v>
      </c>
    </row>
    <row r="75" spans="6:11" ht="14.5" x14ac:dyDescent="0.35">
      <c r="F75" s="278">
        <v>74</v>
      </c>
      <c r="G75" s="278" t="s">
        <v>3894</v>
      </c>
      <c r="H75" s="278" t="s">
        <v>3919</v>
      </c>
      <c r="I75" s="278">
        <v>60</v>
      </c>
      <c r="J75" s="278" t="s">
        <v>3952</v>
      </c>
      <c r="K75" s="280" t="s">
        <v>3953</v>
      </c>
    </row>
    <row r="76" spans="6:11" ht="14.5" x14ac:dyDescent="0.35">
      <c r="F76" s="278">
        <v>75</v>
      </c>
      <c r="G76" s="278" t="s">
        <v>3813</v>
      </c>
      <c r="H76" s="278" t="s">
        <v>3919</v>
      </c>
      <c r="I76" s="278">
        <v>60</v>
      </c>
      <c r="J76" s="278" t="s">
        <v>3954</v>
      </c>
      <c r="K76" s="280" t="s">
        <v>3955</v>
      </c>
    </row>
    <row r="77" spans="6:11" ht="14.5" x14ac:dyDescent="0.35">
      <c r="F77" s="278">
        <v>76</v>
      </c>
      <c r="G77" s="278" t="s">
        <v>708</v>
      </c>
      <c r="H77" s="278" t="s">
        <v>3919</v>
      </c>
      <c r="I77" s="278">
        <v>60</v>
      </c>
      <c r="J77" s="278" t="s">
        <v>3956</v>
      </c>
      <c r="K77" s="280" t="s">
        <v>3957</v>
      </c>
    </row>
    <row r="78" spans="6:11" ht="14.5" x14ac:dyDescent="0.35">
      <c r="F78" s="278">
        <v>77</v>
      </c>
      <c r="G78" s="278" t="s">
        <v>3852</v>
      </c>
      <c r="H78" s="278" t="s">
        <v>3919</v>
      </c>
      <c r="I78" s="278">
        <v>60</v>
      </c>
      <c r="J78" s="278" t="s">
        <v>3958</v>
      </c>
      <c r="K78" s="280" t="s">
        <v>3959</v>
      </c>
    </row>
    <row r="79" spans="6:11" ht="14.5" x14ac:dyDescent="0.35">
      <c r="F79" s="278">
        <v>78</v>
      </c>
      <c r="G79" s="278" t="s">
        <v>692</v>
      </c>
      <c r="H79" s="278" t="s">
        <v>3919</v>
      </c>
      <c r="I79" s="278">
        <v>60</v>
      </c>
      <c r="J79" s="278" t="s">
        <v>3960</v>
      </c>
      <c r="K79" s="280" t="s">
        <v>3961</v>
      </c>
    </row>
    <row r="80" spans="6:11" ht="14.5" x14ac:dyDescent="0.35">
      <c r="F80" s="278">
        <v>79</v>
      </c>
      <c r="G80" s="278" t="s">
        <v>3830</v>
      </c>
      <c r="H80" s="278" t="s">
        <v>3919</v>
      </c>
      <c r="I80" s="278">
        <v>60</v>
      </c>
      <c r="J80" s="278" t="s">
        <v>3962</v>
      </c>
      <c r="K80" s="280" t="s">
        <v>3963</v>
      </c>
    </row>
    <row r="81" spans="6:11" ht="14.5" x14ac:dyDescent="0.35">
      <c r="F81" s="278">
        <v>80</v>
      </c>
      <c r="G81" s="278" t="s">
        <v>3844</v>
      </c>
      <c r="H81" s="278" t="s">
        <v>3919</v>
      </c>
      <c r="I81" s="278">
        <v>60</v>
      </c>
      <c r="J81" s="278" t="s">
        <v>3964</v>
      </c>
      <c r="K81" s="280" t="s">
        <v>3965</v>
      </c>
    </row>
    <row r="82" spans="6:11" ht="14.5" x14ac:dyDescent="0.35">
      <c r="F82" s="278">
        <v>81</v>
      </c>
      <c r="G82" s="278" t="s">
        <v>3835</v>
      </c>
      <c r="H82" s="278" t="s">
        <v>3919</v>
      </c>
      <c r="I82" s="278">
        <v>60</v>
      </c>
      <c r="J82" s="278" t="s">
        <v>3966</v>
      </c>
      <c r="K82" s="280" t="s">
        <v>3967</v>
      </c>
    </row>
    <row r="83" spans="6:11" ht="14.5" x14ac:dyDescent="0.35">
      <c r="F83" s="278">
        <v>82</v>
      </c>
      <c r="G83" s="278" t="s">
        <v>3821</v>
      </c>
      <c r="H83" s="278" t="s">
        <v>3968</v>
      </c>
      <c r="I83" s="278">
        <v>60</v>
      </c>
      <c r="J83" s="278" t="s">
        <v>3969</v>
      </c>
      <c r="K83" s="280" t="s">
        <v>3970</v>
      </c>
    </row>
    <row r="84" spans="6:11" ht="14.5" x14ac:dyDescent="0.35">
      <c r="F84" s="278">
        <v>83</v>
      </c>
      <c r="G84" s="278" t="s">
        <v>3040</v>
      </c>
      <c r="H84" s="278" t="s">
        <v>3968</v>
      </c>
      <c r="I84" s="278">
        <v>60</v>
      </c>
      <c r="J84" s="278" t="s">
        <v>3971</v>
      </c>
      <c r="K84" s="280" t="s">
        <v>3972</v>
      </c>
    </row>
    <row r="85" spans="6:11" ht="14.5" x14ac:dyDescent="0.35">
      <c r="F85" s="278">
        <v>84</v>
      </c>
      <c r="G85" s="278" t="s">
        <v>3894</v>
      </c>
      <c r="H85" s="278" t="s">
        <v>3968</v>
      </c>
      <c r="I85" s="278">
        <v>60</v>
      </c>
      <c r="J85" s="278" t="s">
        <v>3973</v>
      </c>
      <c r="K85" s="280" t="s">
        <v>3974</v>
      </c>
    </row>
    <row r="86" spans="6:11" ht="14.5" x14ac:dyDescent="0.35">
      <c r="F86" s="278">
        <v>85</v>
      </c>
      <c r="G86" s="278" t="s">
        <v>708</v>
      </c>
      <c r="H86" s="278" t="s">
        <v>3968</v>
      </c>
      <c r="I86" s="278">
        <v>60</v>
      </c>
      <c r="J86" s="278" t="s">
        <v>3975</v>
      </c>
      <c r="K86" s="280" t="s">
        <v>3976</v>
      </c>
    </row>
    <row r="87" spans="6:11" ht="14.5" x14ac:dyDescent="0.35">
      <c r="F87" s="278">
        <v>86</v>
      </c>
      <c r="G87" s="278" t="s">
        <v>3835</v>
      </c>
      <c r="H87" s="278" t="s">
        <v>3977</v>
      </c>
      <c r="I87" s="278">
        <v>30</v>
      </c>
      <c r="J87" s="278" t="s">
        <v>3978</v>
      </c>
      <c r="K87" s="280" t="s">
        <v>3979</v>
      </c>
    </row>
    <row r="88" spans="6:11" ht="14.5" x14ac:dyDescent="0.35">
      <c r="F88" s="278">
        <v>87</v>
      </c>
      <c r="G88" s="278" t="s">
        <v>420</v>
      </c>
      <c r="H88" s="278" t="s">
        <v>3977</v>
      </c>
      <c r="I88" s="278">
        <v>30</v>
      </c>
      <c r="J88" s="278" t="s">
        <v>3980</v>
      </c>
      <c r="K88" s="280" t="s">
        <v>3981</v>
      </c>
    </row>
    <row r="89" spans="6:11" ht="14.5" x14ac:dyDescent="0.35">
      <c r="F89" s="278">
        <v>88</v>
      </c>
      <c r="G89" s="278" t="s">
        <v>3800</v>
      </c>
      <c r="H89" s="278" t="s">
        <v>3977</v>
      </c>
      <c r="I89" s="278">
        <v>30</v>
      </c>
      <c r="J89" s="278" t="s">
        <v>3982</v>
      </c>
      <c r="K89" s="280" t="s">
        <v>3983</v>
      </c>
    </row>
    <row r="90" spans="6:11" ht="14.5" x14ac:dyDescent="0.35">
      <c r="F90" s="278">
        <v>89</v>
      </c>
      <c r="G90" s="278" t="s">
        <v>3810</v>
      </c>
      <c r="H90" s="278" t="s">
        <v>3977</v>
      </c>
      <c r="I90" s="278">
        <v>30</v>
      </c>
      <c r="J90" s="278" t="s">
        <v>3984</v>
      </c>
      <c r="K90" s="280" t="s">
        <v>3985</v>
      </c>
    </row>
    <row r="91" spans="6:11" ht="14.5" x14ac:dyDescent="0.35">
      <c r="F91" s="278">
        <v>90</v>
      </c>
      <c r="G91" s="278" t="s">
        <v>3844</v>
      </c>
      <c r="H91" s="278" t="s">
        <v>3977</v>
      </c>
      <c r="I91" s="278">
        <v>30</v>
      </c>
      <c r="J91" s="278" t="s">
        <v>3986</v>
      </c>
      <c r="K91" s="280" t="s">
        <v>3987</v>
      </c>
    </row>
    <row r="92" spans="6:11" ht="14.5" x14ac:dyDescent="0.35">
      <c r="F92" s="278">
        <v>91</v>
      </c>
      <c r="G92" s="278" t="s">
        <v>3818</v>
      </c>
      <c r="H92" s="278" t="s">
        <v>3977</v>
      </c>
      <c r="I92" s="278">
        <v>30</v>
      </c>
      <c r="J92" s="278" t="s">
        <v>3988</v>
      </c>
      <c r="K92" s="280" t="s">
        <v>3989</v>
      </c>
    </row>
    <row r="93" spans="6:11" ht="14.5" x14ac:dyDescent="0.35">
      <c r="F93" s="278">
        <v>92</v>
      </c>
      <c r="G93" s="278" t="s">
        <v>3803</v>
      </c>
      <c r="H93" s="278" t="s">
        <v>3977</v>
      </c>
      <c r="I93" s="278">
        <v>30</v>
      </c>
      <c r="J93" s="278" t="s">
        <v>3990</v>
      </c>
      <c r="K93" s="280" t="s">
        <v>3991</v>
      </c>
    </row>
    <row r="94" spans="6:11" ht="14.5" x14ac:dyDescent="0.35">
      <c r="F94" s="278">
        <v>93</v>
      </c>
      <c r="G94" s="278" t="s">
        <v>767</v>
      </c>
      <c r="H94" s="278" t="s">
        <v>3977</v>
      </c>
      <c r="I94" s="278">
        <v>30</v>
      </c>
      <c r="J94" s="278" t="s">
        <v>3992</v>
      </c>
      <c r="K94" s="280" t="s">
        <v>3993</v>
      </c>
    </row>
    <row r="95" spans="6:11" ht="14.5" x14ac:dyDescent="0.35">
      <c r="F95" s="278">
        <v>94</v>
      </c>
      <c r="G95" s="278" t="s">
        <v>3894</v>
      </c>
      <c r="H95" s="278" t="s">
        <v>3977</v>
      </c>
      <c r="I95" s="278">
        <v>30</v>
      </c>
      <c r="J95" s="278" t="s">
        <v>3994</v>
      </c>
      <c r="K95" s="280" t="s">
        <v>3995</v>
      </c>
    </row>
    <row r="96" spans="6:11" ht="14.5" x14ac:dyDescent="0.35">
      <c r="F96" s="278">
        <v>95</v>
      </c>
      <c r="G96" s="278" t="s">
        <v>613</v>
      </c>
      <c r="H96" s="278" t="s">
        <v>3977</v>
      </c>
      <c r="I96" s="278">
        <v>30</v>
      </c>
      <c r="J96" s="278" t="s">
        <v>3996</v>
      </c>
      <c r="K96" s="280" t="s">
        <v>3997</v>
      </c>
    </row>
    <row r="97" spans="6:11" ht="14.5" x14ac:dyDescent="0.35">
      <c r="F97" s="278">
        <v>96</v>
      </c>
      <c r="G97" s="278" t="s">
        <v>3783</v>
      </c>
      <c r="H97" s="278" t="s">
        <v>3977</v>
      </c>
      <c r="I97" s="278">
        <v>30</v>
      </c>
      <c r="J97" s="278" t="s">
        <v>3998</v>
      </c>
      <c r="K97" s="280" t="s">
        <v>3999</v>
      </c>
    </row>
    <row r="98" spans="6:11" ht="14.5" x14ac:dyDescent="0.35">
      <c r="F98" s="278">
        <v>97</v>
      </c>
      <c r="G98" s="278" t="s">
        <v>3821</v>
      </c>
      <c r="H98" s="278" t="s">
        <v>3977</v>
      </c>
      <c r="I98" s="278">
        <v>30</v>
      </c>
      <c r="J98" s="278" t="s">
        <v>4000</v>
      </c>
      <c r="K98" s="280" t="s">
        <v>4001</v>
      </c>
    </row>
    <row r="99" spans="6:11" ht="14.5" x14ac:dyDescent="0.35">
      <c r="F99" s="278">
        <v>98</v>
      </c>
      <c r="G99" s="278" t="s">
        <v>3040</v>
      </c>
      <c r="H99" s="278" t="s">
        <v>3977</v>
      </c>
      <c r="I99" s="278">
        <v>30</v>
      </c>
      <c r="J99" s="278" t="s">
        <v>4002</v>
      </c>
      <c r="K99" s="280" t="s">
        <v>4003</v>
      </c>
    </row>
    <row r="100" spans="6:11" ht="14.5" x14ac:dyDescent="0.35">
      <c r="F100" s="278">
        <v>99</v>
      </c>
      <c r="G100" s="278" t="s">
        <v>3824</v>
      </c>
      <c r="H100" s="278" t="s">
        <v>3977</v>
      </c>
      <c r="I100" s="278">
        <v>30</v>
      </c>
      <c r="J100" s="278" t="s">
        <v>4004</v>
      </c>
      <c r="K100" s="280" t="s">
        <v>4005</v>
      </c>
    </row>
    <row r="101" spans="6:11" ht="14.5" x14ac:dyDescent="0.35">
      <c r="F101" s="278">
        <v>100</v>
      </c>
      <c r="G101" s="278" t="s">
        <v>692</v>
      </c>
      <c r="H101" s="278" t="s">
        <v>3977</v>
      </c>
      <c r="I101" s="278">
        <v>30</v>
      </c>
      <c r="J101" s="278" t="s">
        <v>4006</v>
      </c>
      <c r="K101" s="280" t="s">
        <v>4007</v>
      </c>
    </row>
    <row r="102" spans="6:11" ht="14.5" x14ac:dyDescent="0.35">
      <c r="F102" s="278">
        <v>101</v>
      </c>
      <c r="G102" s="278" t="s">
        <v>708</v>
      </c>
      <c r="H102" s="278" t="s">
        <v>3977</v>
      </c>
      <c r="I102" s="278">
        <v>30</v>
      </c>
      <c r="J102" s="278" t="s">
        <v>4008</v>
      </c>
      <c r="K102" s="280" t="s">
        <v>4009</v>
      </c>
    </row>
    <row r="103" spans="6:11" ht="14.5" x14ac:dyDescent="0.35">
      <c r="F103" s="278">
        <v>102</v>
      </c>
      <c r="G103" s="278" t="s">
        <v>3835</v>
      </c>
      <c r="H103" s="278" t="s">
        <v>3977</v>
      </c>
      <c r="I103" s="278">
        <v>30</v>
      </c>
      <c r="J103" s="278" t="s">
        <v>4010</v>
      </c>
      <c r="K103" s="280" t="s">
        <v>4011</v>
      </c>
    </row>
    <row r="104" spans="6:11" ht="14.5" x14ac:dyDescent="0.35">
      <c r="F104" s="278">
        <v>103</v>
      </c>
      <c r="G104" s="278" t="s">
        <v>3852</v>
      </c>
      <c r="H104" s="278" t="s">
        <v>3977</v>
      </c>
      <c r="I104" s="278">
        <v>30</v>
      </c>
      <c r="J104" s="278" t="s">
        <v>4012</v>
      </c>
      <c r="K104" s="280" t="s">
        <v>4013</v>
      </c>
    </row>
    <row r="105" spans="6:11" ht="14.5" x14ac:dyDescent="0.35">
      <c r="F105" s="278">
        <v>104</v>
      </c>
      <c r="G105" s="278" t="s">
        <v>3894</v>
      </c>
      <c r="H105" s="278" t="s">
        <v>3977</v>
      </c>
      <c r="I105" s="278">
        <v>30</v>
      </c>
      <c r="J105" s="278" t="s">
        <v>4014</v>
      </c>
      <c r="K105" s="280" t="s">
        <v>4015</v>
      </c>
    </row>
    <row r="106" spans="6:11" ht="14.5" x14ac:dyDescent="0.35">
      <c r="F106" s="278">
        <v>105</v>
      </c>
      <c r="G106" s="278" t="s">
        <v>3803</v>
      </c>
      <c r="H106" s="278" t="s">
        <v>3977</v>
      </c>
      <c r="I106" s="278">
        <v>30</v>
      </c>
      <c r="J106" s="278" t="s">
        <v>4016</v>
      </c>
      <c r="K106" s="280" t="s">
        <v>4017</v>
      </c>
    </row>
    <row r="107" spans="6:11" ht="14.5" x14ac:dyDescent="0.35">
      <c r="F107" s="278">
        <v>106</v>
      </c>
      <c r="G107" s="278" t="s">
        <v>3844</v>
      </c>
      <c r="H107" s="278" t="s">
        <v>3977</v>
      </c>
      <c r="I107" s="278">
        <v>30</v>
      </c>
      <c r="J107" s="278" t="s">
        <v>4018</v>
      </c>
      <c r="K107" s="280" t="s">
        <v>4019</v>
      </c>
    </row>
    <row r="108" spans="6:11" ht="14.5" x14ac:dyDescent="0.35">
      <c r="F108" s="278">
        <v>107</v>
      </c>
      <c r="G108" s="278" t="s">
        <v>3827</v>
      </c>
      <c r="H108" s="278" t="s">
        <v>3977</v>
      </c>
      <c r="I108" s="278">
        <v>30</v>
      </c>
      <c r="J108" s="278" t="s">
        <v>4020</v>
      </c>
      <c r="K108" s="280" t="s">
        <v>4021</v>
      </c>
    </row>
    <row r="109" spans="6:11" ht="14.5" x14ac:dyDescent="0.35">
      <c r="F109" s="278">
        <v>108</v>
      </c>
      <c r="G109" s="278" t="s">
        <v>3818</v>
      </c>
      <c r="H109" s="278" t="s">
        <v>4022</v>
      </c>
      <c r="I109" s="278">
        <v>30</v>
      </c>
      <c r="J109" s="278" t="s">
        <v>4023</v>
      </c>
      <c r="K109" s="280" t="s">
        <v>4024</v>
      </c>
    </row>
    <row r="110" spans="6:11" ht="14.5" x14ac:dyDescent="0.35">
      <c r="F110" s="278">
        <v>109</v>
      </c>
      <c r="G110" s="278" t="s">
        <v>3821</v>
      </c>
      <c r="H110" s="278" t="s">
        <v>4022</v>
      </c>
      <c r="I110" s="278">
        <v>30</v>
      </c>
      <c r="J110" s="278" t="s">
        <v>4025</v>
      </c>
      <c r="K110" s="280" t="s">
        <v>4026</v>
      </c>
    </row>
    <row r="111" spans="6:11" ht="14.5" x14ac:dyDescent="0.35">
      <c r="F111" s="278">
        <v>110</v>
      </c>
      <c r="G111" s="278" t="s">
        <v>3824</v>
      </c>
      <c r="H111" s="278" t="s">
        <v>4022</v>
      </c>
      <c r="I111" s="278">
        <v>30</v>
      </c>
      <c r="J111" s="278" t="s">
        <v>4027</v>
      </c>
      <c r="K111" s="280" t="s">
        <v>4028</v>
      </c>
    </row>
    <row r="112" spans="6:11" ht="14.5" x14ac:dyDescent="0.35">
      <c r="F112" s="278">
        <v>111</v>
      </c>
      <c r="G112" s="278" t="s">
        <v>708</v>
      </c>
      <c r="H112" s="278" t="s">
        <v>4022</v>
      </c>
      <c r="I112" s="278">
        <v>30</v>
      </c>
      <c r="J112" s="278" t="s">
        <v>4029</v>
      </c>
      <c r="K112" s="280" t="s">
        <v>4030</v>
      </c>
    </row>
    <row r="113" spans="6:11" ht="14.5" x14ac:dyDescent="0.35">
      <c r="F113" s="278">
        <v>112</v>
      </c>
      <c r="G113" s="278" t="s">
        <v>3835</v>
      </c>
      <c r="H113" s="278" t="s">
        <v>4031</v>
      </c>
      <c r="I113" s="278">
        <v>15</v>
      </c>
      <c r="J113" s="278" t="s">
        <v>4032</v>
      </c>
      <c r="K113" s="280" t="s">
        <v>4033</v>
      </c>
    </row>
    <row r="114" spans="6:11" ht="14.5" x14ac:dyDescent="0.35">
      <c r="F114" s="278">
        <v>113</v>
      </c>
      <c r="G114" s="278" t="s">
        <v>420</v>
      </c>
      <c r="H114" s="278" t="s">
        <v>4031</v>
      </c>
      <c r="I114" s="278">
        <v>15</v>
      </c>
      <c r="J114" s="278" t="s">
        <v>4034</v>
      </c>
      <c r="K114" s="280" t="s">
        <v>4035</v>
      </c>
    </row>
    <row r="115" spans="6:11" ht="14.5" x14ac:dyDescent="0.35">
      <c r="F115" s="278">
        <v>114</v>
      </c>
      <c r="G115" s="278" t="s">
        <v>3800</v>
      </c>
      <c r="H115" s="278" t="s">
        <v>4031</v>
      </c>
      <c r="I115" s="278">
        <v>15</v>
      </c>
      <c r="J115" s="278" t="s">
        <v>4036</v>
      </c>
      <c r="K115" s="280" t="s">
        <v>4037</v>
      </c>
    </row>
    <row r="116" spans="6:11" ht="14.5" x14ac:dyDescent="0.35">
      <c r="F116" s="278">
        <v>115</v>
      </c>
      <c r="G116" s="278" t="s">
        <v>3810</v>
      </c>
      <c r="H116" s="278" t="s">
        <v>4031</v>
      </c>
      <c r="I116" s="278">
        <v>15</v>
      </c>
      <c r="J116" s="278" t="s">
        <v>4038</v>
      </c>
      <c r="K116" s="280" t="s">
        <v>4039</v>
      </c>
    </row>
    <row r="117" spans="6:11" ht="14.5" x14ac:dyDescent="0.35">
      <c r="F117" s="278">
        <v>116</v>
      </c>
      <c r="G117" s="278" t="s">
        <v>3844</v>
      </c>
      <c r="H117" s="278" t="s">
        <v>4031</v>
      </c>
      <c r="I117" s="278">
        <v>15</v>
      </c>
      <c r="J117" s="278" t="s">
        <v>4040</v>
      </c>
      <c r="K117" s="280" t="s">
        <v>4041</v>
      </c>
    </row>
    <row r="118" spans="6:11" ht="14.5" x14ac:dyDescent="0.35">
      <c r="F118" s="278">
        <v>117</v>
      </c>
      <c r="G118" s="278" t="s">
        <v>3818</v>
      </c>
      <c r="H118" s="278" t="s">
        <v>4031</v>
      </c>
      <c r="I118" s="278">
        <v>15</v>
      </c>
      <c r="J118" s="278" t="s">
        <v>4042</v>
      </c>
      <c r="K118" s="280" t="s">
        <v>4043</v>
      </c>
    </row>
    <row r="119" spans="6:11" ht="14.5" x14ac:dyDescent="0.35">
      <c r="F119" s="278">
        <v>118</v>
      </c>
      <c r="G119" s="278" t="s">
        <v>3803</v>
      </c>
      <c r="H119" s="278" t="s">
        <v>4031</v>
      </c>
      <c r="I119" s="278">
        <v>15</v>
      </c>
      <c r="J119" s="278" t="s">
        <v>4044</v>
      </c>
      <c r="K119" s="280" t="s">
        <v>4045</v>
      </c>
    </row>
    <row r="120" spans="6:11" ht="14.5" x14ac:dyDescent="0.35">
      <c r="F120" s="278">
        <v>119</v>
      </c>
      <c r="G120" s="278" t="s">
        <v>767</v>
      </c>
      <c r="H120" s="278" t="s">
        <v>4031</v>
      </c>
      <c r="I120" s="278">
        <v>15</v>
      </c>
      <c r="J120" s="278" t="s">
        <v>4046</v>
      </c>
      <c r="K120" s="280" t="s">
        <v>4047</v>
      </c>
    </row>
    <row r="121" spans="6:11" ht="14.5" x14ac:dyDescent="0.35">
      <c r="F121" s="278">
        <v>120</v>
      </c>
      <c r="G121" s="278" t="s">
        <v>3797</v>
      </c>
      <c r="H121" s="278" t="s">
        <v>4031</v>
      </c>
      <c r="I121" s="278">
        <v>15</v>
      </c>
      <c r="J121" s="278" t="s">
        <v>4048</v>
      </c>
      <c r="K121" s="280" t="s">
        <v>4049</v>
      </c>
    </row>
    <row r="122" spans="6:11" ht="14.5" x14ac:dyDescent="0.35">
      <c r="F122" s="278">
        <v>121</v>
      </c>
      <c r="G122" s="278" t="s">
        <v>613</v>
      </c>
      <c r="H122" s="278" t="s">
        <v>4031</v>
      </c>
      <c r="I122" s="278">
        <v>15</v>
      </c>
      <c r="J122" s="278" t="s">
        <v>4050</v>
      </c>
      <c r="K122" s="280" t="s">
        <v>4051</v>
      </c>
    </row>
    <row r="123" spans="6:11" ht="14.5" x14ac:dyDescent="0.35">
      <c r="F123" s="278">
        <v>122</v>
      </c>
      <c r="G123" s="278" t="s">
        <v>3783</v>
      </c>
      <c r="H123" s="278" t="s">
        <v>4031</v>
      </c>
      <c r="I123" s="278">
        <v>15</v>
      </c>
      <c r="J123" s="278" t="s">
        <v>4052</v>
      </c>
      <c r="K123" s="280" t="s">
        <v>4053</v>
      </c>
    </row>
    <row r="124" spans="6:11" ht="14.5" x14ac:dyDescent="0.35">
      <c r="F124" s="278">
        <v>123</v>
      </c>
      <c r="G124" s="278" t="s">
        <v>3821</v>
      </c>
      <c r="H124" s="278" t="s">
        <v>4031</v>
      </c>
      <c r="I124" s="278">
        <v>15</v>
      </c>
      <c r="J124" s="278" t="s">
        <v>4054</v>
      </c>
      <c r="K124" s="280" t="s">
        <v>4055</v>
      </c>
    </row>
    <row r="125" spans="6:11" ht="14.5" x14ac:dyDescent="0.35">
      <c r="F125" s="278">
        <v>124</v>
      </c>
      <c r="G125" s="278" t="s">
        <v>3040</v>
      </c>
      <c r="H125" s="278" t="s">
        <v>4031</v>
      </c>
      <c r="I125" s="278">
        <v>15</v>
      </c>
      <c r="J125" s="278" t="s">
        <v>4056</v>
      </c>
      <c r="K125" s="280" t="s">
        <v>4057</v>
      </c>
    </row>
    <row r="126" spans="6:11" ht="14.5" x14ac:dyDescent="0.35">
      <c r="F126" s="278">
        <v>125</v>
      </c>
      <c r="G126" s="278" t="s">
        <v>3787</v>
      </c>
      <c r="H126" s="278" t="s">
        <v>4031</v>
      </c>
      <c r="I126" s="278">
        <v>15</v>
      </c>
      <c r="J126" s="278" t="s">
        <v>4058</v>
      </c>
      <c r="K126" s="280" t="s">
        <v>4059</v>
      </c>
    </row>
    <row r="127" spans="6:11" ht="14.5" x14ac:dyDescent="0.35">
      <c r="F127" s="278">
        <v>126</v>
      </c>
      <c r="G127" s="278" t="s">
        <v>3852</v>
      </c>
      <c r="H127" s="278" t="s">
        <v>4031</v>
      </c>
      <c r="I127" s="278">
        <v>15</v>
      </c>
      <c r="J127" s="278" t="s">
        <v>4060</v>
      </c>
      <c r="K127" s="280" t="s">
        <v>4061</v>
      </c>
    </row>
    <row r="128" spans="6:11" ht="14.5" x14ac:dyDescent="0.35">
      <c r="F128" s="278">
        <v>127</v>
      </c>
      <c r="G128" s="278" t="s">
        <v>3894</v>
      </c>
      <c r="H128" s="278" t="s">
        <v>4031</v>
      </c>
      <c r="I128" s="278">
        <v>15</v>
      </c>
      <c r="J128" s="278" t="s">
        <v>4062</v>
      </c>
      <c r="K128" s="280" t="s">
        <v>4063</v>
      </c>
    </row>
    <row r="129" spans="6:11" ht="14.5" x14ac:dyDescent="0.35">
      <c r="F129" s="278">
        <v>128</v>
      </c>
      <c r="G129" s="278" t="s">
        <v>3803</v>
      </c>
      <c r="H129" s="278" t="s">
        <v>4031</v>
      </c>
      <c r="I129" s="278">
        <v>15</v>
      </c>
      <c r="J129" s="278" t="s">
        <v>4064</v>
      </c>
      <c r="K129" s="280" t="s">
        <v>4065</v>
      </c>
    </row>
    <row r="130" spans="6:11" ht="14.5" x14ac:dyDescent="0.35">
      <c r="F130" s="278">
        <v>129</v>
      </c>
      <c r="G130" s="278" t="s">
        <v>692</v>
      </c>
      <c r="H130" s="278" t="s">
        <v>4031</v>
      </c>
      <c r="I130" s="278">
        <v>15</v>
      </c>
      <c r="J130" s="278" t="s">
        <v>4066</v>
      </c>
      <c r="K130" s="280" t="s">
        <v>4067</v>
      </c>
    </row>
    <row r="131" spans="6:11" ht="14.5" x14ac:dyDescent="0.35">
      <c r="F131" s="278">
        <v>130</v>
      </c>
      <c r="G131" s="278" t="s">
        <v>3830</v>
      </c>
      <c r="H131" s="278" t="s">
        <v>4031</v>
      </c>
      <c r="I131" s="278">
        <v>15</v>
      </c>
      <c r="J131" s="278" t="s">
        <v>4068</v>
      </c>
      <c r="K131" s="280" t="s">
        <v>4069</v>
      </c>
    </row>
    <row r="132" spans="6:11" ht="14.5" x14ac:dyDescent="0.35">
      <c r="F132" s="278">
        <v>131</v>
      </c>
      <c r="G132" s="278" t="s">
        <v>3827</v>
      </c>
      <c r="H132" s="278" t="s">
        <v>4031</v>
      </c>
      <c r="I132" s="278">
        <v>15</v>
      </c>
      <c r="J132" s="278" t="s">
        <v>4070</v>
      </c>
      <c r="K132" s="280" t="s">
        <v>4071</v>
      </c>
    </row>
    <row r="133" spans="6:11" ht="14.5" x14ac:dyDescent="0.35">
      <c r="F133" s="278">
        <v>132</v>
      </c>
      <c r="G133" s="278" t="s">
        <v>3818</v>
      </c>
      <c r="H133" s="278" t="s">
        <v>4072</v>
      </c>
      <c r="I133" s="278">
        <v>15</v>
      </c>
      <c r="J133" s="278" t="s">
        <v>4073</v>
      </c>
      <c r="K133" s="280" t="s">
        <v>4074</v>
      </c>
    </row>
    <row r="134" spans="6:11" ht="14.5" x14ac:dyDescent="0.35">
      <c r="F134" s="278">
        <v>133</v>
      </c>
      <c r="G134" s="278" t="s">
        <v>3783</v>
      </c>
      <c r="H134" s="278" t="s">
        <v>4072</v>
      </c>
      <c r="I134" s="278">
        <v>15</v>
      </c>
      <c r="J134" s="278" t="s">
        <v>4075</v>
      </c>
      <c r="K134" s="280" t="s">
        <v>4076</v>
      </c>
    </row>
    <row r="135" spans="6:11" ht="14.5" x14ac:dyDescent="0.35">
      <c r="F135" s="278">
        <v>134</v>
      </c>
      <c r="G135" s="278" t="s">
        <v>3821</v>
      </c>
      <c r="H135" s="278" t="s">
        <v>4072</v>
      </c>
      <c r="I135" s="278">
        <v>15</v>
      </c>
      <c r="J135" s="278" t="s">
        <v>4077</v>
      </c>
      <c r="K135" s="280" t="s">
        <v>4078</v>
      </c>
    </row>
    <row r="136" spans="6:11" ht="14.5" x14ac:dyDescent="0.35">
      <c r="F136" s="278">
        <v>135</v>
      </c>
      <c r="G136" s="278" t="s">
        <v>3824</v>
      </c>
      <c r="H136" s="278" t="s">
        <v>4072</v>
      </c>
      <c r="I136" s="278">
        <v>15</v>
      </c>
      <c r="J136" s="278" t="s">
        <v>4079</v>
      </c>
      <c r="K136" s="280" t="s">
        <v>4080</v>
      </c>
    </row>
    <row r="137" spans="6:11" ht="14.5" x14ac:dyDescent="0.35">
      <c r="F137" s="278">
        <v>136</v>
      </c>
      <c r="G137" s="278" t="s">
        <v>3830</v>
      </c>
      <c r="H137" s="278" t="s">
        <v>4072</v>
      </c>
      <c r="I137" s="278">
        <v>15</v>
      </c>
      <c r="J137" s="278" t="s">
        <v>4081</v>
      </c>
      <c r="K137" s="280" t="s">
        <v>4082</v>
      </c>
    </row>
    <row r="138" spans="6:11" ht="14.5" x14ac:dyDescent="0.35">
      <c r="F138" s="278">
        <v>137</v>
      </c>
      <c r="G138" s="278" t="s">
        <v>3835</v>
      </c>
      <c r="H138" s="278" t="s">
        <v>4083</v>
      </c>
      <c r="I138" s="278">
        <v>10</v>
      </c>
      <c r="J138" s="278" t="s">
        <v>4084</v>
      </c>
      <c r="K138" s="280" t="s">
        <v>4085</v>
      </c>
    </row>
    <row r="139" spans="6:11" ht="14.5" x14ac:dyDescent="0.35">
      <c r="F139" s="278">
        <v>138</v>
      </c>
      <c r="G139" s="278" t="s">
        <v>420</v>
      </c>
      <c r="H139" s="278" t="s">
        <v>4083</v>
      </c>
      <c r="I139" s="278">
        <v>10</v>
      </c>
      <c r="J139" s="278" t="s">
        <v>4086</v>
      </c>
      <c r="K139" s="280" t="s">
        <v>4087</v>
      </c>
    </row>
    <row r="140" spans="6:11" ht="14.5" x14ac:dyDescent="0.35">
      <c r="F140" s="278">
        <v>139</v>
      </c>
      <c r="G140" s="278" t="s">
        <v>3800</v>
      </c>
      <c r="H140" s="278" t="s">
        <v>4083</v>
      </c>
      <c r="I140" s="278">
        <v>10</v>
      </c>
      <c r="J140" s="278" t="s">
        <v>4088</v>
      </c>
      <c r="K140" s="280" t="s">
        <v>4089</v>
      </c>
    </row>
    <row r="141" spans="6:11" ht="14.5" x14ac:dyDescent="0.35">
      <c r="F141" s="278">
        <v>140</v>
      </c>
      <c r="G141" s="278" t="s">
        <v>3810</v>
      </c>
      <c r="H141" s="278" t="s">
        <v>4083</v>
      </c>
      <c r="I141" s="278">
        <v>10</v>
      </c>
      <c r="J141" s="278" t="s">
        <v>4090</v>
      </c>
      <c r="K141" s="280" t="s">
        <v>4091</v>
      </c>
    </row>
    <row r="142" spans="6:11" ht="14.5" x14ac:dyDescent="0.35">
      <c r="F142" s="278">
        <v>141</v>
      </c>
      <c r="G142" s="278" t="s">
        <v>3803</v>
      </c>
      <c r="H142" s="278" t="s">
        <v>4083</v>
      </c>
      <c r="I142" s="278">
        <v>10</v>
      </c>
      <c r="J142" s="278" t="s">
        <v>4092</v>
      </c>
      <c r="K142" s="280" t="s">
        <v>4093</v>
      </c>
    </row>
    <row r="143" spans="6:11" ht="14.5" x14ac:dyDescent="0.35">
      <c r="F143" s="278">
        <v>142</v>
      </c>
      <c r="G143" s="278" t="s">
        <v>3852</v>
      </c>
      <c r="H143" s="278" t="s">
        <v>4083</v>
      </c>
      <c r="I143" s="278">
        <v>10</v>
      </c>
      <c r="J143" s="278" t="s">
        <v>4094</v>
      </c>
      <c r="K143" s="280" t="s">
        <v>4095</v>
      </c>
    </row>
    <row r="144" spans="6:11" ht="14.5" x14ac:dyDescent="0.35">
      <c r="F144" s="278">
        <v>143</v>
      </c>
      <c r="G144" s="278" t="s">
        <v>3797</v>
      </c>
      <c r="H144" s="278" t="s">
        <v>4083</v>
      </c>
      <c r="I144" s="278">
        <v>10</v>
      </c>
      <c r="J144" s="278" t="s">
        <v>4096</v>
      </c>
      <c r="K144" s="280" t="s">
        <v>4097</v>
      </c>
    </row>
    <row r="145" spans="6:11" ht="14.5" x14ac:dyDescent="0.35">
      <c r="F145" s="278">
        <v>144</v>
      </c>
      <c r="G145" s="278" t="s">
        <v>613</v>
      </c>
      <c r="H145" s="278" t="s">
        <v>4083</v>
      </c>
      <c r="I145" s="278">
        <v>10</v>
      </c>
      <c r="J145" s="278" t="s">
        <v>4098</v>
      </c>
      <c r="K145" s="280" t="s">
        <v>4099</v>
      </c>
    </row>
    <row r="146" spans="6:11" ht="14.5" x14ac:dyDescent="0.35">
      <c r="F146" s="278">
        <v>145</v>
      </c>
      <c r="G146" s="278" t="s">
        <v>3783</v>
      </c>
      <c r="H146" s="278" t="s">
        <v>4083</v>
      </c>
      <c r="I146" s="278">
        <v>10</v>
      </c>
      <c r="J146" s="278" t="s">
        <v>4100</v>
      </c>
      <c r="K146" s="280" t="s">
        <v>4101</v>
      </c>
    </row>
    <row r="147" spans="6:11" ht="14.5" x14ac:dyDescent="0.35">
      <c r="F147" s="278">
        <v>146</v>
      </c>
      <c r="G147" s="278" t="s">
        <v>3040</v>
      </c>
      <c r="H147" s="278" t="s">
        <v>4083</v>
      </c>
      <c r="I147" s="278">
        <v>10</v>
      </c>
      <c r="J147" s="278" t="s">
        <v>4102</v>
      </c>
      <c r="K147" s="280" t="s">
        <v>4103</v>
      </c>
    </row>
    <row r="148" spans="6:11" ht="14.5" x14ac:dyDescent="0.35">
      <c r="F148" s="278">
        <v>147</v>
      </c>
      <c r="G148" s="278" t="s">
        <v>3824</v>
      </c>
      <c r="H148" s="278" t="s">
        <v>4083</v>
      </c>
      <c r="I148" s="278">
        <v>10</v>
      </c>
      <c r="J148" s="278" t="s">
        <v>4104</v>
      </c>
      <c r="K148" s="280" t="s">
        <v>4105</v>
      </c>
    </row>
    <row r="149" spans="6:11" ht="14.5" x14ac:dyDescent="0.35">
      <c r="F149" s="278">
        <v>148</v>
      </c>
      <c r="G149" s="278" t="s">
        <v>692</v>
      </c>
      <c r="H149" s="278" t="s">
        <v>4083</v>
      </c>
      <c r="I149" s="278">
        <v>10</v>
      </c>
      <c r="J149" s="278" t="s">
        <v>4106</v>
      </c>
      <c r="K149" s="280" t="s">
        <v>4107</v>
      </c>
    </row>
    <row r="150" spans="6:11" ht="14.5" x14ac:dyDescent="0.35">
      <c r="F150" s="278">
        <v>149</v>
      </c>
      <c r="G150" s="278" t="s">
        <v>708</v>
      </c>
      <c r="H150" s="278" t="s">
        <v>4083</v>
      </c>
      <c r="I150" s="278">
        <v>10</v>
      </c>
      <c r="J150" s="278" t="s">
        <v>4108</v>
      </c>
      <c r="K150" s="280" t="s">
        <v>4109</v>
      </c>
    </row>
    <row r="151" spans="6:11" ht="14.5" x14ac:dyDescent="0.35">
      <c r="F151" s="278">
        <v>150</v>
      </c>
      <c r="G151" s="278" t="s">
        <v>3827</v>
      </c>
      <c r="H151" s="278" t="s">
        <v>4083</v>
      </c>
      <c r="I151" s="278">
        <v>10</v>
      </c>
      <c r="J151" s="278" t="s">
        <v>4110</v>
      </c>
      <c r="K151" s="280" t="s">
        <v>4111</v>
      </c>
    </row>
    <row r="152" spans="6:11" ht="14.5" x14ac:dyDescent="0.35">
      <c r="F152" s="278">
        <v>151</v>
      </c>
      <c r="G152" s="278" t="s">
        <v>3894</v>
      </c>
      <c r="H152" s="278" t="s">
        <v>4083</v>
      </c>
      <c r="I152" s="278">
        <v>10</v>
      </c>
      <c r="J152" s="278" t="s">
        <v>4112</v>
      </c>
      <c r="K152" s="280" t="s">
        <v>4113</v>
      </c>
    </row>
    <row r="153" spans="6:11" ht="14.5" x14ac:dyDescent="0.35">
      <c r="F153" s="278">
        <v>152</v>
      </c>
      <c r="G153" s="278" t="s">
        <v>692</v>
      </c>
      <c r="H153" s="278" t="s">
        <v>4083</v>
      </c>
      <c r="I153" s="278">
        <v>10</v>
      </c>
      <c r="J153" s="278" t="s">
        <v>4114</v>
      </c>
      <c r="K153" s="280" t="s">
        <v>4115</v>
      </c>
    </row>
    <row r="154" spans="6:11" ht="14.5" x14ac:dyDescent="0.35">
      <c r="F154" s="278">
        <v>153</v>
      </c>
      <c r="G154" s="278" t="s">
        <v>3830</v>
      </c>
      <c r="H154" s="278" t="s">
        <v>4083</v>
      </c>
      <c r="I154" s="278">
        <v>10</v>
      </c>
      <c r="J154" s="278" t="s">
        <v>4116</v>
      </c>
      <c r="K154" s="280" t="s">
        <v>4117</v>
      </c>
    </row>
    <row r="155" spans="6:11" ht="14.5" x14ac:dyDescent="0.35">
      <c r="F155" s="278">
        <v>154</v>
      </c>
      <c r="G155" s="278" t="s">
        <v>3835</v>
      </c>
      <c r="H155" s="278" t="s">
        <v>4118</v>
      </c>
      <c r="I155" s="278">
        <v>10</v>
      </c>
      <c r="J155" s="278" t="s">
        <v>4119</v>
      </c>
      <c r="K155" s="280" t="s">
        <v>4120</v>
      </c>
    </row>
    <row r="156" spans="6:11" ht="14.5" x14ac:dyDescent="0.35">
      <c r="F156" s="278">
        <v>155</v>
      </c>
      <c r="G156" s="278" t="s">
        <v>420</v>
      </c>
      <c r="H156" s="278" t="s">
        <v>4118</v>
      </c>
      <c r="I156" s="278">
        <v>10</v>
      </c>
      <c r="J156" s="278" t="s">
        <v>4121</v>
      </c>
      <c r="K156" s="280" t="s">
        <v>4122</v>
      </c>
    </row>
    <row r="157" spans="6:11" ht="14.5" x14ac:dyDescent="0.35">
      <c r="F157" s="278">
        <v>156</v>
      </c>
      <c r="G157" s="278" t="s">
        <v>3800</v>
      </c>
      <c r="H157" s="278" t="s">
        <v>4118</v>
      </c>
      <c r="I157" s="278">
        <v>10</v>
      </c>
      <c r="J157" s="278" t="s">
        <v>4123</v>
      </c>
      <c r="K157" s="280" t="s">
        <v>4124</v>
      </c>
    </row>
    <row r="158" spans="6:11" ht="14.5" x14ac:dyDescent="0.35">
      <c r="F158" s="278">
        <v>157</v>
      </c>
      <c r="G158" s="278" t="s">
        <v>3797</v>
      </c>
      <c r="H158" s="278" t="s">
        <v>4118</v>
      </c>
      <c r="I158" s="278">
        <v>10</v>
      </c>
      <c r="J158" s="278" t="s">
        <v>4125</v>
      </c>
      <c r="K158" s="280" t="s">
        <v>4126</v>
      </c>
    </row>
    <row r="159" spans="6:11" ht="14.5" x14ac:dyDescent="0.35">
      <c r="F159" s="278">
        <v>158</v>
      </c>
      <c r="G159" s="278" t="s">
        <v>613</v>
      </c>
      <c r="H159" s="278" t="s">
        <v>4118</v>
      </c>
      <c r="I159" s="278">
        <v>10</v>
      </c>
      <c r="J159" s="278" t="s">
        <v>4127</v>
      </c>
      <c r="K159" s="280" t="s">
        <v>4128</v>
      </c>
    </row>
    <row r="160" spans="6:11" ht="14.5" x14ac:dyDescent="0.35">
      <c r="F160" s="278">
        <v>159</v>
      </c>
      <c r="G160" s="278" t="s">
        <v>3824</v>
      </c>
      <c r="H160" s="278" t="s">
        <v>4118</v>
      </c>
      <c r="I160" s="278">
        <v>10</v>
      </c>
      <c r="J160" s="278" t="s">
        <v>4129</v>
      </c>
      <c r="K160" s="280" t="s">
        <v>4130</v>
      </c>
    </row>
    <row r="161" spans="6:11" ht="14.5" x14ac:dyDescent="0.35">
      <c r="F161" s="278">
        <v>160</v>
      </c>
      <c r="G161" s="278" t="s">
        <v>3894</v>
      </c>
      <c r="H161" s="278" t="s">
        <v>4118</v>
      </c>
      <c r="I161" s="278">
        <v>10</v>
      </c>
      <c r="J161" s="278" t="s">
        <v>4131</v>
      </c>
      <c r="K161" s="280" t="s">
        <v>4132</v>
      </c>
    </row>
    <row r="162" spans="6:11" ht="14.5" x14ac:dyDescent="0.35">
      <c r="F162" s="278">
        <v>161</v>
      </c>
      <c r="G162" s="278" t="s">
        <v>3830</v>
      </c>
      <c r="H162" s="278" t="s">
        <v>4118</v>
      </c>
      <c r="I162" s="278">
        <v>10</v>
      </c>
      <c r="J162" s="278" t="s">
        <v>4133</v>
      </c>
      <c r="K162" s="280" t="s">
        <v>4134</v>
      </c>
    </row>
    <row r="163" spans="6:11" ht="14.5" x14ac:dyDescent="0.35">
      <c r="F163" s="278">
        <v>162</v>
      </c>
      <c r="G163" s="278" t="s">
        <v>3835</v>
      </c>
      <c r="H163" s="278" t="s">
        <v>4135</v>
      </c>
      <c r="I163" s="278">
        <v>10</v>
      </c>
      <c r="J163" s="278" t="s">
        <v>4136</v>
      </c>
      <c r="K163" s="280" t="s">
        <v>4137</v>
      </c>
    </row>
    <row r="164" spans="6:11" ht="14.5" x14ac:dyDescent="0.35">
      <c r="F164" s="278">
        <v>163</v>
      </c>
      <c r="G164" s="278" t="s">
        <v>420</v>
      </c>
      <c r="H164" s="278" t="s">
        <v>4135</v>
      </c>
      <c r="I164" s="278">
        <v>10</v>
      </c>
      <c r="J164" s="278" t="s">
        <v>4138</v>
      </c>
      <c r="K164" s="280" t="s">
        <v>4139</v>
      </c>
    </row>
    <row r="165" spans="6:11" ht="14.5" x14ac:dyDescent="0.35">
      <c r="F165" s="278">
        <v>164</v>
      </c>
      <c r="G165" s="278" t="s">
        <v>3800</v>
      </c>
      <c r="H165" s="278" t="s">
        <v>4135</v>
      </c>
      <c r="I165" s="278">
        <v>10</v>
      </c>
      <c r="J165" s="278" t="s">
        <v>4140</v>
      </c>
      <c r="K165" s="280" t="s">
        <v>4141</v>
      </c>
    </row>
    <row r="166" spans="6:11" ht="14.5" x14ac:dyDescent="0.35">
      <c r="F166" s="278">
        <v>165</v>
      </c>
      <c r="G166" s="278" t="s">
        <v>613</v>
      </c>
      <c r="H166" s="278" t="s">
        <v>4135</v>
      </c>
      <c r="I166" s="278">
        <v>10</v>
      </c>
      <c r="J166" s="278" t="s">
        <v>4142</v>
      </c>
      <c r="K166" s="280" t="s">
        <v>4143</v>
      </c>
    </row>
    <row r="167" spans="6:11" ht="14.5" x14ac:dyDescent="0.35">
      <c r="F167" s="278">
        <v>166</v>
      </c>
      <c r="G167" s="278" t="s">
        <v>3824</v>
      </c>
      <c r="H167" s="278" t="s">
        <v>4135</v>
      </c>
      <c r="I167" s="278">
        <v>10</v>
      </c>
      <c r="J167" s="282" t="s">
        <v>4144</v>
      </c>
      <c r="K167" s="277" t="s">
        <v>4145</v>
      </c>
    </row>
    <row r="168" spans="6:11" ht="14.5" x14ac:dyDescent="0.35">
      <c r="F168" s="278">
        <v>167</v>
      </c>
      <c r="G168" s="278" t="s">
        <v>420</v>
      </c>
      <c r="H168" s="278" t="s">
        <v>4146</v>
      </c>
      <c r="I168" s="278">
        <v>10</v>
      </c>
      <c r="J168" s="282" t="s">
        <v>4147</v>
      </c>
      <c r="K168" s="277" t="s">
        <v>4148</v>
      </c>
    </row>
    <row r="169" spans="6:11" ht="14.5" x14ac:dyDescent="0.35">
      <c r="F169" s="278">
        <v>168</v>
      </c>
      <c r="G169" s="278" t="s">
        <v>613</v>
      </c>
      <c r="H169" s="278" t="s">
        <v>4146</v>
      </c>
      <c r="I169" s="278">
        <v>10</v>
      </c>
      <c r="J169" s="282" t="s">
        <v>4149</v>
      </c>
      <c r="K169" s="277" t="s">
        <v>4150</v>
      </c>
    </row>
    <row r="170" spans="6:11" ht="14.5" x14ac:dyDescent="0.35">
      <c r="F170" s="278">
        <v>169</v>
      </c>
      <c r="G170" s="278" t="s">
        <v>3824</v>
      </c>
      <c r="H170" s="278" t="s">
        <v>4146</v>
      </c>
      <c r="I170" s="278">
        <v>10</v>
      </c>
      <c r="J170" s="282" t="s">
        <v>4151</v>
      </c>
      <c r="K170" s="277" t="s">
        <v>4152</v>
      </c>
    </row>
    <row r="171" spans="6:11" ht="14.5" x14ac:dyDescent="0.35">
      <c r="F171" s="278">
        <v>170</v>
      </c>
      <c r="G171" s="278" t="s">
        <v>420</v>
      </c>
      <c r="H171" s="278" t="s">
        <v>4153</v>
      </c>
      <c r="I171" s="278">
        <v>10</v>
      </c>
      <c r="J171" s="282" t="s">
        <v>4154</v>
      </c>
      <c r="K171" s="277" t="s">
        <v>4155</v>
      </c>
    </row>
    <row r="172" spans="6:11" ht="14.5" x14ac:dyDescent="0.35">
      <c r="F172" s="278">
        <v>171</v>
      </c>
      <c r="G172" s="278" t="s">
        <v>420</v>
      </c>
      <c r="H172" s="278" t="s">
        <v>4156</v>
      </c>
      <c r="I172" s="278">
        <v>10</v>
      </c>
      <c r="J172" s="282" t="s">
        <v>4157</v>
      </c>
      <c r="K172" s="277" t="s">
        <v>4158</v>
      </c>
    </row>
    <row r="173" spans="6:11" ht="14.5" x14ac:dyDescent="0.35">
      <c r="F173" s="278">
        <v>172</v>
      </c>
      <c r="G173" s="278" t="s">
        <v>420</v>
      </c>
      <c r="H173" s="278" t="s">
        <v>4159</v>
      </c>
      <c r="I173" s="278">
        <v>10</v>
      </c>
      <c r="J173" s="282" t="s">
        <v>4160</v>
      </c>
      <c r="K173" s="277" t="s">
        <v>4161</v>
      </c>
    </row>
    <row r="174" spans="6:11" ht="14.5" x14ac:dyDescent="0.35">
      <c r="F174" s="278">
        <v>173</v>
      </c>
      <c r="G174" s="278" t="s">
        <v>420</v>
      </c>
      <c r="H174" s="278" t="s">
        <v>4162</v>
      </c>
      <c r="I174" s="278">
        <v>10</v>
      </c>
      <c r="J174" s="282" t="s">
        <v>4163</v>
      </c>
      <c r="K174" s="277" t="s">
        <v>4164</v>
      </c>
    </row>
    <row r="175" spans="6:11" ht="14.5" x14ac:dyDescent="0.35">
      <c r="F175" s="278">
        <v>174</v>
      </c>
      <c r="G175" s="278" t="s">
        <v>420</v>
      </c>
      <c r="H175" s="278" t="s">
        <v>4165</v>
      </c>
      <c r="I175" s="278">
        <v>10</v>
      </c>
      <c r="J175" s="282" t="s">
        <v>4166</v>
      </c>
      <c r="K175" s="277" t="s">
        <v>4167</v>
      </c>
    </row>
  </sheetData>
  <pageMargins left="0.7" right="0.7" top="0.75" bottom="0.75" header="0.3" footer="0.3"/>
  <pageSetup fitToWidth="8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50"/>
  <sheetViews>
    <sheetView zoomScale="84" workbookViewId="0">
      <selection activeCell="H25" sqref="H25"/>
    </sheetView>
  </sheetViews>
  <sheetFormatPr defaultColWidth="8.81640625" defaultRowHeight="12.5" x14ac:dyDescent="0.25"/>
  <cols>
    <col min="1" max="1" width="6" customWidth="1"/>
    <col min="2" max="2" width="16.1796875" customWidth="1"/>
    <col min="3" max="12" width="13.81640625" customWidth="1"/>
  </cols>
  <sheetData>
    <row r="1" spans="1:12" ht="20" x14ac:dyDescent="0.4">
      <c r="A1" s="530" t="s">
        <v>160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3" spans="1:1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</row>
    <row r="4" spans="1:12" ht="13" x14ac:dyDescent="0.3">
      <c r="A4" s="42">
        <v>1</v>
      </c>
      <c r="B4" s="47" t="s">
        <v>229</v>
      </c>
      <c r="C4" s="28" t="s">
        <v>426</v>
      </c>
      <c r="D4" s="28" t="s">
        <v>238</v>
      </c>
      <c r="E4" s="28" t="s">
        <v>256</v>
      </c>
      <c r="F4" s="28" t="s">
        <v>274</v>
      </c>
      <c r="G4" s="28" t="s">
        <v>291</v>
      </c>
      <c r="H4" s="28" t="s">
        <v>305</v>
      </c>
      <c r="I4" s="28" t="s">
        <v>321</v>
      </c>
      <c r="J4" s="28" t="s">
        <v>334</v>
      </c>
      <c r="K4" s="64"/>
      <c r="L4" s="64"/>
    </row>
    <row r="5" spans="1:12" ht="13.5" thickBot="1" x14ac:dyDescent="0.35">
      <c r="A5" s="48"/>
      <c r="B5" s="49" t="s">
        <v>385</v>
      </c>
      <c r="C5" s="63"/>
      <c r="D5" s="63"/>
      <c r="E5" s="63"/>
      <c r="F5" s="63"/>
      <c r="G5" s="63"/>
      <c r="H5" s="63"/>
      <c r="I5" s="63"/>
      <c r="J5" s="63"/>
      <c r="K5" s="68"/>
      <c r="L5" s="68"/>
    </row>
    <row r="6" spans="1:12" ht="13" x14ac:dyDescent="0.3">
      <c r="A6" s="46">
        <v>2</v>
      </c>
      <c r="B6" s="47" t="s">
        <v>920</v>
      </c>
      <c r="C6" s="62" t="s">
        <v>427</v>
      </c>
      <c r="D6" s="62" t="s">
        <v>239</v>
      </c>
      <c r="E6" s="62" t="s">
        <v>257</v>
      </c>
      <c r="F6" s="62" t="s">
        <v>275</v>
      </c>
      <c r="G6" s="62" t="s">
        <v>292</v>
      </c>
      <c r="H6" s="62" t="s">
        <v>104</v>
      </c>
      <c r="I6" s="62" t="s">
        <v>322</v>
      </c>
      <c r="J6" s="62" t="s">
        <v>335</v>
      </c>
      <c r="K6" s="62" t="s">
        <v>346</v>
      </c>
      <c r="L6" s="62" t="s">
        <v>371</v>
      </c>
    </row>
    <row r="7" spans="1:12" ht="13.5" thickBot="1" x14ac:dyDescent="0.35">
      <c r="A7" s="48"/>
      <c r="B7" s="49" t="s">
        <v>385</v>
      </c>
      <c r="C7" s="63"/>
      <c r="D7" s="63"/>
      <c r="E7" s="63"/>
      <c r="F7" s="63"/>
      <c r="G7" s="63"/>
      <c r="H7" s="63"/>
      <c r="I7" s="63"/>
      <c r="J7" s="63"/>
      <c r="K7" s="63" t="s">
        <v>1063</v>
      </c>
      <c r="L7" s="63"/>
    </row>
    <row r="8" spans="1:12" ht="13" x14ac:dyDescent="0.3">
      <c r="A8" s="46">
        <v>3</v>
      </c>
      <c r="B8" s="47" t="s">
        <v>698</v>
      </c>
      <c r="C8" s="62" t="s">
        <v>428</v>
      </c>
      <c r="D8" s="62" t="s">
        <v>240</v>
      </c>
      <c r="E8" s="62" t="s">
        <v>258</v>
      </c>
      <c r="F8" s="62" t="s">
        <v>277</v>
      </c>
      <c r="G8" s="62" t="s">
        <v>293</v>
      </c>
      <c r="H8" s="62" t="s">
        <v>306</v>
      </c>
      <c r="I8" s="62" t="s">
        <v>323</v>
      </c>
      <c r="J8" s="62"/>
      <c r="K8" s="62" t="s">
        <v>347</v>
      </c>
      <c r="L8" s="62" t="s">
        <v>370</v>
      </c>
    </row>
    <row r="9" spans="1:12" ht="13.5" thickBot="1" x14ac:dyDescent="0.35">
      <c r="A9" s="48"/>
      <c r="B9" s="49" t="s">
        <v>385</v>
      </c>
      <c r="C9" s="63"/>
      <c r="D9" s="63"/>
      <c r="E9" s="63"/>
      <c r="F9" s="63"/>
      <c r="G9" s="63" t="s">
        <v>564</v>
      </c>
      <c r="H9" s="63"/>
      <c r="I9" s="63"/>
      <c r="J9" s="63" t="s">
        <v>667</v>
      </c>
      <c r="K9" s="63"/>
      <c r="L9" s="63"/>
    </row>
    <row r="10" spans="1:12" ht="13" x14ac:dyDescent="0.3">
      <c r="A10" s="46">
        <v>4</v>
      </c>
      <c r="B10" s="44" t="s">
        <v>1145</v>
      </c>
      <c r="C10" s="62" t="s">
        <v>429</v>
      </c>
      <c r="D10" s="62" t="s">
        <v>241</v>
      </c>
      <c r="E10" s="62" t="s">
        <v>259</v>
      </c>
      <c r="F10" s="62" t="s">
        <v>276</v>
      </c>
      <c r="G10" s="62" t="s">
        <v>294</v>
      </c>
      <c r="H10" s="62" t="s">
        <v>307</v>
      </c>
      <c r="I10" s="62" t="s">
        <v>324</v>
      </c>
      <c r="J10" s="88" t="s">
        <v>336</v>
      </c>
      <c r="K10" s="62" t="s">
        <v>348</v>
      </c>
      <c r="L10" s="62" t="s">
        <v>369</v>
      </c>
    </row>
    <row r="11" spans="1:12" ht="13.5" thickBot="1" x14ac:dyDescent="0.35">
      <c r="A11" s="48"/>
      <c r="B11" s="49" t="s">
        <v>385</v>
      </c>
      <c r="C11" s="63"/>
      <c r="D11" s="63"/>
      <c r="E11" s="63"/>
      <c r="F11" s="63"/>
      <c r="G11" s="63" t="s">
        <v>735</v>
      </c>
      <c r="H11" s="63"/>
      <c r="I11" s="63" t="s">
        <v>543</v>
      </c>
      <c r="J11" s="63" t="s">
        <v>698</v>
      </c>
      <c r="K11" s="63"/>
      <c r="L11" s="63"/>
    </row>
    <row r="12" spans="1:12" ht="13" x14ac:dyDescent="0.3">
      <c r="A12" s="46">
        <v>5</v>
      </c>
      <c r="B12" s="47" t="s">
        <v>667</v>
      </c>
      <c r="C12" s="62" t="s">
        <v>430</v>
      </c>
      <c r="D12" s="62" t="s">
        <v>242</v>
      </c>
      <c r="E12" s="62" t="s">
        <v>260</v>
      </c>
      <c r="F12" s="62"/>
      <c r="G12" s="62"/>
      <c r="H12" s="62"/>
      <c r="I12" s="62"/>
      <c r="J12" s="62"/>
      <c r="K12" s="62"/>
      <c r="L12" s="62"/>
    </row>
    <row r="13" spans="1:12" ht="13.5" thickBot="1" x14ac:dyDescent="0.35">
      <c r="A13" s="48"/>
      <c r="B13" s="49" t="s">
        <v>385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2" ht="13" x14ac:dyDescent="0.3">
      <c r="A14" s="46">
        <v>6</v>
      </c>
      <c r="B14" s="47" t="s">
        <v>824</v>
      </c>
      <c r="C14" s="62" t="s">
        <v>431</v>
      </c>
      <c r="D14" s="62" t="s">
        <v>243</v>
      </c>
      <c r="E14" s="83" t="s">
        <v>261</v>
      </c>
      <c r="F14" s="62" t="s">
        <v>278</v>
      </c>
      <c r="G14" s="62" t="s">
        <v>295</v>
      </c>
      <c r="H14" s="62" t="s">
        <v>308</v>
      </c>
      <c r="I14" s="62" t="s">
        <v>325</v>
      </c>
      <c r="J14" s="62" t="s">
        <v>337</v>
      </c>
      <c r="K14" s="62" t="s">
        <v>349</v>
      </c>
      <c r="L14" s="62" t="s">
        <v>368</v>
      </c>
    </row>
    <row r="15" spans="1:12" ht="13.5" thickBot="1" x14ac:dyDescent="0.35">
      <c r="A15" s="48"/>
      <c r="B15" s="49" t="s">
        <v>385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ht="13" x14ac:dyDescent="0.3">
      <c r="A16" s="46">
        <v>7</v>
      </c>
      <c r="B16" s="50" t="s">
        <v>454</v>
      </c>
      <c r="C16" s="62" t="s">
        <v>432</v>
      </c>
      <c r="D16" s="62" t="s">
        <v>244</v>
      </c>
      <c r="E16" s="62" t="s">
        <v>1040</v>
      </c>
      <c r="F16" s="62" t="s">
        <v>279</v>
      </c>
      <c r="G16" s="62" t="s">
        <v>972</v>
      </c>
      <c r="H16" s="62" t="s">
        <v>309</v>
      </c>
      <c r="I16" s="62" t="s">
        <v>326</v>
      </c>
      <c r="J16" s="62" t="s">
        <v>338</v>
      </c>
      <c r="K16" s="62" t="s">
        <v>350</v>
      </c>
      <c r="L16" s="62" t="s">
        <v>367</v>
      </c>
    </row>
    <row r="17" spans="1:13" ht="13.5" thickBot="1" x14ac:dyDescent="0.35">
      <c r="A17" s="48"/>
      <c r="B17" s="49" t="s">
        <v>385</v>
      </c>
      <c r="C17" s="63"/>
      <c r="D17" s="63"/>
      <c r="E17" s="63" t="s">
        <v>1063</v>
      </c>
      <c r="F17" s="63"/>
      <c r="G17" s="63"/>
      <c r="H17" s="63"/>
      <c r="I17" s="63"/>
      <c r="J17" s="63"/>
      <c r="K17" s="63"/>
      <c r="L17" s="63"/>
    </row>
    <row r="18" spans="1:13" ht="13" x14ac:dyDescent="0.3">
      <c r="A18" s="46">
        <v>8</v>
      </c>
      <c r="B18" s="50" t="s">
        <v>591</v>
      </c>
      <c r="C18" s="62" t="s">
        <v>433</v>
      </c>
      <c r="D18" s="62" t="s">
        <v>245</v>
      </c>
      <c r="E18" s="62" t="s">
        <v>262</v>
      </c>
      <c r="F18" s="62" t="s">
        <v>280</v>
      </c>
      <c r="G18" s="62" t="s">
        <v>296</v>
      </c>
      <c r="H18" s="62" t="s">
        <v>891</v>
      </c>
      <c r="I18" s="88" t="s">
        <v>327</v>
      </c>
      <c r="J18" s="62" t="s">
        <v>339</v>
      </c>
      <c r="K18" s="62" t="s">
        <v>351</v>
      </c>
      <c r="L18" s="62" t="s">
        <v>366</v>
      </c>
    </row>
    <row r="19" spans="1:13" ht="13.5" thickBot="1" x14ac:dyDescent="0.35">
      <c r="A19" s="48"/>
      <c r="B19" s="49" t="s">
        <v>385</v>
      </c>
      <c r="C19" s="63"/>
      <c r="D19" s="63"/>
      <c r="E19" s="63"/>
      <c r="F19" s="63"/>
      <c r="G19" s="63" t="s">
        <v>564</v>
      </c>
      <c r="H19" s="63"/>
      <c r="I19" s="63"/>
      <c r="J19" s="63" t="s">
        <v>652</v>
      </c>
      <c r="K19" s="63"/>
      <c r="L19" s="63"/>
    </row>
    <row r="20" spans="1:13" ht="13" x14ac:dyDescent="0.3">
      <c r="A20" s="46">
        <v>9</v>
      </c>
      <c r="B20" s="50" t="s">
        <v>735</v>
      </c>
      <c r="C20" s="62" t="s">
        <v>434</v>
      </c>
      <c r="D20" s="62" t="s">
        <v>246</v>
      </c>
      <c r="E20" s="62" t="s">
        <v>263</v>
      </c>
      <c r="F20" s="62" t="s">
        <v>281</v>
      </c>
      <c r="G20" s="62" t="s">
        <v>297</v>
      </c>
      <c r="H20" s="62" t="s">
        <v>310</v>
      </c>
      <c r="I20" s="62" t="s">
        <v>1018</v>
      </c>
      <c r="J20" s="62" t="s">
        <v>340</v>
      </c>
      <c r="K20" s="62" t="s">
        <v>352</v>
      </c>
      <c r="L20" s="62" t="s">
        <v>365</v>
      </c>
    </row>
    <row r="21" spans="1:13" ht="13.5" thickBot="1" x14ac:dyDescent="0.35">
      <c r="A21" s="48"/>
      <c r="B21" s="49" t="s">
        <v>385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3" ht="13" x14ac:dyDescent="0.3">
      <c r="A22" s="46">
        <v>10</v>
      </c>
      <c r="B22" s="47" t="s">
        <v>236</v>
      </c>
      <c r="C22" s="62" t="s">
        <v>435</v>
      </c>
      <c r="D22" s="62" t="s">
        <v>248</v>
      </c>
      <c r="E22" s="62" t="s">
        <v>264</v>
      </c>
      <c r="F22" s="62" t="s">
        <v>282</v>
      </c>
      <c r="G22" s="62" t="s">
        <v>298</v>
      </c>
      <c r="H22" s="62" t="s">
        <v>311</v>
      </c>
      <c r="I22" s="62" t="s">
        <v>328</v>
      </c>
      <c r="J22" s="62" t="s">
        <v>945</v>
      </c>
      <c r="K22" s="62" t="s">
        <v>101</v>
      </c>
      <c r="L22" s="62" t="s">
        <v>1024</v>
      </c>
      <c r="M22" s="89"/>
    </row>
    <row r="23" spans="1:13" ht="13.5" thickBot="1" x14ac:dyDescent="0.35">
      <c r="A23" s="48"/>
      <c r="B23" s="49" t="s">
        <v>385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</row>
    <row r="24" spans="1:13" ht="13" x14ac:dyDescent="0.3">
      <c r="A24" s="46">
        <v>11</v>
      </c>
      <c r="B24" s="50" t="s">
        <v>543</v>
      </c>
      <c r="C24" s="62" t="s">
        <v>436</v>
      </c>
      <c r="D24" s="62" t="s">
        <v>247</v>
      </c>
      <c r="E24" s="62" t="s">
        <v>265</v>
      </c>
      <c r="F24" s="62" t="s">
        <v>283</v>
      </c>
      <c r="G24" s="62" t="s">
        <v>299</v>
      </c>
      <c r="H24" s="62" t="s">
        <v>312</v>
      </c>
      <c r="I24" s="62" t="s">
        <v>329</v>
      </c>
      <c r="J24" s="62" t="s">
        <v>341</v>
      </c>
      <c r="K24" s="62" t="s">
        <v>353</v>
      </c>
      <c r="L24" s="62" t="s">
        <v>364</v>
      </c>
    </row>
    <row r="25" spans="1:13" ht="13.5" thickBot="1" x14ac:dyDescent="0.35">
      <c r="A25" s="48"/>
      <c r="B25" s="49" t="s">
        <v>385</v>
      </c>
      <c r="C25" s="63"/>
      <c r="D25" s="63" t="s">
        <v>1145</v>
      </c>
      <c r="E25" s="63"/>
      <c r="F25" s="63" t="s">
        <v>1145</v>
      </c>
      <c r="G25" s="63"/>
      <c r="H25" s="63" t="s">
        <v>1145</v>
      </c>
      <c r="I25" s="63"/>
      <c r="J25" s="63"/>
      <c r="K25" s="63"/>
      <c r="L25" s="63"/>
    </row>
    <row r="26" spans="1:13" ht="13" x14ac:dyDescent="0.3">
      <c r="A26" s="46">
        <v>12</v>
      </c>
      <c r="B26" s="47" t="s">
        <v>564</v>
      </c>
      <c r="C26" s="62" t="s">
        <v>437</v>
      </c>
      <c r="D26" s="62" t="s">
        <v>249</v>
      </c>
      <c r="E26" s="62" t="s">
        <v>266</v>
      </c>
      <c r="F26" s="62" t="s">
        <v>284</v>
      </c>
      <c r="G26" s="62" t="s">
        <v>300</v>
      </c>
      <c r="H26" s="62" t="s">
        <v>1024</v>
      </c>
      <c r="I26" s="88" t="s">
        <v>330</v>
      </c>
      <c r="J26" s="62" t="s">
        <v>342</v>
      </c>
      <c r="K26" s="62" t="s">
        <v>354</v>
      </c>
      <c r="L26" s="62" t="s">
        <v>363</v>
      </c>
    </row>
    <row r="27" spans="1:13" ht="13.5" thickBot="1" x14ac:dyDescent="0.35">
      <c r="A27" s="48"/>
      <c r="B27" s="49" t="s">
        <v>385</v>
      </c>
      <c r="C27" s="63"/>
      <c r="D27" s="63"/>
      <c r="E27" s="63"/>
      <c r="F27" s="63"/>
      <c r="G27" s="63"/>
      <c r="H27" s="63"/>
      <c r="I27" s="63" t="s">
        <v>591</v>
      </c>
      <c r="J27" s="63" t="s">
        <v>591</v>
      </c>
      <c r="K27" s="63" t="s">
        <v>591</v>
      </c>
      <c r="L27" s="63" t="s">
        <v>591</v>
      </c>
    </row>
    <row r="28" spans="1:13" ht="13" x14ac:dyDescent="0.3">
      <c r="A28" s="46">
        <v>13</v>
      </c>
      <c r="B28" s="47" t="s">
        <v>652</v>
      </c>
      <c r="C28" s="62" t="s">
        <v>1086</v>
      </c>
      <c r="D28" s="62" t="s">
        <v>250</v>
      </c>
      <c r="E28" s="62" t="s">
        <v>267</v>
      </c>
      <c r="F28" s="62" t="s">
        <v>285</v>
      </c>
      <c r="G28" s="62" t="s">
        <v>930</v>
      </c>
      <c r="H28" s="62" t="s">
        <v>313</v>
      </c>
      <c r="I28" s="62" t="s">
        <v>331</v>
      </c>
      <c r="J28" s="62" t="s">
        <v>343</v>
      </c>
      <c r="K28" s="62" t="s">
        <v>355</v>
      </c>
      <c r="L28" s="62" t="s">
        <v>362</v>
      </c>
    </row>
    <row r="29" spans="1:13" ht="13.5" thickBot="1" x14ac:dyDescent="0.35">
      <c r="A29" s="48"/>
      <c r="B29" s="49" t="s">
        <v>385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</row>
    <row r="30" spans="1:13" ht="13" x14ac:dyDescent="0.3">
      <c r="A30" s="46">
        <v>14</v>
      </c>
      <c r="B30" s="47" t="s">
        <v>614</v>
      </c>
      <c r="C30" s="62" t="s">
        <v>438</v>
      </c>
      <c r="D30" s="62" t="s">
        <v>251</v>
      </c>
      <c r="E30" s="27" t="s">
        <v>268</v>
      </c>
      <c r="F30" s="62" t="s">
        <v>286</v>
      </c>
      <c r="G30" s="62" t="s">
        <v>301</v>
      </c>
      <c r="H30" s="62" t="s">
        <v>314</v>
      </c>
      <c r="I30" s="62" t="s">
        <v>332</v>
      </c>
      <c r="J30" s="62" t="s">
        <v>1092</v>
      </c>
      <c r="K30" s="62" t="s">
        <v>356</v>
      </c>
      <c r="L30" s="62" t="s">
        <v>1024</v>
      </c>
      <c r="M30" s="90"/>
    </row>
    <row r="31" spans="1:13" ht="13.5" thickBot="1" x14ac:dyDescent="0.35">
      <c r="A31" s="48"/>
      <c r="B31" s="49" t="s">
        <v>385</v>
      </c>
      <c r="C31" s="63"/>
      <c r="D31" s="63"/>
      <c r="E31" s="63"/>
      <c r="F31" s="63" t="s">
        <v>229</v>
      </c>
      <c r="G31" s="63"/>
      <c r="H31" s="63"/>
      <c r="I31" s="63"/>
      <c r="J31" s="63"/>
      <c r="K31" s="63"/>
      <c r="L31" s="63"/>
    </row>
    <row r="32" spans="1:13" ht="13" x14ac:dyDescent="0.3">
      <c r="A32" s="46">
        <v>15</v>
      </c>
      <c r="B32" s="47" t="s">
        <v>1184</v>
      </c>
      <c r="C32" s="62" t="s">
        <v>439</v>
      </c>
      <c r="D32" s="62" t="s">
        <v>252</v>
      </c>
      <c r="E32" s="62" t="s">
        <v>269</v>
      </c>
      <c r="F32" s="62" t="s">
        <v>287</v>
      </c>
      <c r="G32" s="62" t="s">
        <v>316</v>
      </c>
      <c r="H32" s="62" t="s">
        <v>315</v>
      </c>
      <c r="I32" s="62" t="s">
        <v>317</v>
      </c>
      <c r="J32" s="62" t="s">
        <v>344</v>
      </c>
      <c r="K32" s="62" t="s">
        <v>372</v>
      </c>
      <c r="L32" s="88" t="s">
        <v>361</v>
      </c>
    </row>
    <row r="33" spans="1:12" ht="13.5" thickBot="1" x14ac:dyDescent="0.35">
      <c r="A33" s="48"/>
      <c r="B33" s="49" t="s">
        <v>385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</row>
    <row r="34" spans="1:12" ht="13" x14ac:dyDescent="0.3">
      <c r="A34" s="46">
        <v>16</v>
      </c>
      <c r="B34" s="47" t="s">
        <v>1063</v>
      </c>
      <c r="C34" s="62" t="s">
        <v>440</v>
      </c>
      <c r="D34" s="62" t="s">
        <v>253</v>
      </c>
      <c r="E34" s="62" t="s">
        <v>270</v>
      </c>
      <c r="F34" s="62" t="s">
        <v>288</v>
      </c>
      <c r="G34" s="62" t="s">
        <v>302</v>
      </c>
      <c r="H34" s="62" t="s">
        <v>318</v>
      </c>
      <c r="I34" s="62" t="s">
        <v>67</v>
      </c>
      <c r="J34" s="62" t="s">
        <v>66</v>
      </c>
      <c r="K34" s="62" t="s">
        <v>357</v>
      </c>
      <c r="L34" s="62" t="s">
        <v>360</v>
      </c>
    </row>
    <row r="35" spans="1:12" ht="13.5" thickBot="1" x14ac:dyDescent="0.35">
      <c r="A35" s="48"/>
      <c r="B35" s="49" t="s">
        <v>385</v>
      </c>
      <c r="C35" s="63"/>
      <c r="D35" s="63"/>
      <c r="E35" s="63" t="s">
        <v>614</v>
      </c>
      <c r="F35" s="63"/>
      <c r="G35" s="63"/>
      <c r="H35" s="63" t="s">
        <v>543</v>
      </c>
      <c r="I35" s="63" t="s">
        <v>543</v>
      </c>
      <c r="J35" s="63"/>
      <c r="K35" s="63"/>
      <c r="L35" s="63" t="s">
        <v>591</v>
      </c>
    </row>
    <row r="36" spans="1:12" ht="13" x14ac:dyDescent="0.3">
      <c r="A36" s="46">
        <v>17</v>
      </c>
      <c r="B36" s="47" t="s">
        <v>235</v>
      </c>
      <c r="C36" s="62" t="s">
        <v>441</v>
      </c>
      <c r="D36" s="62" t="s">
        <v>254</v>
      </c>
      <c r="E36" s="62" t="s">
        <v>272</v>
      </c>
      <c r="F36" s="62" t="s">
        <v>289</v>
      </c>
      <c r="G36" s="62" t="s">
        <v>303</v>
      </c>
      <c r="H36" s="62" t="s">
        <v>319</v>
      </c>
      <c r="I36" s="62" t="s">
        <v>1024</v>
      </c>
      <c r="J36" s="67"/>
      <c r="K36" s="67"/>
      <c r="L36" s="67"/>
    </row>
    <row r="37" spans="1:12" ht="13.5" thickBot="1" x14ac:dyDescent="0.35">
      <c r="A37" s="48"/>
      <c r="B37" s="49" t="s">
        <v>385</v>
      </c>
      <c r="C37" s="63" t="s">
        <v>543</v>
      </c>
      <c r="D37" s="63"/>
      <c r="E37" s="63" t="s">
        <v>543</v>
      </c>
      <c r="F37" s="63"/>
      <c r="G37" s="63" t="s">
        <v>735</v>
      </c>
      <c r="H37" s="63" t="s">
        <v>543</v>
      </c>
      <c r="I37" s="63"/>
      <c r="J37" s="68"/>
      <c r="K37" s="68"/>
      <c r="L37" s="68"/>
    </row>
    <row r="38" spans="1:12" ht="13" x14ac:dyDescent="0.3">
      <c r="A38" s="46">
        <v>18</v>
      </c>
      <c r="B38" s="50" t="s">
        <v>40</v>
      </c>
      <c r="C38" s="62" t="s">
        <v>442</v>
      </c>
      <c r="D38" s="62" t="s">
        <v>255</v>
      </c>
      <c r="E38" s="62" t="s">
        <v>273</v>
      </c>
      <c r="F38" s="62" t="s">
        <v>290</v>
      </c>
      <c r="G38" s="62" t="s">
        <v>304</v>
      </c>
      <c r="H38" s="62" t="s">
        <v>320</v>
      </c>
      <c r="I38" s="62" t="s">
        <v>333</v>
      </c>
      <c r="J38" s="62" t="s">
        <v>345</v>
      </c>
      <c r="K38" s="62" t="s">
        <v>358</v>
      </c>
      <c r="L38" s="62" t="s">
        <v>359</v>
      </c>
    </row>
    <row r="39" spans="1:12" ht="13.5" thickBot="1" x14ac:dyDescent="0.35">
      <c r="A39" s="48"/>
      <c r="B39" s="49" t="s">
        <v>385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5.5" x14ac:dyDescent="0.35">
      <c r="A41" s="91" t="s">
        <v>1024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4" spans="1:12" ht="13" x14ac:dyDescent="0.3">
      <c r="A44" s="13" t="s">
        <v>373</v>
      </c>
      <c r="C44" t="s">
        <v>105</v>
      </c>
    </row>
    <row r="45" spans="1:12" ht="13" x14ac:dyDescent="0.3">
      <c r="A45" s="13"/>
    </row>
    <row r="46" spans="1:12" ht="13" x14ac:dyDescent="0.3">
      <c r="A46" s="13" t="s">
        <v>374</v>
      </c>
      <c r="C46" t="s">
        <v>375</v>
      </c>
      <c r="D46" t="s">
        <v>376</v>
      </c>
      <c r="E46" t="s">
        <v>960</v>
      </c>
    </row>
    <row r="47" spans="1:12" ht="13" x14ac:dyDescent="0.3">
      <c r="A47" s="13"/>
    </row>
    <row r="48" spans="1:12" ht="13" x14ac:dyDescent="0.3">
      <c r="A48" s="13" t="s">
        <v>271</v>
      </c>
      <c r="C48" t="s">
        <v>988</v>
      </c>
      <c r="D48" t="s">
        <v>377</v>
      </c>
    </row>
    <row r="49" spans="1:9" ht="13" x14ac:dyDescent="0.3">
      <c r="A49" s="13"/>
    </row>
    <row r="50" spans="1:9" ht="13" x14ac:dyDescent="0.3">
      <c r="A50" s="13" t="s">
        <v>225</v>
      </c>
      <c r="C50" t="s">
        <v>378</v>
      </c>
      <c r="D50" t="s">
        <v>379</v>
      </c>
      <c r="E50" t="s">
        <v>103</v>
      </c>
      <c r="F50" t="s">
        <v>380</v>
      </c>
      <c r="G50" t="s">
        <v>381</v>
      </c>
      <c r="H50" t="s">
        <v>1009</v>
      </c>
      <c r="I50" t="s">
        <v>102</v>
      </c>
    </row>
  </sheetData>
  <mergeCells count="1">
    <mergeCell ref="A1:L1"/>
  </mergeCells>
  <phoneticPr fontId="25" type="noConversion"/>
  <pageMargins left="0.17" right="0.16" top="0.65" bottom="0.7" header="0.5" footer="0.5"/>
  <pageSetup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E137"/>
  <sheetViews>
    <sheetView workbookViewId="0">
      <selection activeCell="A2" sqref="A2:E137"/>
    </sheetView>
  </sheetViews>
  <sheetFormatPr defaultColWidth="8.81640625" defaultRowHeight="12.5" x14ac:dyDescent="0.25"/>
  <cols>
    <col min="1" max="1" width="12.1796875" customWidth="1"/>
    <col min="2" max="2" width="12" customWidth="1"/>
  </cols>
  <sheetData>
    <row r="2" spans="1:5" x14ac:dyDescent="0.25">
      <c r="A2" s="27" t="s">
        <v>651</v>
      </c>
      <c r="B2" s="31" t="s">
        <v>622</v>
      </c>
      <c r="C2" s="32"/>
      <c r="D2" s="33"/>
      <c r="E2" s="30" t="s">
        <v>702</v>
      </c>
    </row>
    <row r="3" spans="1:5" x14ac:dyDescent="0.25">
      <c r="A3" s="27" t="s">
        <v>449</v>
      </c>
      <c r="B3" s="31" t="s">
        <v>114</v>
      </c>
      <c r="C3" s="28"/>
      <c r="D3" s="44"/>
      <c r="E3" s="30" t="s">
        <v>699</v>
      </c>
    </row>
    <row r="4" spans="1:5" x14ac:dyDescent="0.25">
      <c r="A4" s="27" t="s">
        <v>852</v>
      </c>
      <c r="B4" s="27" t="s">
        <v>779</v>
      </c>
      <c r="C4" s="28"/>
      <c r="D4" s="33"/>
      <c r="E4" s="99" t="s">
        <v>699</v>
      </c>
    </row>
    <row r="5" spans="1:5" x14ac:dyDescent="0.25">
      <c r="A5" s="31" t="s">
        <v>11</v>
      </c>
      <c r="B5" s="31" t="s">
        <v>558</v>
      </c>
      <c r="C5" s="28"/>
      <c r="D5" s="44"/>
      <c r="E5" s="30" t="s">
        <v>702</v>
      </c>
    </row>
    <row r="6" spans="1:5" x14ac:dyDescent="0.25">
      <c r="A6" s="27" t="s">
        <v>687</v>
      </c>
      <c r="B6" s="31" t="s">
        <v>636</v>
      </c>
      <c r="C6" s="28"/>
      <c r="D6" s="87"/>
      <c r="E6" s="28" t="s">
        <v>718</v>
      </c>
    </row>
    <row r="7" spans="1:5" x14ac:dyDescent="0.25">
      <c r="A7" s="27" t="s">
        <v>789</v>
      </c>
      <c r="B7" s="31" t="s">
        <v>790</v>
      </c>
      <c r="C7" s="28"/>
      <c r="D7" s="31"/>
      <c r="E7" s="30" t="s">
        <v>751</v>
      </c>
    </row>
    <row r="8" spans="1:5" x14ac:dyDescent="0.25">
      <c r="A8" s="27" t="s">
        <v>754</v>
      </c>
      <c r="B8" s="31" t="s">
        <v>753</v>
      </c>
      <c r="C8" s="32"/>
      <c r="D8" s="29"/>
      <c r="E8" s="30" t="s">
        <v>710</v>
      </c>
    </row>
    <row r="9" spans="1:5" x14ac:dyDescent="0.25">
      <c r="A9" s="27" t="s">
        <v>1605</v>
      </c>
      <c r="B9" s="31" t="s">
        <v>1606</v>
      </c>
      <c r="C9" s="28"/>
      <c r="D9" s="87"/>
      <c r="E9" s="28" t="s">
        <v>699</v>
      </c>
    </row>
    <row r="10" spans="1:5" x14ac:dyDescent="0.25">
      <c r="A10" s="27" t="s">
        <v>807</v>
      </c>
      <c r="B10" s="31" t="s">
        <v>563</v>
      </c>
      <c r="C10" s="28"/>
      <c r="D10" s="29"/>
      <c r="E10" s="30" t="s">
        <v>748</v>
      </c>
    </row>
    <row r="11" spans="1:5" x14ac:dyDescent="0.25">
      <c r="A11" s="27" t="s">
        <v>1333</v>
      </c>
      <c r="B11" s="27" t="s">
        <v>703</v>
      </c>
      <c r="C11" s="32"/>
      <c r="D11" s="33"/>
      <c r="E11" s="116" t="s">
        <v>721</v>
      </c>
    </row>
    <row r="12" spans="1:5" x14ac:dyDescent="0.25">
      <c r="A12" s="27" t="s">
        <v>788</v>
      </c>
      <c r="B12" s="31" t="s">
        <v>645</v>
      </c>
      <c r="C12" s="28"/>
      <c r="D12" s="44"/>
      <c r="E12" s="30" t="s">
        <v>710</v>
      </c>
    </row>
    <row r="13" spans="1:5" x14ac:dyDescent="0.25">
      <c r="A13" s="27" t="s">
        <v>1213</v>
      </c>
      <c r="B13" s="27" t="s">
        <v>1214</v>
      </c>
      <c r="C13" s="28"/>
      <c r="D13" s="33"/>
      <c r="E13" s="104" t="s">
        <v>702</v>
      </c>
    </row>
    <row r="14" spans="1:5" x14ac:dyDescent="0.25">
      <c r="A14" s="27" t="s">
        <v>1215</v>
      </c>
      <c r="B14" s="27" t="s">
        <v>555</v>
      </c>
      <c r="C14" s="28"/>
      <c r="D14" s="27"/>
      <c r="E14" s="108" t="s">
        <v>699</v>
      </c>
    </row>
    <row r="15" spans="1:5" x14ac:dyDescent="0.25">
      <c r="A15" s="27" t="s">
        <v>392</v>
      </c>
      <c r="B15" s="31" t="s">
        <v>773</v>
      </c>
      <c r="C15" s="32"/>
      <c r="D15" s="32"/>
      <c r="E15" s="30" t="s">
        <v>702</v>
      </c>
    </row>
    <row r="16" spans="1:5" x14ac:dyDescent="0.25">
      <c r="A16" s="27" t="s">
        <v>393</v>
      </c>
      <c r="B16" s="31" t="s">
        <v>663</v>
      </c>
      <c r="C16" s="28"/>
      <c r="D16" s="87"/>
      <c r="E16" s="28" t="s">
        <v>699</v>
      </c>
    </row>
    <row r="17" spans="1:5" x14ac:dyDescent="0.25">
      <c r="A17" s="27" t="s">
        <v>1590</v>
      </c>
      <c r="B17" s="31" t="s">
        <v>1591</v>
      </c>
      <c r="C17" s="28"/>
      <c r="D17" s="87"/>
      <c r="E17" s="28" t="s">
        <v>721</v>
      </c>
    </row>
    <row r="18" spans="1:5" x14ac:dyDescent="0.25">
      <c r="A18" s="27" t="s">
        <v>12</v>
      </c>
      <c r="B18" s="27" t="s">
        <v>723</v>
      </c>
      <c r="C18" s="32"/>
      <c r="D18" s="33"/>
      <c r="E18" s="28" t="s">
        <v>699</v>
      </c>
    </row>
    <row r="19" spans="1:5" x14ac:dyDescent="0.25">
      <c r="A19" s="27" t="s">
        <v>575</v>
      </c>
      <c r="B19" s="31" t="s">
        <v>395</v>
      </c>
      <c r="C19" s="28"/>
      <c r="D19" s="33"/>
      <c r="E19" s="30" t="s">
        <v>699</v>
      </c>
    </row>
    <row r="20" spans="1:5" x14ac:dyDescent="0.25">
      <c r="A20" s="27" t="s">
        <v>116</v>
      </c>
      <c r="B20" s="31" t="s">
        <v>747</v>
      </c>
      <c r="C20" s="28"/>
      <c r="D20" s="44"/>
      <c r="E20" s="28" t="s">
        <v>699</v>
      </c>
    </row>
    <row r="21" spans="1:5" x14ac:dyDescent="0.25">
      <c r="A21" s="27" t="s">
        <v>1563</v>
      </c>
      <c r="B21" s="31" t="s">
        <v>508</v>
      </c>
      <c r="C21" s="28"/>
      <c r="D21" s="33"/>
      <c r="E21" s="30" t="s">
        <v>448</v>
      </c>
    </row>
    <row r="22" spans="1:5" x14ac:dyDescent="0.25">
      <c r="A22" s="27" t="s">
        <v>1587</v>
      </c>
      <c r="B22" s="31" t="s">
        <v>1588</v>
      </c>
      <c r="C22" s="28"/>
      <c r="D22" s="33"/>
      <c r="E22" s="28" t="s">
        <v>702</v>
      </c>
    </row>
    <row r="23" spans="1:5" x14ac:dyDescent="0.25">
      <c r="A23" s="27" t="s">
        <v>1559</v>
      </c>
      <c r="B23" s="31" t="s">
        <v>774</v>
      </c>
      <c r="C23" s="28"/>
      <c r="D23" s="33"/>
      <c r="E23" s="30" t="s">
        <v>718</v>
      </c>
    </row>
    <row r="24" spans="1:5" x14ac:dyDescent="0.25">
      <c r="A24" s="27" t="s">
        <v>596</v>
      </c>
      <c r="B24" s="31" t="s">
        <v>648</v>
      </c>
      <c r="C24" s="28"/>
      <c r="D24" s="33"/>
      <c r="E24" s="30" t="s">
        <v>699</v>
      </c>
    </row>
    <row r="25" spans="1:5" x14ac:dyDescent="0.25">
      <c r="A25" s="27" t="s">
        <v>765</v>
      </c>
      <c r="B25" s="31" t="s">
        <v>766</v>
      </c>
      <c r="C25" s="32"/>
      <c r="D25" s="33"/>
      <c r="E25" s="32" t="s">
        <v>699</v>
      </c>
    </row>
    <row r="26" spans="1:5" x14ac:dyDescent="0.25">
      <c r="A26" s="27" t="s">
        <v>1576</v>
      </c>
      <c r="B26" s="31" t="s">
        <v>745</v>
      </c>
      <c r="C26" s="28"/>
      <c r="D26" s="33"/>
      <c r="E26" s="28" t="s">
        <v>702</v>
      </c>
    </row>
    <row r="27" spans="1:5" x14ac:dyDescent="0.25">
      <c r="A27" s="27" t="s">
        <v>509</v>
      </c>
      <c r="B27" s="31" t="s">
        <v>510</v>
      </c>
      <c r="C27" s="28"/>
      <c r="D27" s="44"/>
      <c r="E27" s="30" t="s">
        <v>702</v>
      </c>
    </row>
    <row r="28" spans="1:5" x14ac:dyDescent="0.25">
      <c r="A28" s="27" t="s">
        <v>1328</v>
      </c>
      <c r="B28" s="27" t="s">
        <v>723</v>
      </c>
      <c r="C28" s="28"/>
      <c r="D28" s="27"/>
      <c r="E28" s="32" t="s">
        <v>699</v>
      </c>
    </row>
    <row r="29" spans="1:5" x14ac:dyDescent="0.25">
      <c r="A29" s="27" t="s">
        <v>1567</v>
      </c>
      <c r="B29" s="31" t="s">
        <v>683</v>
      </c>
      <c r="C29" s="28"/>
      <c r="D29" s="29"/>
      <c r="E29" s="32" t="s">
        <v>699</v>
      </c>
    </row>
    <row r="30" spans="1:5" x14ac:dyDescent="0.25">
      <c r="A30" s="27" t="s">
        <v>398</v>
      </c>
      <c r="B30" s="27" t="s">
        <v>747</v>
      </c>
      <c r="C30" s="28"/>
      <c r="D30" s="33"/>
      <c r="E30" s="108" t="s">
        <v>448</v>
      </c>
    </row>
    <row r="31" spans="1:5" x14ac:dyDescent="0.25">
      <c r="A31" s="27" t="s">
        <v>120</v>
      </c>
      <c r="B31" s="27" t="s">
        <v>1650</v>
      </c>
      <c r="C31" s="28"/>
      <c r="D31" s="44"/>
      <c r="E31" s="28" t="s">
        <v>702</v>
      </c>
    </row>
    <row r="32" spans="1:5" x14ac:dyDescent="0.25">
      <c r="A32" s="27" t="s">
        <v>1616</v>
      </c>
      <c r="B32" s="31" t="s">
        <v>137</v>
      </c>
      <c r="C32" s="28"/>
      <c r="D32" s="87"/>
      <c r="E32" s="28" t="s">
        <v>699</v>
      </c>
    </row>
    <row r="33" spans="1:5" x14ac:dyDescent="0.25">
      <c r="A33" s="27" t="s">
        <v>1607</v>
      </c>
      <c r="B33" s="31" t="s">
        <v>1608</v>
      </c>
      <c r="C33" s="28"/>
      <c r="D33" s="87"/>
      <c r="E33" s="28" t="s">
        <v>448</v>
      </c>
    </row>
    <row r="34" spans="1:5" x14ac:dyDescent="0.25">
      <c r="A34" s="27" t="s">
        <v>524</v>
      </c>
      <c r="B34" s="31" t="s">
        <v>525</v>
      </c>
      <c r="C34" s="28"/>
      <c r="D34" s="33"/>
      <c r="E34" s="30" t="s">
        <v>748</v>
      </c>
    </row>
    <row r="35" spans="1:5" x14ac:dyDescent="0.25">
      <c r="A35" s="27" t="s">
        <v>812</v>
      </c>
      <c r="B35" s="31" t="s">
        <v>13</v>
      </c>
      <c r="C35" s="28"/>
      <c r="D35" s="33"/>
      <c r="E35" s="30" t="s">
        <v>718</v>
      </c>
    </row>
    <row r="36" spans="1:5" x14ac:dyDescent="0.25">
      <c r="A36" s="27" t="s">
        <v>1177</v>
      </c>
      <c r="B36" s="27" t="s">
        <v>707</v>
      </c>
      <c r="C36" s="28"/>
      <c r="D36" s="33"/>
      <c r="E36" s="30" t="s">
        <v>728</v>
      </c>
    </row>
    <row r="37" spans="1:5" x14ac:dyDescent="0.25">
      <c r="A37" s="27" t="s">
        <v>766</v>
      </c>
      <c r="B37" s="31" t="s">
        <v>549</v>
      </c>
      <c r="C37" s="32"/>
      <c r="D37" s="33"/>
      <c r="E37" s="32" t="s">
        <v>699</v>
      </c>
    </row>
    <row r="38" spans="1:5" x14ac:dyDescent="0.25">
      <c r="A38" s="31" t="s">
        <v>766</v>
      </c>
      <c r="B38" s="31" t="s">
        <v>609</v>
      </c>
      <c r="C38" s="28"/>
      <c r="D38" s="31"/>
      <c r="E38" s="28" t="s">
        <v>702</v>
      </c>
    </row>
    <row r="39" spans="1:5" x14ac:dyDescent="0.25">
      <c r="A39" s="27" t="s">
        <v>1314</v>
      </c>
      <c r="B39" s="27" t="s">
        <v>1218</v>
      </c>
      <c r="C39" s="28"/>
      <c r="D39" s="87"/>
      <c r="E39" s="99" t="s">
        <v>699</v>
      </c>
    </row>
    <row r="40" spans="1:5" x14ac:dyDescent="0.25">
      <c r="A40" s="27" t="s">
        <v>1570</v>
      </c>
      <c r="B40" s="31" t="s">
        <v>1316</v>
      </c>
      <c r="C40" s="28"/>
      <c r="D40" s="44"/>
      <c r="E40" s="30" t="s">
        <v>710</v>
      </c>
    </row>
    <row r="41" spans="1:5" x14ac:dyDescent="0.25">
      <c r="A41" s="27" t="s">
        <v>527</v>
      </c>
      <c r="B41" s="31" t="s">
        <v>703</v>
      </c>
      <c r="C41" s="28"/>
      <c r="D41" s="33"/>
      <c r="E41" s="30" t="s">
        <v>699</v>
      </c>
    </row>
    <row r="42" spans="1:5" x14ac:dyDescent="0.25">
      <c r="A42" s="27" t="s">
        <v>597</v>
      </c>
      <c r="B42" s="31" t="s">
        <v>683</v>
      </c>
      <c r="C42" s="28"/>
      <c r="D42" s="33"/>
      <c r="E42" s="30" t="s">
        <v>721</v>
      </c>
    </row>
    <row r="43" spans="1:5" x14ac:dyDescent="0.25">
      <c r="A43" s="27" t="s">
        <v>174</v>
      </c>
      <c r="B43" s="31" t="s">
        <v>1651</v>
      </c>
      <c r="C43" s="32"/>
      <c r="D43" s="87"/>
      <c r="E43" s="28" t="s">
        <v>748</v>
      </c>
    </row>
    <row r="44" spans="1:5" x14ac:dyDescent="0.25">
      <c r="A44" s="27" t="s">
        <v>1565</v>
      </c>
      <c r="B44" s="31" t="s">
        <v>599</v>
      </c>
      <c r="C44" s="28"/>
      <c r="D44" s="33"/>
      <c r="E44" s="32" t="s">
        <v>710</v>
      </c>
    </row>
    <row r="45" spans="1:5" x14ac:dyDescent="0.25">
      <c r="A45" s="27" t="s">
        <v>1339</v>
      </c>
      <c r="B45" s="27" t="s">
        <v>510</v>
      </c>
      <c r="C45" s="28"/>
      <c r="D45" s="33"/>
      <c r="E45" s="115" t="s">
        <v>728</v>
      </c>
    </row>
    <row r="46" spans="1:5" x14ac:dyDescent="0.25">
      <c r="A46" s="27" t="s">
        <v>513</v>
      </c>
      <c r="B46" s="31" t="s">
        <v>1598</v>
      </c>
      <c r="C46" s="28"/>
      <c r="D46" s="33"/>
      <c r="E46" s="30" t="s">
        <v>448</v>
      </c>
    </row>
    <row r="47" spans="1:5" x14ac:dyDescent="0.25">
      <c r="A47" s="27" t="s">
        <v>671</v>
      </c>
      <c r="B47" s="31" t="s">
        <v>395</v>
      </c>
      <c r="C47" s="28"/>
      <c r="D47" s="87"/>
      <c r="E47" s="99" t="s">
        <v>448</v>
      </c>
    </row>
    <row r="48" spans="1:5" x14ac:dyDescent="0.25">
      <c r="A48" s="27" t="s">
        <v>1347</v>
      </c>
      <c r="B48" s="31" t="s">
        <v>660</v>
      </c>
      <c r="C48" s="28"/>
      <c r="D48" s="87"/>
      <c r="E48" s="28" t="s">
        <v>699</v>
      </c>
    </row>
    <row r="49" spans="1:5" x14ac:dyDescent="0.25">
      <c r="A49" s="27" t="s">
        <v>554</v>
      </c>
      <c r="B49" s="31" t="s">
        <v>115</v>
      </c>
      <c r="C49" s="32"/>
      <c r="D49" s="44"/>
      <c r="E49" s="28" t="s">
        <v>448</v>
      </c>
    </row>
    <row r="50" spans="1:5" x14ac:dyDescent="0.25">
      <c r="A50" s="27" t="s">
        <v>715</v>
      </c>
      <c r="B50" s="31" t="s">
        <v>639</v>
      </c>
      <c r="C50" s="32"/>
      <c r="D50" s="33"/>
      <c r="E50" s="28" t="s">
        <v>448</v>
      </c>
    </row>
    <row r="51" spans="1:5" x14ac:dyDescent="0.25">
      <c r="A51" s="27" t="s">
        <v>1178</v>
      </c>
      <c r="B51" s="27" t="s">
        <v>616</v>
      </c>
      <c r="C51" s="32"/>
      <c r="D51" s="33"/>
      <c r="E51" s="30" t="s">
        <v>702</v>
      </c>
    </row>
    <row r="52" spans="1:5" x14ac:dyDescent="0.25">
      <c r="A52" s="27" t="s">
        <v>1224</v>
      </c>
      <c r="B52" s="27" t="s">
        <v>685</v>
      </c>
      <c r="C52" s="28"/>
      <c r="D52" s="33"/>
      <c r="E52" s="28" t="s">
        <v>718</v>
      </c>
    </row>
    <row r="53" spans="1:5" x14ac:dyDescent="0.25">
      <c r="A53" s="27" t="s">
        <v>1613</v>
      </c>
      <c r="B53" s="31" t="s">
        <v>1614</v>
      </c>
      <c r="C53" s="28"/>
      <c r="D53" s="87"/>
      <c r="E53" s="28" t="s">
        <v>710</v>
      </c>
    </row>
    <row r="54" spans="1:5" x14ac:dyDescent="0.25">
      <c r="A54" s="27" t="s">
        <v>1225</v>
      </c>
      <c r="B54" s="27" t="s">
        <v>813</v>
      </c>
      <c r="C54" s="28"/>
      <c r="D54" s="33"/>
      <c r="E54" s="30" t="s">
        <v>710</v>
      </c>
    </row>
    <row r="55" spans="1:5" x14ac:dyDescent="0.25">
      <c r="A55" s="27" t="s">
        <v>620</v>
      </c>
      <c r="B55" s="31" t="s">
        <v>746</v>
      </c>
      <c r="C55" s="32"/>
      <c r="D55" s="44"/>
      <c r="E55" s="30" t="s">
        <v>718</v>
      </c>
    </row>
    <row r="56" spans="1:5" x14ac:dyDescent="0.25">
      <c r="A56" s="31" t="s">
        <v>620</v>
      </c>
      <c r="B56" s="31" t="s">
        <v>1575</v>
      </c>
      <c r="C56" s="28"/>
      <c r="D56" s="33"/>
      <c r="E56" s="28" t="s">
        <v>702</v>
      </c>
    </row>
    <row r="57" spans="1:5" x14ac:dyDescent="0.25">
      <c r="A57" s="27" t="s">
        <v>620</v>
      </c>
      <c r="B57" s="31" t="s">
        <v>593</v>
      </c>
      <c r="C57" s="28"/>
      <c r="D57" s="33"/>
      <c r="E57" s="30" t="s">
        <v>710</v>
      </c>
    </row>
    <row r="58" spans="1:5" x14ac:dyDescent="0.25">
      <c r="A58" s="27" t="s">
        <v>1609</v>
      </c>
      <c r="B58" s="31" t="s">
        <v>636</v>
      </c>
      <c r="C58" s="28"/>
      <c r="D58" s="87"/>
      <c r="E58" s="28" t="s">
        <v>718</v>
      </c>
    </row>
    <row r="59" spans="1:5" x14ac:dyDescent="0.25">
      <c r="A59" s="27" t="s">
        <v>1566</v>
      </c>
      <c r="B59" s="31" t="s">
        <v>663</v>
      </c>
      <c r="C59" s="28"/>
      <c r="D59" s="33"/>
      <c r="E59" s="30" t="s">
        <v>699</v>
      </c>
    </row>
    <row r="60" spans="1:5" x14ac:dyDescent="0.25">
      <c r="A60" s="27" t="s">
        <v>594</v>
      </c>
      <c r="B60" s="31" t="s">
        <v>734</v>
      </c>
      <c r="C60" s="28"/>
      <c r="D60" s="44"/>
      <c r="E60" s="32" t="s">
        <v>751</v>
      </c>
    </row>
    <row r="61" spans="1:5" x14ac:dyDescent="0.25">
      <c r="A61" s="27" t="s">
        <v>571</v>
      </c>
      <c r="B61" s="31" t="s">
        <v>572</v>
      </c>
      <c r="C61" s="28"/>
      <c r="D61" s="33"/>
      <c r="E61" s="30" t="s">
        <v>751</v>
      </c>
    </row>
    <row r="62" spans="1:5" x14ac:dyDescent="0.25">
      <c r="A62" s="27" t="s">
        <v>1578</v>
      </c>
      <c r="B62" s="31" t="s">
        <v>773</v>
      </c>
      <c r="C62" s="32"/>
      <c r="D62" s="87"/>
      <c r="E62" s="30" t="s">
        <v>751</v>
      </c>
    </row>
    <row r="63" spans="1:5" x14ac:dyDescent="0.25">
      <c r="A63" s="27" t="s">
        <v>1330</v>
      </c>
      <c r="B63" s="27" t="s">
        <v>621</v>
      </c>
      <c r="C63" s="28"/>
      <c r="D63" s="33"/>
      <c r="E63" s="116" t="s">
        <v>699</v>
      </c>
    </row>
    <row r="64" spans="1:5" x14ac:dyDescent="0.25">
      <c r="A64" s="27" t="s">
        <v>1564</v>
      </c>
      <c r="B64" s="31" t="s">
        <v>685</v>
      </c>
      <c r="C64" s="28"/>
      <c r="D64" s="44"/>
      <c r="E64" s="30" t="s">
        <v>702</v>
      </c>
    </row>
    <row r="65" spans="1:5" x14ac:dyDescent="0.25">
      <c r="A65" s="27" t="s">
        <v>656</v>
      </c>
      <c r="B65" s="31" t="s">
        <v>679</v>
      </c>
      <c r="C65" s="28"/>
      <c r="D65" s="33"/>
      <c r="E65" s="30" t="s">
        <v>702</v>
      </c>
    </row>
    <row r="66" spans="1:5" x14ac:dyDescent="0.25">
      <c r="A66" s="100" t="s">
        <v>1228</v>
      </c>
      <c r="B66" s="100" t="s">
        <v>1229</v>
      </c>
      <c r="C66" s="28"/>
      <c r="D66" s="33"/>
      <c r="E66" s="28" t="s">
        <v>751</v>
      </c>
    </row>
    <row r="67" spans="1:5" x14ac:dyDescent="0.25">
      <c r="A67" s="27" t="s">
        <v>1574</v>
      </c>
      <c r="B67" s="27" t="s">
        <v>604</v>
      </c>
      <c r="C67" s="28"/>
      <c r="D67" s="31"/>
      <c r="E67" s="30" t="s">
        <v>751</v>
      </c>
    </row>
    <row r="68" spans="1:5" x14ac:dyDescent="0.25">
      <c r="A68" s="27" t="s">
        <v>726</v>
      </c>
      <c r="B68" s="31" t="s">
        <v>727</v>
      </c>
      <c r="C68" s="32"/>
      <c r="D68" s="31"/>
      <c r="E68" s="30" t="s">
        <v>728</v>
      </c>
    </row>
    <row r="69" spans="1:5" x14ac:dyDescent="0.25">
      <c r="A69" s="27" t="s">
        <v>1336</v>
      </c>
      <c r="B69" s="31" t="s">
        <v>588</v>
      </c>
      <c r="C69" s="28"/>
      <c r="D69" s="87"/>
      <c r="E69" s="28" t="s">
        <v>699</v>
      </c>
    </row>
    <row r="70" spans="1:5" x14ac:dyDescent="0.25">
      <c r="A70" s="27" t="s">
        <v>1179</v>
      </c>
      <c r="B70" s="27" t="s">
        <v>648</v>
      </c>
      <c r="C70" s="32"/>
      <c r="D70" s="33"/>
      <c r="E70" s="32" t="s">
        <v>710</v>
      </c>
    </row>
    <row r="71" spans="1:5" x14ac:dyDescent="0.25">
      <c r="A71" s="27" t="s">
        <v>1320</v>
      </c>
      <c r="B71" s="31" t="s">
        <v>1216</v>
      </c>
      <c r="C71" s="28"/>
      <c r="D71" s="33"/>
      <c r="E71" s="30" t="s">
        <v>448</v>
      </c>
    </row>
    <row r="72" spans="1:5" x14ac:dyDescent="0.25">
      <c r="A72" s="27" t="s">
        <v>1628</v>
      </c>
      <c r="B72" s="31" t="s">
        <v>1652</v>
      </c>
      <c r="C72" s="28"/>
      <c r="D72" s="87"/>
      <c r="E72" s="28" t="s">
        <v>699</v>
      </c>
    </row>
    <row r="73" spans="1:5" x14ac:dyDescent="0.25">
      <c r="A73" s="27" t="s">
        <v>624</v>
      </c>
      <c r="B73" s="31" t="s">
        <v>637</v>
      </c>
      <c r="C73" s="32"/>
      <c r="D73" s="33"/>
      <c r="E73" s="30" t="s">
        <v>702</v>
      </c>
    </row>
    <row r="74" spans="1:5" x14ac:dyDescent="0.25">
      <c r="A74" s="100" t="s">
        <v>1231</v>
      </c>
      <c r="B74" s="100" t="s">
        <v>1232</v>
      </c>
      <c r="C74" s="101"/>
      <c r="D74" s="33"/>
      <c r="E74" s="104" t="s">
        <v>699</v>
      </c>
    </row>
    <row r="75" spans="1:5" x14ac:dyDescent="0.25">
      <c r="A75" s="27" t="s">
        <v>729</v>
      </c>
      <c r="B75" s="31" t="s">
        <v>752</v>
      </c>
      <c r="C75" s="28"/>
      <c r="D75" s="44"/>
      <c r="E75" s="28" t="s">
        <v>728</v>
      </c>
    </row>
    <row r="76" spans="1:5" x14ac:dyDescent="0.25">
      <c r="A76" s="27" t="s">
        <v>642</v>
      </c>
      <c r="B76" s="31" t="s">
        <v>678</v>
      </c>
      <c r="C76" s="28"/>
      <c r="D76" s="33"/>
      <c r="E76" s="30" t="s">
        <v>699</v>
      </c>
    </row>
    <row r="77" spans="1:5" x14ac:dyDescent="0.25">
      <c r="A77" s="27" t="s">
        <v>783</v>
      </c>
      <c r="B77" s="31" t="s">
        <v>784</v>
      </c>
      <c r="C77" s="28"/>
      <c r="D77" s="33"/>
      <c r="E77" s="30" t="s">
        <v>702</v>
      </c>
    </row>
    <row r="78" spans="1:5" x14ac:dyDescent="0.25">
      <c r="A78" s="27" t="s">
        <v>814</v>
      </c>
      <c r="B78" s="31" t="s">
        <v>745</v>
      </c>
      <c r="C78" s="28"/>
      <c r="D78" s="87"/>
      <c r="E78" s="28" t="s">
        <v>699</v>
      </c>
    </row>
    <row r="79" spans="1:5" x14ac:dyDescent="0.25">
      <c r="A79" s="27" t="s">
        <v>443</v>
      </c>
      <c r="B79" s="31" t="s">
        <v>444</v>
      </c>
      <c r="C79" s="28"/>
      <c r="D79" s="33"/>
      <c r="E79" s="28" t="s">
        <v>718</v>
      </c>
    </row>
    <row r="80" spans="1:5" x14ac:dyDescent="0.25">
      <c r="A80" s="27" t="s">
        <v>1585</v>
      </c>
      <c r="B80" s="31" t="s">
        <v>661</v>
      </c>
      <c r="C80" s="28"/>
      <c r="D80" s="87"/>
      <c r="E80" s="28" t="s">
        <v>699</v>
      </c>
    </row>
    <row r="81" spans="1:5" x14ac:dyDescent="0.25">
      <c r="A81" s="27" t="s">
        <v>1585</v>
      </c>
      <c r="B81" s="31" t="s">
        <v>515</v>
      </c>
      <c r="C81" s="28"/>
      <c r="D81" s="44"/>
      <c r="E81" s="30" t="s">
        <v>699</v>
      </c>
    </row>
    <row r="82" spans="1:5" x14ac:dyDescent="0.25">
      <c r="A82" s="27" t="s">
        <v>644</v>
      </c>
      <c r="B82" s="31" t="s">
        <v>548</v>
      </c>
      <c r="C82" s="28"/>
      <c r="D82" s="33"/>
      <c r="E82" s="28" t="s">
        <v>748</v>
      </c>
    </row>
    <row r="83" spans="1:5" x14ac:dyDescent="0.25">
      <c r="A83" s="27" t="s">
        <v>1654</v>
      </c>
      <c r="B83" s="31" t="s">
        <v>512</v>
      </c>
      <c r="C83" s="28"/>
      <c r="D83" s="87"/>
      <c r="E83" s="28" t="s">
        <v>702</v>
      </c>
    </row>
    <row r="84" spans="1:5" x14ac:dyDescent="0.25">
      <c r="A84" s="27" t="s">
        <v>1562</v>
      </c>
      <c r="B84" s="31" t="s">
        <v>646</v>
      </c>
      <c r="C84" s="28"/>
      <c r="D84" s="44"/>
      <c r="E84" s="28" t="s">
        <v>702</v>
      </c>
    </row>
    <row r="85" spans="1:5" x14ac:dyDescent="0.25">
      <c r="A85" s="27" t="s">
        <v>1600</v>
      </c>
      <c r="B85" s="31" t="s">
        <v>1601</v>
      </c>
      <c r="C85" s="28"/>
      <c r="D85" s="44"/>
      <c r="E85" s="30" t="s">
        <v>710</v>
      </c>
    </row>
    <row r="86" spans="1:5" x14ac:dyDescent="0.25">
      <c r="A86" s="27" t="s">
        <v>173</v>
      </c>
      <c r="B86" s="31" t="s">
        <v>669</v>
      </c>
      <c r="C86" s="28"/>
      <c r="D86" s="33"/>
      <c r="E86" s="28" t="s">
        <v>748</v>
      </c>
    </row>
    <row r="87" spans="1:5" x14ac:dyDescent="0.25">
      <c r="A87" s="27" t="s">
        <v>1629</v>
      </c>
      <c r="B87" s="31" t="s">
        <v>404</v>
      </c>
      <c r="C87" s="28"/>
      <c r="D87" s="87"/>
      <c r="E87" s="28" t="s">
        <v>699</v>
      </c>
    </row>
    <row r="88" spans="1:5" x14ac:dyDescent="0.25">
      <c r="A88" s="27" t="s">
        <v>1618</v>
      </c>
      <c r="B88" s="31" t="s">
        <v>730</v>
      </c>
      <c r="C88" s="28"/>
      <c r="D88" s="87"/>
      <c r="E88" s="28" t="s">
        <v>710</v>
      </c>
    </row>
    <row r="89" spans="1:5" x14ac:dyDescent="0.25">
      <c r="A89" s="27" t="s">
        <v>1335</v>
      </c>
      <c r="B89" s="27" t="s">
        <v>172</v>
      </c>
      <c r="C89" s="28"/>
      <c r="D89" s="87"/>
      <c r="E89" s="115" t="s">
        <v>748</v>
      </c>
    </row>
    <row r="90" spans="1:5" x14ac:dyDescent="0.25">
      <c r="A90" s="31" t="s">
        <v>619</v>
      </c>
      <c r="B90" s="31" t="s">
        <v>1180</v>
      </c>
      <c r="C90" s="32"/>
      <c r="D90" s="33"/>
      <c r="E90" s="32" t="s">
        <v>702</v>
      </c>
    </row>
    <row r="91" spans="1:5" x14ac:dyDescent="0.25">
      <c r="A91" s="27" t="s">
        <v>579</v>
      </c>
      <c r="B91" s="31" t="s">
        <v>580</v>
      </c>
      <c r="C91" s="28"/>
      <c r="D91" s="31"/>
      <c r="E91" s="30" t="s">
        <v>699</v>
      </c>
    </row>
    <row r="92" spans="1:5" x14ac:dyDescent="0.25">
      <c r="A92" s="27" t="s">
        <v>531</v>
      </c>
      <c r="B92" s="31" t="s">
        <v>532</v>
      </c>
      <c r="C92" s="28"/>
      <c r="D92" s="31"/>
      <c r="E92" s="30" t="s">
        <v>702</v>
      </c>
    </row>
    <row r="93" spans="1:5" x14ac:dyDescent="0.25">
      <c r="A93" s="27" t="s">
        <v>1579</v>
      </c>
      <c r="B93" s="31" t="s">
        <v>1580</v>
      </c>
      <c r="C93" s="28"/>
      <c r="D93" s="33"/>
      <c r="E93" s="32" t="s">
        <v>702</v>
      </c>
    </row>
    <row r="94" spans="1:5" x14ac:dyDescent="0.25">
      <c r="A94" s="27" t="s">
        <v>1343</v>
      </c>
      <c r="B94" s="31" t="s">
        <v>1344</v>
      </c>
      <c r="C94" s="28"/>
      <c r="D94" s="33"/>
      <c r="E94" s="28" t="s">
        <v>699</v>
      </c>
    </row>
    <row r="95" spans="1:5" x14ac:dyDescent="0.25">
      <c r="A95" s="27" t="s">
        <v>1234</v>
      </c>
      <c r="B95" s="27" t="s">
        <v>808</v>
      </c>
      <c r="C95" s="28"/>
      <c r="D95" s="44"/>
      <c r="E95" s="28" t="s">
        <v>699</v>
      </c>
    </row>
    <row r="96" spans="1:5" x14ac:dyDescent="0.25">
      <c r="A96" s="27" t="s">
        <v>776</v>
      </c>
      <c r="B96" s="31" t="s">
        <v>772</v>
      </c>
      <c r="C96" s="28"/>
      <c r="D96" s="33"/>
      <c r="E96" s="30" t="s">
        <v>710</v>
      </c>
    </row>
    <row r="97" spans="1:5" x14ac:dyDescent="0.25">
      <c r="A97" s="27" t="s">
        <v>1602</v>
      </c>
      <c r="B97" s="31" t="s">
        <v>1655</v>
      </c>
      <c r="C97" s="28"/>
      <c r="D97" s="27"/>
      <c r="E97" s="30" t="s">
        <v>699</v>
      </c>
    </row>
    <row r="98" spans="1:5" x14ac:dyDescent="0.25">
      <c r="A98" s="27" t="s">
        <v>1626</v>
      </c>
      <c r="B98" s="31" t="s">
        <v>681</v>
      </c>
      <c r="C98" s="28"/>
      <c r="D98" s="87"/>
      <c r="E98" s="28" t="s">
        <v>721</v>
      </c>
    </row>
    <row r="99" spans="1:5" x14ac:dyDescent="0.25">
      <c r="A99" s="27" t="s">
        <v>556</v>
      </c>
      <c r="B99" s="31" t="s">
        <v>557</v>
      </c>
      <c r="C99" s="28"/>
      <c r="D99" s="33"/>
      <c r="E99" s="30" t="s">
        <v>710</v>
      </c>
    </row>
    <row r="100" spans="1:5" x14ac:dyDescent="0.25">
      <c r="A100" s="27" t="s">
        <v>1662</v>
      </c>
      <c r="B100" s="31" t="s">
        <v>1216</v>
      </c>
      <c r="C100" s="28"/>
      <c r="D100" s="44"/>
      <c r="E100" s="28" t="s">
        <v>702</v>
      </c>
    </row>
    <row r="101" spans="1:5" x14ac:dyDescent="0.25">
      <c r="A101" s="27" t="s">
        <v>1592</v>
      </c>
      <c r="B101" s="31" t="s">
        <v>685</v>
      </c>
      <c r="C101" s="28"/>
      <c r="D101" s="33"/>
      <c r="E101" s="30" t="s">
        <v>751</v>
      </c>
    </row>
    <row r="102" spans="1:5" x14ac:dyDescent="0.25">
      <c r="A102" s="27" t="s">
        <v>1599</v>
      </c>
      <c r="B102" s="31" t="s">
        <v>745</v>
      </c>
      <c r="C102" s="28"/>
      <c r="D102" s="33"/>
      <c r="E102" s="30" t="s">
        <v>702</v>
      </c>
    </row>
    <row r="103" spans="1:5" x14ac:dyDescent="0.25">
      <c r="A103" s="27" t="s">
        <v>778</v>
      </c>
      <c r="B103" s="31" t="s">
        <v>746</v>
      </c>
      <c r="C103" s="28"/>
      <c r="D103" s="44"/>
      <c r="E103" s="28" t="s">
        <v>699</v>
      </c>
    </row>
    <row r="104" spans="1:5" x14ac:dyDescent="0.25">
      <c r="A104" s="27" t="s">
        <v>778</v>
      </c>
      <c r="B104" s="27" t="s">
        <v>1581</v>
      </c>
      <c r="C104" s="28"/>
      <c r="D104" s="27"/>
      <c r="E104" s="28" t="s">
        <v>699</v>
      </c>
    </row>
    <row r="105" spans="1:5" x14ac:dyDescent="0.25">
      <c r="A105" s="27" t="s">
        <v>574</v>
      </c>
      <c r="B105" s="31" t="s">
        <v>770</v>
      </c>
      <c r="C105" s="32"/>
      <c r="D105" s="44"/>
      <c r="E105" s="28" t="s">
        <v>699</v>
      </c>
    </row>
    <row r="106" spans="1:5" x14ac:dyDescent="0.25">
      <c r="A106" s="27" t="s">
        <v>1236</v>
      </c>
      <c r="B106" s="31" t="s">
        <v>808</v>
      </c>
      <c r="C106" s="28"/>
      <c r="D106" s="87"/>
      <c r="E106" s="28" t="s">
        <v>728</v>
      </c>
    </row>
    <row r="107" spans="1:5" x14ac:dyDescent="0.25">
      <c r="A107" s="27" t="s">
        <v>647</v>
      </c>
      <c r="B107" s="31" t="s">
        <v>673</v>
      </c>
      <c r="C107" s="32"/>
      <c r="D107" s="33"/>
      <c r="E107" s="30" t="s">
        <v>702</v>
      </c>
    </row>
    <row r="108" spans="1:5" x14ac:dyDescent="0.25">
      <c r="A108" s="27" t="s">
        <v>538</v>
      </c>
      <c r="B108" s="31" t="s">
        <v>639</v>
      </c>
      <c r="C108" s="28"/>
      <c r="D108" s="87"/>
      <c r="E108" s="28" t="s">
        <v>699</v>
      </c>
    </row>
    <row r="109" spans="1:5" x14ac:dyDescent="0.25">
      <c r="A109" s="27" t="s">
        <v>741</v>
      </c>
      <c r="B109" s="31" t="s">
        <v>1348</v>
      </c>
      <c r="C109" s="28"/>
      <c r="D109" s="33"/>
      <c r="E109" s="28" t="s">
        <v>702</v>
      </c>
    </row>
    <row r="110" spans="1:5" x14ac:dyDescent="0.25">
      <c r="A110" s="27" t="s">
        <v>662</v>
      </c>
      <c r="B110" s="31" t="s">
        <v>631</v>
      </c>
      <c r="C110" s="32"/>
      <c r="D110" s="33"/>
      <c r="E110" s="32" t="s">
        <v>699</v>
      </c>
    </row>
    <row r="111" spans="1:5" x14ac:dyDescent="0.25">
      <c r="A111" s="27" t="s">
        <v>664</v>
      </c>
      <c r="B111" s="31" t="s">
        <v>815</v>
      </c>
      <c r="C111" s="32"/>
      <c r="D111" s="31"/>
      <c r="E111" s="28" t="s">
        <v>699</v>
      </c>
    </row>
    <row r="112" spans="1:5" x14ac:dyDescent="0.25">
      <c r="A112" s="27" t="s">
        <v>1584</v>
      </c>
      <c r="B112" s="27" t="s">
        <v>646</v>
      </c>
      <c r="C112" s="28"/>
      <c r="D112" s="29"/>
      <c r="E112" s="28" t="s">
        <v>699</v>
      </c>
    </row>
    <row r="113" spans="1:5" x14ac:dyDescent="0.25">
      <c r="A113" s="27" t="s">
        <v>1582</v>
      </c>
      <c r="B113" s="31" t="s">
        <v>548</v>
      </c>
      <c r="C113" s="28"/>
      <c r="D113" s="27"/>
      <c r="E113" s="30" t="s">
        <v>699</v>
      </c>
    </row>
    <row r="114" spans="1:5" x14ac:dyDescent="0.25">
      <c r="A114" s="27" t="s">
        <v>1603</v>
      </c>
      <c r="B114" s="31" t="s">
        <v>744</v>
      </c>
      <c r="C114" s="28"/>
      <c r="D114" s="87"/>
      <c r="E114" s="28" t="s">
        <v>699</v>
      </c>
    </row>
    <row r="115" spans="1:5" x14ac:dyDescent="0.25">
      <c r="A115" s="27" t="s">
        <v>561</v>
      </c>
      <c r="B115" s="31" t="s">
        <v>127</v>
      </c>
      <c r="C115" s="32"/>
      <c r="D115" s="33"/>
      <c r="E115" s="30" t="s">
        <v>728</v>
      </c>
    </row>
    <row r="116" spans="1:5" x14ac:dyDescent="0.25">
      <c r="A116" s="27" t="s">
        <v>1572</v>
      </c>
      <c r="B116" s="31" t="s">
        <v>1573</v>
      </c>
      <c r="C116" s="28"/>
      <c r="D116" s="33"/>
      <c r="E116" s="30" t="s">
        <v>699</v>
      </c>
    </row>
    <row r="117" spans="1:5" x14ac:dyDescent="0.25">
      <c r="A117" s="27" t="s">
        <v>1334</v>
      </c>
      <c r="B117" s="27" t="s">
        <v>566</v>
      </c>
      <c r="C117" s="28"/>
      <c r="D117" s="29"/>
      <c r="E117" s="30" t="s">
        <v>448</v>
      </c>
    </row>
    <row r="118" spans="1:5" x14ac:dyDescent="0.25">
      <c r="A118" s="27" t="s">
        <v>179</v>
      </c>
      <c r="B118" s="31" t="s">
        <v>1350</v>
      </c>
      <c r="C118" s="28"/>
      <c r="D118" s="33"/>
      <c r="E118" s="28" t="s">
        <v>699</v>
      </c>
    </row>
    <row r="119" spans="1:5" x14ac:dyDescent="0.25">
      <c r="A119" s="27" t="s">
        <v>540</v>
      </c>
      <c r="B119" s="31" t="s">
        <v>734</v>
      </c>
      <c r="C119" s="28"/>
      <c r="D119" s="44"/>
      <c r="E119" s="28" t="s">
        <v>702</v>
      </c>
    </row>
    <row r="120" spans="1:5" x14ac:dyDescent="0.25">
      <c r="A120" s="27" t="s">
        <v>69</v>
      </c>
      <c r="B120" s="31" t="s">
        <v>654</v>
      </c>
      <c r="C120" s="28"/>
      <c r="D120" s="44"/>
      <c r="E120" s="32" t="s">
        <v>721</v>
      </c>
    </row>
    <row r="121" spans="1:5" x14ac:dyDescent="0.25">
      <c r="A121" s="27" t="s">
        <v>611</v>
      </c>
      <c r="B121" s="31" t="s">
        <v>612</v>
      </c>
      <c r="C121" s="28"/>
      <c r="D121" s="33"/>
      <c r="E121" s="30" t="s">
        <v>751</v>
      </c>
    </row>
    <row r="122" spans="1:5" x14ac:dyDescent="0.25">
      <c r="A122" s="27" t="s">
        <v>1239</v>
      </c>
      <c r="B122" s="27" t="s">
        <v>588</v>
      </c>
      <c r="C122" s="28"/>
      <c r="D122" s="44"/>
      <c r="E122" s="104" t="s">
        <v>710</v>
      </c>
    </row>
    <row r="123" spans="1:5" x14ac:dyDescent="0.25">
      <c r="A123" s="27" t="s">
        <v>1240</v>
      </c>
      <c r="B123" s="27" t="s">
        <v>747</v>
      </c>
      <c r="C123" s="32"/>
      <c r="D123" s="44"/>
      <c r="E123" s="28" t="s">
        <v>718</v>
      </c>
    </row>
    <row r="124" spans="1:5" x14ac:dyDescent="0.25">
      <c r="A124" s="27" t="s">
        <v>1561</v>
      </c>
      <c r="B124" s="31" t="s">
        <v>588</v>
      </c>
      <c r="C124" s="28"/>
      <c r="D124" s="33"/>
      <c r="E124" s="28" t="s">
        <v>748</v>
      </c>
    </row>
    <row r="125" spans="1:5" x14ac:dyDescent="0.25">
      <c r="A125" s="27" t="s">
        <v>514</v>
      </c>
      <c r="B125" s="31" t="s">
        <v>709</v>
      </c>
      <c r="C125" s="28"/>
      <c r="D125" s="31"/>
      <c r="E125" s="32" t="s">
        <v>721</v>
      </c>
    </row>
    <row r="126" spans="1:5" x14ac:dyDescent="0.25">
      <c r="A126" s="27" t="s">
        <v>781</v>
      </c>
      <c r="B126" s="31" t="s">
        <v>744</v>
      </c>
      <c r="C126" s="32"/>
      <c r="D126" s="33"/>
      <c r="E126" s="32" t="s">
        <v>710</v>
      </c>
    </row>
    <row r="127" spans="1:5" x14ac:dyDescent="0.25">
      <c r="A127" s="27" t="s">
        <v>786</v>
      </c>
      <c r="B127" s="31" t="s">
        <v>1317</v>
      </c>
      <c r="C127" s="28"/>
      <c r="D127" s="33"/>
      <c r="E127" s="28" t="s">
        <v>699</v>
      </c>
    </row>
    <row r="128" spans="1:5" x14ac:dyDescent="0.25">
      <c r="A128" s="27" t="s">
        <v>1615</v>
      </c>
      <c r="B128" s="31" t="s">
        <v>1657</v>
      </c>
      <c r="C128" s="28"/>
      <c r="D128" s="87"/>
      <c r="E128" s="28" t="s">
        <v>710</v>
      </c>
    </row>
    <row r="129" spans="1:5" x14ac:dyDescent="0.25">
      <c r="A129" s="27" t="s">
        <v>665</v>
      </c>
      <c r="B129" s="31" t="s">
        <v>1345</v>
      </c>
      <c r="C129" s="28"/>
      <c r="D129" s="44"/>
      <c r="E129" s="28" t="s">
        <v>702</v>
      </c>
    </row>
    <row r="130" spans="1:5" x14ac:dyDescent="0.25">
      <c r="A130" s="27" t="s">
        <v>1627</v>
      </c>
      <c r="B130" s="31" t="s">
        <v>816</v>
      </c>
      <c r="C130" s="28"/>
      <c r="D130" s="87"/>
      <c r="E130" s="28" t="s">
        <v>699</v>
      </c>
    </row>
    <row r="131" spans="1:5" x14ac:dyDescent="0.25">
      <c r="A131" s="27" t="s">
        <v>542</v>
      </c>
      <c r="B131" s="27" t="s">
        <v>654</v>
      </c>
      <c r="C131" s="32"/>
      <c r="D131" s="44"/>
      <c r="E131" s="28" t="s">
        <v>748</v>
      </c>
    </row>
    <row r="132" spans="1:5" x14ac:dyDescent="0.25">
      <c r="A132" s="27" t="s">
        <v>1569</v>
      </c>
      <c r="B132" s="31" t="s">
        <v>663</v>
      </c>
      <c r="C132" s="28"/>
      <c r="D132" s="87"/>
      <c r="E132" s="28" t="s">
        <v>699</v>
      </c>
    </row>
    <row r="133" spans="1:5" x14ac:dyDescent="0.25">
      <c r="A133" s="27" t="s">
        <v>563</v>
      </c>
      <c r="B133" s="27" t="s">
        <v>622</v>
      </c>
      <c r="C133" s="28"/>
      <c r="D133" s="87"/>
      <c r="E133" s="99" t="s">
        <v>718</v>
      </c>
    </row>
    <row r="134" spans="1:5" x14ac:dyDescent="0.25">
      <c r="A134" s="27" t="s">
        <v>600</v>
      </c>
      <c r="B134" s="31" t="s">
        <v>573</v>
      </c>
      <c r="C134" s="28"/>
      <c r="D134" s="33"/>
      <c r="E134" s="30" t="s">
        <v>710</v>
      </c>
    </row>
    <row r="135" spans="1:5" x14ac:dyDescent="0.25">
      <c r="A135" s="27" t="s">
        <v>1604</v>
      </c>
      <c r="B135" s="31" t="s">
        <v>700</v>
      </c>
      <c r="C135" s="28"/>
      <c r="D135" s="87"/>
      <c r="E135" s="28" t="s">
        <v>728</v>
      </c>
    </row>
    <row r="136" spans="1:5" x14ac:dyDescent="0.25">
      <c r="A136" s="27" t="s">
        <v>749</v>
      </c>
      <c r="B136" s="27" t="s">
        <v>1665</v>
      </c>
      <c r="C136" s="28"/>
      <c r="D136" s="33"/>
      <c r="E136" s="28" t="s">
        <v>710</v>
      </c>
    </row>
    <row r="137" spans="1:5" x14ac:dyDescent="0.25">
      <c r="A137" s="27" t="s">
        <v>1556</v>
      </c>
      <c r="B137" s="27" t="s">
        <v>707</v>
      </c>
      <c r="C137" s="32"/>
      <c r="D137" s="27"/>
      <c r="E137" s="99" t="s">
        <v>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60"/>
  <sheetViews>
    <sheetView workbookViewId="0">
      <selection sqref="A1:M43"/>
    </sheetView>
  </sheetViews>
  <sheetFormatPr defaultColWidth="8.81640625" defaultRowHeight="12.5" x14ac:dyDescent="0.25"/>
  <cols>
    <col min="1" max="1" width="5.81640625" customWidth="1"/>
    <col min="2" max="2" width="14.81640625" customWidth="1"/>
    <col min="3" max="12" width="12.81640625" customWidth="1"/>
  </cols>
  <sheetData>
    <row r="1" spans="1:12" ht="20" x14ac:dyDescent="0.4">
      <c r="A1" s="530" t="s">
        <v>1632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3" spans="1:1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</row>
    <row r="4" spans="1:12" ht="13" x14ac:dyDescent="0.3">
      <c r="A4" s="42">
        <v>1</v>
      </c>
      <c r="B4" s="47" t="s">
        <v>614</v>
      </c>
      <c r="C4" s="57" t="s">
        <v>1682</v>
      </c>
      <c r="D4" s="57" t="s">
        <v>1683</v>
      </c>
      <c r="E4" s="57" t="s">
        <v>1684</v>
      </c>
      <c r="F4" s="57" t="s">
        <v>1685</v>
      </c>
      <c r="G4" s="57" t="s">
        <v>1686</v>
      </c>
      <c r="H4" s="57" t="s">
        <v>1687</v>
      </c>
      <c r="I4" s="57" t="s">
        <v>1688</v>
      </c>
      <c r="J4" s="57" t="s">
        <v>1689</v>
      </c>
      <c r="K4" s="57" t="s">
        <v>1690</v>
      </c>
      <c r="L4" s="57" t="s">
        <v>1691</v>
      </c>
    </row>
    <row r="5" spans="1:12" ht="13.5" thickBot="1" x14ac:dyDescent="0.35">
      <c r="A5" s="48"/>
      <c r="B5" s="49" t="s">
        <v>385</v>
      </c>
      <c r="C5" s="63"/>
      <c r="D5" s="63" t="s">
        <v>235</v>
      </c>
      <c r="E5" s="63"/>
      <c r="F5" s="63"/>
      <c r="G5" s="63"/>
      <c r="H5" s="63"/>
      <c r="I5" s="63"/>
      <c r="J5" s="63"/>
      <c r="K5" s="63"/>
      <c r="L5" s="63"/>
    </row>
    <row r="6" spans="1:12" ht="13" x14ac:dyDescent="0.3">
      <c r="A6" s="46">
        <v>2</v>
      </c>
      <c r="B6" s="47" t="s">
        <v>229</v>
      </c>
      <c r="C6" s="57" t="s">
        <v>1692</v>
      </c>
      <c r="D6" s="57" t="s">
        <v>1693</v>
      </c>
      <c r="E6" s="57" t="s">
        <v>1694</v>
      </c>
      <c r="F6" s="57" t="s">
        <v>1695</v>
      </c>
      <c r="G6" s="57" t="s">
        <v>1696</v>
      </c>
      <c r="H6" s="119" t="s">
        <v>165</v>
      </c>
      <c r="I6" s="57" t="s">
        <v>1697</v>
      </c>
      <c r="J6" s="57" t="s">
        <v>1698</v>
      </c>
      <c r="K6" s="57" t="s">
        <v>1699</v>
      </c>
      <c r="L6" s="57" t="s">
        <v>1700</v>
      </c>
    </row>
    <row r="7" spans="1:12" ht="13.5" thickBot="1" x14ac:dyDescent="0.35">
      <c r="A7" s="48"/>
      <c r="B7" s="49" t="s">
        <v>385</v>
      </c>
      <c r="C7" s="63"/>
      <c r="D7" s="63"/>
      <c r="E7" s="63" t="s">
        <v>1063</v>
      </c>
      <c r="F7" s="63"/>
      <c r="G7" s="63"/>
      <c r="H7" s="120" t="s">
        <v>1145</v>
      </c>
      <c r="I7" s="63"/>
      <c r="J7" s="63"/>
      <c r="K7" s="63"/>
      <c r="L7" s="63"/>
    </row>
    <row r="8" spans="1:12" ht="13" x14ac:dyDescent="0.3">
      <c r="A8" s="46">
        <v>3</v>
      </c>
      <c r="B8" s="47" t="s">
        <v>920</v>
      </c>
      <c r="C8" s="57" t="s">
        <v>1701</v>
      </c>
      <c r="D8" s="57" t="s">
        <v>1702</v>
      </c>
      <c r="E8" s="57" t="s">
        <v>1703</v>
      </c>
      <c r="F8" s="57" t="s">
        <v>1704</v>
      </c>
      <c r="G8" s="57" t="s">
        <v>270</v>
      </c>
      <c r="H8" s="57" t="s">
        <v>1705</v>
      </c>
      <c r="I8" s="57" t="s">
        <v>1706</v>
      </c>
      <c r="J8" s="57" t="s">
        <v>1707</v>
      </c>
      <c r="K8" s="57" t="s">
        <v>1708</v>
      </c>
      <c r="L8" s="121"/>
    </row>
    <row r="9" spans="1:12" ht="13.5" thickBot="1" x14ac:dyDescent="0.35">
      <c r="A9" s="48"/>
      <c r="B9" s="49" t="s">
        <v>385</v>
      </c>
      <c r="C9" s="63"/>
      <c r="D9" s="63"/>
      <c r="E9" s="63"/>
      <c r="F9" s="63" t="s">
        <v>1063</v>
      </c>
      <c r="G9" s="63"/>
      <c r="H9" s="63" t="s">
        <v>543</v>
      </c>
      <c r="I9" s="63"/>
      <c r="J9" s="63"/>
      <c r="K9" s="63"/>
      <c r="L9" s="120"/>
    </row>
    <row r="10" spans="1:12" ht="13" x14ac:dyDescent="0.3">
      <c r="A10" s="46">
        <v>4</v>
      </c>
      <c r="B10" s="47" t="s">
        <v>1635</v>
      </c>
      <c r="C10" s="57" t="s">
        <v>1709</v>
      </c>
      <c r="D10" s="57" t="s">
        <v>1710</v>
      </c>
      <c r="E10" s="57" t="s">
        <v>1711</v>
      </c>
      <c r="F10" s="57" t="s">
        <v>67</v>
      </c>
      <c r="G10" s="57" t="s">
        <v>1712</v>
      </c>
      <c r="H10" s="57" t="s">
        <v>1713</v>
      </c>
      <c r="I10" s="57" t="s">
        <v>1714</v>
      </c>
      <c r="J10" s="57" t="s">
        <v>1715</v>
      </c>
      <c r="K10" s="57" t="s">
        <v>1716</v>
      </c>
      <c r="L10" s="57" t="s">
        <v>1717</v>
      </c>
    </row>
    <row r="11" spans="1:12" ht="13.5" thickBot="1" x14ac:dyDescent="0.35">
      <c r="A11" s="48"/>
      <c r="B11" s="49" t="s">
        <v>385</v>
      </c>
      <c r="C11" s="63"/>
      <c r="D11" s="63"/>
      <c r="E11" s="63"/>
      <c r="F11" s="63" t="s">
        <v>1145</v>
      </c>
      <c r="G11" s="63"/>
      <c r="H11" s="63"/>
      <c r="I11" s="63"/>
      <c r="J11" s="63"/>
      <c r="K11" s="63"/>
      <c r="L11" s="63"/>
    </row>
    <row r="12" spans="1:12" ht="13" x14ac:dyDescent="0.3">
      <c r="A12" s="46">
        <v>5</v>
      </c>
      <c r="B12" s="47" t="s">
        <v>454</v>
      </c>
      <c r="C12" s="57" t="s">
        <v>1718</v>
      </c>
      <c r="D12" s="57" t="s">
        <v>1719</v>
      </c>
      <c r="E12" s="57" t="s">
        <v>261</v>
      </c>
      <c r="F12" s="57" t="s">
        <v>1720</v>
      </c>
      <c r="G12" s="57" t="s">
        <v>975</v>
      </c>
      <c r="H12" s="57" t="s">
        <v>895</v>
      </c>
      <c r="I12" s="57" t="s">
        <v>1721</v>
      </c>
      <c r="J12" s="57" t="s">
        <v>1722</v>
      </c>
      <c r="K12" s="57" t="s">
        <v>1723</v>
      </c>
      <c r="L12" s="57" t="s">
        <v>1724</v>
      </c>
    </row>
    <row r="13" spans="1:12" ht="13.5" thickBot="1" x14ac:dyDescent="0.35">
      <c r="A13" s="48"/>
      <c r="B13" s="49" t="s">
        <v>385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2" ht="13" x14ac:dyDescent="0.3">
      <c r="A14" s="46">
        <v>6</v>
      </c>
      <c r="B14" s="47" t="s">
        <v>1837</v>
      </c>
      <c r="C14" s="57" t="s">
        <v>1725</v>
      </c>
      <c r="D14" s="57" t="s">
        <v>1726</v>
      </c>
      <c r="E14" s="57" t="s">
        <v>1727</v>
      </c>
      <c r="F14" s="57" t="s">
        <v>1728</v>
      </c>
      <c r="G14" s="57" t="s">
        <v>1729</v>
      </c>
      <c r="H14" s="57" t="s">
        <v>1730</v>
      </c>
      <c r="I14" s="57" t="s">
        <v>1083</v>
      </c>
      <c r="J14" s="57" t="s">
        <v>1731</v>
      </c>
      <c r="K14" s="57" t="s">
        <v>1732</v>
      </c>
      <c r="L14" s="57" t="s">
        <v>1009</v>
      </c>
    </row>
    <row r="15" spans="1:12" ht="13.5" thickBot="1" x14ac:dyDescent="0.35">
      <c r="A15" s="48"/>
      <c r="B15" s="49" t="s">
        <v>385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ht="13" x14ac:dyDescent="0.3">
      <c r="A16" s="46">
        <v>7</v>
      </c>
      <c r="B16" s="105" t="s">
        <v>1063</v>
      </c>
      <c r="C16" s="57" t="s">
        <v>1733</v>
      </c>
      <c r="D16" s="57" t="s">
        <v>1734</v>
      </c>
      <c r="E16" s="57" t="s">
        <v>1735</v>
      </c>
      <c r="F16" s="57" t="s">
        <v>275</v>
      </c>
      <c r="G16" s="57" t="s">
        <v>1736</v>
      </c>
      <c r="H16" s="57" t="s">
        <v>1737</v>
      </c>
      <c r="I16" s="57" t="s">
        <v>246</v>
      </c>
      <c r="J16" s="57" t="s">
        <v>1738</v>
      </c>
      <c r="K16" s="57" t="s">
        <v>1739</v>
      </c>
      <c r="L16" s="57" t="s">
        <v>1740</v>
      </c>
    </row>
    <row r="17" spans="1:12" ht="13.5" thickBot="1" x14ac:dyDescent="0.35">
      <c r="A17" s="48"/>
      <c r="B17" s="49" t="s">
        <v>385</v>
      </c>
      <c r="C17" s="63"/>
      <c r="D17" s="63"/>
      <c r="E17" s="63"/>
      <c r="F17" s="63"/>
      <c r="G17" s="63" t="s">
        <v>543</v>
      </c>
      <c r="H17" s="63"/>
      <c r="I17" s="63"/>
      <c r="J17" s="63"/>
      <c r="K17" s="63"/>
      <c r="L17" s="63"/>
    </row>
    <row r="18" spans="1:12" ht="13" x14ac:dyDescent="0.3">
      <c r="A18" s="46">
        <v>8</v>
      </c>
      <c r="B18" s="50" t="s">
        <v>698</v>
      </c>
      <c r="C18" s="57" t="s">
        <v>1741</v>
      </c>
      <c r="D18" s="57" t="s">
        <v>1742</v>
      </c>
      <c r="E18" s="57" t="s">
        <v>1743</v>
      </c>
      <c r="F18" s="57" t="s">
        <v>1744</v>
      </c>
      <c r="G18" s="57" t="s">
        <v>1745</v>
      </c>
      <c r="H18" s="57" t="s">
        <v>1746</v>
      </c>
      <c r="I18" s="57" t="s">
        <v>1747</v>
      </c>
      <c r="J18" s="57" t="s">
        <v>1748</v>
      </c>
      <c r="K18" s="57" t="s">
        <v>1749</v>
      </c>
      <c r="L18" s="57" t="s">
        <v>1750</v>
      </c>
    </row>
    <row r="19" spans="1:12" ht="13.5" thickBot="1" x14ac:dyDescent="0.35">
      <c r="A19" s="48"/>
      <c r="B19" s="49" t="s">
        <v>385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</row>
    <row r="20" spans="1:12" ht="13" x14ac:dyDescent="0.3">
      <c r="A20" s="46">
        <v>9</v>
      </c>
      <c r="B20" s="47" t="s">
        <v>652</v>
      </c>
      <c r="C20" s="57" t="s">
        <v>1751</v>
      </c>
      <c r="D20" s="57" t="s">
        <v>1752</v>
      </c>
      <c r="E20" s="57" t="s">
        <v>1753</v>
      </c>
      <c r="F20" s="57" t="s">
        <v>1754</v>
      </c>
      <c r="G20" s="57" t="s">
        <v>1755</v>
      </c>
      <c r="H20" s="57" t="s">
        <v>1756</v>
      </c>
      <c r="I20" s="57" t="s">
        <v>1757</v>
      </c>
      <c r="J20" s="57" t="s">
        <v>1758</v>
      </c>
      <c r="K20" s="57" t="s">
        <v>1759</v>
      </c>
      <c r="L20" s="57" t="s">
        <v>1760</v>
      </c>
    </row>
    <row r="21" spans="1:12" ht="13.5" thickBot="1" x14ac:dyDescent="0.35">
      <c r="A21" s="48"/>
      <c r="B21" s="49" t="s">
        <v>385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2" ht="13" x14ac:dyDescent="0.3">
      <c r="A22" s="46">
        <v>10</v>
      </c>
      <c r="B22" s="47" t="s">
        <v>735</v>
      </c>
      <c r="C22" s="57" t="s">
        <v>1761</v>
      </c>
      <c r="D22" s="57" t="s">
        <v>1762</v>
      </c>
      <c r="E22" s="57" t="s">
        <v>1763</v>
      </c>
      <c r="F22" s="57" t="s">
        <v>1845</v>
      </c>
      <c r="G22" s="57" t="s">
        <v>1764</v>
      </c>
      <c r="H22" s="57" t="s">
        <v>1765</v>
      </c>
      <c r="I22" s="57" t="s">
        <v>1766</v>
      </c>
      <c r="J22" s="57" t="s">
        <v>1767</v>
      </c>
      <c r="K22" s="119" t="s">
        <v>1768</v>
      </c>
      <c r="L22" s="121"/>
    </row>
    <row r="23" spans="1:12" ht="13.5" thickBot="1" x14ac:dyDescent="0.35">
      <c r="A23" s="48"/>
      <c r="B23" s="49" t="s">
        <v>385</v>
      </c>
      <c r="C23" s="63" t="s">
        <v>235</v>
      </c>
      <c r="D23" s="63" t="s">
        <v>235</v>
      </c>
      <c r="E23" s="63"/>
      <c r="F23" s="63" t="s">
        <v>652</v>
      </c>
      <c r="G23" s="63"/>
      <c r="H23" s="63"/>
      <c r="I23" s="63"/>
      <c r="J23" s="63"/>
      <c r="K23" s="120"/>
      <c r="L23" s="120"/>
    </row>
    <row r="24" spans="1:12" ht="13" x14ac:dyDescent="0.3">
      <c r="A24" s="46">
        <v>11</v>
      </c>
      <c r="B24" s="47" t="s">
        <v>564</v>
      </c>
      <c r="C24" s="57" t="s">
        <v>1769</v>
      </c>
      <c r="D24" s="57" t="s">
        <v>1770</v>
      </c>
      <c r="E24" s="57" t="s">
        <v>1771</v>
      </c>
      <c r="F24" s="57" t="s">
        <v>957</v>
      </c>
      <c r="G24" s="57" t="s">
        <v>1772</v>
      </c>
      <c r="H24" s="57" t="s">
        <v>1773</v>
      </c>
      <c r="I24" s="57" t="s">
        <v>375</v>
      </c>
      <c r="J24" s="57" t="s">
        <v>294</v>
      </c>
      <c r="K24" s="57" t="s">
        <v>1774</v>
      </c>
      <c r="L24" s="57" t="s">
        <v>1775</v>
      </c>
    </row>
    <row r="25" spans="1:12" ht="13.5" thickBot="1" x14ac:dyDescent="0.35">
      <c r="A25" s="48"/>
      <c r="B25" s="49"/>
      <c r="C25" s="63"/>
      <c r="D25" s="63"/>
      <c r="E25" s="63"/>
      <c r="F25" s="63"/>
      <c r="G25" s="63"/>
      <c r="H25" s="63"/>
      <c r="I25" s="63"/>
      <c r="J25" s="63"/>
      <c r="K25" s="63"/>
      <c r="L25" s="63"/>
    </row>
    <row r="26" spans="1:12" ht="13" x14ac:dyDescent="0.3">
      <c r="A26" s="46">
        <v>12</v>
      </c>
      <c r="B26" s="50" t="s">
        <v>543</v>
      </c>
      <c r="C26" s="57" t="s">
        <v>1776</v>
      </c>
      <c r="D26" s="57" t="s">
        <v>1777</v>
      </c>
      <c r="E26" s="57" t="s">
        <v>1778</v>
      </c>
      <c r="F26" s="57" t="s">
        <v>1779</v>
      </c>
      <c r="G26" s="57" t="s">
        <v>1780</v>
      </c>
      <c r="H26" s="57" t="s">
        <v>1781</v>
      </c>
      <c r="I26" s="57" t="s">
        <v>1782</v>
      </c>
      <c r="J26" s="119" t="s">
        <v>1768</v>
      </c>
      <c r="K26" s="121"/>
      <c r="L26" s="121"/>
    </row>
    <row r="27" spans="1:12" ht="13.5" thickBot="1" x14ac:dyDescent="0.35">
      <c r="A27" s="48"/>
      <c r="B27" s="49" t="s">
        <v>385</v>
      </c>
      <c r="C27" s="63" t="s">
        <v>235</v>
      </c>
      <c r="D27" s="63" t="s">
        <v>235</v>
      </c>
      <c r="E27" s="63"/>
      <c r="F27" s="63" t="s">
        <v>920</v>
      </c>
      <c r="G27" s="63"/>
      <c r="H27" s="63"/>
      <c r="I27" s="63"/>
      <c r="J27" s="120"/>
      <c r="K27" s="120"/>
      <c r="L27" s="120"/>
    </row>
    <row r="28" spans="1:12" ht="13" x14ac:dyDescent="0.3">
      <c r="A28" s="46">
        <v>13</v>
      </c>
      <c r="B28" s="47" t="s">
        <v>591</v>
      </c>
      <c r="C28" s="57" t="s">
        <v>1783</v>
      </c>
      <c r="D28" s="57" t="s">
        <v>1784</v>
      </c>
      <c r="E28" s="57" t="s">
        <v>1785</v>
      </c>
      <c r="F28" s="57" t="s">
        <v>1786</v>
      </c>
      <c r="G28" s="57" t="s">
        <v>1787</v>
      </c>
      <c r="H28" s="57" t="s">
        <v>1788</v>
      </c>
      <c r="I28" s="57" t="s">
        <v>1789</v>
      </c>
      <c r="J28" s="57" t="s">
        <v>1790</v>
      </c>
      <c r="K28" s="57" t="s">
        <v>881</v>
      </c>
      <c r="L28" s="57" t="s">
        <v>1791</v>
      </c>
    </row>
    <row r="29" spans="1:12" ht="13.5" thickBot="1" x14ac:dyDescent="0.35">
      <c r="A29" s="48"/>
      <c r="B29" s="49" t="s">
        <v>385</v>
      </c>
      <c r="C29" s="63"/>
      <c r="D29" s="63"/>
      <c r="E29" s="63"/>
      <c r="F29" s="63"/>
      <c r="G29" s="63"/>
      <c r="H29" s="63" t="s">
        <v>1635</v>
      </c>
      <c r="I29" s="63"/>
      <c r="J29" s="63"/>
      <c r="K29" s="63"/>
      <c r="L29" s="63"/>
    </row>
    <row r="30" spans="1:12" ht="13" x14ac:dyDescent="0.3">
      <c r="A30" s="46">
        <v>14</v>
      </c>
      <c r="B30" s="47" t="s">
        <v>1145</v>
      </c>
      <c r="C30" s="57" t="s">
        <v>1792</v>
      </c>
      <c r="D30" s="57" t="s">
        <v>1793</v>
      </c>
      <c r="E30" s="57" t="s">
        <v>1794</v>
      </c>
      <c r="F30" s="57" t="s">
        <v>1795</v>
      </c>
      <c r="G30" s="57" t="s">
        <v>1796</v>
      </c>
      <c r="H30" s="57" t="s">
        <v>1797</v>
      </c>
      <c r="I30" s="57" t="s">
        <v>1798</v>
      </c>
      <c r="J30" s="57" t="s">
        <v>1456</v>
      </c>
      <c r="K30" s="57" t="s">
        <v>1799</v>
      </c>
      <c r="L30" s="57" t="s">
        <v>1035</v>
      </c>
    </row>
    <row r="31" spans="1:12" ht="13.5" thickBot="1" x14ac:dyDescent="0.35">
      <c r="A31" s="48"/>
      <c r="B31" s="49" t="s">
        <v>385</v>
      </c>
      <c r="C31" s="63"/>
      <c r="D31" s="63"/>
      <c r="E31" s="63"/>
      <c r="F31" s="63" t="s">
        <v>1635</v>
      </c>
      <c r="G31" s="63" t="s">
        <v>920</v>
      </c>
      <c r="H31" s="63" t="s">
        <v>229</v>
      </c>
      <c r="I31" s="63" t="s">
        <v>1635</v>
      </c>
      <c r="J31" s="63" t="s">
        <v>1635</v>
      </c>
      <c r="K31" s="63" t="s">
        <v>1635</v>
      </c>
      <c r="L31" s="63" t="s">
        <v>229</v>
      </c>
    </row>
    <row r="32" spans="1:12" ht="13" x14ac:dyDescent="0.3">
      <c r="A32" s="46">
        <v>15</v>
      </c>
      <c r="B32" s="47" t="s">
        <v>667</v>
      </c>
      <c r="C32" s="57" t="s">
        <v>1800</v>
      </c>
      <c r="D32" s="122"/>
      <c r="E32" s="57" t="s">
        <v>1801</v>
      </c>
      <c r="F32" s="122"/>
      <c r="G32" s="122"/>
      <c r="H32" s="122"/>
      <c r="I32" s="122"/>
      <c r="J32" s="122"/>
      <c r="K32" s="122"/>
      <c r="L32" s="122"/>
    </row>
    <row r="33" spans="1:12" ht="13.5" thickBot="1" x14ac:dyDescent="0.35">
      <c r="A33" s="48"/>
      <c r="B33" s="49" t="s">
        <v>385</v>
      </c>
      <c r="C33" s="63" t="s">
        <v>235</v>
      </c>
      <c r="D33" s="123"/>
      <c r="E33" s="63" t="s">
        <v>920</v>
      </c>
      <c r="F33" s="123"/>
      <c r="G33" s="123"/>
      <c r="H33" s="123"/>
      <c r="I33" s="123"/>
      <c r="J33" s="123"/>
      <c r="K33" s="123"/>
      <c r="L33" s="123"/>
    </row>
    <row r="34" spans="1:12" ht="13" x14ac:dyDescent="0.3">
      <c r="A34" s="46">
        <v>16</v>
      </c>
      <c r="B34" s="50" t="s">
        <v>824</v>
      </c>
      <c r="C34" s="57" t="s">
        <v>1802</v>
      </c>
      <c r="D34" s="57" t="s">
        <v>1803</v>
      </c>
      <c r="E34" s="57" t="s">
        <v>1804</v>
      </c>
      <c r="F34" s="57" t="s">
        <v>1805</v>
      </c>
      <c r="G34" s="57" t="s">
        <v>973</v>
      </c>
      <c r="H34" s="57" t="s">
        <v>1414</v>
      </c>
      <c r="I34" s="57" t="s">
        <v>1806</v>
      </c>
      <c r="J34" s="57" t="s">
        <v>1807</v>
      </c>
      <c r="K34" s="57" t="s">
        <v>1808</v>
      </c>
      <c r="L34" s="57" t="s">
        <v>1809</v>
      </c>
    </row>
    <row r="35" spans="1:12" ht="13.5" thickBot="1" x14ac:dyDescent="0.35">
      <c r="A35" s="48"/>
      <c r="B35" s="49" t="s">
        <v>385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</row>
    <row r="36" spans="1:12" ht="13" x14ac:dyDescent="0.3">
      <c r="A36" s="46">
        <v>17</v>
      </c>
      <c r="B36" s="47" t="s">
        <v>235</v>
      </c>
      <c r="C36" s="57" t="s">
        <v>1023</v>
      </c>
      <c r="D36" s="57" t="s">
        <v>1810</v>
      </c>
      <c r="E36" s="57" t="s">
        <v>1811</v>
      </c>
      <c r="F36" s="57" t="s">
        <v>1812</v>
      </c>
      <c r="G36" s="57" t="s">
        <v>1813</v>
      </c>
      <c r="H36" s="57" t="s">
        <v>1814</v>
      </c>
      <c r="I36" s="57" t="s">
        <v>1815</v>
      </c>
      <c r="J36" s="57" t="s">
        <v>1816</v>
      </c>
      <c r="K36" s="57" t="s">
        <v>1817</v>
      </c>
      <c r="L36" s="57" t="s">
        <v>1818</v>
      </c>
    </row>
    <row r="37" spans="1:12" ht="13.5" thickBot="1" x14ac:dyDescent="0.35">
      <c r="A37" s="48"/>
      <c r="B37" s="49" t="s">
        <v>385</v>
      </c>
      <c r="C37" s="63"/>
      <c r="D37" s="63" t="s">
        <v>614</v>
      </c>
      <c r="E37" s="63"/>
      <c r="F37" s="63"/>
      <c r="G37" s="63"/>
      <c r="H37" s="63"/>
      <c r="I37" s="63"/>
      <c r="J37" s="63"/>
      <c r="K37" s="63"/>
      <c r="L37" s="63"/>
    </row>
    <row r="38" spans="1:12" ht="13" x14ac:dyDescent="0.3">
      <c r="A38" s="46">
        <v>18</v>
      </c>
      <c r="B38" s="105" t="s">
        <v>40</v>
      </c>
      <c r="C38" s="57" t="s">
        <v>1819</v>
      </c>
      <c r="D38" s="57" t="s">
        <v>1820</v>
      </c>
      <c r="E38" s="57" t="s">
        <v>1821</v>
      </c>
      <c r="F38" s="57" t="s">
        <v>1822</v>
      </c>
      <c r="G38" s="57" t="s">
        <v>1823</v>
      </c>
      <c r="H38" s="57" t="s">
        <v>1824</v>
      </c>
      <c r="I38" s="57" t="s">
        <v>1825</v>
      </c>
      <c r="J38" s="57" t="s">
        <v>1826</v>
      </c>
      <c r="K38" s="57" t="s">
        <v>370</v>
      </c>
      <c r="L38" s="57" t="s">
        <v>1827</v>
      </c>
    </row>
    <row r="39" spans="1:12" ht="13.5" thickBot="1" x14ac:dyDescent="0.35">
      <c r="A39" s="48"/>
      <c r="B39" s="49" t="s">
        <v>385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91"/>
      <c r="B41" s="14" t="s">
        <v>1828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1:12" x14ac:dyDescent="0.25">
      <c r="B42" t="s">
        <v>1829</v>
      </c>
    </row>
    <row r="43" spans="1:12" x14ac:dyDescent="0.25">
      <c r="B43" t="s">
        <v>1830</v>
      </c>
    </row>
    <row r="58" spans="9:9" x14ac:dyDescent="0.25">
      <c r="I58" s="1"/>
    </row>
    <row r="59" spans="9:9" x14ac:dyDescent="0.25">
      <c r="I59" s="1"/>
    </row>
    <row r="60" spans="9:9" x14ac:dyDescent="0.25">
      <c r="I60" s="1"/>
    </row>
  </sheetData>
  <mergeCells count="1">
    <mergeCell ref="A1:L1"/>
  </mergeCells>
  <pageMargins left="0.7" right="0.7" top="0.75" bottom="0.75" header="0.3" footer="0.3"/>
  <pageSetup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46"/>
  <sheetViews>
    <sheetView workbookViewId="0">
      <selection activeCell="C20" sqref="C20"/>
    </sheetView>
  </sheetViews>
  <sheetFormatPr defaultColWidth="8.81640625" defaultRowHeight="12.5" x14ac:dyDescent="0.25"/>
  <cols>
    <col min="2" max="2" width="16.453125" customWidth="1"/>
    <col min="3" max="12" width="12.81640625" customWidth="1"/>
  </cols>
  <sheetData>
    <row r="1" spans="1:12" ht="20" x14ac:dyDescent="0.4">
      <c r="A1" s="530" t="s">
        <v>1850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3" spans="1:1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</row>
    <row r="4" spans="1:12" ht="13" x14ac:dyDescent="0.3">
      <c r="A4" s="42">
        <v>1</v>
      </c>
      <c r="B4" s="47" t="s">
        <v>920</v>
      </c>
      <c r="C4" s="57" t="s">
        <v>1939</v>
      </c>
      <c r="D4" s="57" t="s">
        <v>1953</v>
      </c>
      <c r="E4" s="57" t="s">
        <v>1969</v>
      </c>
      <c r="F4" s="57" t="s">
        <v>1985</v>
      </c>
      <c r="G4" s="57" t="s">
        <v>2003</v>
      </c>
      <c r="H4" s="57" t="s">
        <v>1092</v>
      </c>
      <c r="I4" s="57" t="s">
        <v>2029</v>
      </c>
      <c r="J4" s="57" t="s">
        <v>2043</v>
      </c>
      <c r="K4" s="57" t="s">
        <v>2058</v>
      </c>
      <c r="L4" s="57" t="s">
        <v>2068</v>
      </c>
    </row>
    <row r="5" spans="1:12" ht="13.5" thickBot="1" x14ac:dyDescent="0.35">
      <c r="A5" s="48"/>
      <c r="B5" s="49" t="s">
        <v>385</v>
      </c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3" x14ac:dyDescent="0.3">
      <c r="A6" s="46">
        <v>2</v>
      </c>
      <c r="B6" s="47" t="s">
        <v>229</v>
      </c>
      <c r="C6" s="57" t="s">
        <v>1940</v>
      </c>
      <c r="D6" s="57" t="s">
        <v>1954</v>
      </c>
      <c r="E6" s="57" t="s">
        <v>1970</v>
      </c>
      <c r="F6" s="57" t="s">
        <v>1986</v>
      </c>
      <c r="G6" s="57" t="s">
        <v>2004</v>
      </c>
      <c r="H6" s="57" t="s">
        <v>2017</v>
      </c>
      <c r="I6" s="57" t="s">
        <v>2030</v>
      </c>
      <c r="J6" s="57" t="s">
        <v>2044</v>
      </c>
      <c r="K6" s="57" t="s">
        <v>2059</v>
      </c>
      <c r="L6" s="57" t="s">
        <v>2069</v>
      </c>
    </row>
    <row r="7" spans="1:12" ht="13.5" thickBot="1" x14ac:dyDescent="0.35">
      <c r="A7" s="48"/>
      <c r="B7" s="49" t="s">
        <v>385</v>
      </c>
      <c r="C7" s="63"/>
      <c r="D7" s="63"/>
      <c r="E7" s="63"/>
      <c r="F7" s="63"/>
      <c r="G7" s="63" t="s">
        <v>1063</v>
      </c>
      <c r="H7" s="63"/>
      <c r="I7" s="63" t="s">
        <v>543</v>
      </c>
      <c r="J7" s="63"/>
      <c r="K7" s="63" t="s">
        <v>543</v>
      </c>
      <c r="L7" s="63" t="s">
        <v>543</v>
      </c>
    </row>
    <row r="8" spans="1:12" ht="13" x14ac:dyDescent="0.3">
      <c r="A8" s="46">
        <v>3</v>
      </c>
      <c r="B8" s="47" t="s">
        <v>235</v>
      </c>
      <c r="C8" s="57" t="s">
        <v>2075</v>
      </c>
      <c r="D8" s="57" t="s">
        <v>1955</v>
      </c>
      <c r="E8" s="57" t="s">
        <v>1971</v>
      </c>
      <c r="F8" s="57" t="s">
        <v>1987</v>
      </c>
      <c r="G8" s="57" t="s">
        <v>2005</v>
      </c>
      <c r="H8" s="57" t="s">
        <v>2018</v>
      </c>
      <c r="I8" s="57" t="s">
        <v>2031</v>
      </c>
      <c r="J8" s="57" t="s">
        <v>2045</v>
      </c>
      <c r="K8" s="57" t="s">
        <v>2060</v>
      </c>
      <c r="L8" s="124" t="s">
        <v>2070</v>
      </c>
    </row>
    <row r="9" spans="1:12" ht="13.5" thickBot="1" x14ac:dyDescent="0.35">
      <c r="A9" s="48"/>
      <c r="B9" s="49" t="s">
        <v>385</v>
      </c>
      <c r="C9" s="63"/>
      <c r="D9" s="63"/>
      <c r="E9" s="63"/>
      <c r="F9" s="63"/>
      <c r="G9" s="63"/>
      <c r="H9" s="63"/>
      <c r="I9" s="63"/>
      <c r="J9" s="63"/>
      <c r="K9" s="63"/>
      <c r="L9" s="63"/>
    </row>
    <row r="10" spans="1:12" ht="13" x14ac:dyDescent="0.3">
      <c r="A10" s="46">
        <v>4</v>
      </c>
      <c r="B10" s="47" t="s">
        <v>698</v>
      </c>
      <c r="C10" s="57" t="s">
        <v>2076</v>
      </c>
      <c r="D10" s="57" t="s">
        <v>277</v>
      </c>
      <c r="E10" s="57" t="s">
        <v>1972</v>
      </c>
      <c r="F10" s="57" t="s">
        <v>1988</v>
      </c>
      <c r="G10" s="57" t="s">
        <v>2006</v>
      </c>
      <c r="H10" s="57" t="s">
        <v>2019</v>
      </c>
      <c r="I10" s="57" t="s">
        <v>2032</v>
      </c>
      <c r="J10" s="57" t="s">
        <v>2046</v>
      </c>
      <c r="K10" s="57" t="s">
        <v>2061</v>
      </c>
      <c r="L10" s="57" t="s">
        <v>2071</v>
      </c>
    </row>
    <row r="11" spans="1:12" ht="13.5" thickBot="1" x14ac:dyDescent="0.35">
      <c r="A11" s="48"/>
      <c r="B11" s="49" t="s">
        <v>385</v>
      </c>
      <c r="C11" s="63"/>
      <c r="D11" s="63"/>
      <c r="E11" s="63"/>
      <c r="F11" s="63"/>
      <c r="G11" s="63" t="s">
        <v>1063</v>
      </c>
      <c r="H11" s="63"/>
      <c r="I11" s="63"/>
      <c r="J11" s="63"/>
      <c r="K11" s="63"/>
      <c r="L11" s="63"/>
    </row>
    <row r="12" spans="1:12" ht="13" x14ac:dyDescent="0.3">
      <c r="A12" s="46">
        <v>5</v>
      </c>
      <c r="B12" s="47" t="s">
        <v>591</v>
      </c>
      <c r="C12" s="57" t="s">
        <v>1941</v>
      </c>
      <c r="D12" s="57" t="s">
        <v>1956</v>
      </c>
      <c r="E12" s="57" t="s">
        <v>1973</v>
      </c>
      <c r="F12" s="57" t="s">
        <v>1989</v>
      </c>
      <c r="G12" s="57" t="s">
        <v>2007</v>
      </c>
      <c r="H12" s="57" t="s">
        <v>2020</v>
      </c>
      <c r="I12" s="57" t="s">
        <v>1407</v>
      </c>
      <c r="J12" s="57" t="s">
        <v>2047</v>
      </c>
      <c r="K12" s="57" t="s">
        <v>2062</v>
      </c>
      <c r="L12" s="57" t="s">
        <v>1508</v>
      </c>
    </row>
    <row r="13" spans="1:12" ht="13.5" thickBot="1" x14ac:dyDescent="0.35">
      <c r="A13" s="48"/>
      <c r="B13" s="49" t="s">
        <v>385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2" ht="13" x14ac:dyDescent="0.3">
      <c r="A14" s="46">
        <v>6</v>
      </c>
      <c r="B14" s="47" t="s">
        <v>652</v>
      </c>
      <c r="C14" s="57" t="s">
        <v>1942</v>
      </c>
      <c r="D14" s="57" t="s">
        <v>1521</v>
      </c>
      <c r="E14" s="57" t="s">
        <v>1974</v>
      </c>
      <c r="F14" s="57" t="s">
        <v>1990</v>
      </c>
      <c r="G14" s="57" t="s">
        <v>2008</v>
      </c>
      <c r="H14" s="57" t="s">
        <v>2021</v>
      </c>
      <c r="I14" s="57" t="s">
        <v>2033</v>
      </c>
      <c r="J14" s="57" t="s">
        <v>2048</v>
      </c>
      <c r="K14" s="57" t="s">
        <v>2063</v>
      </c>
      <c r="L14" s="57" t="s">
        <v>2072</v>
      </c>
    </row>
    <row r="15" spans="1:12" ht="13.5" thickBot="1" x14ac:dyDescent="0.35">
      <c r="A15" s="48"/>
      <c r="B15" s="49" t="s">
        <v>385</v>
      </c>
      <c r="C15" s="63" t="s">
        <v>614</v>
      </c>
      <c r="D15" s="63" t="s">
        <v>614</v>
      </c>
      <c r="E15" s="63" t="s">
        <v>614</v>
      </c>
      <c r="F15" s="63"/>
      <c r="G15" s="63"/>
      <c r="H15" s="63"/>
      <c r="I15" s="63" t="s">
        <v>543</v>
      </c>
      <c r="J15" s="63"/>
      <c r="K15" s="63"/>
      <c r="L15" s="63"/>
    </row>
    <row r="16" spans="1:12" ht="13" x14ac:dyDescent="0.3">
      <c r="A16" s="46">
        <v>7</v>
      </c>
      <c r="B16" s="105" t="s">
        <v>1918</v>
      </c>
      <c r="C16" s="57" t="s">
        <v>1943</v>
      </c>
      <c r="D16" s="57" t="s">
        <v>1957</v>
      </c>
      <c r="E16" s="57" t="s">
        <v>1975</v>
      </c>
      <c r="F16" s="57" t="s">
        <v>1991</v>
      </c>
      <c r="G16" s="57" t="s">
        <v>2009</v>
      </c>
      <c r="H16" s="57" t="s">
        <v>2022</v>
      </c>
      <c r="I16" s="57" t="s">
        <v>2034</v>
      </c>
      <c r="J16" s="57" t="s">
        <v>2049</v>
      </c>
      <c r="K16" s="57" t="s">
        <v>2064</v>
      </c>
      <c r="L16" s="57" t="s">
        <v>2073</v>
      </c>
    </row>
    <row r="17" spans="1:12" ht="13.5" thickBot="1" x14ac:dyDescent="0.35">
      <c r="A17" s="48"/>
      <c r="B17" s="49" t="s">
        <v>385</v>
      </c>
      <c r="C17" s="63"/>
      <c r="D17" s="63"/>
      <c r="E17" s="63"/>
      <c r="F17" s="63"/>
      <c r="G17" s="63"/>
      <c r="H17" s="63" t="s">
        <v>1063</v>
      </c>
      <c r="I17" s="63"/>
      <c r="J17" s="63"/>
      <c r="K17" s="63"/>
      <c r="L17" s="63"/>
    </row>
    <row r="18" spans="1:12" ht="13" x14ac:dyDescent="0.3">
      <c r="A18" s="46">
        <v>8</v>
      </c>
      <c r="B18" s="50" t="s">
        <v>1916</v>
      </c>
      <c r="C18" s="57" t="s">
        <v>1449</v>
      </c>
      <c r="D18" s="57" t="s">
        <v>1958</v>
      </c>
      <c r="E18" s="57" t="s">
        <v>1976</v>
      </c>
      <c r="F18" s="57" t="s">
        <v>1992</v>
      </c>
      <c r="G18" s="57" t="s">
        <v>307</v>
      </c>
      <c r="H18" s="57" t="s">
        <v>1757</v>
      </c>
      <c r="I18" s="57" t="s">
        <v>2035</v>
      </c>
      <c r="J18" s="57" t="s">
        <v>2050</v>
      </c>
      <c r="K18" s="57" t="s">
        <v>2065</v>
      </c>
      <c r="L18" s="124" t="s">
        <v>2070</v>
      </c>
    </row>
    <row r="19" spans="1:12" ht="13.5" thickBot="1" x14ac:dyDescent="0.35">
      <c r="A19" s="48"/>
      <c r="B19" s="49" t="s">
        <v>385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</row>
    <row r="20" spans="1:12" ht="13" x14ac:dyDescent="0.3">
      <c r="A20" s="46">
        <v>9</v>
      </c>
      <c r="B20" s="47" t="s">
        <v>824</v>
      </c>
      <c r="C20" s="57" t="s">
        <v>1944</v>
      </c>
      <c r="D20" s="57" t="s">
        <v>1959</v>
      </c>
      <c r="E20" s="57" t="s">
        <v>1977</v>
      </c>
      <c r="F20" s="57" t="s">
        <v>1993</v>
      </c>
      <c r="G20" s="57" t="s">
        <v>1484</v>
      </c>
      <c r="H20" s="57" t="s">
        <v>2023</v>
      </c>
      <c r="I20" s="57" t="s">
        <v>2036</v>
      </c>
      <c r="J20" s="57" t="s">
        <v>1458</v>
      </c>
      <c r="K20" s="57" t="s">
        <v>1691</v>
      </c>
      <c r="L20" s="57" t="s">
        <v>2074</v>
      </c>
    </row>
    <row r="21" spans="1:12" ht="13.5" thickBot="1" x14ac:dyDescent="0.35">
      <c r="A21" s="48"/>
      <c r="B21" s="49" t="s">
        <v>385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2" ht="13" x14ac:dyDescent="0.3">
      <c r="A22" s="46">
        <v>10</v>
      </c>
      <c r="B22" s="47" t="s">
        <v>564</v>
      </c>
      <c r="C22" s="57" t="s">
        <v>1945</v>
      </c>
      <c r="D22" s="57" t="s">
        <v>1960</v>
      </c>
      <c r="E22" s="57" t="s">
        <v>1781</v>
      </c>
      <c r="F22" s="57" t="s">
        <v>1994</v>
      </c>
      <c r="G22" s="57" t="s">
        <v>2010</v>
      </c>
      <c r="H22" s="57" t="s">
        <v>2024</v>
      </c>
      <c r="I22" s="57" t="s">
        <v>1435</v>
      </c>
      <c r="J22" s="124" t="s">
        <v>1024</v>
      </c>
      <c r="K22" s="126"/>
      <c r="L22" s="127"/>
    </row>
    <row r="23" spans="1:12" ht="13.5" thickBot="1" x14ac:dyDescent="0.35">
      <c r="A23" s="48"/>
      <c r="B23" s="49" t="s">
        <v>385</v>
      </c>
      <c r="C23" s="63"/>
      <c r="D23" s="63"/>
      <c r="E23" s="63"/>
      <c r="F23" s="63"/>
      <c r="G23" s="63" t="s">
        <v>1918</v>
      </c>
      <c r="H23" s="63"/>
      <c r="I23" s="63" t="s">
        <v>652</v>
      </c>
      <c r="J23" s="63"/>
      <c r="K23" s="128"/>
      <c r="L23" s="128"/>
    </row>
    <row r="24" spans="1:12" ht="13" x14ac:dyDescent="0.3">
      <c r="A24" s="46">
        <v>11</v>
      </c>
      <c r="B24" s="47" t="s">
        <v>454</v>
      </c>
      <c r="C24" s="57" t="s">
        <v>1946</v>
      </c>
      <c r="D24" s="57" t="s">
        <v>1961</v>
      </c>
      <c r="E24" s="57" t="s">
        <v>1978</v>
      </c>
      <c r="F24" s="57" t="s">
        <v>1995</v>
      </c>
      <c r="G24" s="57" t="s">
        <v>2077</v>
      </c>
      <c r="H24" s="57" t="s">
        <v>1391</v>
      </c>
      <c r="I24" s="57" t="s">
        <v>2037</v>
      </c>
      <c r="J24" s="57" t="s">
        <v>2051</v>
      </c>
      <c r="K24" s="57" t="s">
        <v>1762</v>
      </c>
      <c r="L24" s="57" t="s">
        <v>2078</v>
      </c>
    </row>
    <row r="25" spans="1:12" ht="13.5" thickBot="1" x14ac:dyDescent="0.35">
      <c r="A25" s="48"/>
      <c r="B25" s="49"/>
      <c r="C25" s="63"/>
      <c r="D25" s="63"/>
      <c r="E25" s="63"/>
      <c r="F25" s="63"/>
      <c r="G25" s="63"/>
      <c r="H25" s="63"/>
      <c r="I25" s="63"/>
      <c r="J25" s="63"/>
      <c r="K25" s="63"/>
      <c r="L25" s="63"/>
    </row>
    <row r="26" spans="1:12" ht="13" x14ac:dyDescent="0.3">
      <c r="A26" s="46">
        <v>12</v>
      </c>
      <c r="B26" s="105" t="s">
        <v>1063</v>
      </c>
      <c r="C26" s="57" t="s">
        <v>1947</v>
      </c>
      <c r="D26" s="57" t="s">
        <v>1962</v>
      </c>
      <c r="E26" s="57" t="s">
        <v>1979</v>
      </c>
      <c r="F26" s="57" t="s">
        <v>1996</v>
      </c>
      <c r="G26" s="57" t="s">
        <v>2011</v>
      </c>
      <c r="H26" s="57" t="s">
        <v>2025</v>
      </c>
      <c r="I26" s="57" t="s">
        <v>1405</v>
      </c>
      <c r="J26" s="57" t="s">
        <v>2052</v>
      </c>
      <c r="K26" s="57" t="s">
        <v>260</v>
      </c>
      <c r="L26" s="57" t="s">
        <v>1751</v>
      </c>
    </row>
    <row r="27" spans="1:12" ht="13.5" thickBot="1" x14ac:dyDescent="0.35">
      <c r="A27" s="48"/>
      <c r="B27" s="49" t="s">
        <v>385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</row>
    <row r="28" spans="1:12" ht="13" x14ac:dyDescent="0.3">
      <c r="A28" s="46">
        <v>13</v>
      </c>
      <c r="B28" s="47" t="s">
        <v>667</v>
      </c>
      <c r="C28" s="57" t="s">
        <v>1760</v>
      </c>
      <c r="D28" s="57" t="s">
        <v>1963</v>
      </c>
      <c r="E28" s="57" t="s">
        <v>1980</v>
      </c>
      <c r="F28" s="57" t="s">
        <v>1997</v>
      </c>
      <c r="G28" s="57" t="s">
        <v>2012</v>
      </c>
      <c r="H28" s="57" t="s">
        <v>2026</v>
      </c>
      <c r="I28" s="57" t="s">
        <v>2038</v>
      </c>
      <c r="J28" s="57" t="s">
        <v>1411</v>
      </c>
      <c r="K28" s="124" t="s">
        <v>1024</v>
      </c>
      <c r="L28" s="127"/>
    </row>
    <row r="29" spans="1:12" ht="13.5" thickBot="1" x14ac:dyDescent="0.35">
      <c r="A29" s="48"/>
      <c r="B29" s="49" t="s">
        <v>385</v>
      </c>
      <c r="C29" s="63"/>
      <c r="D29" s="63"/>
      <c r="E29" s="63"/>
      <c r="F29" s="63"/>
      <c r="G29" s="63"/>
      <c r="H29" s="63"/>
      <c r="I29" s="63"/>
      <c r="J29" s="63"/>
      <c r="K29" s="63"/>
      <c r="L29" s="128"/>
    </row>
    <row r="30" spans="1:12" ht="13" x14ac:dyDescent="0.3">
      <c r="A30" s="46">
        <v>14</v>
      </c>
      <c r="B30" s="47" t="s">
        <v>735</v>
      </c>
      <c r="C30" s="57" t="s">
        <v>1948</v>
      </c>
      <c r="D30" s="57" t="s">
        <v>1964</v>
      </c>
      <c r="E30" s="57" t="s">
        <v>1981</v>
      </c>
      <c r="F30" s="57" t="s">
        <v>1998</v>
      </c>
      <c r="G30" s="57" t="s">
        <v>2013</v>
      </c>
      <c r="H30" s="57" t="s">
        <v>2027</v>
      </c>
      <c r="I30" s="57" t="s">
        <v>2039</v>
      </c>
      <c r="J30" s="57" t="s">
        <v>2053</v>
      </c>
      <c r="K30" s="124" t="s">
        <v>1024</v>
      </c>
      <c r="L30" s="127"/>
    </row>
    <row r="31" spans="1:12" ht="13.5" thickBot="1" x14ac:dyDescent="0.35">
      <c r="A31" s="48"/>
      <c r="B31" s="49" t="s">
        <v>385</v>
      </c>
      <c r="C31" s="63"/>
      <c r="D31" s="63"/>
      <c r="E31" s="63"/>
      <c r="F31" s="63"/>
      <c r="G31" s="63"/>
      <c r="H31" s="63"/>
      <c r="I31" s="63"/>
      <c r="J31" s="63"/>
      <c r="K31" s="63"/>
      <c r="L31" s="128"/>
    </row>
    <row r="32" spans="1:12" ht="13" x14ac:dyDescent="0.3">
      <c r="A32" s="46">
        <v>15</v>
      </c>
      <c r="B32" s="47" t="s">
        <v>543</v>
      </c>
      <c r="C32" s="57" t="s">
        <v>1949</v>
      </c>
      <c r="D32" s="57" t="s">
        <v>1965</v>
      </c>
      <c r="E32" s="57" t="s">
        <v>1982</v>
      </c>
      <c r="F32" s="57" t="s">
        <v>1999</v>
      </c>
      <c r="G32" s="57" t="s">
        <v>2014</v>
      </c>
      <c r="H32" s="57" t="s">
        <v>1423</v>
      </c>
      <c r="I32" s="57" t="s">
        <v>2040</v>
      </c>
      <c r="J32" s="57" t="s">
        <v>2054</v>
      </c>
      <c r="K32" s="57" t="s">
        <v>953</v>
      </c>
      <c r="L32" s="124" t="s">
        <v>1768</v>
      </c>
    </row>
    <row r="33" spans="1:12" ht="13.5" thickBot="1" x14ac:dyDescent="0.35">
      <c r="A33" s="48"/>
      <c r="B33" s="49" t="s">
        <v>385</v>
      </c>
      <c r="C33" s="63"/>
      <c r="D33" s="63"/>
      <c r="E33" s="63" t="s">
        <v>652</v>
      </c>
      <c r="F33" s="63" t="s">
        <v>235</v>
      </c>
      <c r="G33" s="63"/>
      <c r="H33" s="63" t="s">
        <v>1063</v>
      </c>
      <c r="I33" s="63"/>
      <c r="J33" s="63" t="s">
        <v>229</v>
      </c>
      <c r="K33" s="63"/>
      <c r="L33" s="129"/>
    </row>
    <row r="34" spans="1:12" ht="13" x14ac:dyDescent="0.3">
      <c r="A34" s="46">
        <v>16</v>
      </c>
      <c r="B34" s="50" t="s">
        <v>40</v>
      </c>
      <c r="C34" s="57" t="s">
        <v>1950</v>
      </c>
      <c r="D34" s="57" t="s">
        <v>1966</v>
      </c>
      <c r="E34" s="57" t="s">
        <v>1504</v>
      </c>
      <c r="F34" s="57" t="s">
        <v>2000</v>
      </c>
      <c r="G34" s="57" t="s">
        <v>2015</v>
      </c>
      <c r="H34" s="57" t="s">
        <v>326</v>
      </c>
      <c r="I34" s="57" t="s">
        <v>2041</v>
      </c>
      <c r="J34" s="57" t="s">
        <v>2055</v>
      </c>
      <c r="K34" s="57" t="s">
        <v>376</v>
      </c>
      <c r="L34" s="124" t="s">
        <v>1768</v>
      </c>
    </row>
    <row r="35" spans="1:12" ht="13.5" thickBot="1" x14ac:dyDescent="0.35">
      <c r="A35" s="48"/>
      <c r="B35" s="49" t="s">
        <v>385</v>
      </c>
      <c r="C35" s="63"/>
      <c r="D35" s="63"/>
      <c r="E35" s="63"/>
      <c r="F35" s="63"/>
      <c r="G35" s="63"/>
      <c r="H35" s="63"/>
      <c r="I35" s="63"/>
      <c r="J35" s="63"/>
      <c r="K35" s="63"/>
      <c r="L35" s="129"/>
    </row>
    <row r="36" spans="1:12" ht="13" x14ac:dyDescent="0.3">
      <c r="A36" s="46">
        <v>17</v>
      </c>
      <c r="B36" s="47" t="s">
        <v>1145</v>
      </c>
      <c r="C36" s="57" t="s">
        <v>1951</v>
      </c>
      <c r="D36" s="57" t="s">
        <v>1967</v>
      </c>
      <c r="E36" s="57" t="s">
        <v>1983</v>
      </c>
      <c r="F36" s="57" t="s">
        <v>2001</v>
      </c>
      <c r="G36" s="57" t="s">
        <v>2016</v>
      </c>
      <c r="H36" s="57" t="s">
        <v>965</v>
      </c>
      <c r="I36" s="57" t="s">
        <v>2079</v>
      </c>
      <c r="J36" s="57" t="s">
        <v>2056</v>
      </c>
      <c r="K36" s="57" t="s">
        <v>2066</v>
      </c>
      <c r="L36" s="124" t="s">
        <v>1768</v>
      </c>
    </row>
    <row r="37" spans="1:12" ht="13.5" thickBot="1" x14ac:dyDescent="0.35">
      <c r="A37" s="48"/>
      <c r="B37" s="49" t="s">
        <v>385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1:12" ht="13" x14ac:dyDescent="0.3">
      <c r="A38" s="46">
        <v>18</v>
      </c>
      <c r="B38" s="105" t="s">
        <v>614</v>
      </c>
      <c r="C38" s="57" t="s">
        <v>1952</v>
      </c>
      <c r="D38" s="57" t="s">
        <v>1968</v>
      </c>
      <c r="E38" s="57" t="s">
        <v>1984</v>
      </c>
      <c r="F38" s="57" t="s">
        <v>2002</v>
      </c>
      <c r="G38" s="57" t="s">
        <v>1771</v>
      </c>
      <c r="H38" s="57" t="s">
        <v>2028</v>
      </c>
      <c r="I38" s="57" t="s">
        <v>2042</v>
      </c>
      <c r="J38" s="57" t="s">
        <v>2057</v>
      </c>
      <c r="K38" s="57" t="s">
        <v>2067</v>
      </c>
      <c r="L38" s="57" t="s">
        <v>350</v>
      </c>
    </row>
    <row r="39" spans="1:12" ht="13.5" thickBot="1" x14ac:dyDescent="0.35">
      <c r="A39" s="48"/>
      <c r="B39" s="49" t="s">
        <v>385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</row>
    <row r="41" spans="1:12" ht="13" x14ac:dyDescent="0.3">
      <c r="B41" s="13" t="s">
        <v>2086</v>
      </c>
    </row>
    <row r="43" spans="1:12" x14ac:dyDescent="0.25">
      <c r="B43" s="4" t="s">
        <v>2087</v>
      </c>
      <c r="G43" s="4" t="s">
        <v>2091</v>
      </c>
    </row>
    <row r="44" spans="1:12" x14ac:dyDescent="0.25">
      <c r="B44" s="4" t="s">
        <v>2088</v>
      </c>
      <c r="G44" s="4" t="s">
        <v>2092</v>
      </c>
    </row>
    <row r="45" spans="1:12" x14ac:dyDescent="0.25">
      <c r="B45" s="4" t="s">
        <v>2089</v>
      </c>
    </row>
    <row r="46" spans="1:12" x14ac:dyDescent="0.25">
      <c r="B46" s="4" t="s">
        <v>2090</v>
      </c>
    </row>
  </sheetData>
  <mergeCells count="1">
    <mergeCell ref="A1:L1"/>
  </mergeCells>
  <pageMargins left="0" right="0" top="0.75" bottom="0.75" header="0.3" footer="0.3"/>
  <pageSetup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28"/>
  <sheetViews>
    <sheetView workbookViewId="0">
      <selection activeCell="A8" sqref="A8"/>
    </sheetView>
  </sheetViews>
  <sheetFormatPr defaultColWidth="8.81640625" defaultRowHeight="12.5" x14ac:dyDescent="0.25"/>
  <cols>
    <col min="1" max="1" width="21.1796875" bestFit="1" customWidth="1"/>
    <col min="2" max="5" width="9.1796875" style="1" customWidth="1"/>
  </cols>
  <sheetData>
    <row r="1" spans="1:5" ht="18" x14ac:dyDescent="0.4">
      <c r="A1" s="531" t="s">
        <v>8</v>
      </c>
      <c r="B1" s="531"/>
      <c r="C1" s="531"/>
      <c r="D1" s="531"/>
      <c r="E1" s="531"/>
    </row>
    <row r="4" spans="1:5" ht="13" x14ac:dyDescent="0.3">
      <c r="A4" s="13" t="s">
        <v>1200</v>
      </c>
      <c r="B4" s="6" t="s">
        <v>41</v>
      </c>
      <c r="C4" s="6" t="s">
        <v>42</v>
      </c>
      <c r="D4" s="6" t="s">
        <v>43</v>
      </c>
      <c r="E4" s="6" t="s">
        <v>44</v>
      </c>
    </row>
    <row r="5" spans="1:5" x14ac:dyDescent="0.25">
      <c r="A5" t="s">
        <v>477</v>
      </c>
      <c r="D5" s="60" t="e">
        <f t="shared" ref="D5:D10" si="0">(B5/(B5+C5))</f>
        <v>#DIV/0!</v>
      </c>
      <c r="E5" s="61" t="s">
        <v>45</v>
      </c>
    </row>
    <row r="6" spans="1:5" x14ac:dyDescent="0.25">
      <c r="A6" t="s">
        <v>485</v>
      </c>
      <c r="D6" s="60" t="e">
        <f t="shared" si="0"/>
        <v>#DIV/0!</v>
      </c>
      <c r="E6" s="1">
        <f>(((B5-B6)+(C6-C5))/2)</f>
        <v>0</v>
      </c>
    </row>
    <row r="7" spans="1:5" x14ac:dyDescent="0.25">
      <c r="A7" t="s">
        <v>839</v>
      </c>
      <c r="D7" s="60" t="e">
        <f t="shared" si="0"/>
        <v>#DIV/0!</v>
      </c>
      <c r="E7" s="1">
        <f>(((B5-B7)+(C7-C5))/2)</f>
        <v>0</v>
      </c>
    </row>
    <row r="8" spans="1:5" x14ac:dyDescent="0.25">
      <c r="A8" s="4" t="s">
        <v>1144</v>
      </c>
      <c r="D8" s="60" t="e">
        <f t="shared" si="0"/>
        <v>#DIV/0!</v>
      </c>
      <c r="E8" s="1">
        <f>(((B5-B8)+(C8-C5))/2)</f>
        <v>0</v>
      </c>
    </row>
    <row r="9" spans="1:5" x14ac:dyDescent="0.25">
      <c r="A9" t="s">
        <v>209</v>
      </c>
      <c r="D9" s="60" t="e">
        <f t="shared" si="0"/>
        <v>#DIV/0!</v>
      </c>
      <c r="E9" s="1">
        <f>(((B5-B9)+(C9-C5))/2)</f>
        <v>0</v>
      </c>
    </row>
    <row r="10" spans="1:5" x14ac:dyDescent="0.25">
      <c r="A10" t="s">
        <v>231</v>
      </c>
      <c r="D10" s="60" t="e">
        <f t="shared" si="0"/>
        <v>#DIV/0!</v>
      </c>
      <c r="E10" s="1">
        <f>(((B5-B10)+(C10-C5))/2)</f>
        <v>0</v>
      </c>
    </row>
    <row r="13" spans="1:5" ht="13" x14ac:dyDescent="0.3">
      <c r="A13" s="13" t="s">
        <v>1201</v>
      </c>
      <c r="B13" s="6" t="s">
        <v>41</v>
      </c>
      <c r="C13" s="6" t="s">
        <v>42</v>
      </c>
      <c r="D13" s="6" t="s">
        <v>43</v>
      </c>
      <c r="E13" s="6" t="s">
        <v>44</v>
      </c>
    </row>
    <row r="14" spans="1:5" x14ac:dyDescent="0.25">
      <c r="A14" t="s">
        <v>46</v>
      </c>
      <c r="D14" s="60" t="e">
        <f t="shared" ref="D14:D19" si="1">(B14/(B14+C14))</f>
        <v>#DIV/0!</v>
      </c>
      <c r="E14" s="61" t="s">
        <v>45</v>
      </c>
    </row>
    <row r="15" spans="1:5" x14ac:dyDescent="0.25">
      <c r="A15" t="s">
        <v>1137</v>
      </c>
      <c r="D15" s="60" t="e">
        <f t="shared" si="1"/>
        <v>#DIV/0!</v>
      </c>
      <c r="E15" s="1">
        <f>(((B14-B15)+(C15-C14))/2)</f>
        <v>0</v>
      </c>
    </row>
    <row r="16" spans="1:5" x14ac:dyDescent="0.25">
      <c r="A16" t="s">
        <v>490</v>
      </c>
      <c r="D16" s="60" t="e">
        <f t="shared" si="1"/>
        <v>#DIV/0!</v>
      </c>
      <c r="E16" s="1">
        <f>(((B14-B16)+(C16-C14))/2)</f>
        <v>0</v>
      </c>
    </row>
    <row r="17" spans="1:5" x14ac:dyDescent="0.25">
      <c r="A17" t="s">
        <v>487</v>
      </c>
      <c r="D17" s="60" t="e">
        <f t="shared" si="1"/>
        <v>#DIV/0!</v>
      </c>
      <c r="E17" s="1">
        <f>(((B14-B17)+(C17-C14))/2)</f>
        <v>0</v>
      </c>
    </row>
    <row r="18" spans="1:5" x14ac:dyDescent="0.25">
      <c r="A18" s="4" t="s">
        <v>1108</v>
      </c>
      <c r="D18" s="60" t="e">
        <f t="shared" si="1"/>
        <v>#DIV/0!</v>
      </c>
      <c r="E18" s="1">
        <f>(((B14-B18)+(C18-C14))/2)</f>
        <v>0</v>
      </c>
    </row>
    <row r="19" spans="1:5" x14ac:dyDescent="0.25">
      <c r="A19" s="4" t="s">
        <v>39</v>
      </c>
      <c r="D19" s="60" t="e">
        <f t="shared" si="1"/>
        <v>#DIV/0!</v>
      </c>
      <c r="E19" s="1">
        <f>(((B14-B19)+(C19-C14))/2)</f>
        <v>0</v>
      </c>
    </row>
    <row r="22" spans="1:5" ht="13" x14ac:dyDescent="0.3">
      <c r="A22" s="13" t="s">
        <v>1202</v>
      </c>
      <c r="B22" s="6" t="s">
        <v>41</v>
      </c>
      <c r="C22" s="6" t="s">
        <v>42</v>
      </c>
      <c r="D22" s="6" t="s">
        <v>43</v>
      </c>
      <c r="E22" s="6" t="s">
        <v>44</v>
      </c>
    </row>
    <row r="23" spans="1:5" x14ac:dyDescent="0.25">
      <c r="A23" t="s">
        <v>228</v>
      </c>
      <c r="D23" s="60" t="e">
        <f t="shared" ref="D23:D28" si="2">(B23/(B23+C23))</f>
        <v>#DIV/0!</v>
      </c>
      <c r="E23" s="61" t="s">
        <v>45</v>
      </c>
    </row>
    <row r="24" spans="1:5" x14ac:dyDescent="0.25">
      <c r="A24" t="s">
        <v>230</v>
      </c>
      <c r="D24" s="60" t="e">
        <f t="shared" si="2"/>
        <v>#DIV/0!</v>
      </c>
      <c r="E24" s="1">
        <f>(((B23-B24)+(C24-C23))/2)</f>
        <v>0</v>
      </c>
    </row>
    <row r="25" spans="1:5" x14ac:dyDescent="0.25">
      <c r="A25" t="s">
        <v>486</v>
      </c>
      <c r="D25" s="60" t="e">
        <f t="shared" si="2"/>
        <v>#DIV/0!</v>
      </c>
      <c r="E25" s="1">
        <f>(((B23-B25)+(C25-C23))/2)</f>
        <v>0</v>
      </c>
    </row>
    <row r="26" spans="1:5" x14ac:dyDescent="0.25">
      <c r="A26" t="s">
        <v>478</v>
      </c>
      <c r="D26" s="60" t="e">
        <f t="shared" si="2"/>
        <v>#DIV/0!</v>
      </c>
      <c r="E26" s="1">
        <f>(((B23-B26)+(C26-C23))/2)</f>
        <v>0</v>
      </c>
    </row>
    <row r="27" spans="1:5" x14ac:dyDescent="0.25">
      <c r="A27" t="s">
        <v>484</v>
      </c>
      <c r="D27" s="60" t="e">
        <f t="shared" si="2"/>
        <v>#DIV/0!</v>
      </c>
      <c r="E27" s="1">
        <f>(((B23-B27)+(C27-C23))/2)</f>
        <v>0</v>
      </c>
    </row>
    <row r="28" spans="1:5" x14ac:dyDescent="0.25">
      <c r="A28" t="s">
        <v>488</v>
      </c>
      <c r="D28" s="60" t="e">
        <f t="shared" si="2"/>
        <v>#DIV/0!</v>
      </c>
      <c r="E28" s="1">
        <f>(((B23-B28)+(C28-C23))/2)</f>
        <v>0</v>
      </c>
    </row>
  </sheetData>
  <mergeCells count="1">
    <mergeCell ref="A1:E1"/>
  </mergeCell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K1950"/>
  <sheetViews>
    <sheetView topLeftCell="G1" zoomScale="85" zoomScaleNormal="85" zoomScalePageLayoutView="85" workbookViewId="0">
      <selection activeCell="C10" sqref="C10"/>
    </sheetView>
  </sheetViews>
  <sheetFormatPr defaultColWidth="8.81640625" defaultRowHeight="12.5" x14ac:dyDescent="0.25"/>
  <cols>
    <col min="1" max="1" width="5.81640625" customWidth="1"/>
    <col min="2" max="2" width="19.1796875" customWidth="1"/>
    <col min="3" max="3" width="15.81640625" bestFit="1" customWidth="1"/>
    <col min="4" max="4" width="16.81640625" bestFit="1" customWidth="1"/>
    <col min="5" max="5" width="17" bestFit="1" customWidth="1"/>
    <col min="6" max="6" width="16.1796875" bestFit="1" customWidth="1"/>
    <col min="7" max="7" width="18.453125" bestFit="1" customWidth="1"/>
    <col min="8" max="8" width="17.1796875" bestFit="1" customWidth="1"/>
    <col min="9" max="10" width="17.1796875" customWidth="1"/>
    <col min="11" max="11" width="16.81640625" bestFit="1" customWidth="1"/>
    <col min="12" max="12" width="16.453125" bestFit="1" customWidth="1"/>
    <col min="13" max="13" width="38.453125" style="14" bestFit="1" customWidth="1"/>
    <col min="14" max="14" width="7.1796875" style="14" customWidth="1"/>
    <col min="15" max="15" width="9.1796875" style="15" customWidth="1"/>
    <col min="16" max="37" width="9.1796875" style="14" customWidth="1"/>
  </cols>
  <sheetData>
    <row r="1" spans="1:22" ht="20" x14ac:dyDescent="0.4">
      <c r="A1" s="530" t="s">
        <v>113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2" spans="1:22" x14ac:dyDescent="0.25">
      <c r="M2" s="15"/>
      <c r="N2" s="15"/>
    </row>
    <row r="3" spans="1:2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  <c r="M3" s="45" t="s">
        <v>165</v>
      </c>
      <c r="N3" s="15"/>
    </row>
    <row r="4" spans="1:22" ht="13" x14ac:dyDescent="0.3">
      <c r="A4" s="42">
        <v>1</v>
      </c>
      <c r="B4" s="47" t="s">
        <v>229</v>
      </c>
      <c r="C4" s="28" t="s">
        <v>1153</v>
      </c>
      <c r="D4" s="28" t="s">
        <v>1091</v>
      </c>
      <c r="E4" s="28" t="s">
        <v>950</v>
      </c>
      <c r="F4" s="28" t="s">
        <v>969</v>
      </c>
      <c r="G4" s="28" t="s">
        <v>990</v>
      </c>
      <c r="H4" s="28" t="s">
        <v>1008</v>
      </c>
      <c r="I4" s="62" t="s">
        <v>1024</v>
      </c>
      <c r="J4" s="28" t="s">
        <v>1024</v>
      </c>
      <c r="K4" s="64"/>
      <c r="L4" s="64"/>
      <c r="M4" s="532" t="s">
        <v>1042</v>
      </c>
      <c r="N4" s="1"/>
      <c r="O4" s="1"/>
      <c r="P4"/>
      <c r="Q4"/>
      <c r="R4"/>
      <c r="S4"/>
      <c r="T4"/>
      <c r="U4"/>
      <c r="V4"/>
    </row>
    <row r="5" spans="1:22" ht="13.5" thickBot="1" x14ac:dyDescent="0.35">
      <c r="A5" s="48"/>
      <c r="B5" s="49" t="s">
        <v>385</v>
      </c>
      <c r="C5" s="63"/>
      <c r="D5" s="63"/>
      <c r="E5" s="63"/>
      <c r="F5" s="63"/>
      <c r="G5" s="63"/>
      <c r="H5" s="63" t="s">
        <v>591</v>
      </c>
      <c r="I5" s="63" t="s">
        <v>564</v>
      </c>
      <c r="J5" s="63"/>
      <c r="K5" s="68"/>
      <c r="L5" s="68"/>
      <c r="M5" s="533"/>
      <c r="N5" s="1"/>
      <c r="O5" s="1"/>
      <c r="P5"/>
      <c r="Q5"/>
      <c r="R5"/>
      <c r="S5"/>
      <c r="T5"/>
      <c r="U5"/>
      <c r="V5"/>
    </row>
    <row r="6" spans="1:22" ht="13" x14ac:dyDescent="0.3">
      <c r="A6" s="46">
        <v>2</v>
      </c>
      <c r="B6" s="50" t="s">
        <v>564</v>
      </c>
      <c r="C6" s="62" t="s">
        <v>1074</v>
      </c>
      <c r="D6" s="62" t="s">
        <v>1092</v>
      </c>
      <c r="E6" s="62" t="s">
        <v>951</v>
      </c>
      <c r="F6" s="62" t="s">
        <v>970</v>
      </c>
      <c r="G6" s="62" t="s">
        <v>991</v>
      </c>
      <c r="H6" s="62" t="s">
        <v>1009</v>
      </c>
      <c r="I6" s="62" t="s">
        <v>1026</v>
      </c>
      <c r="J6" s="62" t="s">
        <v>1043</v>
      </c>
      <c r="K6" s="62" t="s">
        <v>868</v>
      </c>
      <c r="L6" s="62" t="s">
        <v>884</v>
      </c>
      <c r="M6" s="532" t="s">
        <v>1025</v>
      </c>
      <c r="N6" s="1"/>
      <c r="O6" s="1"/>
      <c r="P6"/>
      <c r="Q6"/>
      <c r="R6"/>
      <c r="S6"/>
      <c r="T6"/>
      <c r="U6"/>
      <c r="V6"/>
    </row>
    <row r="7" spans="1:22" ht="13.5" thickBot="1" x14ac:dyDescent="0.35">
      <c r="A7" s="48"/>
      <c r="B7" s="49" t="s">
        <v>385</v>
      </c>
      <c r="C7" s="63"/>
      <c r="D7" s="63" t="s">
        <v>38</v>
      </c>
      <c r="E7" s="63"/>
      <c r="F7" s="63"/>
      <c r="G7" s="63" t="s">
        <v>1104</v>
      </c>
      <c r="H7" s="63" t="s">
        <v>1104</v>
      </c>
      <c r="I7" s="63" t="s">
        <v>38</v>
      </c>
      <c r="J7" s="63" t="s">
        <v>1104</v>
      </c>
      <c r="K7" s="63" t="s">
        <v>1104</v>
      </c>
      <c r="L7" s="63" t="s">
        <v>1104</v>
      </c>
      <c r="M7" s="533"/>
      <c r="N7" s="1"/>
      <c r="O7" s="1"/>
      <c r="P7"/>
      <c r="Q7"/>
      <c r="R7"/>
      <c r="S7"/>
      <c r="T7"/>
      <c r="U7"/>
      <c r="V7"/>
    </row>
    <row r="8" spans="1:22" ht="13" x14ac:dyDescent="0.3">
      <c r="A8" s="46">
        <v>3</v>
      </c>
      <c r="B8" s="50" t="s">
        <v>667</v>
      </c>
      <c r="C8" s="62" t="s">
        <v>1075</v>
      </c>
      <c r="D8" s="62" t="s">
        <v>928</v>
      </c>
      <c r="E8" s="62" t="s">
        <v>952</v>
      </c>
      <c r="F8" s="62" t="s">
        <v>971</v>
      </c>
      <c r="G8" s="62" t="s">
        <v>992</v>
      </c>
      <c r="H8" s="62" t="s">
        <v>1010</v>
      </c>
      <c r="I8" s="62" t="s">
        <v>1027</v>
      </c>
      <c r="J8" s="62" t="s">
        <v>1044</v>
      </c>
      <c r="K8" s="62" t="s">
        <v>869</v>
      </c>
      <c r="L8" s="67"/>
      <c r="M8" s="532"/>
      <c r="N8" s="1"/>
      <c r="O8" s="1"/>
      <c r="P8"/>
      <c r="Q8"/>
      <c r="R8"/>
      <c r="S8"/>
      <c r="T8"/>
      <c r="U8"/>
      <c r="V8"/>
    </row>
    <row r="9" spans="1:22" ht="13.5" thickBot="1" x14ac:dyDescent="0.35">
      <c r="A9" s="48"/>
      <c r="B9" s="49" t="s">
        <v>385</v>
      </c>
      <c r="C9" s="63" t="s">
        <v>591</v>
      </c>
      <c r="D9" s="63"/>
      <c r="E9" s="63" t="s">
        <v>601</v>
      </c>
      <c r="F9" s="63" t="s">
        <v>1104</v>
      </c>
      <c r="G9" s="63" t="s">
        <v>543</v>
      </c>
      <c r="H9" s="63"/>
      <c r="I9" s="63" t="s">
        <v>543</v>
      </c>
      <c r="J9" s="63"/>
      <c r="K9" s="63"/>
      <c r="L9" s="68"/>
      <c r="M9" s="533"/>
      <c r="N9" s="1"/>
      <c r="O9" s="1"/>
      <c r="P9"/>
      <c r="Q9"/>
      <c r="R9"/>
      <c r="S9"/>
      <c r="T9"/>
      <c r="U9"/>
      <c r="V9"/>
    </row>
    <row r="10" spans="1:22" ht="13" x14ac:dyDescent="0.3">
      <c r="A10" s="46">
        <v>4</v>
      </c>
      <c r="B10" s="47" t="s">
        <v>235</v>
      </c>
      <c r="C10" s="62" t="s">
        <v>1076</v>
      </c>
      <c r="D10" s="62" t="s">
        <v>929</v>
      </c>
      <c r="E10" s="62" t="s">
        <v>953</v>
      </c>
      <c r="F10" s="62" t="s">
        <v>972</v>
      </c>
      <c r="G10" s="62" t="s">
        <v>993</v>
      </c>
      <c r="H10" s="62" t="s">
        <v>904</v>
      </c>
      <c r="I10" s="67"/>
      <c r="J10" s="67"/>
      <c r="K10" s="67"/>
      <c r="L10" s="67"/>
      <c r="M10" s="532"/>
      <c r="N10" s="1"/>
      <c r="O10" s="1"/>
      <c r="P10"/>
      <c r="Q10"/>
      <c r="R10"/>
      <c r="S10"/>
      <c r="T10"/>
      <c r="U10"/>
      <c r="V10"/>
    </row>
    <row r="11" spans="1:22" ht="13.5" thickBot="1" x14ac:dyDescent="0.35">
      <c r="A11" s="48"/>
      <c r="B11" s="49" t="s">
        <v>385</v>
      </c>
      <c r="C11" s="63"/>
      <c r="D11" s="63"/>
      <c r="E11" s="63"/>
      <c r="F11" s="63"/>
      <c r="G11" s="63"/>
      <c r="H11" s="63"/>
      <c r="I11" s="68"/>
      <c r="J11" s="68"/>
      <c r="K11" s="68"/>
      <c r="L11" s="68"/>
      <c r="M11" s="533"/>
      <c r="N11" s="1"/>
      <c r="O11" s="1"/>
      <c r="P11"/>
      <c r="Q11"/>
      <c r="R11"/>
      <c r="S11"/>
      <c r="T11"/>
      <c r="U11"/>
      <c r="V11"/>
    </row>
    <row r="12" spans="1:22" ht="13" x14ac:dyDescent="0.3">
      <c r="A12" s="46">
        <v>5</v>
      </c>
      <c r="B12" s="47" t="s">
        <v>652</v>
      </c>
      <c r="C12" s="62" t="s">
        <v>1077</v>
      </c>
      <c r="D12" s="62" t="s">
        <v>930</v>
      </c>
      <c r="E12" s="62" t="s">
        <v>954</v>
      </c>
      <c r="F12" s="62" t="s">
        <v>973</v>
      </c>
      <c r="G12" s="62" t="s">
        <v>994</v>
      </c>
      <c r="H12" s="62" t="s">
        <v>1011</v>
      </c>
      <c r="I12" s="62" t="s">
        <v>1028</v>
      </c>
      <c r="J12" s="62" t="s">
        <v>1045</v>
      </c>
      <c r="K12" s="62" t="s">
        <v>870</v>
      </c>
      <c r="L12" s="62" t="s">
        <v>885</v>
      </c>
      <c r="M12" s="532"/>
      <c r="N12" s="1"/>
      <c r="O12" s="1"/>
      <c r="P12"/>
      <c r="Q12"/>
      <c r="R12"/>
      <c r="S12"/>
      <c r="T12"/>
      <c r="U12"/>
      <c r="V12"/>
    </row>
    <row r="13" spans="1:22" ht="13.5" thickBot="1" x14ac:dyDescent="0.35">
      <c r="A13" s="48"/>
      <c r="B13" s="49" t="s">
        <v>385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533"/>
      <c r="N13" s="1"/>
      <c r="O13" s="1"/>
      <c r="P13"/>
      <c r="Q13"/>
      <c r="R13"/>
      <c r="S13"/>
      <c r="T13"/>
      <c r="U13"/>
      <c r="V13"/>
    </row>
    <row r="14" spans="1:22" ht="13" x14ac:dyDescent="0.3">
      <c r="A14" s="46">
        <v>6</v>
      </c>
      <c r="B14" s="44" t="s">
        <v>1104</v>
      </c>
      <c r="C14" s="62" t="s">
        <v>1078</v>
      </c>
      <c r="D14" s="62" t="s">
        <v>931</v>
      </c>
      <c r="E14" s="62" t="s">
        <v>955</v>
      </c>
      <c r="F14" s="62" t="s">
        <v>974</v>
      </c>
      <c r="G14" s="62" t="s">
        <v>995</v>
      </c>
      <c r="H14" s="62" t="s">
        <v>1012</v>
      </c>
      <c r="I14" s="62" t="s">
        <v>1029</v>
      </c>
      <c r="J14" s="62" t="s">
        <v>1046</v>
      </c>
      <c r="K14" s="62" t="s">
        <v>871</v>
      </c>
      <c r="L14" s="62" t="s">
        <v>886</v>
      </c>
      <c r="M14" s="532"/>
      <c r="N14" s="1"/>
      <c r="O14" s="1"/>
      <c r="P14"/>
      <c r="Q14"/>
      <c r="R14"/>
      <c r="S14"/>
      <c r="T14"/>
      <c r="U14"/>
      <c r="V14"/>
    </row>
    <row r="15" spans="1:22" ht="13.5" thickBot="1" x14ac:dyDescent="0.35">
      <c r="A15" s="48"/>
      <c r="B15" s="49" t="s">
        <v>385</v>
      </c>
      <c r="C15" s="63"/>
      <c r="D15" s="63" t="s">
        <v>235</v>
      </c>
      <c r="E15" s="63" t="s">
        <v>564</v>
      </c>
      <c r="F15" s="63" t="s">
        <v>591</v>
      </c>
      <c r="G15" s="63" t="s">
        <v>601</v>
      </c>
      <c r="H15" s="63" t="s">
        <v>591</v>
      </c>
      <c r="I15" s="63" t="s">
        <v>1063</v>
      </c>
      <c r="J15" s="63" t="s">
        <v>601</v>
      </c>
      <c r="K15" s="63"/>
      <c r="L15" s="63" t="s">
        <v>38</v>
      </c>
      <c r="M15" s="533"/>
      <c r="N15" s="1"/>
      <c r="O15" s="1"/>
      <c r="P15"/>
      <c r="Q15"/>
      <c r="R15"/>
      <c r="S15"/>
      <c r="T15"/>
      <c r="U15"/>
      <c r="V15"/>
    </row>
    <row r="16" spans="1:22" ht="13" x14ac:dyDescent="0.3">
      <c r="A16" s="46">
        <v>7</v>
      </c>
      <c r="B16" s="50" t="s">
        <v>236</v>
      </c>
      <c r="C16" s="62" t="s">
        <v>1079</v>
      </c>
      <c r="D16" s="62" t="s">
        <v>932</v>
      </c>
      <c r="E16" s="62" t="s">
        <v>956</v>
      </c>
      <c r="F16" s="62" t="s">
        <v>975</v>
      </c>
      <c r="G16" s="62" t="s">
        <v>996</v>
      </c>
      <c r="H16" s="62" t="s">
        <v>1013</v>
      </c>
      <c r="I16" s="62" t="s">
        <v>1030</v>
      </c>
      <c r="J16" s="62" t="s">
        <v>1047</v>
      </c>
      <c r="K16" s="62" t="s">
        <v>874</v>
      </c>
      <c r="L16" s="62" t="s">
        <v>887</v>
      </c>
      <c r="M16" s="532"/>
      <c r="N16" s="1"/>
      <c r="O16" s="1"/>
      <c r="P16"/>
      <c r="Q16"/>
      <c r="R16"/>
      <c r="S16"/>
      <c r="T16"/>
      <c r="U16"/>
      <c r="V16"/>
    </row>
    <row r="17" spans="1:22" ht="13.5" thickBot="1" x14ac:dyDescent="0.35">
      <c r="A17" s="48"/>
      <c r="B17" s="49" t="s">
        <v>385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533"/>
      <c r="N17" s="1"/>
      <c r="O17" s="1"/>
      <c r="P17"/>
      <c r="Q17"/>
      <c r="R17"/>
      <c r="S17"/>
      <c r="T17"/>
      <c r="U17"/>
      <c r="V17"/>
    </row>
    <row r="18" spans="1:22" ht="13" x14ac:dyDescent="0.3">
      <c r="A18" s="46">
        <v>8</v>
      </c>
      <c r="B18" s="50" t="s">
        <v>735</v>
      </c>
      <c r="C18" s="62" t="s">
        <v>1080</v>
      </c>
      <c r="D18" s="62" t="s">
        <v>933</v>
      </c>
      <c r="E18" s="62" t="s">
        <v>957</v>
      </c>
      <c r="F18" s="62" t="s">
        <v>978</v>
      </c>
      <c r="G18" s="62" t="s">
        <v>997</v>
      </c>
      <c r="H18" s="62" t="s">
        <v>1014</v>
      </c>
      <c r="I18" s="62" t="s">
        <v>1031</v>
      </c>
      <c r="J18" s="62" t="s">
        <v>1048</v>
      </c>
      <c r="K18" s="62" t="s">
        <v>1024</v>
      </c>
      <c r="L18" s="67"/>
      <c r="M18" s="532" t="s">
        <v>875</v>
      </c>
      <c r="N18" s="1"/>
      <c r="O18" s="1"/>
      <c r="P18"/>
      <c r="Q18"/>
      <c r="R18"/>
      <c r="S18"/>
      <c r="T18"/>
      <c r="U18"/>
      <c r="V18"/>
    </row>
    <row r="19" spans="1:22" ht="13.5" thickBot="1" x14ac:dyDescent="0.35">
      <c r="A19" s="48"/>
      <c r="B19" s="49" t="s">
        <v>385</v>
      </c>
      <c r="C19" s="63"/>
      <c r="D19" s="63"/>
      <c r="E19" s="63"/>
      <c r="F19" s="63" t="s">
        <v>543</v>
      </c>
      <c r="G19" s="63"/>
      <c r="H19" s="63" t="s">
        <v>543</v>
      </c>
      <c r="I19" s="63"/>
      <c r="J19" s="63"/>
      <c r="K19" s="63"/>
      <c r="L19" s="68"/>
      <c r="M19" s="533"/>
      <c r="N19" s="1"/>
      <c r="O19" s="1"/>
      <c r="P19"/>
      <c r="Q19"/>
      <c r="R19"/>
      <c r="S19"/>
      <c r="T19"/>
      <c r="U19"/>
      <c r="V19"/>
    </row>
    <row r="20" spans="1:22" ht="13" x14ac:dyDescent="0.3">
      <c r="A20" s="46">
        <v>9</v>
      </c>
      <c r="B20" s="47" t="s">
        <v>543</v>
      </c>
      <c r="C20" s="62" t="s">
        <v>1081</v>
      </c>
      <c r="D20" s="62" t="s">
        <v>934</v>
      </c>
      <c r="E20" s="62" t="s">
        <v>958</v>
      </c>
      <c r="F20" s="62" t="s">
        <v>979</v>
      </c>
      <c r="G20" s="62" t="s">
        <v>998</v>
      </c>
      <c r="H20" s="62" t="s">
        <v>1015</v>
      </c>
      <c r="I20" s="62" t="s">
        <v>1032</v>
      </c>
      <c r="J20" s="62" t="s">
        <v>1049</v>
      </c>
      <c r="K20" s="62" t="s">
        <v>876</v>
      </c>
      <c r="L20" s="67"/>
      <c r="M20" s="532"/>
      <c r="N20" s="1"/>
      <c r="O20" s="1"/>
      <c r="P20"/>
      <c r="Q20"/>
      <c r="R20"/>
      <c r="S20"/>
      <c r="T20"/>
      <c r="U20"/>
      <c r="V20"/>
    </row>
    <row r="21" spans="1:22" ht="13.5" thickBot="1" x14ac:dyDescent="0.35">
      <c r="A21" s="48"/>
      <c r="B21" s="49" t="s">
        <v>385</v>
      </c>
      <c r="C21" s="63"/>
      <c r="D21" s="63" t="s">
        <v>667</v>
      </c>
      <c r="E21" s="63" t="s">
        <v>735</v>
      </c>
      <c r="F21" s="63" t="s">
        <v>667</v>
      </c>
      <c r="G21" s="63"/>
      <c r="H21" s="63"/>
      <c r="I21" s="63" t="s">
        <v>735</v>
      </c>
      <c r="J21" s="63" t="s">
        <v>735</v>
      </c>
      <c r="K21" s="63"/>
      <c r="L21" s="68"/>
      <c r="M21" s="533"/>
      <c r="N21" s="1"/>
      <c r="O21" s="1"/>
      <c r="P21"/>
      <c r="Q21"/>
      <c r="R21"/>
      <c r="S21"/>
      <c r="T21"/>
      <c r="U21"/>
      <c r="V21"/>
    </row>
    <row r="22" spans="1:22" ht="13" x14ac:dyDescent="0.3">
      <c r="A22" s="46">
        <v>10</v>
      </c>
      <c r="B22" s="47" t="s">
        <v>698</v>
      </c>
      <c r="C22" s="62" t="s">
        <v>1082</v>
      </c>
      <c r="D22" s="62" t="s">
        <v>935</v>
      </c>
      <c r="E22" s="62" t="s">
        <v>959</v>
      </c>
      <c r="F22" s="62" t="s">
        <v>980</v>
      </c>
      <c r="G22" s="62" t="s">
        <v>999</v>
      </c>
      <c r="H22" s="62" t="s">
        <v>1016</v>
      </c>
      <c r="I22" s="62" t="s">
        <v>1033</v>
      </c>
      <c r="J22" s="62" t="s">
        <v>859</v>
      </c>
      <c r="K22" s="62" t="s">
        <v>877</v>
      </c>
      <c r="L22" s="62" t="s">
        <v>888</v>
      </c>
      <c r="M22" s="532"/>
      <c r="N22" s="1"/>
      <c r="O22" s="1"/>
      <c r="P22"/>
      <c r="Q22"/>
      <c r="R22"/>
      <c r="S22"/>
      <c r="T22"/>
      <c r="U22"/>
      <c r="V22"/>
    </row>
    <row r="23" spans="1:22" ht="13.5" thickBot="1" x14ac:dyDescent="0.35">
      <c r="A23" s="48"/>
      <c r="B23" s="49" t="s">
        <v>385</v>
      </c>
      <c r="C23" s="63"/>
      <c r="D23" s="63"/>
      <c r="E23" s="63"/>
      <c r="F23" s="63"/>
      <c r="G23" s="63"/>
      <c r="H23" s="63"/>
      <c r="I23" s="63" t="s">
        <v>591</v>
      </c>
      <c r="J23" s="63"/>
      <c r="K23" s="63"/>
      <c r="L23" s="63"/>
      <c r="M23" s="533"/>
      <c r="N23" s="1"/>
      <c r="O23" s="1"/>
      <c r="P23"/>
      <c r="Q23"/>
      <c r="R23"/>
      <c r="S23"/>
      <c r="T23"/>
      <c r="U23"/>
      <c r="V23"/>
    </row>
    <row r="24" spans="1:22" ht="13" x14ac:dyDescent="0.3">
      <c r="A24" s="46">
        <v>11</v>
      </c>
      <c r="B24" s="47" t="s">
        <v>1145</v>
      </c>
      <c r="C24" s="62" t="s">
        <v>1083</v>
      </c>
      <c r="D24" s="62" t="s">
        <v>942</v>
      </c>
      <c r="E24" s="62" t="s">
        <v>960</v>
      </c>
      <c r="F24" s="62" t="s">
        <v>981</v>
      </c>
      <c r="G24" s="62" t="s">
        <v>1000</v>
      </c>
      <c r="H24" s="62" t="s">
        <v>1017</v>
      </c>
      <c r="I24" s="62" t="s">
        <v>1034</v>
      </c>
      <c r="J24" s="62" t="s">
        <v>860</v>
      </c>
      <c r="K24" s="62" t="s">
        <v>878</v>
      </c>
      <c r="L24" s="62" t="s">
        <v>889</v>
      </c>
      <c r="M24" s="532"/>
      <c r="N24" s="1"/>
      <c r="O24" s="1"/>
      <c r="P24"/>
      <c r="Q24"/>
      <c r="R24"/>
      <c r="S24"/>
      <c r="T24"/>
      <c r="U24"/>
      <c r="V24"/>
    </row>
    <row r="25" spans="1:22" ht="13.5" thickBot="1" x14ac:dyDescent="0.35">
      <c r="A25" s="48"/>
      <c r="B25" s="49" t="s">
        <v>385</v>
      </c>
      <c r="C25" s="63"/>
      <c r="D25" s="63"/>
      <c r="E25" s="63" t="s">
        <v>564</v>
      </c>
      <c r="F25" s="63" t="s">
        <v>1104</v>
      </c>
      <c r="G25" s="63"/>
      <c r="H25" s="63"/>
      <c r="I25" s="63"/>
      <c r="J25" s="63"/>
      <c r="K25" s="63"/>
      <c r="L25" s="63"/>
      <c r="M25" s="533"/>
      <c r="N25" s="1"/>
      <c r="O25" s="1"/>
      <c r="P25"/>
      <c r="Q25"/>
      <c r="R25"/>
      <c r="S25"/>
      <c r="T25"/>
      <c r="U25"/>
      <c r="V25"/>
    </row>
    <row r="26" spans="1:22" ht="13" x14ac:dyDescent="0.3">
      <c r="A26" s="46">
        <v>12</v>
      </c>
      <c r="B26" s="50" t="s">
        <v>601</v>
      </c>
      <c r="C26" s="62" t="s">
        <v>1084</v>
      </c>
      <c r="D26" s="62" t="s">
        <v>943</v>
      </c>
      <c r="E26" s="62" t="s">
        <v>961</v>
      </c>
      <c r="F26" s="62" t="s">
        <v>982</v>
      </c>
      <c r="G26" s="62" t="s">
        <v>1001</v>
      </c>
      <c r="H26" s="62" t="s">
        <v>1018</v>
      </c>
      <c r="I26" s="62" t="s">
        <v>1035</v>
      </c>
      <c r="J26" s="62" t="s">
        <v>861</v>
      </c>
      <c r="K26" s="62" t="s">
        <v>879</v>
      </c>
      <c r="L26" s="62" t="s">
        <v>890</v>
      </c>
      <c r="M26" s="532"/>
      <c r="N26" s="1"/>
      <c r="O26" s="1"/>
      <c r="P26"/>
      <c r="Q26"/>
      <c r="R26"/>
      <c r="S26"/>
      <c r="T26"/>
      <c r="U26"/>
      <c r="V26"/>
    </row>
    <row r="27" spans="1:22" ht="13.5" thickBot="1" x14ac:dyDescent="0.35">
      <c r="A27" s="48"/>
      <c r="B27" s="49" t="s">
        <v>385</v>
      </c>
      <c r="C27" s="63"/>
      <c r="D27" s="63"/>
      <c r="E27" s="63"/>
      <c r="F27" s="63"/>
      <c r="G27" s="63"/>
      <c r="H27" s="63" t="s">
        <v>38</v>
      </c>
      <c r="I27" s="63"/>
      <c r="J27" s="63"/>
      <c r="K27" s="63"/>
      <c r="L27" s="63"/>
      <c r="M27" s="533"/>
      <c r="N27" s="1"/>
      <c r="O27" s="1"/>
      <c r="P27"/>
      <c r="Q27"/>
      <c r="R27"/>
      <c r="S27"/>
      <c r="T27"/>
      <c r="U27"/>
      <c r="V27"/>
    </row>
    <row r="28" spans="1:22" ht="13" x14ac:dyDescent="0.3">
      <c r="A28" s="46">
        <v>13</v>
      </c>
      <c r="B28" s="47" t="s">
        <v>195</v>
      </c>
      <c r="C28" s="62" t="s">
        <v>1085</v>
      </c>
      <c r="D28" s="62" t="s">
        <v>944</v>
      </c>
      <c r="E28" s="62" t="s">
        <v>962</v>
      </c>
      <c r="F28" s="62" t="s">
        <v>983</v>
      </c>
      <c r="G28" s="62" t="s">
        <v>1002</v>
      </c>
      <c r="H28" s="62" t="s">
        <v>1019</v>
      </c>
      <c r="I28" s="62" t="s">
        <v>1036</v>
      </c>
      <c r="J28" s="62" t="s">
        <v>862</v>
      </c>
      <c r="K28" s="62" t="s">
        <v>872</v>
      </c>
      <c r="L28" s="62" t="s">
        <v>891</v>
      </c>
      <c r="M28" s="532"/>
      <c r="N28" s="1"/>
      <c r="O28" s="1"/>
      <c r="P28"/>
      <c r="Q28"/>
      <c r="R28"/>
      <c r="S28"/>
      <c r="T28"/>
      <c r="U28"/>
      <c r="V28"/>
    </row>
    <row r="29" spans="1:22" ht="13.5" thickBot="1" x14ac:dyDescent="0.35">
      <c r="A29" s="48"/>
      <c r="B29" s="49" t="s">
        <v>385</v>
      </c>
      <c r="C29" s="63" t="s">
        <v>564</v>
      </c>
      <c r="D29" s="63" t="s">
        <v>564</v>
      </c>
      <c r="E29" s="63" t="s">
        <v>229</v>
      </c>
      <c r="F29" s="63" t="s">
        <v>38</v>
      </c>
      <c r="G29" s="63" t="s">
        <v>543</v>
      </c>
      <c r="H29" s="63" t="s">
        <v>543</v>
      </c>
      <c r="I29" s="63" t="s">
        <v>1145</v>
      </c>
      <c r="J29" s="63" t="s">
        <v>591</v>
      </c>
      <c r="K29" s="63" t="s">
        <v>601</v>
      </c>
      <c r="L29" s="63" t="s">
        <v>38</v>
      </c>
      <c r="M29" s="533"/>
      <c r="N29" s="1"/>
      <c r="O29" s="1"/>
      <c r="P29"/>
      <c r="Q29"/>
      <c r="R29"/>
      <c r="S29"/>
      <c r="T29"/>
      <c r="U29"/>
      <c r="V29"/>
    </row>
    <row r="30" spans="1:22" ht="13" x14ac:dyDescent="0.3">
      <c r="A30" s="46">
        <v>14</v>
      </c>
      <c r="B30" s="47" t="s">
        <v>40</v>
      </c>
      <c r="C30" s="62" t="s">
        <v>1086</v>
      </c>
      <c r="D30" s="62" t="s">
        <v>945</v>
      </c>
      <c r="E30" s="62" t="s">
        <v>963</v>
      </c>
      <c r="F30" s="62" t="s">
        <v>984</v>
      </c>
      <c r="G30" s="62" t="s">
        <v>1003</v>
      </c>
      <c r="H30" s="62" t="s">
        <v>1020</v>
      </c>
      <c r="I30" s="62" t="s">
        <v>1037</v>
      </c>
      <c r="J30" s="62" t="s">
        <v>863</v>
      </c>
      <c r="K30" s="62" t="s">
        <v>880</v>
      </c>
      <c r="L30" s="62" t="s">
        <v>892</v>
      </c>
      <c r="M30" s="532"/>
      <c r="N30" s="1"/>
      <c r="O30" s="1"/>
      <c r="P30" s="1"/>
      <c r="Q30"/>
      <c r="R30"/>
      <c r="S30"/>
      <c r="T30"/>
      <c r="U30"/>
      <c r="V30"/>
    </row>
    <row r="31" spans="1:22" ht="13.5" thickBot="1" x14ac:dyDescent="0.35">
      <c r="A31" s="48"/>
      <c r="B31" s="49" t="s">
        <v>385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533"/>
      <c r="N31" s="1"/>
      <c r="O31" s="1"/>
      <c r="P31"/>
      <c r="Q31"/>
      <c r="R31"/>
      <c r="S31"/>
      <c r="T31"/>
      <c r="U31"/>
      <c r="V31"/>
    </row>
    <row r="32" spans="1:22" ht="13" x14ac:dyDescent="0.3">
      <c r="A32" s="46">
        <v>15</v>
      </c>
      <c r="B32" s="50" t="s">
        <v>38</v>
      </c>
      <c r="C32" s="62" t="s">
        <v>1087</v>
      </c>
      <c r="D32" s="62" t="s">
        <v>946</v>
      </c>
      <c r="E32" s="62" t="s">
        <v>964</v>
      </c>
      <c r="F32" s="62" t="s">
        <v>985</v>
      </c>
      <c r="G32" s="62" t="s">
        <v>1004</v>
      </c>
      <c r="H32" s="62" t="s">
        <v>1021</v>
      </c>
      <c r="I32" s="62" t="s">
        <v>1038</v>
      </c>
      <c r="J32" s="62" t="s">
        <v>864</v>
      </c>
      <c r="K32" s="62" t="s">
        <v>881</v>
      </c>
      <c r="L32" s="62" t="s">
        <v>893</v>
      </c>
      <c r="M32" s="532"/>
      <c r="N32" s="1"/>
      <c r="O32" s="1"/>
      <c r="P32"/>
      <c r="Q32"/>
      <c r="R32"/>
      <c r="S32"/>
      <c r="T32"/>
      <c r="U32"/>
      <c r="V32"/>
    </row>
    <row r="33" spans="1:22" ht="13.5" thickBot="1" x14ac:dyDescent="0.35">
      <c r="A33" s="48"/>
      <c r="B33" s="49" t="s">
        <v>385</v>
      </c>
      <c r="C33" s="63" t="s">
        <v>229</v>
      </c>
      <c r="D33" s="63"/>
      <c r="E33" s="63" t="s">
        <v>601</v>
      </c>
      <c r="F33" s="63" t="s">
        <v>235</v>
      </c>
      <c r="G33" s="63" t="s">
        <v>601</v>
      </c>
      <c r="H33" s="63" t="s">
        <v>591</v>
      </c>
      <c r="I33" s="63"/>
      <c r="J33" s="63"/>
      <c r="K33" s="63"/>
      <c r="L33" s="63"/>
      <c r="M33" s="533"/>
      <c r="N33" s="1"/>
      <c r="O33" s="1"/>
      <c r="P33"/>
      <c r="Q33"/>
      <c r="R33"/>
      <c r="S33"/>
      <c r="T33"/>
      <c r="U33"/>
      <c r="V33"/>
    </row>
    <row r="34" spans="1:22" ht="13" x14ac:dyDescent="0.3">
      <c r="A34" s="46">
        <v>16</v>
      </c>
      <c r="B34" s="47" t="s">
        <v>591</v>
      </c>
      <c r="C34" s="62" t="s">
        <v>1088</v>
      </c>
      <c r="D34" s="62" t="s">
        <v>947</v>
      </c>
      <c r="E34" s="62" t="s">
        <v>965</v>
      </c>
      <c r="F34" s="62" t="s">
        <v>986</v>
      </c>
      <c r="G34" s="62" t="s">
        <v>1005</v>
      </c>
      <c r="H34" s="62" t="s">
        <v>1022</v>
      </c>
      <c r="I34" s="62" t="s">
        <v>1039</v>
      </c>
      <c r="J34" s="62" t="s">
        <v>865</v>
      </c>
      <c r="K34" s="62" t="s">
        <v>882</v>
      </c>
      <c r="L34" s="62" t="s">
        <v>894</v>
      </c>
      <c r="M34" s="532"/>
      <c r="N34" s="1"/>
      <c r="O34" s="1"/>
      <c r="P34"/>
      <c r="Q34"/>
      <c r="R34"/>
      <c r="S34"/>
      <c r="T34"/>
      <c r="U34"/>
      <c r="V34"/>
    </row>
    <row r="35" spans="1:22" ht="13.5" thickBot="1" x14ac:dyDescent="0.35">
      <c r="A35" s="48"/>
      <c r="B35" s="49" t="s">
        <v>385</v>
      </c>
      <c r="C35" s="63" t="s">
        <v>667</v>
      </c>
      <c r="D35" s="63"/>
      <c r="E35" s="63" t="s">
        <v>667</v>
      </c>
      <c r="F35" s="63"/>
      <c r="G35" s="63"/>
      <c r="H35" s="63"/>
      <c r="I35" s="63" t="s">
        <v>1104</v>
      </c>
      <c r="J35" s="63" t="s">
        <v>667</v>
      </c>
      <c r="K35" s="63"/>
      <c r="L35" s="63"/>
      <c r="M35" s="533"/>
      <c r="N35" s="1"/>
      <c r="O35" s="1"/>
      <c r="P35"/>
      <c r="Q35"/>
      <c r="R35"/>
      <c r="S35"/>
      <c r="T35"/>
      <c r="U35"/>
      <c r="V35"/>
    </row>
    <row r="36" spans="1:22" ht="13" x14ac:dyDescent="0.3">
      <c r="A36" s="46">
        <v>17</v>
      </c>
      <c r="B36" s="47" t="s">
        <v>1138</v>
      </c>
      <c r="C36" s="62" t="s">
        <v>1089</v>
      </c>
      <c r="D36" s="62" t="s">
        <v>948</v>
      </c>
      <c r="E36" s="62" t="s">
        <v>966</v>
      </c>
      <c r="F36" s="62" t="s">
        <v>987</v>
      </c>
      <c r="G36" s="62" t="s">
        <v>1006</v>
      </c>
      <c r="H36" s="62" t="s">
        <v>1023</v>
      </c>
      <c r="I36" s="62" t="s">
        <v>1040</v>
      </c>
      <c r="J36" s="62" t="s">
        <v>866</v>
      </c>
      <c r="K36" s="62" t="s">
        <v>897</v>
      </c>
      <c r="L36" s="62" t="s">
        <v>895</v>
      </c>
      <c r="M36" s="532"/>
      <c r="N36" s="1"/>
      <c r="O36" s="1"/>
      <c r="P36"/>
      <c r="Q36"/>
      <c r="R36"/>
      <c r="S36"/>
      <c r="T36"/>
      <c r="U36"/>
      <c r="V36"/>
    </row>
    <row r="37" spans="1:22" ht="13.5" thickBot="1" x14ac:dyDescent="0.35">
      <c r="A37" s="48"/>
      <c r="B37" s="49" t="s">
        <v>385</v>
      </c>
      <c r="C37" s="63" t="s">
        <v>698</v>
      </c>
      <c r="D37" s="63"/>
      <c r="E37" s="63" t="s">
        <v>564</v>
      </c>
      <c r="F37" s="63"/>
      <c r="G37" s="63"/>
      <c r="H37" s="63"/>
      <c r="I37" s="63"/>
      <c r="J37" s="63"/>
      <c r="K37" s="63"/>
      <c r="L37" s="63"/>
      <c r="M37" s="533"/>
      <c r="N37" s="1"/>
      <c r="O37" s="1"/>
      <c r="P37"/>
      <c r="Q37"/>
      <c r="R37"/>
      <c r="S37"/>
      <c r="T37"/>
      <c r="U37"/>
      <c r="V37"/>
    </row>
    <row r="38" spans="1:22" ht="13" x14ac:dyDescent="0.3">
      <c r="A38" s="46">
        <v>18</v>
      </c>
      <c r="B38" s="47" t="s">
        <v>614</v>
      </c>
      <c r="C38" s="62" t="s">
        <v>1090</v>
      </c>
      <c r="D38" s="62" t="s">
        <v>949</v>
      </c>
      <c r="E38" s="62" t="s">
        <v>967</v>
      </c>
      <c r="F38" s="62" t="s">
        <v>988</v>
      </c>
      <c r="G38" s="62" t="s">
        <v>1007</v>
      </c>
      <c r="H38" s="62" t="s">
        <v>1024</v>
      </c>
      <c r="I38" s="62" t="s">
        <v>1041</v>
      </c>
      <c r="J38" s="62" t="s">
        <v>867</v>
      </c>
      <c r="K38" s="62" t="s">
        <v>883</v>
      </c>
      <c r="L38" s="62" t="s">
        <v>896</v>
      </c>
      <c r="M38" s="532"/>
      <c r="N38" s="1"/>
      <c r="O38" s="1"/>
      <c r="P38"/>
      <c r="Q38"/>
      <c r="R38"/>
      <c r="S38"/>
      <c r="T38"/>
      <c r="U38"/>
      <c r="V38"/>
    </row>
    <row r="39" spans="1:22" ht="13.5" thickBot="1" x14ac:dyDescent="0.35">
      <c r="A39" s="48"/>
      <c r="B39" s="49" t="s">
        <v>385</v>
      </c>
      <c r="C39" s="63" t="s">
        <v>229</v>
      </c>
      <c r="D39" s="63"/>
      <c r="E39" s="63"/>
      <c r="F39" s="63"/>
      <c r="G39" s="63"/>
      <c r="H39" s="63" t="s">
        <v>235</v>
      </c>
      <c r="I39" s="63"/>
      <c r="J39" s="63"/>
      <c r="K39" s="63"/>
      <c r="L39" s="63"/>
      <c r="M39" s="533"/>
      <c r="N39" s="1"/>
      <c r="O39" s="1"/>
      <c r="P39"/>
      <c r="Q39"/>
      <c r="R39"/>
      <c r="S39"/>
      <c r="T39"/>
      <c r="U39"/>
      <c r="V39"/>
    </row>
    <row r="40" spans="1:22" x14ac:dyDescent="0.25">
      <c r="A40" s="14"/>
      <c r="B40" s="14"/>
      <c r="E40" s="62" t="s">
        <v>968</v>
      </c>
      <c r="F40" s="62" t="s">
        <v>989</v>
      </c>
      <c r="M40" s="1"/>
      <c r="N40"/>
      <c r="O40" s="1"/>
      <c r="P40"/>
      <c r="Q40"/>
      <c r="R40"/>
      <c r="S40"/>
      <c r="T40"/>
      <c r="U40"/>
      <c r="V40"/>
    </row>
    <row r="41" spans="1:22" ht="13" thickBot="1" x14ac:dyDescent="0.3">
      <c r="A41" s="14"/>
      <c r="B41" s="14"/>
      <c r="E41" s="63" t="s">
        <v>1145</v>
      </c>
      <c r="F41" s="63" t="s">
        <v>1145</v>
      </c>
      <c r="M41"/>
      <c r="N41"/>
      <c r="O41" s="1"/>
      <c r="P41"/>
      <c r="Q41"/>
      <c r="R41"/>
      <c r="S41"/>
      <c r="T41"/>
      <c r="U41"/>
      <c r="V41"/>
    </row>
    <row r="42" spans="1:22" x14ac:dyDescent="0.25">
      <c r="A42" s="14"/>
      <c r="B42" s="14"/>
      <c r="E42" s="1"/>
      <c r="M42"/>
      <c r="N42"/>
      <c r="O42" s="1"/>
      <c r="P42"/>
      <c r="Q42"/>
      <c r="R42"/>
      <c r="S42"/>
      <c r="T42"/>
      <c r="U42"/>
      <c r="V42"/>
    </row>
    <row r="43" spans="1:22" x14ac:dyDescent="0.25">
      <c r="A43" s="14"/>
      <c r="B43" s="14"/>
      <c r="E43" s="65"/>
      <c r="M43"/>
      <c r="N43"/>
      <c r="O43" s="1"/>
      <c r="P43"/>
      <c r="Q43"/>
      <c r="R43"/>
      <c r="S43"/>
      <c r="T43"/>
      <c r="U43"/>
      <c r="V43"/>
    </row>
    <row r="44" spans="1:22" x14ac:dyDescent="0.25">
      <c r="A44" s="14"/>
      <c r="B44" s="14"/>
      <c r="M44"/>
      <c r="N44"/>
      <c r="O44" s="1"/>
      <c r="P44"/>
      <c r="Q44"/>
      <c r="R44"/>
      <c r="S44"/>
      <c r="T44"/>
      <c r="U44"/>
      <c r="V44"/>
    </row>
    <row r="45" spans="1:22" x14ac:dyDescent="0.25">
      <c r="A45" s="14"/>
      <c r="B45" s="14"/>
      <c r="M45"/>
      <c r="N45"/>
      <c r="O45" s="1"/>
      <c r="P45"/>
      <c r="Q45"/>
      <c r="R45"/>
      <c r="S45"/>
      <c r="T45"/>
      <c r="U45"/>
      <c r="V45"/>
    </row>
    <row r="46" spans="1:22" x14ac:dyDescent="0.25">
      <c r="A46" s="14"/>
      <c r="B46" s="14"/>
      <c r="M46"/>
      <c r="N46"/>
      <c r="O46" s="1"/>
      <c r="P46"/>
      <c r="Q46"/>
      <c r="R46"/>
      <c r="S46"/>
      <c r="T46"/>
      <c r="U46"/>
      <c r="V46"/>
    </row>
    <row r="47" spans="1:22" x14ac:dyDescent="0.25">
      <c r="A47" s="14"/>
      <c r="B47" s="14"/>
      <c r="M47"/>
      <c r="N47"/>
      <c r="O47" s="1"/>
      <c r="P47"/>
      <c r="Q47"/>
      <c r="R47"/>
      <c r="S47"/>
      <c r="T47"/>
      <c r="U47"/>
      <c r="V47"/>
    </row>
    <row r="48" spans="1:22" x14ac:dyDescent="0.25">
      <c r="A48" s="14"/>
      <c r="B48" s="14"/>
      <c r="M48"/>
      <c r="N48"/>
      <c r="O48" s="1"/>
      <c r="P48"/>
      <c r="Q48"/>
      <c r="R48"/>
      <c r="S48"/>
      <c r="T48"/>
      <c r="U48"/>
      <c r="V48"/>
    </row>
    <row r="49" spans="3:22" s="14" customFormat="1" x14ac:dyDescent="0.25">
      <c r="C49"/>
      <c r="D49"/>
      <c r="E49"/>
      <c r="F49"/>
      <c r="G49"/>
      <c r="H49"/>
      <c r="I49"/>
      <c r="J49"/>
      <c r="K49"/>
      <c r="L49"/>
      <c r="M49"/>
      <c r="N49"/>
      <c r="O49" s="1"/>
      <c r="P49"/>
      <c r="Q49"/>
      <c r="R49"/>
      <c r="S49"/>
      <c r="T49"/>
      <c r="U49"/>
      <c r="V49"/>
    </row>
    <row r="50" spans="3:22" s="14" customFormat="1" x14ac:dyDescent="0.25">
      <c r="C50"/>
      <c r="D50"/>
      <c r="E50"/>
      <c r="F50"/>
      <c r="G50"/>
      <c r="H50"/>
      <c r="I50"/>
      <c r="J50"/>
      <c r="K50"/>
      <c r="L50"/>
      <c r="M50"/>
      <c r="N50"/>
      <c r="O50" s="1"/>
      <c r="P50"/>
      <c r="Q50"/>
      <c r="R50"/>
      <c r="S50"/>
      <c r="T50"/>
      <c r="U50"/>
      <c r="V50"/>
    </row>
    <row r="51" spans="3:22" s="14" customFormat="1" x14ac:dyDescent="0.25">
      <c r="C51"/>
      <c r="D51"/>
      <c r="E51"/>
      <c r="F51"/>
      <c r="G51"/>
      <c r="H51"/>
      <c r="I51"/>
      <c r="J51"/>
      <c r="K51"/>
      <c r="L51"/>
      <c r="M51"/>
      <c r="N51"/>
      <c r="O51" s="1"/>
      <c r="P51"/>
      <c r="Q51"/>
      <c r="R51"/>
      <c r="S51"/>
      <c r="T51"/>
      <c r="U51"/>
      <c r="V51"/>
    </row>
    <row r="52" spans="3:22" s="14" customFormat="1" x14ac:dyDescent="0.25">
      <c r="C52"/>
      <c r="D52"/>
      <c r="E52"/>
      <c r="F52"/>
      <c r="G52"/>
      <c r="H52"/>
      <c r="I52"/>
      <c r="J52"/>
      <c r="K52"/>
      <c r="L52"/>
      <c r="M52"/>
      <c r="N52"/>
      <c r="O52" s="1"/>
      <c r="P52"/>
      <c r="Q52"/>
      <c r="R52"/>
      <c r="S52"/>
      <c r="T52"/>
      <c r="U52"/>
      <c r="V52"/>
    </row>
    <row r="53" spans="3:22" s="14" customFormat="1" x14ac:dyDescent="0.25">
      <c r="C53"/>
      <c r="D53"/>
      <c r="E53"/>
      <c r="F53"/>
      <c r="G53"/>
      <c r="H53"/>
      <c r="I53"/>
      <c r="J53"/>
      <c r="K53"/>
      <c r="L53"/>
      <c r="M53"/>
      <c r="N53"/>
      <c r="O53" s="1"/>
      <c r="P53"/>
      <c r="Q53"/>
      <c r="R53"/>
      <c r="S53"/>
      <c r="T53"/>
      <c r="U53"/>
      <c r="V53"/>
    </row>
    <row r="54" spans="3:22" s="14" customFormat="1" x14ac:dyDescent="0.25">
      <c r="C54"/>
      <c r="D54"/>
      <c r="E54"/>
      <c r="F54"/>
      <c r="G54"/>
      <c r="H54"/>
      <c r="I54"/>
      <c r="J54"/>
      <c r="K54"/>
      <c r="L54"/>
      <c r="M54"/>
      <c r="N54"/>
      <c r="O54" s="1"/>
      <c r="P54"/>
      <c r="Q54"/>
      <c r="R54"/>
      <c r="S54"/>
      <c r="T54"/>
      <c r="U54"/>
      <c r="V54"/>
    </row>
    <row r="55" spans="3:22" s="14" customFormat="1" x14ac:dyDescent="0.25">
      <c r="C55"/>
      <c r="D55"/>
      <c r="E55"/>
      <c r="F55"/>
      <c r="G55"/>
      <c r="H55"/>
      <c r="I55"/>
      <c r="J55"/>
      <c r="K55"/>
      <c r="L55"/>
      <c r="M55"/>
      <c r="N55"/>
      <c r="O55" s="1"/>
      <c r="P55"/>
      <c r="Q55"/>
      <c r="R55"/>
      <c r="S55"/>
      <c r="T55"/>
      <c r="U55"/>
      <c r="V55"/>
    </row>
    <row r="56" spans="3:22" s="14" customFormat="1" x14ac:dyDescent="0.25">
      <c r="C56"/>
      <c r="D56"/>
      <c r="E56"/>
      <c r="F56"/>
      <c r="G56"/>
      <c r="H56"/>
      <c r="I56"/>
      <c r="J56"/>
      <c r="K56"/>
      <c r="L56"/>
      <c r="M56"/>
      <c r="N56"/>
      <c r="O56" s="1"/>
      <c r="P56"/>
      <c r="Q56"/>
      <c r="R56"/>
      <c r="S56"/>
      <c r="T56"/>
      <c r="U56"/>
      <c r="V56"/>
    </row>
    <row r="57" spans="3:22" s="14" customFormat="1" x14ac:dyDescent="0.25">
      <c r="C57"/>
      <c r="D57"/>
      <c r="E57"/>
      <c r="F57"/>
      <c r="G57"/>
      <c r="H57"/>
      <c r="I57"/>
      <c r="J57"/>
      <c r="K57"/>
      <c r="L57"/>
      <c r="M57"/>
      <c r="N57"/>
      <c r="O57" s="1"/>
      <c r="P57"/>
      <c r="Q57"/>
      <c r="R57"/>
      <c r="S57"/>
      <c r="T57"/>
      <c r="U57"/>
      <c r="V57"/>
    </row>
    <row r="58" spans="3:22" s="14" customFormat="1" x14ac:dyDescent="0.25">
      <c r="C58"/>
      <c r="D58"/>
      <c r="E58"/>
      <c r="F58"/>
      <c r="G58"/>
      <c r="H58"/>
      <c r="I58"/>
      <c r="J58"/>
      <c r="K58"/>
      <c r="L58"/>
      <c r="M58"/>
      <c r="N58"/>
      <c r="O58" s="1"/>
      <c r="P58"/>
      <c r="Q58"/>
      <c r="R58"/>
      <c r="S58"/>
      <c r="T58"/>
      <c r="U58"/>
      <c r="V58"/>
    </row>
    <row r="59" spans="3:22" s="14" customFormat="1" x14ac:dyDescent="0.25">
      <c r="C59"/>
      <c r="D59"/>
      <c r="E59"/>
      <c r="F59"/>
      <c r="G59"/>
      <c r="H59"/>
      <c r="I59"/>
      <c r="J59"/>
      <c r="K59"/>
      <c r="L59"/>
      <c r="M59"/>
      <c r="N59"/>
      <c r="O59" s="1"/>
      <c r="P59"/>
      <c r="Q59"/>
      <c r="R59"/>
      <c r="S59"/>
      <c r="T59"/>
      <c r="U59"/>
      <c r="V59"/>
    </row>
    <row r="60" spans="3:22" s="14" customFormat="1" x14ac:dyDescent="0.25">
      <c r="C60"/>
      <c r="D60"/>
      <c r="E60"/>
      <c r="F60"/>
      <c r="G60"/>
      <c r="H60"/>
      <c r="I60"/>
      <c r="J60"/>
      <c r="K60"/>
      <c r="L60"/>
      <c r="M60"/>
      <c r="N60"/>
      <c r="O60" s="1"/>
      <c r="P60"/>
      <c r="Q60"/>
      <c r="R60"/>
      <c r="S60"/>
      <c r="T60"/>
      <c r="U60"/>
      <c r="V60"/>
    </row>
    <row r="61" spans="3:22" s="14" customFormat="1" x14ac:dyDescent="0.25">
      <c r="C61"/>
      <c r="D61"/>
      <c r="E61"/>
      <c r="F61"/>
      <c r="G61"/>
      <c r="H61"/>
      <c r="I61"/>
      <c r="J61"/>
      <c r="K61"/>
      <c r="L61"/>
      <c r="M61"/>
      <c r="N61"/>
      <c r="O61" s="1"/>
      <c r="P61"/>
      <c r="Q61"/>
      <c r="R61"/>
      <c r="S61"/>
      <c r="T61"/>
      <c r="U61"/>
      <c r="V61"/>
    </row>
    <row r="62" spans="3:22" s="14" customFormat="1" x14ac:dyDescent="0.25">
      <c r="C62"/>
      <c r="D62"/>
      <c r="E62"/>
      <c r="F62"/>
      <c r="G62"/>
      <c r="H62"/>
      <c r="I62"/>
      <c r="J62"/>
      <c r="K62"/>
      <c r="L62"/>
      <c r="M62"/>
      <c r="N62"/>
      <c r="O62" s="1"/>
      <c r="P62"/>
      <c r="Q62"/>
      <c r="R62"/>
      <c r="S62"/>
      <c r="T62"/>
      <c r="U62"/>
      <c r="V62"/>
    </row>
    <row r="63" spans="3:22" s="14" customFormat="1" x14ac:dyDescent="0.25">
      <c r="C63"/>
      <c r="D63"/>
      <c r="E63"/>
      <c r="F63"/>
      <c r="G63"/>
      <c r="H63"/>
      <c r="I63"/>
      <c r="J63"/>
      <c r="K63"/>
      <c r="L63"/>
      <c r="M63"/>
      <c r="N63"/>
      <c r="O63" s="1"/>
      <c r="P63"/>
      <c r="Q63"/>
      <c r="R63"/>
      <c r="S63"/>
      <c r="T63"/>
      <c r="U63"/>
      <c r="V63"/>
    </row>
    <row r="64" spans="3:22" s="14" customFormat="1" x14ac:dyDescent="0.25">
      <c r="C64"/>
      <c r="D64"/>
      <c r="E64"/>
      <c r="F64"/>
      <c r="G64"/>
      <c r="H64"/>
      <c r="I64"/>
      <c r="J64"/>
      <c r="K64"/>
      <c r="L64"/>
      <c r="M64"/>
      <c r="N64"/>
      <c r="O64" s="1"/>
      <c r="P64"/>
      <c r="Q64"/>
      <c r="R64"/>
      <c r="S64"/>
      <c r="T64"/>
      <c r="U64"/>
      <c r="V64"/>
    </row>
    <row r="65" spans="3:22" s="14" customFormat="1" x14ac:dyDescent="0.25">
      <c r="C65"/>
      <c r="D65"/>
      <c r="E65"/>
      <c r="F65"/>
      <c r="G65"/>
      <c r="H65"/>
      <c r="I65"/>
      <c r="J65"/>
      <c r="K65"/>
      <c r="L65"/>
      <c r="M65"/>
      <c r="N65"/>
      <c r="O65" s="1"/>
      <c r="P65"/>
      <c r="Q65"/>
      <c r="R65"/>
      <c r="S65"/>
      <c r="T65"/>
      <c r="U65"/>
      <c r="V65"/>
    </row>
    <row r="66" spans="3:22" s="14" customFormat="1" x14ac:dyDescent="0.25">
      <c r="C66"/>
      <c r="D66"/>
      <c r="E66"/>
      <c r="F66"/>
      <c r="G66"/>
      <c r="H66"/>
      <c r="I66"/>
      <c r="J66"/>
      <c r="K66"/>
      <c r="L66"/>
      <c r="M66"/>
      <c r="N66"/>
      <c r="O66" s="1"/>
      <c r="P66"/>
      <c r="Q66"/>
      <c r="R66"/>
      <c r="S66"/>
      <c r="T66"/>
      <c r="U66"/>
      <c r="V66"/>
    </row>
    <row r="67" spans="3:22" s="14" customFormat="1" x14ac:dyDescent="0.25">
      <c r="C67"/>
      <c r="D67"/>
      <c r="E67"/>
      <c r="F67"/>
      <c r="G67"/>
      <c r="H67"/>
      <c r="I67"/>
      <c r="J67"/>
      <c r="K67"/>
      <c r="L67"/>
      <c r="M67"/>
      <c r="N67"/>
      <c r="O67" s="1"/>
      <c r="P67"/>
      <c r="Q67"/>
      <c r="R67"/>
      <c r="S67"/>
      <c r="T67"/>
      <c r="U67"/>
      <c r="V67"/>
    </row>
    <row r="68" spans="3:22" s="14" customFormat="1" x14ac:dyDescent="0.25">
      <c r="C68"/>
      <c r="D68"/>
      <c r="E68"/>
      <c r="F68"/>
      <c r="G68"/>
      <c r="H68"/>
      <c r="I68"/>
      <c r="J68"/>
      <c r="K68"/>
      <c r="L68"/>
      <c r="M68"/>
      <c r="N68"/>
      <c r="O68" s="1"/>
      <c r="P68"/>
      <c r="Q68"/>
      <c r="R68"/>
      <c r="S68"/>
      <c r="T68"/>
      <c r="U68"/>
      <c r="V68"/>
    </row>
    <row r="69" spans="3:22" s="14" customFormat="1" x14ac:dyDescent="0.25">
      <c r="C69"/>
      <c r="D69"/>
      <c r="E69"/>
      <c r="F69"/>
      <c r="G69"/>
      <c r="H69"/>
      <c r="I69"/>
      <c r="J69"/>
      <c r="K69"/>
      <c r="L69"/>
      <c r="M69"/>
      <c r="N69"/>
      <c r="O69" s="1"/>
      <c r="P69"/>
      <c r="Q69"/>
      <c r="R69"/>
      <c r="S69"/>
      <c r="T69"/>
      <c r="U69"/>
      <c r="V69"/>
    </row>
    <row r="70" spans="3:22" s="14" customFormat="1" x14ac:dyDescent="0.25">
      <c r="C70"/>
      <c r="D70"/>
      <c r="E70"/>
      <c r="F70"/>
      <c r="G70"/>
      <c r="H70"/>
      <c r="I70"/>
      <c r="J70"/>
      <c r="K70"/>
      <c r="L70"/>
      <c r="M70"/>
      <c r="N70"/>
      <c r="O70" s="1"/>
      <c r="P70"/>
      <c r="Q70"/>
      <c r="R70"/>
      <c r="S70"/>
      <c r="T70"/>
      <c r="U70"/>
      <c r="V70"/>
    </row>
    <row r="71" spans="3:22" s="14" customFormat="1" x14ac:dyDescent="0.25">
      <c r="C71"/>
      <c r="D71"/>
      <c r="E71"/>
      <c r="F71"/>
      <c r="G71"/>
      <c r="H71"/>
      <c r="I71"/>
      <c r="J71"/>
      <c r="K71"/>
      <c r="L71"/>
      <c r="M71"/>
      <c r="N71"/>
      <c r="O71" s="1"/>
      <c r="P71"/>
      <c r="Q71"/>
      <c r="R71"/>
      <c r="S71"/>
      <c r="T71"/>
      <c r="U71"/>
      <c r="V71"/>
    </row>
    <row r="72" spans="3:22" s="14" customFormat="1" x14ac:dyDescent="0.25">
      <c r="C72"/>
      <c r="D72"/>
      <c r="E72"/>
      <c r="F72"/>
      <c r="G72"/>
      <c r="H72"/>
      <c r="I72"/>
      <c r="J72"/>
      <c r="K72"/>
      <c r="L72"/>
      <c r="M72"/>
      <c r="N72"/>
      <c r="O72" s="1"/>
      <c r="P72"/>
      <c r="Q72"/>
      <c r="R72"/>
      <c r="S72"/>
      <c r="T72"/>
      <c r="U72"/>
      <c r="V72"/>
    </row>
    <row r="73" spans="3:22" s="14" customFormat="1" x14ac:dyDescent="0.25">
      <c r="C73"/>
      <c r="D73"/>
      <c r="E73"/>
      <c r="F73"/>
      <c r="G73"/>
      <c r="H73"/>
      <c r="I73"/>
      <c r="J73"/>
      <c r="K73"/>
      <c r="L73"/>
      <c r="M73"/>
      <c r="N73"/>
      <c r="O73" s="1"/>
      <c r="P73"/>
      <c r="Q73"/>
      <c r="R73"/>
      <c r="S73"/>
      <c r="T73"/>
      <c r="U73"/>
      <c r="V73"/>
    </row>
    <row r="74" spans="3:22" s="14" customFormat="1" x14ac:dyDescent="0.25">
      <c r="C74"/>
      <c r="D74"/>
      <c r="E74"/>
      <c r="F74"/>
      <c r="G74"/>
      <c r="H74"/>
      <c r="I74"/>
      <c r="J74"/>
      <c r="K74"/>
      <c r="L74"/>
      <c r="M74"/>
      <c r="N74"/>
      <c r="O74" s="1"/>
      <c r="P74"/>
      <c r="Q74"/>
      <c r="R74"/>
      <c r="S74"/>
      <c r="T74"/>
      <c r="U74"/>
      <c r="V74"/>
    </row>
    <row r="75" spans="3:22" s="14" customFormat="1" x14ac:dyDescent="0.25">
      <c r="C75"/>
      <c r="D75"/>
      <c r="E75"/>
      <c r="F75"/>
      <c r="G75"/>
      <c r="H75"/>
      <c r="I75"/>
      <c r="J75"/>
      <c r="K75"/>
      <c r="L75"/>
      <c r="M75"/>
      <c r="N75"/>
      <c r="O75" s="1"/>
      <c r="P75"/>
      <c r="Q75"/>
      <c r="R75"/>
      <c r="S75"/>
      <c r="T75"/>
      <c r="U75"/>
      <c r="V75"/>
    </row>
    <row r="76" spans="3:22" s="14" customFormat="1" x14ac:dyDescent="0.25">
      <c r="C76"/>
      <c r="D76"/>
      <c r="E76"/>
      <c r="F76"/>
      <c r="G76"/>
      <c r="H76"/>
      <c r="I76"/>
      <c r="J76"/>
      <c r="K76"/>
      <c r="L76"/>
      <c r="M76"/>
      <c r="N76"/>
      <c r="O76" s="1"/>
      <c r="P76"/>
      <c r="Q76"/>
      <c r="R76"/>
      <c r="S76"/>
      <c r="T76"/>
      <c r="U76"/>
      <c r="V76"/>
    </row>
    <row r="77" spans="3:22" s="14" customFormat="1" x14ac:dyDescent="0.25">
      <c r="C77"/>
      <c r="D77"/>
      <c r="E77"/>
      <c r="F77"/>
      <c r="G77"/>
      <c r="H77"/>
      <c r="I77"/>
      <c r="J77"/>
      <c r="K77"/>
      <c r="L77"/>
      <c r="M77"/>
      <c r="N77"/>
      <c r="O77" s="1"/>
      <c r="P77"/>
      <c r="Q77"/>
      <c r="R77"/>
      <c r="S77"/>
      <c r="T77"/>
      <c r="U77"/>
      <c r="V77"/>
    </row>
    <row r="78" spans="3:22" s="14" customFormat="1" x14ac:dyDescent="0.25">
      <c r="C78"/>
      <c r="D78"/>
      <c r="E78"/>
      <c r="F78"/>
      <c r="G78"/>
      <c r="H78"/>
      <c r="I78"/>
      <c r="J78"/>
      <c r="K78"/>
      <c r="L78"/>
      <c r="M78"/>
      <c r="N78"/>
      <c r="O78" s="1"/>
      <c r="P78"/>
      <c r="Q78"/>
      <c r="R78"/>
      <c r="S78"/>
      <c r="T78"/>
      <c r="U78"/>
      <c r="V78"/>
    </row>
    <row r="79" spans="3:22" s="14" customFormat="1" x14ac:dyDescent="0.25">
      <c r="C79"/>
      <c r="D79"/>
      <c r="E79"/>
      <c r="F79"/>
      <c r="G79"/>
      <c r="H79"/>
      <c r="I79"/>
      <c r="J79"/>
      <c r="K79"/>
      <c r="L79"/>
      <c r="M79"/>
      <c r="N79"/>
      <c r="O79" s="1"/>
      <c r="P79"/>
      <c r="Q79"/>
      <c r="R79"/>
      <c r="S79"/>
      <c r="T79"/>
      <c r="U79"/>
      <c r="V79"/>
    </row>
    <row r="80" spans="3:22" s="14" customFormat="1" x14ac:dyDescent="0.25">
      <c r="C80"/>
      <c r="D80"/>
      <c r="E80"/>
      <c r="F80"/>
      <c r="G80"/>
      <c r="H80"/>
      <c r="I80"/>
      <c r="J80"/>
      <c r="K80"/>
      <c r="L80"/>
      <c r="M80"/>
      <c r="N80"/>
      <c r="O80" s="1"/>
      <c r="P80"/>
      <c r="Q80"/>
      <c r="R80"/>
      <c r="S80"/>
      <c r="T80"/>
      <c r="U80"/>
      <c r="V80"/>
    </row>
    <row r="81" spans="3:22" s="14" customFormat="1" x14ac:dyDescent="0.25">
      <c r="C81"/>
      <c r="D81"/>
      <c r="E81"/>
      <c r="F81"/>
      <c r="G81"/>
      <c r="H81"/>
      <c r="I81"/>
      <c r="J81"/>
      <c r="K81"/>
      <c r="L81"/>
      <c r="M81"/>
      <c r="N81"/>
      <c r="O81" s="1"/>
      <c r="P81"/>
      <c r="Q81"/>
      <c r="R81"/>
      <c r="S81"/>
      <c r="T81"/>
      <c r="U81"/>
      <c r="V81"/>
    </row>
    <row r="82" spans="3:22" s="14" customFormat="1" x14ac:dyDescent="0.25">
      <c r="C82"/>
      <c r="D82"/>
      <c r="E82"/>
      <c r="F82"/>
      <c r="G82"/>
      <c r="H82"/>
      <c r="I82"/>
      <c r="J82"/>
      <c r="K82"/>
      <c r="L82"/>
      <c r="M82"/>
      <c r="N82"/>
      <c r="O82" s="1"/>
      <c r="P82"/>
      <c r="Q82"/>
      <c r="R82"/>
      <c r="S82"/>
      <c r="T82"/>
      <c r="U82"/>
      <c r="V82"/>
    </row>
    <row r="83" spans="3:22" s="14" customFormat="1" x14ac:dyDescent="0.25">
      <c r="C83"/>
      <c r="D83"/>
      <c r="E83"/>
      <c r="F83"/>
      <c r="G83"/>
      <c r="H83"/>
      <c r="I83"/>
      <c r="J83"/>
      <c r="K83"/>
      <c r="L83"/>
      <c r="M83"/>
      <c r="N83"/>
      <c r="O83" s="1"/>
      <c r="P83"/>
      <c r="Q83"/>
      <c r="R83"/>
      <c r="S83"/>
      <c r="T83"/>
      <c r="U83"/>
      <c r="V83"/>
    </row>
    <row r="84" spans="3:22" s="14" customFormat="1" x14ac:dyDescent="0.25">
      <c r="C84"/>
      <c r="D84"/>
      <c r="E84"/>
      <c r="F84"/>
      <c r="G84"/>
      <c r="H84"/>
      <c r="I84"/>
      <c r="J84"/>
      <c r="K84"/>
      <c r="L84"/>
      <c r="M84"/>
      <c r="N84"/>
      <c r="O84" s="1"/>
      <c r="P84"/>
      <c r="Q84"/>
      <c r="R84"/>
      <c r="S84"/>
      <c r="T84"/>
      <c r="U84"/>
      <c r="V84"/>
    </row>
    <row r="85" spans="3:22" s="14" customFormat="1" x14ac:dyDescent="0.25">
      <c r="C85"/>
      <c r="D85"/>
      <c r="E85"/>
      <c r="F85"/>
      <c r="G85"/>
      <c r="H85"/>
      <c r="I85"/>
      <c r="J85"/>
      <c r="K85"/>
      <c r="L85"/>
      <c r="M85"/>
      <c r="N85"/>
      <c r="O85" s="1"/>
      <c r="P85"/>
      <c r="Q85"/>
      <c r="R85"/>
      <c r="S85"/>
      <c r="T85"/>
      <c r="U85"/>
      <c r="V85"/>
    </row>
    <row r="86" spans="3:22" s="14" customFormat="1" x14ac:dyDescent="0.25">
      <c r="C86"/>
      <c r="D86"/>
      <c r="E86"/>
      <c r="F86"/>
      <c r="G86"/>
      <c r="H86"/>
      <c r="I86"/>
      <c r="J86"/>
      <c r="K86"/>
      <c r="L86"/>
      <c r="M86"/>
      <c r="N86"/>
      <c r="O86" s="1"/>
      <c r="P86"/>
      <c r="Q86"/>
      <c r="R86"/>
      <c r="S86"/>
      <c r="T86"/>
      <c r="U86"/>
      <c r="V86"/>
    </row>
    <row r="87" spans="3:22" s="14" customFormat="1" x14ac:dyDescent="0.25">
      <c r="C87"/>
      <c r="D87"/>
      <c r="E87"/>
      <c r="F87"/>
      <c r="G87"/>
      <c r="H87"/>
      <c r="I87"/>
      <c r="J87"/>
      <c r="K87"/>
      <c r="L87"/>
      <c r="M87"/>
      <c r="N87"/>
      <c r="O87" s="1"/>
      <c r="P87"/>
      <c r="Q87"/>
      <c r="R87"/>
      <c r="S87"/>
      <c r="T87"/>
      <c r="U87"/>
      <c r="V87"/>
    </row>
    <row r="88" spans="3:22" s="14" customFormat="1" x14ac:dyDescent="0.25">
      <c r="C88"/>
      <c r="D88"/>
      <c r="E88"/>
      <c r="F88"/>
      <c r="G88"/>
      <c r="H88"/>
      <c r="I88"/>
      <c r="J88"/>
      <c r="K88"/>
      <c r="L88"/>
      <c r="M88"/>
      <c r="N88"/>
      <c r="O88" s="1"/>
      <c r="P88"/>
      <c r="Q88"/>
      <c r="R88"/>
      <c r="S88"/>
      <c r="T88"/>
      <c r="U88"/>
      <c r="V88"/>
    </row>
    <row r="89" spans="3:22" s="14" customFormat="1" x14ac:dyDescent="0.25">
      <c r="C89"/>
      <c r="D89"/>
      <c r="E89"/>
      <c r="F89"/>
      <c r="G89"/>
      <c r="H89"/>
      <c r="I89"/>
      <c r="J89"/>
      <c r="K89"/>
      <c r="L89"/>
      <c r="M89"/>
      <c r="N89"/>
      <c r="O89" s="1"/>
      <c r="P89"/>
      <c r="Q89"/>
      <c r="R89"/>
      <c r="S89"/>
      <c r="T89"/>
      <c r="U89"/>
      <c r="V89"/>
    </row>
    <row r="90" spans="3:22" s="14" customFormat="1" x14ac:dyDescent="0.25">
      <c r="C90"/>
      <c r="D90"/>
      <c r="E90"/>
      <c r="F90"/>
      <c r="G90"/>
      <c r="H90"/>
      <c r="I90"/>
      <c r="J90"/>
      <c r="K90"/>
      <c r="L90"/>
      <c r="M90"/>
      <c r="N90"/>
      <c r="O90" s="1"/>
      <c r="P90"/>
      <c r="Q90"/>
      <c r="R90"/>
      <c r="S90"/>
      <c r="T90"/>
      <c r="U90"/>
      <c r="V90"/>
    </row>
    <row r="91" spans="3:22" s="14" customFormat="1" x14ac:dyDescent="0.25">
      <c r="C91"/>
      <c r="D91"/>
      <c r="E91"/>
      <c r="F91"/>
      <c r="G91"/>
      <c r="H91"/>
      <c r="I91"/>
      <c r="J91"/>
      <c r="K91"/>
      <c r="L91"/>
      <c r="M91"/>
      <c r="N91"/>
      <c r="O91" s="1"/>
      <c r="P91"/>
      <c r="Q91"/>
      <c r="R91"/>
      <c r="S91"/>
      <c r="T91"/>
      <c r="U91"/>
      <c r="V91"/>
    </row>
    <row r="92" spans="3:22" s="14" customFormat="1" x14ac:dyDescent="0.25">
      <c r="C92"/>
      <c r="D92"/>
      <c r="E92"/>
      <c r="F92"/>
      <c r="G92"/>
      <c r="H92"/>
      <c r="I92"/>
      <c r="J92"/>
      <c r="K92"/>
      <c r="L92"/>
      <c r="M92"/>
      <c r="N92"/>
      <c r="O92" s="1"/>
      <c r="P92"/>
      <c r="Q92"/>
      <c r="R92"/>
      <c r="S92"/>
      <c r="T92"/>
      <c r="U92"/>
      <c r="V92"/>
    </row>
    <row r="93" spans="3:22" s="14" customFormat="1" x14ac:dyDescent="0.25">
      <c r="C93"/>
      <c r="D93"/>
      <c r="E93"/>
      <c r="F93"/>
      <c r="G93"/>
      <c r="H93"/>
      <c r="I93"/>
      <c r="J93"/>
      <c r="K93"/>
      <c r="L93"/>
      <c r="M93"/>
      <c r="N93"/>
      <c r="O93" s="1"/>
      <c r="P93"/>
      <c r="Q93"/>
      <c r="R93"/>
      <c r="S93"/>
      <c r="T93"/>
      <c r="U93"/>
      <c r="V93"/>
    </row>
    <row r="94" spans="3:22" s="14" customFormat="1" x14ac:dyDescent="0.25">
      <c r="C94"/>
      <c r="D94"/>
      <c r="E94"/>
      <c r="F94"/>
      <c r="G94"/>
      <c r="H94"/>
      <c r="I94"/>
      <c r="J94"/>
      <c r="K94"/>
      <c r="L94"/>
      <c r="M94"/>
      <c r="N94"/>
      <c r="O94" s="1"/>
      <c r="P94"/>
      <c r="Q94"/>
      <c r="R94"/>
      <c r="S94"/>
      <c r="T94"/>
      <c r="U94"/>
      <c r="V94"/>
    </row>
    <row r="95" spans="3:22" s="14" customFormat="1" x14ac:dyDescent="0.25">
      <c r="C95"/>
      <c r="D95"/>
      <c r="E95"/>
      <c r="F95"/>
      <c r="G95"/>
      <c r="H95"/>
      <c r="I95"/>
      <c r="J95"/>
      <c r="K95"/>
      <c r="L95"/>
      <c r="M95"/>
      <c r="N95"/>
      <c r="O95" s="1"/>
      <c r="P95"/>
      <c r="Q95"/>
      <c r="R95"/>
      <c r="S95"/>
      <c r="T95"/>
      <c r="U95"/>
      <c r="V95"/>
    </row>
    <row r="96" spans="3:22" s="14" customFormat="1" x14ac:dyDescent="0.25">
      <c r="C96"/>
      <c r="D96"/>
      <c r="E96"/>
      <c r="F96"/>
      <c r="G96"/>
      <c r="H96"/>
      <c r="I96"/>
      <c r="J96"/>
      <c r="K96"/>
      <c r="L96"/>
      <c r="M96"/>
      <c r="N96"/>
      <c r="O96" s="1"/>
      <c r="P96"/>
      <c r="Q96"/>
      <c r="R96"/>
      <c r="S96"/>
      <c r="T96"/>
      <c r="U96"/>
      <c r="V96"/>
    </row>
    <row r="97" spans="3:22" s="14" customFormat="1" x14ac:dyDescent="0.25">
      <c r="C97"/>
      <c r="D97"/>
      <c r="E97"/>
      <c r="F97"/>
      <c r="G97"/>
      <c r="H97"/>
      <c r="I97"/>
      <c r="J97"/>
      <c r="K97"/>
      <c r="L97"/>
      <c r="M97"/>
      <c r="N97"/>
      <c r="O97" s="1"/>
      <c r="P97"/>
      <c r="Q97"/>
      <c r="R97"/>
      <c r="S97"/>
      <c r="T97"/>
      <c r="U97"/>
      <c r="V97"/>
    </row>
    <row r="98" spans="3:22" s="14" customFormat="1" x14ac:dyDescent="0.25">
      <c r="C98"/>
      <c r="D98"/>
      <c r="E98"/>
      <c r="F98"/>
      <c r="G98"/>
      <c r="H98"/>
      <c r="I98"/>
      <c r="J98"/>
      <c r="K98"/>
      <c r="L98"/>
      <c r="M98"/>
      <c r="N98"/>
      <c r="O98" s="1"/>
      <c r="P98"/>
      <c r="Q98"/>
      <c r="R98"/>
      <c r="S98"/>
      <c r="T98"/>
      <c r="U98"/>
      <c r="V98"/>
    </row>
    <row r="99" spans="3:22" s="14" customFormat="1" x14ac:dyDescent="0.25">
      <c r="C99"/>
      <c r="D99"/>
      <c r="E99"/>
      <c r="F99"/>
      <c r="G99"/>
      <c r="H99"/>
      <c r="I99"/>
      <c r="J99"/>
      <c r="K99"/>
      <c r="L99"/>
      <c r="M99"/>
      <c r="N99"/>
      <c r="O99" s="1"/>
      <c r="P99"/>
      <c r="Q99"/>
      <c r="R99"/>
      <c r="S99"/>
      <c r="T99"/>
      <c r="U99"/>
      <c r="V99"/>
    </row>
    <row r="100" spans="3:22" s="14" customFormat="1" x14ac:dyDescent="0.25">
      <c r="C100"/>
      <c r="D100"/>
      <c r="E100"/>
      <c r="F100"/>
      <c r="G100"/>
      <c r="H100"/>
      <c r="I100"/>
      <c r="J100"/>
      <c r="K100"/>
      <c r="L100"/>
      <c r="M100"/>
      <c r="N100"/>
      <c r="O100" s="1"/>
      <c r="P100"/>
      <c r="Q100"/>
      <c r="R100"/>
      <c r="S100"/>
      <c r="T100"/>
      <c r="U100"/>
      <c r="V100"/>
    </row>
    <row r="101" spans="3:22" s="14" customFormat="1" x14ac:dyDescent="0.25">
      <c r="C101"/>
      <c r="D101"/>
      <c r="E101"/>
      <c r="F101"/>
      <c r="G101"/>
      <c r="H101"/>
      <c r="I101"/>
      <c r="J101"/>
      <c r="K101"/>
      <c r="L101"/>
      <c r="M101"/>
      <c r="N101"/>
      <c r="O101" s="1"/>
      <c r="P101"/>
      <c r="Q101"/>
      <c r="R101"/>
      <c r="S101"/>
      <c r="T101"/>
      <c r="U101"/>
      <c r="V101"/>
    </row>
    <row r="102" spans="3:22" s="14" customFormat="1" x14ac:dyDescent="0.25">
      <c r="C102"/>
      <c r="D102"/>
      <c r="E102"/>
      <c r="F102"/>
      <c r="G102"/>
      <c r="H102"/>
      <c r="I102"/>
      <c r="J102"/>
      <c r="K102"/>
      <c r="L102"/>
      <c r="M102"/>
      <c r="N102"/>
      <c r="O102" s="1"/>
      <c r="P102"/>
      <c r="Q102"/>
      <c r="R102"/>
      <c r="S102"/>
      <c r="T102"/>
      <c r="U102"/>
      <c r="V102"/>
    </row>
    <row r="103" spans="3:22" s="14" customFormat="1" x14ac:dyDescent="0.25">
      <c r="C103"/>
      <c r="D103"/>
      <c r="E103"/>
      <c r="F103"/>
      <c r="G103"/>
      <c r="H103"/>
      <c r="I103"/>
      <c r="J103"/>
      <c r="K103"/>
      <c r="L103"/>
      <c r="M103"/>
      <c r="N103"/>
      <c r="O103" s="1"/>
      <c r="P103"/>
      <c r="Q103"/>
      <c r="R103"/>
      <c r="S103"/>
      <c r="T103"/>
      <c r="U103"/>
      <c r="V103"/>
    </row>
    <row r="104" spans="3:22" s="14" customFormat="1" x14ac:dyDescent="0.25">
      <c r="C104"/>
      <c r="D104"/>
      <c r="E104"/>
      <c r="F104"/>
      <c r="G104"/>
      <c r="H104"/>
      <c r="I104"/>
      <c r="J104"/>
      <c r="K104"/>
      <c r="L104"/>
      <c r="M104"/>
      <c r="N104"/>
      <c r="O104" s="1"/>
      <c r="P104"/>
      <c r="Q104"/>
      <c r="R104"/>
      <c r="S104"/>
      <c r="T104"/>
      <c r="U104"/>
      <c r="V104"/>
    </row>
    <row r="105" spans="3:22" s="14" customFormat="1" x14ac:dyDescent="0.25">
      <c r="C105"/>
      <c r="D105"/>
      <c r="E105"/>
      <c r="F105"/>
      <c r="G105"/>
      <c r="H105"/>
      <c r="I105"/>
      <c r="J105"/>
      <c r="K105"/>
      <c r="L105"/>
      <c r="M105"/>
      <c r="N105"/>
      <c r="O105" s="1"/>
      <c r="P105"/>
      <c r="Q105"/>
      <c r="R105"/>
      <c r="S105"/>
      <c r="T105"/>
      <c r="U105"/>
      <c r="V105"/>
    </row>
    <row r="106" spans="3:22" s="14" customFormat="1" x14ac:dyDescent="0.25">
      <c r="C106"/>
      <c r="D106"/>
      <c r="E106"/>
      <c r="F106"/>
      <c r="G106"/>
      <c r="H106"/>
      <c r="I106"/>
      <c r="J106"/>
      <c r="K106"/>
      <c r="L106"/>
      <c r="M106"/>
      <c r="N106"/>
      <c r="O106" s="1"/>
      <c r="P106"/>
      <c r="Q106"/>
      <c r="R106"/>
      <c r="S106"/>
      <c r="T106"/>
      <c r="U106"/>
      <c r="V106"/>
    </row>
    <row r="107" spans="3:22" s="14" customFormat="1" x14ac:dyDescent="0.25">
      <c r="C107"/>
      <c r="D107"/>
      <c r="E107"/>
      <c r="F107"/>
      <c r="G107"/>
      <c r="H107"/>
      <c r="I107"/>
      <c r="J107"/>
      <c r="K107"/>
      <c r="L107"/>
      <c r="M107"/>
      <c r="N107"/>
      <c r="O107" s="1"/>
      <c r="P107"/>
      <c r="Q107"/>
      <c r="R107"/>
      <c r="S107"/>
      <c r="T107"/>
      <c r="U107"/>
      <c r="V107"/>
    </row>
    <row r="108" spans="3:22" s="14" customFormat="1" x14ac:dyDescent="0.25">
      <c r="O108" s="15"/>
    </row>
    <row r="109" spans="3:22" s="14" customFormat="1" x14ac:dyDescent="0.25">
      <c r="O109" s="15"/>
    </row>
    <row r="110" spans="3:22" s="14" customFormat="1" x14ac:dyDescent="0.25">
      <c r="O110" s="15"/>
    </row>
    <row r="111" spans="3:22" s="14" customFormat="1" x14ac:dyDescent="0.25">
      <c r="O111" s="15"/>
    </row>
    <row r="112" spans="3:22" s="14" customFormat="1" x14ac:dyDescent="0.25">
      <c r="O112" s="15"/>
    </row>
    <row r="113" spans="15:15" s="14" customFormat="1" x14ac:dyDescent="0.25">
      <c r="O113" s="15"/>
    </row>
    <row r="114" spans="15:15" s="14" customFormat="1" x14ac:dyDescent="0.25">
      <c r="O114" s="15"/>
    </row>
    <row r="115" spans="15:15" s="14" customFormat="1" x14ac:dyDescent="0.25">
      <c r="O115" s="15"/>
    </row>
    <row r="116" spans="15:15" s="14" customFormat="1" x14ac:dyDescent="0.25">
      <c r="O116" s="15"/>
    </row>
    <row r="117" spans="15:15" s="14" customFormat="1" x14ac:dyDescent="0.25">
      <c r="O117" s="15"/>
    </row>
    <row r="118" spans="15:15" s="14" customFormat="1" x14ac:dyDescent="0.25">
      <c r="O118" s="15"/>
    </row>
    <row r="119" spans="15:15" s="14" customFormat="1" x14ac:dyDescent="0.25">
      <c r="O119" s="15"/>
    </row>
    <row r="120" spans="15:15" s="14" customFormat="1" x14ac:dyDescent="0.25">
      <c r="O120" s="15"/>
    </row>
    <row r="121" spans="15:15" s="14" customFormat="1" x14ac:dyDescent="0.25">
      <c r="O121" s="15"/>
    </row>
    <row r="122" spans="15:15" s="14" customFormat="1" x14ac:dyDescent="0.25">
      <c r="O122" s="15"/>
    </row>
    <row r="123" spans="15:15" s="14" customFormat="1" x14ac:dyDescent="0.25">
      <c r="O123" s="15"/>
    </row>
    <row r="124" spans="15:15" s="14" customFormat="1" x14ac:dyDescent="0.25">
      <c r="O124" s="15"/>
    </row>
    <row r="125" spans="15:15" s="14" customFormat="1" x14ac:dyDescent="0.25">
      <c r="O125" s="15"/>
    </row>
    <row r="126" spans="15:15" s="14" customFormat="1" x14ac:dyDescent="0.25">
      <c r="O126" s="15"/>
    </row>
    <row r="127" spans="15:15" s="14" customFormat="1" x14ac:dyDescent="0.25">
      <c r="O127" s="15"/>
    </row>
    <row r="128" spans="15:15" s="14" customFormat="1" x14ac:dyDescent="0.25">
      <c r="O128" s="15"/>
    </row>
    <row r="129" spans="15:15" s="14" customFormat="1" x14ac:dyDescent="0.25">
      <c r="O129" s="15"/>
    </row>
    <row r="130" spans="15:15" s="14" customFormat="1" x14ac:dyDescent="0.25">
      <c r="O130" s="15"/>
    </row>
    <row r="131" spans="15:15" s="14" customFormat="1" x14ac:dyDescent="0.25">
      <c r="O131" s="15"/>
    </row>
    <row r="132" spans="15:15" s="14" customFormat="1" x14ac:dyDescent="0.25">
      <c r="O132" s="15"/>
    </row>
    <row r="133" spans="15:15" s="14" customFormat="1" x14ac:dyDescent="0.25">
      <c r="O133" s="15"/>
    </row>
    <row r="134" spans="15:15" s="14" customFormat="1" x14ac:dyDescent="0.25">
      <c r="O134" s="15"/>
    </row>
    <row r="135" spans="15:15" s="14" customFormat="1" x14ac:dyDescent="0.25">
      <c r="O135" s="15"/>
    </row>
    <row r="136" spans="15:15" s="14" customFormat="1" x14ac:dyDescent="0.25">
      <c r="O136" s="15"/>
    </row>
    <row r="137" spans="15:15" s="14" customFormat="1" x14ac:dyDescent="0.25">
      <c r="O137" s="15"/>
    </row>
    <row r="138" spans="15:15" s="14" customFormat="1" x14ac:dyDescent="0.25">
      <c r="O138" s="15"/>
    </row>
    <row r="139" spans="15:15" s="14" customFormat="1" x14ac:dyDescent="0.25">
      <c r="O139" s="15"/>
    </row>
    <row r="140" spans="15:15" s="14" customFormat="1" x14ac:dyDescent="0.25">
      <c r="O140" s="15"/>
    </row>
    <row r="141" spans="15:15" s="14" customFormat="1" x14ac:dyDescent="0.25">
      <c r="O141" s="15"/>
    </row>
    <row r="142" spans="15:15" s="14" customFormat="1" x14ac:dyDescent="0.25">
      <c r="O142" s="15"/>
    </row>
    <row r="143" spans="15:15" s="14" customFormat="1" x14ac:dyDescent="0.25">
      <c r="O143" s="15"/>
    </row>
    <row r="144" spans="15:15" s="14" customFormat="1" x14ac:dyDescent="0.25">
      <c r="O144" s="15"/>
    </row>
    <row r="145" spans="15:15" s="14" customFormat="1" x14ac:dyDescent="0.25">
      <c r="O145" s="15"/>
    </row>
    <row r="146" spans="15:15" s="14" customFormat="1" x14ac:dyDescent="0.25">
      <c r="O146" s="15"/>
    </row>
    <row r="147" spans="15:15" s="14" customFormat="1" x14ac:dyDescent="0.25">
      <c r="O147" s="15"/>
    </row>
    <row r="148" spans="15:15" s="14" customFormat="1" x14ac:dyDescent="0.25">
      <c r="O148" s="15"/>
    </row>
    <row r="149" spans="15:15" s="14" customFormat="1" x14ac:dyDescent="0.25">
      <c r="O149" s="15"/>
    </row>
    <row r="150" spans="15:15" s="14" customFormat="1" x14ac:dyDescent="0.25">
      <c r="O150" s="15"/>
    </row>
    <row r="151" spans="15:15" s="14" customFormat="1" x14ac:dyDescent="0.25">
      <c r="O151" s="15"/>
    </row>
    <row r="152" spans="15:15" s="14" customFormat="1" x14ac:dyDescent="0.25">
      <c r="O152" s="15"/>
    </row>
    <row r="153" spans="15:15" s="14" customFormat="1" x14ac:dyDescent="0.25">
      <c r="O153" s="15"/>
    </row>
    <row r="154" spans="15:15" s="14" customFormat="1" x14ac:dyDescent="0.25">
      <c r="O154" s="15"/>
    </row>
    <row r="155" spans="15:15" s="14" customFormat="1" x14ac:dyDescent="0.25">
      <c r="O155" s="15"/>
    </row>
    <row r="156" spans="15:15" s="14" customFormat="1" x14ac:dyDescent="0.25">
      <c r="O156" s="15"/>
    </row>
    <row r="157" spans="15:15" s="14" customFormat="1" x14ac:dyDescent="0.25">
      <c r="O157" s="15"/>
    </row>
    <row r="158" spans="15:15" s="14" customFormat="1" x14ac:dyDescent="0.25">
      <c r="O158" s="15"/>
    </row>
    <row r="159" spans="15:15" s="14" customFormat="1" x14ac:dyDescent="0.25">
      <c r="O159" s="15"/>
    </row>
    <row r="160" spans="15:15" s="14" customFormat="1" x14ac:dyDescent="0.25">
      <c r="O160" s="15"/>
    </row>
    <row r="161" spans="15:15" s="14" customFormat="1" x14ac:dyDescent="0.25">
      <c r="O161" s="15"/>
    </row>
    <row r="162" spans="15:15" s="14" customFormat="1" x14ac:dyDescent="0.25">
      <c r="O162" s="15"/>
    </row>
    <row r="163" spans="15:15" s="14" customFormat="1" x14ac:dyDescent="0.25">
      <c r="O163" s="15"/>
    </row>
    <row r="164" spans="15:15" s="14" customFormat="1" x14ac:dyDescent="0.25">
      <c r="O164" s="15"/>
    </row>
    <row r="165" spans="15:15" s="14" customFormat="1" x14ac:dyDescent="0.25">
      <c r="O165" s="15"/>
    </row>
    <row r="166" spans="15:15" s="14" customFormat="1" x14ac:dyDescent="0.25">
      <c r="O166" s="15"/>
    </row>
    <row r="167" spans="15:15" s="14" customFormat="1" x14ac:dyDescent="0.25">
      <c r="O167" s="15"/>
    </row>
    <row r="168" spans="15:15" s="14" customFormat="1" x14ac:dyDescent="0.25">
      <c r="O168" s="15"/>
    </row>
    <row r="169" spans="15:15" s="14" customFormat="1" x14ac:dyDescent="0.25">
      <c r="O169" s="15"/>
    </row>
    <row r="170" spans="15:15" s="14" customFormat="1" x14ac:dyDescent="0.25">
      <c r="O170" s="15"/>
    </row>
    <row r="171" spans="15:15" s="14" customFormat="1" x14ac:dyDescent="0.25">
      <c r="O171" s="15"/>
    </row>
    <row r="172" spans="15:15" s="14" customFormat="1" x14ac:dyDescent="0.25">
      <c r="O172" s="15"/>
    </row>
    <row r="173" spans="15:15" s="14" customFormat="1" x14ac:dyDescent="0.25">
      <c r="O173" s="15"/>
    </row>
    <row r="174" spans="15:15" s="14" customFormat="1" x14ac:dyDescent="0.25">
      <c r="O174" s="15"/>
    </row>
    <row r="175" spans="15:15" s="14" customFormat="1" x14ac:dyDescent="0.25">
      <c r="O175" s="15"/>
    </row>
    <row r="176" spans="15:15" s="14" customFormat="1" x14ac:dyDescent="0.25">
      <c r="O176" s="15"/>
    </row>
    <row r="177" spans="15:15" s="14" customFormat="1" x14ac:dyDescent="0.25">
      <c r="O177" s="15"/>
    </row>
    <row r="178" spans="15:15" s="14" customFormat="1" x14ac:dyDescent="0.25">
      <c r="O178" s="15"/>
    </row>
    <row r="179" spans="15:15" s="14" customFormat="1" x14ac:dyDescent="0.25">
      <c r="O179" s="15"/>
    </row>
    <row r="180" spans="15:15" s="14" customFormat="1" x14ac:dyDescent="0.25">
      <c r="O180" s="15"/>
    </row>
    <row r="181" spans="15:15" s="14" customFormat="1" x14ac:dyDescent="0.25">
      <c r="O181" s="15"/>
    </row>
    <row r="182" spans="15:15" s="14" customFormat="1" x14ac:dyDescent="0.25">
      <c r="O182" s="15"/>
    </row>
    <row r="183" spans="15:15" s="14" customFormat="1" x14ac:dyDescent="0.25">
      <c r="O183" s="15"/>
    </row>
    <row r="184" spans="15:15" s="14" customFormat="1" x14ac:dyDescent="0.25">
      <c r="O184" s="15"/>
    </row>
    <row r="185" spans="15:15" s="14" customFormat="1" x14ac:dyDescent="0.25">
      <c r="O185" s="15"/>
    </row>
    <row r="186" spans="15:15" s="14" customFormat="1" x14ac:dyDescent="0.25">
      <c r="O186" s="15"/>
    </row>
    <row r="187" spans="15:15" s="14" customFormat="1" x14ac:dyDescent="0.25">
      <c r="O187" s="15"/>
    </row>
    <row r="188" spans="15:15" s="14" customFormat="1" x14ac:dyDescent="0.25">
      <c r="O188" s="15"/>
    </row>
    <row r="189" spans="15:15" s="14" customFormat="1" x14ac:dyDescent="0.25">
      <c r="O189" s="15"/>
    </row>
    <row r="190" spans="15:15" s="14" customFormat="1" x14ac:dyDescent="0.25">
      <c r="O190" s="15"/>
    </row>
    <row r="191" spans="15:15" s="14" customFormat="1" x14ac:dyDescent="0.25">
      <c r="O191" s="15"/>
    </row>
    <row r="192" spans="15:15" s="14" customFormat="1" x14ac:dyDescent="0.25">
      <c r="O192" s="15"/>
    </row>
    <row r="193" spans="15:15" s="14" customFormat="1" x14ac:dyDescent="0.25">
      <c r="O193" s="15"/>
    </row>
    <row r="194" spans="15:15" s="14" customFormat="1" x14ac:dyDescent="0.25">
      <c r="O194" s="15"/>
    </row>
    <row r="195" spans="15:15" s="14" customFormat="1" x14ac:dyDescent="0.25">
      <c r="O195" s="15"/>
    </row>
    <row r="196" spans="15:15" s="14" customFormat="1" x14ac:dyDescent="0.25">
      <c r="O196" s="15"/>
    </row>
    <row r="197" spans="15:15" s="14" customFormat="1" x14ac:dyDescent="0.25">
      <c r="O197" s="15"/>
    </row>
    <row r="198" spans="15:15" s="14" customFormat="1" x14ac:dyDescent="0.25">
      <c r="O198" s="15"/>
    </row>
    <row r="199" spans="15:15" s="14" customFormat="1" x14ac:dyDescent="0.25">
      <c r="O199" s="15"/>
    </row>
    <row r="200" spans="15:15" s="14" customFormat="1" x14ac:dyDescent="0.25">
      <c r="O200" s="15"/>
    </row>
    <row r="201" spans="15:15" s="14" customFormat="1" x14ac:dyDescent="0.25">
      <c r="O201" s="15"/>
    </row>
    <row r="202" spans="15:15" s="14" customFormat="1" x14ac:dyDescent="0.25">
      <c r="O202" s="15"/>
    </row>
    <row r="203" spans="15:15" s="14" customFormat="1" x14ac:dyDescent="0.25">
      <c r="O203" s="15"/>
    </row>
    <row r="204" spans="15:15" s="14" customFormat="1" x14ac:dyDescent="0.25">
      <c r="O204" s="15"/>
    </row>
    <row r="205" spans="15:15" s="14" customFormat="1" x14ac:dyDescent="0.25">
      <c r="O205" s="15"/>
    </row>
    <row r="206" spans="15:15" s="14" customFormat="1" x14ac:dyDescent="0.25">
      <c r="O206" s="15"/>
    </row>
    <row r="207" spans="15:15" s="14" customFormat="1" x14ac:dyDescent="0.25">
      <c r="O207" s="15"/>
    </row>
    <row r="208" spans="15:15" s="14" customFormat="1" x14ac:dyDescent="0.25">
      <c r="O208" s="15"/>
    </row>
    <row r="209" spans="15:15" s="14" customFormat="1" x14ac:dyDescent="0.25">
      <c r="O209" s="15"/>
    </row>
    <row r="210" spans="15:15" s="14" customFormat="1" x14ac:dyDescent="0.25">
      <c r="O210" s="15"/>
    </row>
    <row r="211" spans="15:15" s="14" customFormat="1" x14ac:dyDescent="0.25">
      <c r="O211" s="15"/>
    </row>
    <row r="212" spans="15:15" s="14" customFormat="1" x14ac:dyDescent="0.25">
      <c r="O212" s="15"/>
    </row>
    <row r="213" spans="15:15" s="14" customFormat="1" x14ac:dyDescent="0.25">
      <c r="O213" s="15"/>
    </row>
    <row r="214" spans="15:15" s="14" customFormat="1" x14ac:dyDescent="0.25">
      <c r="O214" s="15"/>
    </row>
    <row r="215" spans="15:15" s="14" customFormat="1" x14ac:dyDescent="0.25">
      <c r="O215" s="15"/>
    </row>
    <row r="216" spans="15:15" s="14" customFormat="1" x14ac:dyDescent="0.25">
      <c r="O216" s="15"/>
    </row>
    <row r="217" spans="15:15" s="14" customFormat="1" x14ac:dyDescent="0.25">
      <c r="O217" s="15"/>
    </row>
    <row r="218" spans="15:15" s="14" customFormat="1" x14ac:dyDescent="0.25">
      <c r="O218" s="15"/>
    </row>
    <row r="219" spans="15:15" s="14" customFormat="1" x14ac:dyDescent="0.25">
      <c r="O219" s="15"/>
    </row>
    <row r="220" spans="15:15" s="14" customFormat="1" x14ac:dyDescent="0.25">
      <c r="O220" s="15"/>
    </row>
    <row r="221" spans="15:15" s="14" customFormat="1" x14ac:dyDescent="0.25">
      <c r="O221" s="15"/>
    </row>
    <row r="222" spans="15:15" s="14" customFormat="1" x14ac:dyDescent="0.25">
      <c r="O222" s="15"/>
    </row>
    <row r="223" spans="15:15" s="14" customFormat="1" x14ac:dyDescent="0.25">
      <c r="O223" s="15"/>
    </row>
    <row r="224" spans="15:15" s="14" customFormat="1" x14ac:dyDescent="0.25">
      <c r="O224" s="15"/>
    </row>
    <row r="225" spans="15:15" s="14" customFormat="1" x14ac:dyDescent="0.25">
      <c r="O225" s="15"/>
    </row>
    <row r="226" spans="15:15" s="14" customFormat="1" x14ac:dyDescent="0.25">
      <c r="O226" s="15"/>
    </row>
    <row r="227" spans="15:15" s="14" customFormat="1" x14ac:dyDescent="0.25">
      <c r="O227" s="15"/>
    </row>
    <row r="228" spans="15:15" s="14" customFormat="1" x14ac:dyDescent="0.25">
      <c r="O228" s="15"/>
    </row>
    <row r="229" spans="15:15" s="14" customFormat="1" x14ac:dyDescent="0.25">
      <c r="O229" s="15"/>
    </row>
    <row r="230" spans="15:15" s="14" customFormat="1" x14ac:dyDescent="0.25">
      <c r="O230" s="15"/>
    </row>
    <row r="231" spans="15:15" s="14" customFormat="1" x14ac:dyDescent="0.25">
      <c r="O231" s="15"/>
    </row>
    <row r="232" spans="15:15" s="14" customFormat="1" x14ac:dyDescent="0.25">
      <c r="O232" s="15"/>
    </row>
    <row r="233" spans="15:15" s="14" customFormat="1" x14ac:dyDescent="0.25">
      <c r="O233" s="15"/>
    </row>
    <row r="234" spans="15:15" s="14" customFormat="1" x14ac:dyDescent="0.25">
      <c r="O234" s="15"/>
    </row>
    <row r="235" spans="15:15" s="14" customFormat="1" x14ac:dyDescent="0.25">
      <c r="O235" s="15"/>
    </row>
    <row r="236" spans="15:15" s="14" customFormat="1" x14ac:dyDescent="0.25">
      <c r="O236" s="15"/>
    </row>
    <row r="237" spans="15:15" s="14" customFormat="1" x14ac:dyDescent="0.25">
      <c r="O237" s="15"/>
    </row>
    <row r="238" spans="15:15" s="14" customFormat="1" x14ac:dyDescent="0.25">
      <c r="O238" s="15"/>
    </row>
    <row r="239" spans="15:15" s="14" customFormat="1" x14ac:dyDescent="0.25">
      <c r="O239" s="15"/>
    </row>
    <row r="240" spans="15:15" s="14" customFormat="1" x14ac:dyDescent="0.25">
      <c r="O240" s="15"/>
    </row>
    <row r="241" spans="15:15" s="14" customFormat="1" x14ac:dyDescent="0.25">
      <c r="O241" s="15"/>
    </row>
    <row r="242" spans="15:15" s="14" customFormat="1" x14ac:dyDescent="0.25">
      <c r="O242" s="15"/>
    </row>
    <row r="243" spans="15:15" s="14" customFormat="1" x14ac:dyDescent="0.25">
      <c r="O243" s="15"/>
    </row>
    <row r="244" spans="15:15" s="14" customFormat="1" x14ac:dyDescent="0.25">
      <c r="O244" s="15"/>
    </row>
    <row r="245" spans="15:15" s="14" customFormat="1" x14ac:dyDescent="0.25">
      <c r="O245" s="15"/>
    </row>
    <row r="246" spans="15:15" s="14" customFormat="1" x14ac:dyDescent="0.25">
      <c r="O246" s="15"/>
    </row>
    <row r="247" spans="15:15" s="14" customFormat="1" x14ac:dyDescent="0.25">
      <c r="O247" s="15"/>
    </row>
    <row r="248" spans="15:15" s="14" customFormat="1" x14ac:dyDescent="0.25">
      <c r="O248" s="15"/>
    </row>
    <row r="249" spans="15:15" s="14" customFormat="1" x14ac:dyDescent="0.25">
      <c r="O249" s="15"/>
    </row>
    <row r="250" spans="15:15" s="14" customFormat="1" x14ac:dyDescent="0.25">
      <c r="O250" s="15"/>
    </row>
    <row r="251" spans="15:15" s="14" customFormat="1" x14ac:dyDescent="0.25">
      <c r="O251" s="15"/>
    </row>
    <row r="252" spans="15:15" s="14" customFormat="1" x14ac:dyDescent="0.25">
      <c r="O252" s="15"/>
    </row>
    <row r="253" spans="15:15" s="14" customFormat="1" x14ac:dyDescent="0.25">
      <c r="O253" s="15"/>
    </row>
    <row r="254" spans="15:15" s="14" customFormat="1" x14ac:dyDescent="0.25">
      <c r="O254" s="15"/>
    </row>
    <row r="255" spans="15:15" s="14" customFormat="1" x14ac:dyDescent="0.25">
      <c r="O255" s="15"/>
    </row>
    <row r="256" spans="15:15" s="14" customFormat="1" x14ac:dyDescent="0.25">
      <c r="O256" s="15"/>
    </row>
    <row r="257" spans="15:15" s="14" customFormat="1" x14ac:dyDescent="0.25">
      <c r="O257" s="15"/>
    </row>
    <row r="258" spans="15:15" s="14" customFormat="1" x14ac:dyDescent="0.25">
      <c r="O258" s="15"/>
    </row>
    <row r="259" spans="15:15" s="14" customFormat="1" x14ac:dyDescent="0.25">
      <c r="O259" s="15"/>
    </row>
    <row r="260" spans="15:15" s="14" customFormat="1" x14ac:dyDescent="0.25">
      <c r="O260" s="15"/>
    </row>
    <row r="261" spans="15:15" s="14" customFormat="1" x14ac:dyDescent="0.25">
      <c r="O261" s="15"/>
    </row>
    <row r="262" spans="15:15" s="14" customFormat="1" x14ac:dyDescent="0.25">
      <c r="O262" s="15"/>
    </row>
    <row r="263" spans="15:15" s="14" customFormat="1" x14ac:dyDescent="0.25">
      <c r="O263" s="15"/>
    </row>
    <row r="264" spans="15:15" s="14" customFormat="1" x14ac:dyDescent="0.25">
      <c r="O264" s="15"/>
    </row>
    <row r="265" spans="15:15" s="14" customFormat="1" x14ac:dyDescent="0.25">
      <c r="O265" s="15"/>
    </row>
    <row r="266" spans="15:15" s="14" customFormat="1" x14ac:dyDescent="0.25">
      <c r="O266" s="15"/>
    </row>
    <row r="267" spans="15:15" s="14" customFormat="1" x14ac:dyDescent="0.25">
      <c r="O267" s="15"/>
    </row>
    <row r="268" spans="15:15" s="14" customFormat="1" x14ac:dyDescent="0.25">
      <c r="O268" s="15"/>
    </row>
    <row r="269" spans="15:15" s="14" customFormat="1" x14ac:dyDescent="0.25">
      <c r="O269" s="15"/>
    </row>
    <row r="270" spans="15:15" s="14" customFormat="1" x14ac:dyDescent="0.25">
      <c r="O270" s="15"/>
    </row>
    <row r="271" spans="15:15" s="14" customFormat="1" x14ac:dyDescent="0.25">
      <c r="O271" s="15"/>
    </row>
    <row r="272" spans="15:15" s="14" customFormat="1" x14ac:dyDescent="0.25">
      <c r="O272" s="15"/>
    </row>
    <row r="273" spans="15:15" s="14" customFormat="1" x14ac:dyDescent="0.25">
      <c r="O273" s="15"/>
    </row>
    <row r="274" spans="15:15" s="14" customFormat="1" x14ac:dyDescent="0.25">
      <c r="O274" s="15"/>
    </row>
    <row r="275" spans="15:15" s="14" customFormat="1" x14ac:dyDescent="0.25">
      <c r="O275" s="15"/>
    </row>
    <row r="276" spans="15:15" s="14" customFormat="1" x14ac:dyDescent="0.25">
      <c r="O276" s="15"/>
    </row>
    <row r="277" spans="15:15" s="14" customFormat="1" x14ac:dyDescent="0.25">
      <c r="O277" s="15"/>
    </row>
    <row r="278" spans="15:15" s="14" customFormat="1" x14ac:dyDescent="0.25">
      <c r="O278" s="15"/>
    </row>
    <row r="279" spans="15:15" s="14" customFormat="1" x14ac:dyDescent="0.25">
      <c r="O279" s="15"/>
    </row>
    <row r="280" spans="15:15" s="14" customFormat="1" x14ac:dyDescent="0.25">
      <c r="O280" s="15"/>
    </row>
    <row r="281" spans="15:15" s="14" customFormat="1" x14ac:dyDescent="0.25">
      <c r="O281" s="15"/>
    </row>
    <row r="282" spans="15:15" s="14" customFormat="1" x14ac:dyDescent="0.25">
      <c r="O282" s="15"/>
    </row>
    <row r="283" spans="15:15" s="14" customFormat="1" x14ac:dyDescent="0.25">
      <c r="O283" s="15"/>
    </row>
    <row r="284" spans="15:15" s="14" customFormat="1" x14ac:dyDescent="0.25">
      <c r="O284" s="15"/>
    </row>
    <row r="285" spans="15:15" s="14" customFormat="1" x14ac:dyDescent="0.25">
      <c r="O285" s="15"/>
    </row>
    <row r="286" spans="15:15" s="14" customFormat="1" x14ac:dyDescent="0.25">
      <c r="O286" s="15"/>
    </row>
    <row r="287" spans="15:15" s="14" customFormat="1" x14ac:dyDescent="0.25">
      <c r="O287" s="15"/>
    </row>
    <row r="288" spans="15:15" s="14" customFormat="1" x14ac:dyDescent="0.25">
      <c r="O288" s="15"/>
    </row>
    <row r="289" spans="15:15" s="14" customFormat="1" x14ac:dyDescent="0.25">
      <c r="O289" s="15"/>
    </row>
    <row r="290" spans="15:15" s="14" customFormat="1" x14ac:dyDescent="0.25">
      <c r="O290" s="15"/>
    </row>
    <row r="291" spans="15:15" s="14" customFormat="1" x14ac:dyDescent="0.25">
      <c r="O291" s="15"/>
    </row>
    <row r="292" spans="15:15" s="14" customFormat="1" x14ac:dyDescent="0.25">
      <c r="O292" s="15"/>
    </row>
    <row r="293" spans="15:15" s="14" customFormat="1" x14ac:dyDescent="0.25">
      <c r="O293" s="15"/>
    </row>
    <row r="294" spans="15:15" s="14" customFormat="1" x14ac:dyDescent="0.25">
      <c r="O294" s="15"/>
    </row>
    <row r="295" spans="15:15" s="14" customFormat="1" x14ac:dyDescent="0.25">
      <c r="O295" s="15"/>
    </row>
    <row r="296" spans="15:15" s="14" customFormat="1" x14ac:dyDescent="0.25">
      <c r="O296" s="15"/>
    </row>
    <row r="297" spans="15:15" s="14" customFormat="1" x14ac:dyDescent="0.25">
      <c r="O297" s="15"/>
    </row>
    <row r="298" spans="15:15" s="14" customFormat="1" x14ac:dyDescent="0.25">
      <c r="O298" s="15"/>
    </row>
    <row r="299" spans="15:15" s="14" customFormat="1" x14ac:dyDescent="0.25">
      <c r="O299" s="15"/>
    </row>
    <row r="300" spans="15:15" s="14" customFormat="1" x14ac:dyDescent="0.25">
      <c r="O300" s="15"/>
    </row>
    <row r="301" spans="15:15" s="14" customFormat="1" x14ac:dyDescent="0.25">
      <c r="O301" s="15"/>
    </row>
    <row r="302" spans="15:15" s="14" customFormat="1" x14ac:dyDescent="0.25">
      <c r="O302" s="15"/>
    </row>
    <row r="303" spans="15:15" s="14" customFormat="1" x14ac:dyDescent="0.25">
      <c r="O303" s="15"/>
    </row>
    <row r="304" spans="15:15" s="14" customFormat="1" x14ac:dyDescent="0.25">
      <c r="O304" s="15"/>
    </row>
    <row r="305" spans="15:15" s="14" customFormat="1" x14ac:dyDescent="0.25">
      <c r="O305" s="15"/>
    </row>
    <row r="306" spans="15:15" s="14" customFormat="1" x14ac:dyDescent="0.25">
      <c r="O306" s="15"/>
    </row>
    <row r="307" spans="15:15" s="14" customFormat="1" x14ac:dyDescent="0.25">
      <c r="O307" s="15"/>
    </row>
    <row r="308" spans="15:15" s="14" customFormat="1" x14ac:dyDescent="0.25">
      <c r="O308" s="15"/>
    </row>
    <row r="309" spans="15:15" s="14" customFormat="1" x14ac:dyDescent="0.25">
      <c r="O309" s="15"/>
    </row>
    <row r="310" spans="15:15" s="14" customFormat="1" x14ac:dyDescent="0.25">
      <c r="O310" s="15"/>
    </row>
    <row r="311" spans="15:15" s="14" customFormat="1" x14ac:dyDescent="0.25">
      <c r="O311" s="15"/>
    </row>
    <row r="312" spans="15:15" s="14" customFormat="1" x14ac:dyDescent="0.25">
      <c r="O312" s="15"/>
    </row>
    <row r="313" spans="15:15" s="14" customFormat="1" x14ac:dyDescent="0.25">
      <c r="O313" s="15"/>
    </row>
    <row r="314" spans="15:15" s="14" customFormat="1" x14ac:dyDescent="0.25">
      <c r="O314" s="15"/>
    </row>
    <row r="315" spans="15:15" s="14" customFormat="1" x14ac:dyDescent="0.25">
      <c r="O315" s="15"/>
    </row>
    <row r="316" spans="15:15" s="14" customFormat="1" x14ac:dyDescent="0.25">
      <c r="O316" s="15"/>
    </row>
    <row r="317" spans="15:15" s="14" customFormat="1" x14ac:dyDescent="0.25">
      <c r="O317" s="15"/>
    </row>
    <row r="318" spans="15:15" s="14" customFormat="1" x14ac:dyDescent="0.25">
      <c r="O318" s="15"/>
    </row>
    <row r="319" spans="15:15" s="14" customFormat="1" x14ac:dyDescent="0.25">
      <c r="O319" s="15"/>
    </row>
    <row r="320" spans="15:15" s="14" customFormat="1" x14ac:dyDescent="0.25">
      <c r="O320" s="15"/>
    </row>
    <row r="321" spans="15:15" s="14" customFormat="1" x14ac:dyDescent="0.25">
      <c r="O321" s="15"/>
    </row>
    <row r="322" spans="15:15" s="14" customFormat="1" x14ac:dyDescent="0.25">
      <c r="O322" s="15"/>
    </row>
    <row r="323" spans="15:15" s="14" customFormat="1" x14ac:dyDescent="0.25">
      <c r="O323" s="15"/>
    </row>
    <row r="324" spans="15:15" s="14" customFormat="1" x14ac:dyDescent="0.25">
      <c r="O324" s="15"/>
    </row>
    <row r="325" spans="15:15" s="14" customFormat="1" x14ac:dyDescent="0.25">
      <c r="O325" s="15"/>
    </row>
    <row r="326" spans="15:15" s="14" customFormat="1" x14ac:dyDescent="0.25">
      <c r="O326" s="15"/>
    </row>
    <row r="327" spans="15:15" s="14" customFormat="1" x14ac:dyDescent="0.25">
      <c r="O327" s="15"/>
    </row>
    <row r="328" spans="15:15" s="14" customFormat="1" x14ac:dyDescent="0.25">
      <c r="O328" s="15"/>
    </row>
    <row r="329" spans="15:15" s="14" customFormat="1" x14ac:dyDescent="0.25">
      <c r="O329" s="15"/>
    </row>
    <row r="330" spans="15:15" s="14" customFormat="1" x14ac:dyDescent="0.25">
      <c r="O330" s="15"/>
    </row>
    <row r="331" spans="15:15" s="14" customFormat="1" x14ac:dyDescent="0.25">
      <c r="O331" s="15"/>
    </row>
    <row r="332" spans="15:15" s="14" customFormat="1" x14ac:dyDescent="0.25">
      <c r="O332" s="15"/>
    </row>
    <row r="333" spans="15:15" s="14" customFormat="1" x14ac:dyDescent="0.25">
      <c r="O333" s="15"/>
    </row>
    <row r="334" spans="15:15" s="14" customFormat="1" x14ac:dyDescent="0.25">
      <c r="O334" s="15"/>
    </row>
    <row r="335" spans="15:15" s="14" customFormat="1" x14ac:dyDescent="0.25">
      <c r="O335" s="15"/>
    </row>
    <row r="336" spans="15:15" s="14" customFormat="1" x14ac:dyDescent="0.25">
      <c r="O336" s="15"/>
    </row>
    <row r="337" spans="15:15" s="14" customFormat="1" x14ac:dyDescent="0.25">
      <c r="O337" s="15"/>
    </row>
    <row r="338" spans="15:15" s="14" customFormat="1" x14ac:dyDescent="0.25">
      <c r="O338" s="15"/>
    </row>
    <row r="339" spans="15:15" s="14" customFormat="1" x14ac:dyDescent="0.25">
      <c r="O339" s="15"/>
    </row>
    <row r="340" spans="15:15" s="14" customFormat="1" x14ac:dyDescent="0.25">
      <c r="O340" s="15"/>
    </row>
    <row r="341" spans="15:15" s="14" customFormat="1" x14ac:dyDescent="0.25">
      <c r="O341" s="15"/>
    </row>
    <row r="342" spans="15:15" s="14" customFormat="1" x14ac:dyDescent="0.25">
      <c r="O342" s="15"/>
    </row>
    <row r="343" spans="15:15" s="14" customFormat="1" x14ac:dyDescent="0.25">
      <c r="O343" s="15"/>
    </row>
    <row r="344" spans="15:15" s="14" customFormat="1" x14ac:dyDescent="0.25">
      <c r="O344" s="15"/>
    </row>
    <row r="345" spans="15:15" s="14" customFormat="1" x14ac:dyDescent="0.25">
      <c r="O345" s="15"/>
    </row>
    <row r="346" spans="15:15" s="14" customFormat="1" x14ac:dyDescent="0.25">
      <c r="O346" s="15"/>
    </row>
    <row r="347" spans="15:15" s="14" customFormat="1" x14ac:dyDescent="0.25">
      <c r="O347" s="15"/>
    </row>
    <row r="348" spans="15:15" s="14" customFormat="1" x14ac:dyDescent="0.25">
      <c r="O348" s="15"/>
    </row>
    <row r="349" spans="15:15" s="14" customFormat="1" x14ac:dyDescent="0.25">
      <c r="O349" s="15"/>
    </row>
    <row r="350" spans="15:15" s="14" customFormat="1" x14ac:dyDescent="0.25">
      <c r="O350" s="15"/>
    </row>
    <row r="351" spans="15:15" s="14" customFormat="1" x14ac:dyDescent="0.25">
      <c r="O351" s="15"/>
    </row>
    <row r="352" spans="15:15" s="14" customFormat="1" x14ac:dyDescent="0.25">
      <c r="O352" s="15"/>
    </row>
    <row r="353" spans="15:15" s="14" customFormat="1" x14ac:dyDescent="0.25">
      <c r="O353" s="15"/>
    </row>
    <row r="354" spans="15:15" s="14" customFormat="1" x14ac:dyDescent="0.25">
      <c r="O354" s="15"/>
    </row>
    <row r="355" spans="15:15" s="14" customFormat="1" x14ac:dyDescent="0.25">
      <c r="O355" s="15"/>
    </row>
    <row r="356" spans="15:15" s="14" customFormat="1" x14ac:dyDescent="0.25">
      <c r="O356" s="15"/>
    </row>
    <row r="357" spans="15:15" s="14" customFormat="1" x14ac:dyDescent="0.25">
      <c r="O357" s="15"/>
    </row>
    <row r="358" spans="15:15" s="14" customFormat="1" x14ac:dyDescent="0.25">
      <c r="O358" s="15"/>
    </row>
    <row r="359" spans="15:15" s="14" customFormat="1" x14ac:dyDescent="0.25">
      <c r="O359" s="15"/>
    </row>
    <row r="360" spans="15:15" s="14" customFormat="1" x14ac:dyDescent="0.25">
      <c r="O360" s="15"/>
    </row>
    <row r="361" spans="15:15" s="14" customFormat="1" x14ac:dyDescent="0.25">
      <c r="O361" s="15"/>
    </row>
    <row r="362" spans="15:15" s="14" customFormat="1" x14ac:dyDescent="0.25">
      <c r="O362" s="15"/>
    </row>
    <row r="363" spans="15:15" s="14" customFormat="1" x14ac:dyDescent="0.25">
      <c r="O363" s="15"/>
    </row>
    <row r="364" spans="15:15" s="14" customFormat="1" x14ac:dyDescent="0.25">
      <c r="O364" s="15"/>
    </row>
    <row r="365" spans="15:15" s="14" customFormat="1" x14ac:dyDescent="0.25">
      <c r="O365" s="15"/>
    </row>
    <row r="366" spans="15:15" s="14" customFormat="1" x14ac:dyDescent="0.25">
      <c r="O366" s="15"/>
    </row>
    <row r="367" spans="15:15" s="14" customFormat="1" x14ac:dyDescent="0.25">
      <c r="O367" s="15"/>
    </row>
    <row r="368" spans="15:15" s="14" customFormat="1" x14ac:dyDescent="0.25">
      <c r="O368" s="15"/>
    </row>
    <row r="369" spans="15:15" s="14" customFormat="1" x14ac:dyDescent="0.25">
      <c r="O369" s="15"/>
    </row>
    <row r="370" spans="15:15" s="14" customFormat="1" x14ac:dyDescent="0.25">
      <c r="O370" s="15"/>
    </row>
    <row r="371" spans="15:15" s="14" customFormat="1" x14ac:dyDescent="0.25">
      <c r="O371" s="15"/>
    </row>
    <row r="372" spans="15:15" s="14" customFormat="1" x14ac:dyDescent="0.25">
      <c r="O372" s="15"/>
    </row>
    <row r="373" spans="15:15" s="14" customFormat="1" x14ac:dyDescent="0.25">
      <c r="O373" s="15"/>
    </row>
    <row r="374" spans="15:15" s="14" customFormat="1" x14ac:dyDescent="0.25">
      <c r="O374" s="15"/>
    </row>
    <row r="375" spans="15:15" s="14" customFormat="1" x14ac:dyDescent="0.25">
      <c r="O375" s="15"/>
    </row>
    <row r="376" spans="15:15" s="14" customFormat="1" x14ac:dyDescent="0.25">
      <c r="O376" s="15"/>
    </row>
    <row r="377" spans="15:15" s="14" customFormat="1" x14ac:dyDescent="0.25">
      <c r="O377" s="15"/>
    </row>
    <row r="378" spans="15:15" s="14" customFormat="1" x14ac:dyDescent="0.25">
      <c r="O378" s="15"/>
    </row>
    <row r="379" spans="15:15" s="14" customFormat="1" x14ac:dyDescent="0.25">
      <c r="O379" s="15"/>
    </row>
    <row r="380" spans="15:15" s="14" customFormat="1" x14ac:dyDescent="0.25">
      <c r="O380" s="15"/>
    </row>
    <row r="381" spans="15:15" s="14" customFormat="1" x14ac:dyDescent="0.25">
      <c r="O381" s="15"/>
    </row>
    <row r="382" spans="15:15" s="14" customFormat="1" x14ac:dyDescent="0.25">
      <c r="O382" s="15"/>
    </row>
    <row r="383" spans="15:15" s="14" customFormat="1" x14ac:dyDescent="0.25">
      <c r="O383" s="15"/>
    </row>
    <row r="384" spans="15:15" s="14" customFormat="1" x14ac:dyDescent="0.25">
      <c r="O384" s="15"/>
    </row>
    <row r="385" spans="15:15" s="14" customFormat="1" x14ac:dyDescent="0.25">
      <c r="O385" s="15"/>
    </row>
    <row r="386" spans="15:15" s="14" customFormat="1" x14ac:dyDescent="0.25">
      <c r="O386" s="15"/>
    </row>
    <row r="387" spans="15:15" s="14" customFormat="1" x14ac:dyDescent="0.25">
      <c r="O387" s="15"/>
    </row>
    <row r="388" spans="15:15" s="14" customFormat="1" x14ac:dyDescent="0.25">
      <c r="O388" s="15"/>
    </row>
    <row r="389" spans="15:15" s="14" customFormat="1" x14ac:dyDescent="0.25">
      <c r="O389" s="15"/>
    </row>
    <row r="390" spans="15:15" s="14" customFormat="1" x14ac:dyDescent="0.25">
      <c r="O390" s="15"/>
    </row>
    <row r="391" spans="15:15" s="14" customFormat="1" x14ac:dyDescent="0.25">
      <c r="O391" s="15"/>
    </row>
    <row r="392" spans="15:15" s="14" customFormat="1" x14ac:dyDescent="0.25">
      <c r="O392" s="15"/>
    </row>
    <row r="393" spans="15:15" s="14" customFormat="1" x14ac:dyDescent="0.25">
      <c r="O393" s="15"/>
    </row>
    <row r="394" spans="15:15" s="14" customFormat="1" x14ac:dyDescent="0.25">
      <c r="O394" s="15"/>
    </row>
    <row r="395" spans="15:15" s="14" customFormat="1" x14ac:dyDescent="0.25">
      <c r="O395" s="15"/>
    </row>
    <row r="396" spans="15:15" s="14" customFormat="1" x14ac:dyDescent="0.25">
      <c r="O396" s="15"/>
    </row>
    <row r="397" spans="15:15" s="14" customFormat="1" x14ac:dyDescent="0.25">
      <c r="O397" s="15"/>
    </row>
    <row r="398" spans="15:15" s="14" customFormat="1" x14ac:dyDescent="0.25">
      <c r="O398" s="15"/>
    </row>
    <row r="399" spans="15:15" s="14" customFormat="1" x14ac:dyDescent="0.25">
      <c r="O399" s="15"/>
    </row>
    <row r="400" spans="15:15" s="14" customFormat="1" x14ac:dyDescent="0.25">
      <c r="O400" s="15"/>
    </row>
    <row r="401" spans="15:15" s="14" customFormat="1" x14ac:dyDescent="0.25">
      <c r="O401" s="15"/>
    </row>
    <row r="402" spans="15:15" s="14" customFormat="1" x14ac:dyDescent="0.25">
      <c r="O402" s="15"/>
    </row>
    <row r="403" spans="15:15" s="14" customFormat="1" x14ac:dyDescent="0.25">
      <c r="O403" s="15"/>
    </row>
    <row r="404" spans="15:15" s="14" customFormat="1" x14ac:dyDescent="0.25">
      <c r="O404" s="15"/>
    </row>
    <row r="405" spans="15:15" s="14" customFormat="1" x14ac:dyDescent="0.25">
      <c r="O405" s="15"/>
    </row>
    <row r="406" spans="15:15" s="14" customFormat="1" x14ac:dyDescent="0.25">
      <c r="O406" s="15"/>
    </row>
    <row r="407" spans="15:15" s="14" customFormat="1" x14ac:dyDescent="0.25">
      <c r="O407" s="15"/>
    </row>
    <row r="408" spans="15:15" s="14" customFormat="1" x14ac:dyDescent="0.25">
      <c r="O408" s="15"/>
    </row>
    <row r="409" spans="15:15" s="14" customFormat="1" x14ac:dyDescent="0.25">
      <c r="O409" s="15"/>
    </row>
    <row r="410" spans="15:15" s="14" customFormat="1" x14ac:dyDescent="0.25">
      <c r="O410" s="15"/>
    </row>
    <row r="411" spans="15:15" s="14" customFormat="1" x14ac:dyDescent="0.25">
      <c r="O411" s="15"/>
    </row>
    <row r="412" spans="15:15" s="14" customFormat="1" x14ac:dyDescent="0.25">
      <c r="O412" s="15"/>
    </row>
    <row r="413" spans="15:15" s="14" customFormat="1" x14ac:dyDescent="0.25">
      <c r="O413" s="15"/>
    </row>
    <row r="414" spans="15:15" s="14" customFormat="1" x14ac:dyDescent="0.25">
      <c r="O414" s="15"/>
    </row>
    <row r="415" spans="15:15" s="14" customFormat="1" x14ac:dyDescent="0.25">
      <c r="O415" s="15"/>
    </row>
    <row r="416" spans="15:15" s="14" customFormat="1" x14ac:dyDescent="0.25">
      <c r="O416" s="15"/>
    </row>
    <row r="417" spans="15:15" s="14" customFormat="1" x14ac:dyDescent="0.25">
      <c r="O417" s="15"/>
    </row>
    <row r="418" spans="15:15" s="14" customFormat="1" x14ac:dyDescent="0.25">
      <c r="O418" s="15"/>
    </row>
    <row r="419" spans="15:15" s="14" customFormat="1" x14ac:dyDescent="0.25">
      <c r="O419" s="15"/>
    </row>
    <row r="420" spans="15:15" s="14" customFormat="1" x14ac:dyDescent="0.25">
      <c r="O420" s="15"/>
    </row>
    <row r="421" spans="15:15" s="14" customFormat="1" x14ac:dyDescent="0.25">
      <c r="O421" s="15"/>
    </row>
    <row r="422" spans="15:15" s="14" customFormat="1" x14ac:dyDescent="0.25">
      <c r="O422" s="15"/>
    </row>
    <row r="423" spans="15:15" s="14" customFormat="1" x14ac:dyDescent="0.25">
      <c r="O423" s="15"/>
    </row>
    <row r="424" spans="15:15" s="14" customFormat="1" x14ac:dyDescent="0.25">
      <c r="O424" s="15"/>
    </row>
    <row r="425" spans="15:15" s="14" customFormat="1" x14ac:dyDescent="0.25">
      <c r="O425" s="15"/>
    </row>
    <row r="426" spans="15:15" s="14" customFormat="1" x14ac:dyDescent="0.25">
      <c r="O426" s="15"/>
    </row>
    <row r="427" spans="15:15" s="14" customFormat="1" x14ac:dyDescent="0.25">
      <c r="O427" s="15"/>
    </row>
    <row r="428" spans="15:15" s="14" customFormat="1" x14ac:dyDescent="0.25">
      <c r="O428" s="15"/>
    </row>
    <row r="429" spans="15:15" s="14" customFormat="1" x14ac:dyDescent="0.25">
      <c r="O429" s="15"/>
    </row>
    <row r="430" spans="15:15" s="14" customFormat="1" x14ac:dyDescent="0.25">
      <c r="O430" s="15"/>
    </row>
    <row r="431" spans="15:15" s="14" customFormat="1" x14ac:dyDescent="0.25">
      <c r="O431" s="15"/>
    </row>
    <row r="432" spans="15:15" s="14" customFormat="1" x14ac:dyDescent="0.25">
      <c r="O432" s="15"/>
    </row>
    <row r="433" spans="15:15" s="14" customFormat="1" x14ac:dyDescent="0.25">
      <c r="O433" s="15"/>
    </row>
    <row r="434" spans="15:15" s="14" customFormat="1" x14ac:dyDescent="0.25">
      <c r="O434" s="15"/>
    </row>
    <row r="435" spans="15:15" s="14" customFormat="1" x14ac:dyDescent="0.25">
      <c r="O435" s="15"/>
    </row>
    <row r="436" spans="15:15" s="14" customFormat="1" x14ac:dyDescent="0.25">
      <c r="O436" s="15"/>
    </row>
    <row r="437" spans="15:15" s="14" customFormat="1" x14ac:dyDescent="0.25">
      <c r="O437" s="15"/>
    </row>
    <row r="438" spans="15:15" s="14" customFormat="1" x14ac:dyDescent="0.25">
      <c r="O438" s="15"/>
    </row>
    <row r="439" spans="15:15" s="14" customFormat="1" x14ac:dyDescent="0.25">
      <c r="O439" s="15"/>
    </row>
    <row r="440" spans="15:15" s="14" customFormat="1" x14ac:dyDescent="0.25">
      <c r="O440" s="15"/>
    </row>
    <row r="441" spans="15:15" s="14" customFormat="1" x14ac:dyDescent="0.25">
      <c r="O441" s="15"/>
    </row>
    <row r="442" spans="15:15" s="14" customFormat="1" x14ac:dyDescent="0.25">
      <c r="O442" s="15"/>
    </row>
    <row r="443" spans="15:15" s="14" customFormat="1" x14ac:dyDescent="0.25">
      <c r="O443" s="15"/>
    </row>
    <row r="444" spans="15:15" s="14" customFormat="1" x14ac:dyDescent="0.25">
      <c r="O444" s="15"/>
    </row>
    <row r="445" spans="15:15" s="14" customFormat="1" x14ac:dyDescent="0.25">
      <c r="O445" s="15"/>
    </row>
    <row r="446" spans="15:15" s="14" customFormat="1" x14ac:dyDescent="0.25">
      <c r="O446" s="15"/>
    </row>
    <row r="447" spans="15:15" s="14" customFormat="1" x14ac:dyDescent="0.25">
      <c r="O447" s="15"/>
    </row>
    <row r="448" spans="15:15" s="14" customFormat="1" x14ac:dyDescent="0.25">
      <c r="O448" s="15"/>
    </row>
    <row r="449" spans="15:15" s="14" customFormat="1" x14ac:dyDescent="0.25">
      <c r="O449" s="15"/>
    </row>
    <row r="450" spans="15:15" s="14" customFormat="1" x14ac:dyDescent="0.25">
      <c r="O450" s="15"/>
    </row>
    <row r="451" spans="15:15" s="14" customFormat="1" x14ac:dyDescent="0.25">
      <c r="O451" s="15"/>
    </row>
    <row r="452" spans="15:15" s="14" customFormat="1" x14ac:dyDescent="0.25">
      <c r="O452" s="15"/>
    </row>
    <row r="453" spans="15:15" s="14" customFormat="1" x14ac:dyDescent="0.25">
      <c r="O453" s="15"/>
    </row>
    <row r="454" spans="15:15" s="14" customFormat="1" x14ac:dyDescent="0.25">
      <c r="O454" s="15"/>
    </row>
    <row r="455" spans="15:15" s="14" customFormat="1" x14ac:dyDescent="0.25">
      <c r="O455" s="15"/>
    </row>
    <row r="456" spans="15:15" s="14" customFormat="1" x14ac:dyDescent="0.25">
      <c r="O456" s="15"/>
    </row>
    <row r="457" spans="15:15" s="14" customFormat="1" x14ac:dyDescent="0.25">
      <c r="O457" s="15"/>
    </row>
    <row r="458" spans="15:15" s="14" customFormat="1" x14ac:dyDescent="0.25">
      <c r="O458" s="15"/>
    </row>
    <row r="459" spans="15:15" s="14" customFormat="1" x14ac:dyDescent="0.25">
      <c r="O459" s="15"/>
    </row>
    <row r="460" spans="15:15" s="14" customFormat="1" x14ac:dyDescent="0.25">
      <c r="O460" s="15"/>
    </row>
    <row r="461" spans="15:15" s="14" customFormat="1" x14ac:dyDescent="0.25">
      <c r="O461" s="15"/>
    </row>
    <row r="462" spans="15:15" s="14" customFormat="1" x14ac:dyDescent="0.25">
      <c r="O462" s="15"/>
    </row>
    <row r="463" spans="15:15" s="14" customFormat="1" x14ac:dyDescent="0.25">
      <c r="O463" s="15"/>
    </row>
    <row r="464" spans="15:15" s="14" customFormat="1" x14ac:dyDescent="0.25">
      <c r="O464" s="15"/>
    </row>
    <row r="465" spans="15:15" s="14" customFormat="1" x14ac:dyDescent="0.25">
      <c r="O465" s="15"/>
    </row>
    <row r="466" spans="15:15" s="14" customFormat="1" x14ac:dyDescent="0.25">
      <c r="O466" s="15"/>
    </row>
    <row r="467" spans="15:15" s="14" customFormat="1" x14ac:dyDescent="0.25">
      <c r="O467" s="15"/>
    </row>
    <row r="468" spans="15:15" s="14" customFormat="1" x14ac:dyDescent="0.25">
      <c r="O468" s="15"/>
    </row>
    <row r="469" spans="15:15" s="14" customFormat="1" x14ac:dyDescent="0.25">
      <c r="O469" s="15"/>
    </row>
    <row r="470" spans="15:15" s="14" customFormat="1" x14ac:dyDescent="0.25">
      <c r="O470" s="15"/>
    </row>
    <row r="471" spans="15:15" s="14" customFormat="1" x14ac:dyDescent="0.25">
      <c r="O471" s="15"/>
    </row>
    <row r="472" spans="15:15" s="14" customFormat="1" x14ac:dyDescent="0.25">
      <c r="O472" s="15"/>
    </row>
    <row r="473" spans="15:15" s="14" customFormat="1" x14ac:dyDescent="0.25">
      <c r="O473" s="15"/>
    </row>
    <row r="474" spans="15:15" s="14" customFormat="1" x14ac:dyDescent="0.25">
      <c r="O474" s="15"/>
    </row>
    <row r="475" spans="15:15" s="14" customFormat="1" x14ac:dyDescent="0.25">
      <c r="O475" s="15"/>
    </row>
    <row r="476" spans="15:15" s="14" customFormat="1" x14ac:dyDescent="0.25">
      <c r="O476" s="15"/>
    </row>
    <row r="477" spans="15:15" s="14" customFormat="1" x14ac:dyDescent="0.25">
      <c r="O477" s="15"/>
    </row>
    <row r="478" spans="15:15" s="14" customFormat="1" x14ac:dyDescent="0.25">
      <c r="O478" s="15"/>
    </row>
    <row r="479" spans="15:15" s="14" customFormat="1" x14ac:dyDescent="0.25">
      <c r="O479" s="15"/>
    </row>
    <row r="480" spans="15:15" s="14" customFormat="1" x14ac:dyDescent="0.25">
      <c r="O480" s="15"/>
    </row>
    <row r="481" spans="15:15" s="14" customFormat="1" x14ac:dyDescent="0.25">
      <c r="O481" s="15"/>
    </row>
    <row r="482" spans="15:15" s="14" customFormat="1" x14ac:dyDescent="0.25">
      <c r="O482" s="15"/>
    </row>
    <row r="483" spans="15:15" s="14" customFormat="1" x14ac:dyDescent="0.25">
      <c r="O483" s="15"/>
    </row>
    <row r="484" spans="15:15" s="14" customFormat="1" x14ac:dyDescent="0.25">
      <c r="O484" s="15"/>
    </row>
    <row r="485" spans="15:15" s="14" customFormat="1" x14ac:dyDescent="0.25">
      <c r="O485" s="15"/>
    </row>
    <row r="486" spans="15:15" s="14" customFormat="1" x14ac:dyDescent="0.25">
      <c r="O486" s="15"/>
    </row>
    <row r="487" spans="15:15" s="14" customFormat="1" x14ac:dyDescent="0.25">
      <c r="O487" s="15"/>
    </row>
    <row r="488" spans="15:15" s="14" customFormat="1" x14ac:dyDescent="0.25">
      <c r="O488" s="15"/>
    </row>
    <row r="489" spans="15:15" s="14" customFormat="1" x14ac:dyDescent="0.25">
      <c r="O489" s="15"/>
    </row>
    <row r="490" spans="15:15" s="14" customFormat="1" x14ac:dyDescent="0.25">
      <c r="O490" s="15"/>
    </row>
    <row r="491" spans="15:15" s="14" customFormat="1" x14ac:dyDescent="0.25">
      <c r="O491" s="15"/>
    </row>
    <row r="492" spans="15:15" s="14" customFormat="1" x14ac:dyDescent="0.25">
      <c r="O492" s="15"/>
    </row>
    <row r="493" spans="15:15" s="14" customFormat="1" x14ac:dyDescent="0.25">
      <c r="O493" s="15"/>
    </row>
    <row r="494" spans="15:15" s="14" customFormat="1" x14ac:dyDescent="0.25">
      <c r="O494" s="15"/>
    </row>
    <row r="495" spans="15:15" s="14" customFormat="1" x14ac:dyDescent="0.25">
      <c r="O495" s="15"/>
    </row>
    <row r="496" spans="15:15" s="14" customFormat="1" x14ac:dyDescent="0.25">
      <c r="O496" s="15"/>
    </row>
    <row r="497" spans="15:15" s="14" customFormat="1" x14ac:dyDescent="0.25">
      <c r="O497" s="15"/>
    </row>
    <row r="498" spans="15:15" s="14" customFormat="1" x14ac:dyDescent="0.25">
      <c r="O498" s="15"/>
    </row>
    <row r="499" spans="15:15" s="14" customFormat="1" x14ac:dyDescent="0.25">
      <c r="O499" s="15"/>
    </row>
    <row r="500" spans="15:15" s="14" customFormat="1" x14ac:dyDescent="0.25">
      <c r="O500" s="15"/>
    </row>
    <row r="501" spans="15:15" s="14" customFormat="1" x14ac:dyDescent="0.25">
      <c r="O501" s="15"/>
    </row>
    <row r="502" spans="15:15" s="14" customFormat="1" x14ac:dyDescent="0.25">
      <c r="O502" s="15"/>
    </row>
    <row r="503" spans="15:15" s="14" customFormat="1" x14ac:dyDescent="0.25">
      <c r="O503" s="15"/>
    </row>
    <row r="504" spans="15:15" s="14" customFormat="1" x14ac:dyDescent="0.25">
      <c r="O504" s="15"/>
    </row>
    <row r="505" spans="15:15" s="14" customFormat="1" x14ac:dyDescent="0.25">
      <c r="O505" s="15"/>
    </row>
    <row r="506" spans="15:15" s="14" customFormat="1" x14ac:dyDescent="0.25">
      <c r="O506" s="15"/>
    </row>
    <row r="507" spans="15:15" s="14" customFormat="1" x14ac:dyDescent="0.25">
      <c r="O507" s="15"/>
    </row>
    <row r="508" spans="15:15" s="14" customFormat="1" x14ac:dyDescent="0.25">
      <c r="O508" s="15"/>
    </row>
    <row r="509" spans="15:15" s="14" customFormat="1" x14ac:dyDescent="0.25">
      <c r="O509" s="15"/>
    </row>
    <row r="510" spans="15:15" s="14" customFormat="1" x14ac:dyDescent="0.25">
      <c r="O510" s="15"/>
    </row>
    <row r="511" spans="15:15" s="14" customFormat="1" x14ac:dyDescent="0.25">
      <c r="O511" s="15"/>
    </row>
    <row r="512" spans="15:15" s="14" customFormat="1" x14ac:dyDescent="0.25">
      <c r="O512" s="15"/>
    </row>
    <row r="513" spans="15:15" s="14" customFormat="1" x14ac:dyDescent="0.25">
      <c r="O513" s="15"/>
    </row>
    <row r="514" spans="15:15" s="14" customFormat="1" x14ac:dyDescent="0.25">
      <c r="O514" s="15"/>
    </row>
    <row r="515" spans="15:15" s="14" customFormat="1" x14ac:dyDescent="0.25">
      <c r="O515" s="15"/>
    </row>
    <row r="516" spans="15:15" s="14" customFormat="1" x14ac:dyDescent="0.25">
      <c r="O516" s="15"/>
    </row>
    <row r="517" spans="15:15" s="14" customFormat="1" x14ac:dyDescent="0.25">
      <c r="O517" s="15"/>
    </row>
    <row r="518" spans="15:15" s="14" customFormat="1" x14ac:dyDescent="0.25">
      <c r="O518" s="15"/>
    </row>
    <row r="519" spans="15:15" s="14" customFormat="1" x14ac:dyDescent="0.25">
      <c r="O519" s="15"/>
    </row>
    <row r="520" spans="15:15" s="14" customFormat="1" x14ac:dyDescent="0.25">
      <c r="O520" s="15"/>
    </row>
    <row r="521" spans="15:15" s="14" customFormat="1" x14ac:dyDescent="0.25">
      <c r="O521" s="15"/>
    </row>
    <row r="522" spans="15:15" s="14" customFormat="1" x14ac:dyDescent="0.25">
      <c r="O522" s="15"/>
    </row>
    <row r="523" spans="15:15" s="14" customFormat="1" x14ac:dyDescent="0.25">
      <c r="O523" s="15"/>
    </row>
    <row r="524" spans="15:15" s="14" customFormat="1" x14ac:dyDescent="0.25">
      <c r="O524" s="15"/>
    </row>
    <row r="525" spans="15:15" s="14" customFormat="1" x14ac:dyDescent="0.25">
      <c r="O525" s="15"/>
    </row>
    <row r="526" spans="15:15" s="14" customFormat="1" x14ac:dyDescent="0.25">
      <c r="O526" s="15"/>
    </row>
    <row r="527" spans="15:15" s="14" customFormat="1" x14ac:dyDescent="0.25">
      <c r="O527" s="15"/>
    </row>
    <row r="528" spans="15:15" s="14" customFormat="1" x14ac:dyDescent="0.25">
      <c r="O528" s="15"/>
    </row>
    <row r="529" spans="15:15" s="14" customFormat="1" x14ac:dyDescent="0.25">
      <c r="O529" s="15"/>
    </row>
    <row r="530" spans="15:15" s="14" customFormat="1" x14ac:dyDescent="0.25">
      <c r="O530" s="15"/>
    </row>
    <row r="531" spans="15:15" s="14" customFormat="1" x14ac:dyDescent="0.25">
      <c r="O531" s="15"/>
    </row>
    <row r="532" spans="15:15" s="14" customFormat="1" x14ac:dyDescent="0.25">
      <c r="O532" s="15"/>
    </row>
    <row r="533" spans="15:15" s="14" customFormat="1" x14ac:dyDescent="0.25">
      <c r="O533" s="15"/>
    </row>
    <row r="534" spans="15:15" s="14" customFormat="1" x14ac:dyDescent="0.25">
      <c r="O534" s="15"/>
    </row>
    <row r="535" spans="15:15" s="14" customFormat="1" x14ac:dyDescent="0.25">
      <c r="O535" s="15"/>
    </row>
    <row r="536" spans="15:15" s="14" customFormat="1" x14ac:dyDescent="0.25">
      <c r="O536" s="15"/>
    </row>
    <row r="537" spans="15:15" s="14" customFormat="1" x14ac:dyDescent="0.25">
      <c r="O537" s="15"/>
    </row>
    <row r="538" spans="15:15" s="14" customFormat="1" x14ac:dyDescent="0.25">
      <c r="O538" s="15"/>
    </row>
    <row r="539" spans="15:15" s="14" customFormat="1" x14ac:dyDescent="0.25">
      <c r="O539" s="15"/>
    </row>
    <row r="540" spans="15:15" s="14" customFormat="1" x14ac:dyDescent="0.25">
      <c r="O540" s="15"/>
    </row>
    <row r="541" spans="15:15" s="14" customFormat="1" x14ac:dyDescent="0.25">
      <c r="O541" s="15"/>
    </row>
    <row r="542" spans="15:15" s="14" customFormat="1" x14ac:dyDescent="0.25">
      <c r="O542" s="15"/>
    </row>
    <row r="543" spans="15:15" s="14" customFormat="1" x14ac:dyDescent="0.25">
      <c r="O543" s="15"/>
    </row>
    <row r="544" spans="15:15" s="14" customFormat="1" x14ac:dyDescent="0.25">
      <c r="O544" s="15"/>
    </row>
    <row r="545" spans="15:15" s="14" customFormat="1" x14ac:dyDescent="0.25">
      <c r="O545" s="15"/>
    </row>
    <row r="546" spans="15:15" s="14" customFormat="1" x14ac:dyDescent="0.25">
      <c r="O546" s="15"/>
    </row>
    <row r="547" spans="15:15" s="14" customFormat="1" x14ac:dyDescent="0.25">
      <c r="O547" s="15"/>
    </row>
    <row r="548" spans="15:15" s="14" customFormat="1" x14ac:dyDescent="0.25">
      <c r="O548" s="15"/>
    </row>
    <row r="549" spans="15:15" s="14" customFormat="1" x14ac:dyDescent="0.25">
      <c r="O549" s="15"/>
    </row>
    <row r="550" spans="15:15" s="14" customFormat="1" x14ac:dyDescent="0.25">
      <c r="O550" s="15"/>
    </row>
    <row r="551" spans="15:15" s="14" customFormat="1" x14ac:dyDescent="0.25">
      <c r="O551" s="15"/>
    </row>
    <row r="552" spans="15:15" s="14" customFormat="1" x14ac:dyDescent="0.25">
      <c r="O552" s="15"/>
    </row>
    <row r="553" spans="15:15" s="14" customFormat="1" x14ac:dyDescent="0.25">
      <c r="O553" s="15"/>
    </row>
    <row r="554" spans="15:15" s="14" customFormat="1" x14ac:dyDescent="0.25">
      <c r="O554" s="15"/>
    </row>
    <row r="555" spans="15:15" s="14" customFormat="1" x14ac:dyDescent="0.25">
      <c r="O555" s="15"/>
    </row>
    <row r="556" spans="15:15" s="14" customFormat="1" x14ac:dyDescent="0.25">
      <c r="O556" s="15"/>
    </row>
    <row r="557" spans="15:15" s="14" customFormat="1" x14ac:dyDescent="0.25">
      <c r="O557" s="15"/>
    </row>
    <row r="558" spans="15:15" s="14" customFormat="1" x14ac:dyDescent="0.25">
      <c r="O558" s="15"/>
    </row>
    <row r="559" spans="15:15" s="14" customFormat="1" x14ac:dyDescent="0.25">
      <c r="O559" s="15"/>
    </row>
    <row r="560" spans="15:15" s="14" customFormat="1" x14ac:dyDescent="0.25">
      <c r="O560" s="15"/>
    </row>
    <row r="561" spans="15:15" s="14" customFormat="1" x14ac:dyDescent="0.25">
      <c r="O561" s="15"/>
    </row>
    <row r="562" spans="15:15" s="14" customFormat="1" x14ac:dyDescent="0.25">
      <c r="O562" s="15"/>
    </row>
    <row r="563" spans="15:15" s="14" customFormat="1" x14ac:dyDescent="0.25">
      <c r="O563" s="15"/>
    </row>
    <row r="564" spans="15:15" s="14" customFormat="1" x14ac:dyDescent="0.25">
      <c r="O564" s="15"/>
    </row>
    <row r="565" spans="15:15" s="14" customFormat="1" x14ac:dyDescent="0.25">
      <c r="O565" s="15"/>
    </row>
    <row r="566" spans="15:15" s="14" customFormat="1" x14ac:dyDescent="0.25">
      <c r="O566" s="15"/>
    </row>
    <row r="567" spans="15:15" s="14" customFormat="1" x14ac:dyDescent="0.25">
      <c r="O567" s="15"/>
    </row>
    <row r="568" spans="15:15" s="14" customFormat="1" x14ac:dyDescent="0.25">
      <c r="O568" s="15"/>
    </row>
    <row r="569" spans="15:15" s="14" customFormat="1" x14ac:dyDescent="0.25">
      <c r="O569" s="15"/>
    </row>
    <row r="570" spans="15:15" s="14" customFormat="1" x14ac:dyDescent="0.25">
      <c r="O570" s="15"/>
    </row>
    <row r="571" spans="15:15" s="14" customFormat="1" x14ac:dyDescent="0.25">
      <c r="O571" s="15"/>
    </row>
    <row r="572" spans="15:15" s="14" customFormat="1" x14ac:dyDescent="0.25">
      <c r="O572" s="15"/>
    </row>
    <row r="573" spans="15:15" s="14" customFormat="1" x14ac:dyDescent="0.25">
      <c r="O573" s="15"/>
    </row>
    <row r="574" spans="15:15" s="14" customFormat="1" x14ac:dyDescent="0.25">
      <c r="O574" s="15"/>
    </row>
    <row r="575" spans="15:15" s="14" customFormat="1" x14ac:dyDescent="0.25">
      <c r="O575" s="15"/>
    </row>
    <row r="576" spans="15:15" s="14" customFormat="1" x14ac:dyDescent="0.25">
      <c r="O576" s="15"/>
    </row>
    <row r="577" spans="15:15" s="14" customFormat="1" x14ac:dyDescent="0.25">
      <c r="O577" s="15"/>
    </row>
    <row r="578" spans="15:15" s="14" customFormat="1" x14ac:dyDescent="0.25">
      <c r="O578" s="15"/>
    </row>
    <row r="579" spans="15:15" s="14" customFormat="1" x14ac:dyDescent="0.25">
      <c r="O579" s="15"/>
    </row>
    <row r="580" spans="15:15" s="14" customFormat="1" x14ac:dyDescent="0.25">
      <c r="O580" s="15"/>
    </row>
    <row r="581" spans="15:15" s="14" customFormat="1" x14ac:dyDescent="0.25">
      <c r="O581" s="15"/>
    </row>
    <row r="582" spans="15:15" s="14" customFormat="1" x14ac:dyDescent="0.25">
      <c r="O582" s="15"/>
    </row>
    <row r="583" spans="15:15" s="14" customFormat="1" x14ac:dyDescent="0.25">
      <c r="O583" s="15"/>
    </row>
    <row r="584" spans="15:15" s="14" customFormat="1" x14ac:dyDescent="0.25">
      <c r="O584" s="15"/>
    </row>
    <row r="585" spans="15:15" s="14" customFormat="1" x14ac:dyDescent="0.25">
      <c r="O585" s="15"/>
    </row>
    <row r="586" spans="15:15" s="14" customFormat="1" x14ac:dyDescent="0.25">
      <c r="O586" s="15"/>
    </row>
    <row r="587" spans="15:15" s="14" customFormat="1" x14ac:dyDescent="0.25">
      <c r="O587" s="15"/>
    </row>
    <row r="588" spans="15:15" s="14" customFormat="1" x14ac:dyDescent="0.25">
      <c r="O588" s="15"/>
    </row>
    <row r="589" spans="15:15" s="14" customFormat="1" x14ac:dyDescent="0.25">
      <c r="O589" s="15"/>
    </row>
    <row r="590" spans="15:15" s="14" customFormat="1" x14ac:dyDescent="0.25">
      <c r="O590" s="15"/>
    </row>
    <row r="591" spans="15:15" s="14" customFormat="1" x14ac:dyDescent="0.25">
      <c r="O591" s="15"/>
    </row>
    <row r="592" spans="15:15" s="14" customFormat="1" x14ac:dyDescent="0.25">
      <c r="O592" s="15"/>
    </row>
    <row r="593" spans="15:15" s="14" customFormat="1" x14ac:dyDescent="0.25">
      <c r="O593" s="15"/>
    </row>
    <row r="594" spans="15:15" s="14" customFormat="1" x14ac:dyDescent="0.25">
      <c r="O594" s="15"/>
    </row>
    <row r="595" spans="15:15" s="14" customFormat="1" x14ac:dyDescent="0.25">
      <c r="O595" s="15"/>
    </row>
    <row r="596" spans="15:15" s="14" customFormat="1" x14ac:dyDescent="0.25">
      <c r="O596" s="15"/>
    </row>
    <row r="597" spans="15:15" s="14" customFormat="1" x14ac:dyDescent="0.25">
      <c r="O597" s="15"/>
    </row>
    <row r="598" spans="15:15" s="14" customFormat="1" x14ac:dyDescent="0.25">
      <c r="O598" s="15"/>
    </row>
    <row r="599" spans="15:15" s="14" customFormat="1" x14ac:dyDescent="0.25">
      <c r="O599" s="15"/>
    </row>
    <row r="600" spans="15:15" s="14" customFormat="1" x14ac:dyDescent="0.25">
      <c r="O600" s="15"/>
    </row>
    <row r="601" spans="15:15" s="14" customFormat="1" x14ac:dyDescent="0.25">
      <c r="O601" s="15"/>
    </row>
    <row r="602" spans="15:15" s="14" customFormat="1" x14ac:dyDescent="0.25">
      <c r="O602" s="15"/>
    </row>
    <row r="603" spans="15:15" s="14" customFormat="1" x14ac:dyDescent="0.25">
      <c r="O603" s="15"/>
    </row>
    <row r="604" spans="15:15" s="14" customFormat="1" x14ac:dyDescent="0.25">
      <c r="O604" s="15"/>
    </row>
    <row r="605" spans="15:15" s="14" customFormat="1" x14ac:dyDescent="0.25">
      <c r="O605" s="15"/>
    </row>
    <row r="606" spans="15:15" s="14" customFormat="1" x14ac:dyDescent="0.25">
      <c r="O606" s="15"/>
    </row>
    <row r="607" spans="15:15" s="14" customFormat="1" x14ac:dyDescent="0.25">
      <c r="O607" s="15"/>
    </row>
    <row r="608" spans="15:15" s="14" customFormat="1" x14ac:dyDescent="0.25">
      <c r="O608" s="15"/>
    </row>
    <row r="609" spans="15:15" s="14" customFormat="1" x14ac:dyDescent="0.25">
      <c r="O609" s="15"/>
    </row>
    <row r="610" spans="15:15" s="14" customFormat="1" x14ac:dyDescent="0.25">
      <c r="O610" s="15"/>
    </row>
    <row r="611" spans="15:15" s="14" customFormat="1" x14ac:dyDescent="0.25">
      <c r="O611" s="15"/>
    </row>
    <row r="612" spans="15:15" s="14" customFormat="1" x14ac:dyDescent="0.25">
      <c r="O612" s="15"/>
    </row>
    <row r="613" spans="15:15" s="14" customFormat="1" x14ac:dyDescent="0.25">
      <c r="O613" s="15"/>
    </row>
    <row r="614" spans="15:15" s="14" customFormat="1" x14ac:dyDescent="0.25">
      <c r="O614" s="15"/>
    </row>
    <row r="615" spans="15:15" s="14" customFormat="1" x14ac:dyDescent="0.25">
      <c r="O615" s="15"/>
    </row>
    <row r="616" spans="15:15" s="14" customFormat="1" x14ac:dyDescent="0.25">
      <c r="O616" s="15"/>
    </row>
    <row r="617" spans="15:15" s="14" customFormat="1" x14ac:dyDescent="0.25">
      <c r="O617" s="15"/>
    </row>
    <row r="618" spans="15:15" s="14" customFormat="1" x14ac:dyDescent="0.25">
      <c r="O618" s="15"/>
    </row>
    <row r="619" spans="15:15" s="14" customFormat="1" x14ac:dyDescent="0.25">
      <c r="O619" s="15"/>
    </row>
    <row r="620" spans="15:15" s="14" customFormat="1" x14ac:dyDescent="0.25">
      <c r="O620" s="15"/>
    </row>
    <row r="621" spans="15:15" s="14" customFormat="1" x14ac:dyDescent="0.25">
      <c r="O621" s="15"/>
    </row>
    <row r="622" spans="15:15" s="14" customFormat="1" x14ac:dyDescent="0.25">
      <c r="O622" s="15"/>
    </row>
    <row r="623" spans="15:15" s="14" customFormat="1" x14ac:dyDescent="0.25">
      <c r="O623" s="15"/>
    </row>
    <row r="624" spans="15:15" s="14" customFormat="1" x14ac:dyDescent="0.25">
      <c r="O624" s="15"/>
    </row>
    <row r="625" spans="15:15" s="14" customFormat="1" x14ac:dyDescent="0.25">
      <c r="O625" s="15"/>
    </row>
    <row r="626" spans="15:15" s="14" customFormat="1" x14ac:dyDescent="0.25">
      <c r="O626" s="15"/>
    </row>
    <row r="627" spans="15:15" s="14" customFormat="1" x14ac:dyDescent="0.25">
      <c r="O627" s="15"/>
    </row>
    <row r="628" spans="15:15" s="14" customFormat="1" x14ac:dyDescent="0.25">
      <c r="O628" s="15"/>
    </row>
    <row r="629" spans="15:15" s="14" customFormat="1" x14ac:dyDescent="0.25">
      <c r="O629" s="15"/>
    </row>
    <row r="630" spans="15:15" s="14" customFormat="1" x14ac:dyDescent="0.25">
      <c r="O630" s="15"/>
    </row>
    <row r="631" spans="15:15" s="14" customFormat="1" x14ac:dyDescent="0.25">
      <c r="O631" s="15"/>
    </row>
    <row r="632" spans="15:15" s="14" customFormat="1" x14ac:dyDescent="0.25">
      <c r="O632" s="15"/>
    </row>
    <row r="633" spans="15:15" s="14" customFormat="1" x14ac:dyDescent="0.25">
      <c r="O633" s="15"/>
    </row>
    <row r="634" spans="15:15" s="14" customFormat="1" x14ac:dyDescent="0.25">
      <c r="O634" s="15"/>
    </row>
    <row r="635" spans="15:15" s="14" customFormat="1" x14ac:dyDescent="0.25">
      <c r="O635" s="15"/>
    </row>
    <row r="636" spans="15:15" s="14" customFormat="1" x14ac:dyDescent="0.25">
      <c r="O636" s="15"/>
    </row>
    <row r="637" spans="15:15" s="14" customFormat="1" x14ac:dyDescent="0.25">
      <c r="O637" s="15"/>
    </row>
    <row r="638" spans="15:15" s="14" customFormat="1" x14ac:dyDescent="0.25">
      <c r="O638" s="15"/>
    </row>
    <row r="639" spans="15:15" s="14" customFormat="1" x14ac:dyDescent="0.25">
      <c r="O639" s="15"/>
    </row>
    <row r="640" spans="15:15" s="14" customFormat="1" x14ac:dyDescent="0.25">
      <c r="O640" s="15"/>
    </row>
    <row r="641" spans="15:15" s="14" customFormat="1" x14ac:dyDescent="0.25">
      <c r="O641" s="15"/>
    </row>
    <row r="642" spans="15:15" s="14" customFormat="1" x14ac:dyDescent="0.25">
      <c r="O642" s="15"/>
    </row>
    <row r="643" spans="15:15" s="14" customFormat="1" x14ac:dyDescent="0.25">
      <c r="O643" s="15"/>
    </row>
    <row r="644" spans="15:15" s="14" customFormat="1" x14ac:dyDescent="0.25">
      <c r="O644" s="15"/>
    </row>
    <row r="645" spans="15:15" s="14" customFormat="1" x14ac:dyDescent="0.25">
      <c r="O645" s="15"/>
    </row>
    <row r="646" spans="15:15" s="14" customFormat="1" x14ac:dyDescent="0.25">
      <c r="O646" s="15"/>
    </row>
    <row r="647" spans="15:15" s="14" customFormat="1" x14ac:dyDescent="0.25">
      <c r="O647" s="15"/>
    </row>
    <row r="648" spans="15:15" s="14" customFormat="1" x14ac:dyDescent="0.25">
      <c r="O648" s="15"/>
    </row>
    <row r="649" spans="15:15" s="14" customFormat="1" x14ac:dyDescent="0.25">
      <c r="O649" s="15"/>
    </row>
    <row r="650" spans="15:15" s="14" customFormat="1" x14ac:dyDescent="0.25">
      <c r="O650" s="15"/>
    </row>
    <row r="651" spans="15:15" s="14" customFormat="1" x14ac:dyDescent="0.25">
      <c r="O651" s="15"/>
    </row>
    <row r="652" spans="15:15" s="14" customFormat="1" x14ac:dyDescent="0.25">
      <c r="O652" s="15"/>
    </row>
    <row r="653" spans="15:15" s="14" customFormat="1" x14ac:dyDescent="0.25">
      <c r="O653" s="15"/>
    </row>
    <row r="654" spans="15:15" s="14" customFormat="1" x14ac:dyDescent="0.25">
      <c r="O654" s="15"/>
    </row>
    <row r="655" spans="15:15" s="14" customFormat="1" x14ac:dyDescent="0.25">
      <c r="O655" s="15"/>
    </row>
    <row r="656" spans="15:15" s="14" customFormat="1" x14ac:dyDescent="0.25">
      <c r="O656" s="15"/>
    </row>
    <row r="657" spans="15:15" s="14" customFormat="1" x14ac:dyDescent="0.25">
      <c r="O657" s="15"/>
    </row>
    <row r="658" spans="15:15" s="14" customFormat="1" x14ac:dyDescent="0.25">
      <c r="O658" s="15"/>
    </row>
    <row r="659" spans="15:15" s="14" customFormat="1" x14ac:dyDescent="0.25">
      <c r="O659" s="15"/>
    </row>
    <row r="660" spans="15:15" s="14" customFormat="1" x14ac:dyDescent="0.25">
      <c r="O660" s="15"/>
    </row>
    <row r="661" spans="15:15" s="14" customFormat="1" x14ac:dyDescent="0.25">
      <c r="O661" s="15"/>
    </row>
    <row r="662" spans="15:15" s="14" customFormat="1" x14ac:dyDescent="0.25">
      <c r="O662" s="15"/>
    </row>
    <row r="663" spans="15:15" s="14" customFormat="1" x14ac:dyDescent="0.25">
      <c r="O663" s="15"/>
    </row>
    <row r="664" spans="15:15" s="14" customFormat="1" x14ac:dyDescent="0.25">
      <c r="O664" s="15"/>
    </row>
    <row r="665" spans="15:15" s="14" customFormat="1" x14ac:dyDescent="0.25">
      <c r="O665" s="15"/>
    </row>
    <row r="666" spans="15:15" s="14" customFormat="1" x14ac:dyDescent="0.25">
      <c r="O666" s="15"/>
    </row>
    <row r="667" spans="15:15" s="14" customFormat="1" x14ac:dyDescent="0.25">
      <c r="O667" s="15"/>
    </row>
    <row r="668" spans="15:15" s="14" customFormat="1" x14ac:dyDescent="0.25">
      <c r="O668" s="15"/>
    </row>
    <row r="669" spans="15:15" s="14" customFormat="1" x14ac:dyDescent="0.25">
      <c r="O669" s="15"/>
    </row>
    <row r="670" spans="15:15" s="14" customFormat="1" x14ac:dyDescent="0.25">
      <c r="O670" s="15"/>
    </row>
    <row r="671" spans="15:15" s="14" customFormat="1" x14ac:dyDescent="0.25">
      <c r="O671" s="15"/>
    </row>
    <row r="672" spans="15:15" s="14" customFormat="1" x14ac:dyDescent="0.25">
      <c r="O672" s="15"/>
    </row>
    <row r="673" spans="15:15" s="14" customFormat="1" x14ac:dyDescent="0.25">
      <c r="O673" s="15"/>
    </row>
    <row r="674" spans="15:15" s="14" customFormat="1" x14ac:dyDescent="0.25">
      <c r="O674" s="15"/>
    </row>
    <row r="675" spans="15:15" s="14" customFormat="1" x14ac:dyDescent="0.25">
      <c r="O675" s="15"/>
    </row>
    <row r="676" spans="15:15" s="14" customFormat="1" x14ac:dyDescent="0.25">
      <c r="O676" s="15"/>
    </row>
    <row r="677" spans="15:15" s="14" customFormat="1" x14ac:dyDescent="0.25">
      <c r="O677" s="15"/>
    </row>
    <row r="678" spans="15:15" s="14" customFormat="1" x14ac:dyDescent="0.25">
      <c r="O678" s="15"/>
    </row>
    <row r="679" spans="15:15" s="14" customFormat="1" x14ac:dyDescent="0.25">
      <c r="O679" s="15"/>
    </row>
    <row r="680" spans="15:15" s="14" customFormat="1" x14ac:dyDescent="0.25">
      <c r="O680" s="15"/>
    </row>
    <row r="681" spans="15:15" s="14" customFormat="1" x14ac:dyDescent="0.25">
      <c r="O681" s="15"/>
    </row>
    <row r="682" spans="15:15" s="14" customFormat="1" x14ac:dyDescent="0.25">
      <c r="O682" s="15"/>
    </row>
    <row r="683" spans="15:15" s="14" customFormat="1" x14ac:dyDescent="0.25">
      <c r="O683" s="15"/>
    </row>
    <row r="684" spans="15:15" s="14" customFormat="1" x14ac:dyDescent="0.25">
      <c r="O684" s="15"/>
    </row>
    <row r="685" spans="15:15" s="14" customFormat="1" x14ac:dyDescent="0.25">
      <c r="O685" s="15"/>
    </row>
    <row r="686" spans="15:15" s="14" customFormat="1" x14ac:dyDescent="0.25">
      <c r="O686" s="15"/>
    </row>
    <row r="687" spans="15:15" s="14" customFormat="1" x14ac:dyDescent="0.25">
      <c r="O687" s="15"/>
    </row>
    <row r="688" spans="15:15" s="14" customFormat="1" x14ac:dyDescent="0.25">
      <c r="O688" s="15"/>
    </row>
    <row r="689" spans="15:15" s="14" customFormat="1" x14ac:dyDescent="0.25">
      <c r="O689" s="15"/>
    </row>
    <row r="690" spans="15:15" s="14" customFormat="1" x14ac:dyDescent="0.25">
      <c r="O690" s="15"/>
    </row>
    <row r="691" spans="15:15" s="14" customFormat="1" x14ac:dyDescent="0.25">
      <c r="O691" s="15"/>
    </row>
    <row r="692" spans="15:15" s="14" customFormat="1" x14ac:dyDescent="0.25">
      <c r="O692" s="15"/>
    </row>
    <row r="693" spans="15:15" s="14" customFormat="1" x14ac:dyDescent="0.25">
      <c r="O693" s="15"/>
    </row>
    <row r="694" spans="15:15" s="14" customFormat="1" x14ac:dyDescent="0.25">
      <c r="O694" s="15"/>
    </row>
    <row r="695" spans="15:15" s="14" customFormat="1" x14ac:dyDescent="0.25">
      <c r="O695" s="15"/>
    </row>
    <row r="696" spans="15:15" s="14" customFormat="1" x14ac:dyDescent="0.25">
      <c r="O696" s="15"/>
    </row>
    <row r="697" spans="15:15" s="14" customFormat="1" x14ac:dyDescent="0.25">
      <c r="O697" s="15"/>
    </row>
    <row r="698" spans="15:15" s="14" customFormat="1" x14ac:dyDescent="0.25">
      <c r="O698" s="15"/>
    </row>
    <row r="699" spans="15:15" s="14" customFormat="1" x14ac:dyDescent="0.25">
      <c r="O699" s="15"/>
    </row>
    <row r="700" spans="15:15" s="14" customFormat="1" x14ac:dyDescent="0.25">
      <c r="O700" s="15"/>
    </row>
    <row r="701" spans="15:15" s="14" customFormat="1" x14ac:dyDescent="0.25">
      <c r="O701" s="15"/>
    </row>
    <row r="702" spans="15:15" s="14" customFormat="1" x14ac:dyDescent="0.25">
      <c r="O702" s="15"/>
    </row>
    <row r="703" spans="15:15" s="14" customFormat="1" x14ac:dyDescent="0.25">
      <c r="O703" s="15"/>
    </row>
    <row r="704" spans="15:15" s="14" customFormat="1" x14ac:dyDescent="0.25">
      <c r="O704" s="15"/>
    </row>
    <row r="705" spans="15:15" s="14" customFormat="1" x14ac:dyDescent="0.25">
      <c r="O705" s="15"/>
    </row>
    <row r="706" spans="15:15" s="14" customFormat="1" x14ac:dyDescent="0.25">
      <c r="O706" s="15"/>
    </row>
    <row r="707" spans="15:15" s="14" customFormat="1" x14ac:dyDescent="0.25">
      <c r="O707" s="15"/>
    </row>
    <row r="708" spans="15:15" s="14" customFormat="1" x14ac:dyDescent="0.25">
      <c r="O708" s="15"/>
    </row>
    <row r="709" spans="15:15" s="14" customFormat="1" x14ac:dyDescent="0.25">
      <c r="O709" s="15"/>
    </row>
    <row r="710" spans="15:15" s="14" customFormat="1" x14ac:dyDescent="0.25">
      <c r="O710" s="15"/>
    </row>
    <row r="711" spans="15:15" s="14" customFormat="1" x14ac:dyDescent="0.25">
      <c r="O711" s="15"/>
    </row>
    <row r="712" spans="15:15" s="14" customFormat="1" x14ac:dyDescent="0.25">
      <c r="O712" s="15"/>
    </row>
    <row r="713" spans="15:15" s="14" customFormat="1" x14ac:dyDescent="0.25">
      <c r="O713" s="15"/>
    </row>
    <row r="714" spans="15:15" s="14" customFormat="1" x14ac:dyDescent="0.25">
      <c r="O714" s="15"/>
    </row>
    <row r="715" spans="15:15" s="14" customFormat="1" x14ac:dyDescent="0.25">
      <c r="O715" s="15"/>
    </row>
    <row r="716" spans="15:15" s="14" customFormat="1" x14ac:dyDescent="0.25">
      <c r="O716" s="15"/>
    </row>
    <row r="717" spans="15:15" s="14" customFormat="1" x14ac:dyDescent="0.25">
      <c r="O717" s="15"/>
    </row>
    <row r="718" spans="15:15" s="14" customFormat="1" x14ac:dyDescent="0.25">
      <c r="O718" s="15"/>
    </row>
    <row r="719" spans="15:15" s="14" customFormat="1" x14ac:dyDescent="0.25">
      <c r="O719" s="15"/>
    </row>
    <row r="720" spans="15:15" s="14" customFormat="1" x14ac:dyDescent="0.25">
      <c r="O720" s="15"/>
    </row>
    <row r="721" spans="15:15" s="14" customFormat="1" x14ac:dyDescent="0.25">
      <c r="O721" s="15"/>
    </row>
    <row r="722" spans="15:15" s="14" customFormat="1" x14ac:dyDescent="0.25">
      <c r="O722" s="15"/>
    </row>
    <row r="723" spans="15:15" s="14" customFormat="1" x14ac:dyDescent="0.25">
      <c r="O723" s="15"/>
    </row>
    <row r="724" spans="15:15" s="14" customFormat="1" x14ac:dyDescent="0.25">
      <c r="O724" s="15"/>
    </row>
    <row r="725" spans="15:15" s="14" customFormat="1" x14ac:dyDescent="0.25">
      <c r="O725" s="15"/>
    </row>
    <row r="726" spans="15:15" s="14" customFormat="1" x14ac:dyDescent="0.25">
      <c r="O726" s="15"/>
    </row>
    <row r="727" spans="15:15" s="14" customFormat="1" x14ac:dyDescent="0.25">
      <c r="O727" s="15"/>
    </row>
    <row r="728" spans="15:15" s="14" customFormat="1" x14ac:dyDescent="0.25">
      <c r="O728" s="15"/>
    </row>
    <row r="729" spans="15:15" s="14" customFormat="1" x14ac:dyDescent="0.25">
      <c r="O729" s="15"/>
    </row>
    <row r="730" spans="15:15" s="14" customFormat="1" x14ac:dyDescent="0.25">
      <c r="O730" s="15"/>
    </row>
    <row r="731" spans="15:15" s="14" customFormat="1" x14ac:dyDescent="0.25">
      <c r="O731" s="15"/>
    </row>
    <row r="732" spans="15:15" s="14" customFormat="1" x14ac:dyDescent="0.25">
      <c r="O732" s="15"/>
    </row>
    <row r="733" spans="15:15" s="14" customFormat="1" x14ac:dyDescent="0.25">
      <c r="O733" s="15"/>
    </row>
    <row r="734" spans="15:15" s="14" customFormat="1" x14ac:dyDescent="0.25">
      <c r="O734" s="15"/>
    </row>
    <row r="735" spans="15:15" s="14" customFormat="1" x14ac:dyDescent="0.25">
      <c r="O735" s="15"/>
    </row>
    <row r="736" spans="15:15" s="14" customFormat="1" x14ac:dyDescent="0.25">
      <c r="O736" s="15"/>
    </row>
    <row r="737" spans="15:15" s="14" customFormat="1" x14ac:dyDescent="0.25">
      <c r="O737" s="15"/>
    </row>
    <row r="738" spans="15:15" s="14" customFormat="1" x14ac:dyDescent="0.25">
      <c r="O738" s="15"/>
    </row>
    <row r="739" spans="15:15" s="14" customFormat="1" x14ac:dyDescent="0.25">
      <c r="O739" s="15"/>
    </row>
    <row r="740" spans="15:15" s="14" customFormat="1" x14ac:dyDescent="0.25">
      <c r="O740" s="15"/>
    </row>
    <row r="741" spans="15:15" s="14" customFormat="1" x14ac:dyDescent="0.25">
      <c r="O741" s="15"/>
    </row>
    <row r="742" spans="15:15" s="14" customFormat="1" x14ac:dyDescent="0.25">
      <c r="O742" s="15"/>
    </row>
    <row r="743" spans="15:15" s="14" customFormat="1" x14ac:dyDescent="0.25">
      <c r="O743" s="15"/>
    </row>
    <row r="744" spans="15:15" s="14" customFormat="1" x14ac:dyDescent="0.25">
      <c r="O744" s="15"/>
    </row>
    <row r="745" spans="15:15" s="14" customFormat="1" x14ac:dyDescent="0.25">
      <c r="O745" s="15"/>
    </row>
    <row r="746" spans="15:15" s="14" customFormat="1" x14ac:dyDescent="0.25">
      <c r="O746" s="15"/>
    </row>
    <row r="747" spans="15:15" s="14" customFormat="1" x14ac:dyDescent="0.25">
      <c r="O747" s="15"/>
    </row>
    <row r="748" spans="15:15" s="14" customFormat="1" x14ac:dyDescent="0.25">
      <c r="O748" s="15"/>
    </row>
    <row r="749" spans="15:15" s="14" customFormat="1" x14ac:dyDescent="0.25">
      <c r="O749" s="15"/>
    </row>
    <row r="750" spans="15:15" s="14" customFormat="1" x14ac:dyDescent="0.25">
      <c r="O750" s="15"/>
    </row>
    <row r="751" spans="15:15" s="14" customFormat="1" x14ac:dyDescent="0.25">
      <c r="O751" s="15"/>
    </row>
    <row r="752" spans="15:15" s="14" customFormat="1" x14ac:dyDescent="0.25">
      <c r="O752" s="15"/>
    </row>
    <row r="753" spans="15:15" s="14" customFormat="1" x14ac:dyDescent="0.25">
      <c r="O753" s="15"/>
    </row>
    <row r="754" spans="15:15" s="14" customFormat="1" x14ac:dyDescent="0.25">
      <c r="O754" s="15"/>
    </row>
    <row r="755" spans="15:15" s="14" customFormat="1" x14ac:dyDescent="0.25">
      <c r="O755" s="15"/>
    </row>
    <row r="756" spans="15:15" s="14" customFormat="1" x14ac:dyDescent="0.25">
      <c r="O756" s="15"/>
    </row>
    <row r="757" spans="15:15" s="14" customFormat="1" x14ac:dyDescent="0.25">
      <c r="O757" s="15"/>
    </row>
    <row r="758" spans="15:15" s="14" customFormat="1" x14ac:dyDescent="0.25">
      <c r="O758" s="15"/>
    </row>
    <row r="759" spans="15:15" s="14" customFormat="1" x14ac:dyDescent="0.25">
      <c r="O759" s="15"/>
    </row>
    <row r="760" spans="15:15" s="14" customFormat="1" x14ac:dyDescent="0.25">
      <c r="O760" s="15"/>
    </row>
    <row r="761" spans="15:15" s="14" customFormat="1" x14ac:dyDescent="0.25">
      <c r="O761" s="15"/>
    </row>
    <row r="762" spans="15:15" s="14" customFormat="1" x14ac:dyDescent="0.25">
      <c r="O762" s="15"/>
    </row>
    <row r="763" spans="15:15" s="14" customFormat="1" x14ac:dyDescent="0.25">
      <c r="O763" s="15"/>
    </row>
    <row r="764" spans="15:15" s="14" customFormat="1" x14ac:dyDescent="0.25">
      <c r="O764" s="15"/>
    </row>
    <row r="765" spans="15:15" s="14" customFormat="1" x14ac:dyDescent="0.25">
      <c r="O765" s="15"/>
    </row>
    <row r="766" spans="15:15" s="14" customFormat="1" x14ac:dyDescent="0.25">
      <c r="O766" s="15"/>
    </row>
    <row r="767" spans="15:15" s="14" customFormat="1" x14ac:dyDescent="0.25">
      <c r="O767" s="15"/>
    </row>
    <row r="768" spans="15:15" s="14" customFormat="1" x14ac:dyDescent="0.25">
      <c r="O768" s="15"/>
    </row>
    <row r="769" spans="15:15" s="14" customFormat="1" x14ac:dyDescent="0.25">
      <c r="O769" s="15"/>
    </row>
    <row r="770" spans="15:15" s="14" customFormat="1" x14ac:dyDescent="0.25">
      <c r="O770" s="15"/>
    </row>
    <row r="771" spans="15:15" s="14" customFormat="1" x14ac:dyDescent="0.25">
      <c r="O771" s="15"/>
    </row>
    <row r="772" spans="15:15" s="14" customFormat="1" x14ac:dyDescent="0.25">
      <c r="O772" s="15"/>
    </row>
    <row r="773" spans="15:15" s="14" customFormat="1" x14ac:dyDescent="0.25">
      <c r="O773" s="15"/>
    </row>
    <row r="774" spans="15:15" s="14" customFormat="1" x14ac:dyDescent="0.25">
      <c r="O774" s="15"/>
    </row>
    <row r="775" spans="15:15" s="14" customFormat="1" x14ac:dyDescent="0.25">
      <c r="O775" s="15"/>
    </row>
    <row r="776" spans="15:15" s="14" customFormat="1" x14ac:dyDescent="0.25">
      <c r="O776" s="15"/>
    </row>
    <row r="777" spans="15:15" s="14" customFormat="1" x14ac:dyDescent="0.25">
      <c r="O777" s="15"/>
    </row>
    <row r="778" spans="15:15" s="14" customFormat="1" x14ac:dyDescent="0.25">
      <c r="O778" s="15"/>
    </row>
    <row r="779" spans="15:15" s="14" customFormat="1" x14ac:dyDescent="0.25">
      <c r="O779" s="15"/>
    </row>
    <row r="780" spans="15:15" s="14" customFormat="1" x14ac:dyDescent="0.25">
      <c r="O780" s="15"/>
    </row>
    <row r="781" spans="15:15" s="14" customFormat="1" x14ac:dyDescent="0.25">
      <c r="O781" s="15"/>
    </row>
    <row r="782" spans="15:15" s="14" customFormat="1" x14ac:dyDescent="0.25">
      <c r="O782" s="15"/>
    </row>
    <row r="783" spans="15:15" s="14" customFormat="1" x14ac:dyDescent="0.25">
      <c r="O783" s="15"/>
    </row>
    <row r="784" spans="15:15" s="14" customFormat="1" x14ac:dyDescent="0.25">
      <c r="O784" s="15"/>
    </row>
    <row r="785" spans="15:15" s="14" customFormat="1" x14ac:dyDescent="0.25">
      <c r="O785" s="15"/>
    </row>
    <row r="786" spans="15:15" s="14" customFormat="1" x14ac:dyDescent="0.25">
      <c r="O786" s="15"/>
    </row>
    <row r="787" spans="15:15" s="14" customFormat="1" x14ac:dyDescent="0.25">
      <c r="O787" s="15"/>
    </row>
    <row r="788" spans="15:15" s="14" customFormat="1" x14ac:dyDescent="0.25">
      <c r="O788" s="15"/>
    </row>
    <row r="789" spans="15:15" s="14" customFormat="1" x14ac:dyDescent="0.25">
      <c r="O789" s="15"/>
    </row>
    <row r="790" spans="15:15" s="14" customFormat="1" x14ac:dyDescent="0.25">
      <c r="O790" s="15"/>
    </row>
    <row r="791" spans="15:15" s="14" customFormat="1" x14ac:dyDescent="0.25">
      <c r="O791" s="15"/>
    </row>
    <row r="792" spans="15:15" s="14" customFormat="1" x14ac:dyDescent="0.25">
      <c r="O792" s="15"/>
    </row>
    <row r="793" spans="15:15" s="14" customFormat="1" x14ac:dyDescent="0.25">
      <c r="O793" s="15"/>
    </row>
    <row r="794" spans="15:15" s="14" customFormat="1" x14ac:dyDescent="0.25">
      <c r="O794" s="15"/>
    </row>
    <row r="795" spans="15:15" s="14" customFormat="1" x14ac:dyDescent="0.25">
      <c r="O795" s="15"/>
    </row>
    <row r="796" spans="15:15" s="14" customFormat="1" x14ac:dyDescent="0.25">
      <c r="O796" s="15"/>
    </row>
    <row r="797" spans="15:15" s="14" customFormat="1" x14ac:dyDescent="0.25">
      <c r="O797" s="15"/>
    </row>
    <row r="798" spans="15:15" s="14" customFormat="1" x14ac:dyDescent="0.25">
      <c r="O798" s="15"/>
    </row>
    <row r="799" spans="15:15" s="14" customFormat="1" x14ac:dyDescent="0.25">
      <c r="O799" s="15"/>
    </row>
    <row r="800" spans="15:15" s="14" customFormat="1" x14ac:dyDescent="0.25">
      <c r="O800" s="15"/>
    </row>
    <row r="801" spans="15:15" s="14" customFormat="1" x14ac:dyDescent="0.25">
      <c r="O801" s="15"/>
    </row>
    <row r="802" spans="15:15" s="14" customFormat="1" x14ac:dyDescent="0.25">
      <c r="O802" s="15"/>
    </row>
    <row r="803" spans="15:15" s="14" customFormat="1" x14ac:dyDescent="0.25">
      <c r="O803" s="15"/>
    </row>
    <row r="804" spans="15:15" s="14" customFormat="1" x14ac:dyDescent="0.25">
      <c r="O804" s="15"/>
    </row>
    <row r="805" spans="15:15" s="14" customFormat="1" x14ac:dyDescent="0.25">
      <c r="O805" s="15"/>
    </row>
    <row r="806" spans="15:15" s="14" customFormat="1" x14ac:dyDescent="0.25">
      <c r="O806" s="15"/>
    </row>
    <row r="807" spans="15:15" s="14" customFormat="1" x14ac:dyDescent="0.25">
      <c r="O807" s="15"/>
    </row>
    <row r="808" spans="15:15" s="14" customFormat="1" x14ac:dyDescent="0.25">
      <c r="O808" s="15"/>
    </row>
    <row r="809" spans="15:15" s="14" customFormat="1" x14ac:dyDescent="0.25">
      <c r="O809" s="15"/>
    </row>
    <row r="810" spans="15:15" s="14" customFormat="1" x14ac:dyDescent="0.25">
      <c r="O810" s="15"/>
    </row>
    <row r="811" spans="15:15" s="14" customFormat="1" x14ac:dyDescent="0.25">
      <c r="O811" s="15"/>
    </row>
    <row r="812" spans="15:15" s="14" customFormat="1" x14ac:dyDescent="0.25">
      <c r="O812" s="15"/>
    </row>
    <row r="813" spans="15:15" s="14" customFormat="1" x14ac:dyDescent="0.25">
      <c r="O813" s="15"/>
    </row>
    <row r="814" spans="15:15" s="14" customFormat="1" x14ac:dyDescent="0.25">
      <c r="O814" s="15"/>
    </row>
    <row r="815" spans="15:15" s="14" customFormat="1" x14ac:dyDescent="0.25">
      <c r="O815" s="15"/>
    </row>
    <row r="816" spans="15:15" s="14" customFormat="1" x14ac:dyDescent="0.25">
      <c r="O816" s="15"/>
    </row>
    <row r="817" spans="15:15" s="14" customFormat="1" x14ac:dyDescent="0.25">
      <c r="O817" s="15"/>
    </row>
    <row r="818" spans="15:15" s="14" customFormat="1" x14ac:dyDescent="0.25">
      <c r="O818" s="15"/>
    </row>
    <row r="819" spans="15:15" s="14" customFormat="1" x14ac:dyDescent="0.25">
      <c r="O819" s="15"/>
    </row>
    <row r="820" spans="15:15" s="14" customFormat="1" x14ac:dyDescent="0.25">
      <c r="O820" s="15"/>
    </row>
    <row r="821" spans="15:15" s="14" customFormat="1" x14ac:dyDescent="0.25">
      <c r="O821" s="15"/>
    </row>
    <row r="822" spans="15:15" s="14" customFormat="1" x14ac:dyDescent="0.25">
      <c r="O822" s="15"/>
    </row>
    <row r="823" spans="15:15" s="14" customFormat="1" x14ac:dyDescent="0.25">
      <c r="O823" s="15"/>
    </row>
    <row r="824" spans="15:15" s="14" customFormat="1" x14ac:dyDescent="0.25">
      <c r="O824" s="15"/>
    </row>
    <row r="825" spans="15:15" s="14" customFormat="1" x14ac:dyDescent="0.25">
      <c r="O825" s="15"/>
    </row>
    <row r="826" spans="15:15" s="14" customFormat="1" x14ac:dyDescent="0.25">
      <c r="O826" s="15"/>
    </row>
    <row r="827" spans="15:15" s="14" customFormat="1" x14ac:dyDescent="0.25">
      <c r="O827" s="15"/>
    </row>
    <row r="828" spans="15:15" s="14" customFormat="1" x14ac:dyDescent="0.25">
      <c r="O828" s="15"/>
    </row>
    <row r="829" spans="15:15" s="14" customFormat="1" x14ac:dyDescent="0.25">
      <c r="O829" s="15"/>
    </row>
    <row r="830" spans="15:15" s="14" customFormat="1" x14ac:dyDescent="0.25">
      <c r="O830" s="15"/>
    </row>
    <row r="831" spans="15:15" s="14" customFormat="1" x14ac:dyDescent="0.25">
      <c r="O831" s="15"/>
    </row>
    <row r="832" spans="15:15" s="14" customFormat="1" x14ac:dyDescent="0.25">
      <c r="O832" s="15"/>
    </row>
    <row r="833" spans="15:15" s="14" customFormat="1" x14ac:dyDescent="0.25">
      <c r="O833" s="15"/>
    </row>
    <row r="834" spans="15:15" s="14" customFormat="1" x14ac:dyDescent="0.25">
      <c r="O834" s="15"/>
    </row>
    <row r="835" spans="15:15" s="14" customFormat="1" x14ac:dyDescent="0.25">
      <c r="O835" s="15"/>
    </row>
    <row r="836" spans="15:15" s="14" customFormat="1" x14ac:dyDescent="0.25">
      <c r="O836" s="15"/>
    </row>
    <row r="837" spans="15:15" s="14" customFormat="1" x14ac:dyDescent="0.25">
      <c r="O837" s="15"/>
    </row>
    <row r="838" spans="15:15" s="14" customFormat="1" x14ac:dyDescent="0.25">
      <c r="O838" s="15"/>
    </row>
    <row r="839" spans="15:15" s="14" customFormat="1" x14ac:dyDescent="0.25">
      <c r="O839" s="15"/>
    </row>
    <row r="840" spans="15:15" s="14" customFormat="1" x14ac:dyDescent="0.25">
      <c r="O840" s="15"/>
    </row>
    <row r="841" spans="15:15" s="14" customFormat="1" x14ac:dyDescent="0.25">
      <c r="O841" s="15"/>
    </row>
    <row r="842" spans="15:15" s="14" customFormat="1" x14ac:dyDescent="0.25">
      <c r="O842" s="15"/>
    </row>
    <row r="843" spans="15:15" s="14" customFormat="1" x14ac:dyDescent="0.25">
      <c r="O843" s="15"/>
    </row>
    <row r="844" spans="15:15" s="14" customFormat="1" x14ac:dyDescent="0.25">
      <c r="O844" s="15"/>
    </row>
    <row r="845" spans="15:15" s="14" customFormat="1" x14ac:dyDescent="0.25">
      <c r="O845" s="15"/>
    </row>
    <row r="846" spans="15:15" s="14" customFormat="1" x14ac:dyDescent="0.25">
      <c r="O846" s="15"/>
    </row>
    <row r="847" spans="15:15" s="14" customFormat="1" x14ac:dyDescent="0.25">
      <c r="O847" s="15"/>
    </row>
    <row r="848" spans="15:15" s="14" customFormat="1" x14ac:dyDescent="0.25">
      <c r="O848" s="15"/>
    </row>
    <row r="849" spans="15:15" s="14" customFormat="1" x14ac:dyDescent="0.25">
      <c r="O849" s="15"/>
    </row>
    <row r="850" spans="15:15" s="14" customFormat="1" x14ac:dyDescent="0.25">
      <c r="O850" s="15"/>
    </row>
    <row r="851" spans="15:15" s="14" customFormat="1" x14ac:dyDescent="0.25">
      <c r="O851" s="15"/>
    </row>
    <row r="852" spans="15:15" s="14" customFormat="1" x14ac:dyDescent="0.25">
      <c r="O852" s="15"/>
    </row>
    <row r="853" spans="15:15" s="14" customFormat="1" x14ac:dyDescent="0.25">
      <c r="O853" s="15"/>
    </row>
    <row r="854" spans="15:15" s="14" customFormat="1" x14ac:dyDescent="0.25">
      <c r="O854" s="15"/>
    </row>
    <row r="855" spans="15:15" s="14" customFormat="1" x14ac:dyDescent="0.25">
      <c r="O855" s="15"/>
    </row>
    <row r="856" spans="15:15" s="14" customFormat="1" x14ac:dyDescent="0.25">
      <c r="O856" s="15"/>
    </row>
    <row r="857" spans="15:15" s="14" customFormat="1" x14ac:dyDescent="0.25">
      <c r="O857" s="15"/>
    </row>
    <row r="858" spans="15:15" s="14" customFormat="1" x14ac:dyDescent="0.25">
      <c r="O858" s="15"/>
    </row>
    <row r="859" spans="15:15" s="14" customFormat="1" x14ac:dyDescent="0.25">
      <c r="O859" s="15"/>
    </row>
    <row r="860" spans="15:15" s="14" customFormat="1" x14ac:dyDescent="0.25">
      <c r="O860" s="15"/>
    </row>
    <row r="861" spans="15:15" s="14" customFormat="1" x14ac:dyDescent="0.25">
      <c r="O861" s="15"/>
    </row>
    <row r="862" spans="15:15" s="14" customFormat="1" x14ac:dyDescent="0.25">
      <c r="O862" s="15"/>
    </row>
    <row r="863" spans="15:15" s="14" customFormat="1" x14ac:dyDescent="0.25">
      <c r="O863" s="15"/>
    </row>
    <row r="864" spans="15:15" s="14" customFormat="1" x14ac:dyDescent="0.25">
      <c r="O864" s="15"/>
    </row>
    <row r="865" spans="15:15" s="14" customFormat="1" x14ac:dyDescent="0.25">
      <c r="O865" s="15"/>
    </row>
    <row r="866" spans="15:15" s="14" customFormat="1" x14ac:dyDescent="0.25">
      <c r="O866" s="15"/>
    </row>
    <row r="867" spans="15:15" s="14" customFormat="1" x14ac:dyDescent="0.25">
      <c r="O867" s="15"/>
    </row>
    <row r="868" spans="15:15" s="14" customFormat="1" x14ac:dyDescent="0.25">
      <c r="O868" s="15"/>
    </row>
    <row r="869" spans="15:15" s="14" customFormat="1" x14ac:dyDescent="0.25">
      <c r="O869" s="15"/>
    </row>
    <row r="870" spans="15:15" s="14" customFormat="1" x14ac:dyDescent="0.25">
      <c r="O870" s="15"/>
    </row>
    <row r="871" spans="15:15" s="14" customFormat="1" x14ac:dyDescent="0.25">
      <c r="O871" s="15"/>
    </row>
    <row r="872" spans="15:15" s="14" customFormat="1" x14ac:dyDescent="0.25">
      <c r="O872" s="15"/>
    </row>
    <row r="873" spans="15:15" s="14" customFormat="1" x14ac:dyDescent="0.25">
      <c r="O873" s="15"/>
    </row>
    <row r="874" spans="15:15" s="14" customFormat="1" x14ac:dyDescent="0.25">
      <c r="O874" s="15"/>
    </row>
    <row r="875" spans="15:15" s="14" customFormat="1" x14ac:dyDescent="0.25">
      <c r="O875" s="15"/>
    </row>
    <row r="876" spans="15:15" s="14" customFormat="1" x14ac:dyDescent="0.25">
      <c r="O876" s="15"/>
    </row>
    <row r="877" spans="15:15" s="14" customFormat="1" x14ac:dyDescent="0.25">
      <c r="O877" s="15"/>
    </row>
    <row r="878" spans="15:15" s="14" customFormat="1" x14ac:dyDescent="0.25">
      <c r="O878" s="15"/>
    </row>
    <row r="879" spans="15:15" s="14" customFormat="1" x14ac:dyDescent="0.25">
      <c r="O879" s="15"/>
    </row>
    <row r="880" spans="15:15" s="14" customFormat="1" x14ac:dyDescent="0.25">
      <c r="O880" s="15"/>
    </row>
    <row r="881" spans="15:15" s="14" customFormat="1" x14ac:dyDescent="0.25">
      <c r="O881" s="15"/>
    </row>
    <row r="882" spans="15:15" s="14" customFormat="1" x14ac:dyDescent="0.25">
      <c r="O882" s="15"/>
    </row>
    <row r="883" spans="15:15" s="14" customFormat="1" x14ac:dyDescent="0.25">
      <c r="O883" s="15"/>
    </row>
    <row r="884" spans="15:15" s="14" customFormat="1" x14ac:dyDescent="0.25">
      <c r="O884" s="15"/>
    </row>
    <row r="885" spans="15:15" s="14" customFormat="1" x14ac:dyDescent="0.25">
      <c r="O885" s="15"/>
    </row>
    <row r="886" spans="15:15" s="14" customFormat="1" x14ac:dyDescent="0.25">
      <c r="O886" s="15"/>
    </row>
    <row r="887" spans="15:15" s="14" customFormat="1" x14ac:dyDescent="0.25">
      <c r="O887" s="15"/>
    </row>
    <row r="888" spans="15:15" s="14" customFormat="1" x14ac:dyDescent="0.25">
      <c r="O888" s="15"/>
    </row>
    <row r="889" spans="15:15" s="14" customFormat="1" x14ac:dyDescent="0.25">
      <c r="O889" s="15"/>
    </row>
    <row r="890" spans="15:15" s="14" customFormat="1" x14ac:dyDescent="0.25">
      <c r="O890" s="15"/>
    </row>
    <row r="891" spans="15:15" s="14" customFormat="1" x14ac:dyDescent="0.25">
      <c r="O891" s="15"/>
    </row>
    <row r="892" spans="15:15" s="14" customFormat="1" x14ac:dyDescent="0.25">
      <c r="O892" s="15"/>
    </row>
    <row r="893" spans="15:15" s="14" customFormat="1" x14ac:dyDescent="0.25">
      <c r="O893" s="15"/>
    </row>
    <row r="894" spans="15:15" s="14" customFormat="1" x14ac:dyDescent="0.25">
      <c r="O894" s="15"/>
    </row>
    <row r="895" spans="15:15" s="14" customFormat="1" x14ac:dyDescent="0.25">
      <c r="O895" s="15"/>
    </row>
    <row r="896" spans="15:15" s="14" customFormat="1" x14ac:dyDescent="0.25">
      <c r="O896" s="15"/>
    </row>
    <row r="897" spans="15:15" s="14" customFormat="1" x14ac:dyDescent="0.25">
      <c r="O897" s="15"/>
    </row>
    <row r="898" spans="15:15" s="14" customFormat="1" x14ac:dyDescent="0.25">
      <c r="O898" s="15"/>
    </row>
    <row r="899" spans="15:15" s="14" customFormat="1" x14ac:dyDescent="0.25">
      <c r="O899" s="15"/>
    </row>
    <row r="900" spans="15:15" s="14" customFormat="1" x14ac:dyDescent="0.25">
      <c r="O900" s="15"/>
    </row>
    <row r="901" spans="15:15" s="14" customFormat="1" x14ac:dyDescent="0.25">
      <c r="O901" s="15"/>
    </row>
    <row r="902" spans="15:15" s="14" customFormat="1" x14ac:dyDescent="0.25">
      <c r="O902" s="15"/>
    </row>
    <row r="903" spans="15:15" s="14" customFormat="1" x14ac:dyDescent="0.25">
      <c r="O903" s="15"/>
    </row>
    <row r="904" spans="15:15" s="14" customFormat="1" x14ac:dyDescent="0.25">
      <c r="O904" s="15"/>
    </row>
    <row r="905" spans="15:15" s="14" customFormat="1" x14ac:dyDescent="0.25">
      <c r="O905" s="15"/>
    </row>
    <row r="906" spans="15:15" s="14" customFormat="1" x14ac:dyDescent="0.25">
      <c r="O906" s="15"/>
    </row>
    <row r="907" spans="15:15" s="14" customFormat="1" x14ac:dyDescent="0.25">
      <c r="O907" s="15"/>
    </row>
    <row r="908" spans="15:15" s="14" customFormat="1" x14ac:dyDescent="0.25">
      <c r="O908" s="15"/>
    </row>
    <row r="909" spans="15:15" s="14" customFormat="1" x14ac:dyDescent="0.25">
      <c r="O909" s="15"/>
    </row>
    <row r="910" spans="15:15" s="14" customFormat="1" x14ac:dyDescent="0.25">
      <c r="O910" s="15"/>
    </row>
    <row r="911" spans="15:15" s="14" customFormat="1" x14ac:dyDescent="0.25">
      <c r="O911" s="15"/>
    </row>
    <row r="912" spans="15:15" s="14" customFormat="1" x14ac:dyDescent="0.25">
      <c r="O912" s="15"/>
    </row>
    <row r="913" spans="15:15" s="14" customFormat="1" x14ac:dyDescent="0.25">
      <c r="O913" s="15"/>
    </row>
    <row r="914" spans="15:15" s="14" customFormat="1" x14ac:dyDescent="0.25">
      <c r="O914" s="15"/>
    </row>
    <row r="915" spans="15:15" s="14" customFormat="1" x14ac:dyDescent="0.25">
      <c r="O915" s="15"/>
    </row>
    <row r="916" spans="15:15" s="14" customFormat="1" x14ac:dyDescent="0.25">
      <c r="O916" s="15"/>
    </row>
    <row r="917" spans="15:15" s="14" customFormat="1" x14ac:dyDescent="0.25">
      <c r="O917" s="15"/>
    </row>
    <row r="918" spans="15:15" s="14" customFormat="1" x14ac:dyDescent="0.25">
      <c r="O918" s="15"/>
    </row>
    <row r="919" spans="15:15" s="14" customFormat="1" x14ac:dyDescent="0.25">
      <c r="O919" s="15"/>
    </row>
    <row r="920" spans="15:15" s="14" customFormat="1" x14ac:dyDescent="0.25">
      <c r="O920" s="15"/>
    </row>
    <row r="921" spans="15:15" s="14" customFormat="1" x14ac:dyDescent="0.25">
      <c r="O921" s="15"/>
    </row>
    <row r="922" spans="15:15" s="14" customFormat="1" x14ac:dyDescent="0.25">
      <c r="O922" s="15"/>
    </row>
    <row r="923" spans="15:15" s="14" customFormat="1" x14ac:dyDescent="0.25">
      <c r="O923" s="15"/>
    </row>
    <row r="924" spans="15:15" s="14" customFormat="1" x14ac:dyDescent="0.25">
      <c r="O924" s="15"/>
    </row>
    <row r="925" spans="15:15" s="14" customFormat="1" x14ac:dyDescent="0.25">
      <c r="O925" s="15"/>
    </row>
    <row r="926" spans="15:15" s="14" customFormat="1" x14ac:dyDescent="0.25">
      <c r="O926" s="15"/>
    </row>
    <row r="927" spans="15:15" s="14" customFormat="1" x14ac:dyDescent="0.25">
      <c r="O927" s="15"/>
    </row>
    <row r="928" spans="15:15" s="14" customFormat="1" x14ac:dyDescent="0.25">
      <c r="O928" s="15"/>
    </row>
    <row r="929" spans="15:15" s="14" customFormat="1" x14ac:dyDescent="0.25">
      <c r="O929" s="15"/>
    </row>
    <row r="930" spans="15:15" s="14" customFormat="1" x14ac:dyDescent="0.25">
      <c r="O930" s="15"/>
    </row>
    <row r="931" spans="15:15" s="14" customFormat="1" x14ac:dyDescent="0.25">
      <c r="O931" s="15"/>
    </row>
    <row r="932" spans="15:15" s="14" customFormat="1" x14ac:dyDescent="0.25">
      <c r="O932" s="15"/>
    </row>
    <row r="933" spans="15:15" s="14" customFormat="1" x14ac:dyDescent="0.25">
      <c r="O933" s="15"/>
    </row>
    <row r="934" spans="15:15" s="14" customFormat="1" x14ac:dyDescent="0.25">
      <c r="O934" s="15"/>
    </row>
    <row r="935" spans="15:15" s="14" customFormat="1" x14ac:dyDescent="0.25">
      <c r="O935" s="15"/>
    </row>
    <row r="936" spans="15:15" s="14" customFormat="1" x14ac:dyDescent="0.25">
      <c r="O936" s="15"/>
    </row>
    <row r="937" spans="15:15" s="14" customFormat="1" x14ac:dyDescent="0.25">
      <c r="O937" s="15"/>
    </row>
    <row r="938" spans="15:15" s="14" customFormat="1" x14ac:dyDescent="0.25">
      <c r="O938" s="15"/>
    </row>
    <row r="939" spans="15:15" s="14" customFormat="1" x14ac:dyDescent="0.25">
      <c r="O939" s="15"/>
    </row>
    <row r="940" spans="15:15" s="14" customFormat="1" x14ac:dyDescent="0.25">
      <c r="O940" s="15"/>
    </row>
    <row r="941" spans="15:15" s="14" customFormat="1" x14ac:dyDescent="0.25">
      <c r="O941" s="15"/>
    </row>
    <row r="942" spans="15:15" s="14" customFormat="1" x14ac:dyDescent="0.25">
      <c r="O942" s="15"/>
    </row>
    <row r="943" spans="15:15" s="14" customFormat="1" x14ac:dyDescent="0.25">
      <c r="O943" s="15"/>
    </row>
    <row r="944" spans="15:15" s="14" customFormat="1" x14ac:dyDescent="0.25">
      <c r="O944" s="15"/>
    </row>
    <row r="945" spans="15:15" s="14" customFormat="1" x14ac:dyDescent="0.25">
      <c r="O945" s="15"/>
    </row>
    <row r="946" spans="15:15" s="14" customFormat="1" x14ac:dyDescent="0.25">
      <c r="O946" s="15"/>
    </row>
    <row r="947" spans="15:15" s="14" customFormat="1" x14ac:dyDescent="0.25">
      <c r="O947" s="15"/>
    </row>
    <row r="948" spans="15:15" s="14" customFormat="1" x14ac:dyDescent="0.25">
      <c r="O948" s="15"/>
    </row>
    <row r="949" spans="15:15" s="14" customFormat="1" x14ac:dyDescent="0.25">
      <c r="O949" s="15"/>
    </row>
    <row r="950" spans="15:15" s="14" customFormat="1" x14ac:dyDescent="0.25">
      <c r="O950" s="15"/>
    </row>
    <row r="951" spans="15:15" s="14" customFormat="1" x14ac:dyDescent="0.25">
      <c r="O951" s="15"/>
    </row>
    <row r="952" spans="15:15" s="14" customFormat="1" x14ac:dyDescent="0.25">
      <c r="O952" s="15"/>
    </row>
    <row r="953" spans="15:15" s="14" customFormat="1" x14ac:dyDescent="0.25">
      <c r="O953" s="15"/>
    </row>
    <row r="954" spans="15:15" s="14" customFormat="1" x14ac:dyDescent="0.25">
      <c r="O954" s="15"/>
    </row>
    <row r="955" spans="15:15" s="14" customFormat="1" x14ac:dyDescent="0.25">
      <c r="O955" s="15"/>
    </row>
    <row r="956" spans="15:15" s="14" customFormat="1" x14ac:dyDescent="0.25">
      <c r="O956" s="15"/>
    </row>
    <row r="957" spans="15:15" s="14" customFormat="1" x14ac:dyDescent="0.25">
      <c r="O957" s="15"/>
    </row>
    <row r="958" spans="15:15" s="14" customFormat="1" x14ac:dyDescent="0.25">
      <c r="O958" s="15"/>
    </row>
    <row r="959" spans="15:15" s="14" customFormat="1" x14ac:dyDescent="0.25">
      <c r="O959" s="15"/>
    </row>
    <row r="960" spans="15:15" s="14" customFormat="1" x14ac:dyDescent="0.25">
      <c r="O960" s="15"/>
    </row>
    <row r="961" spans="15:15" s="14" customFormat="1" x14ac:dyDescent="0.25">
      <c r="O961" s="15"/>
    </row>
    <row r="962" spans="15:15" s="14" customFormat="1" x14ac:dyDescent="0.25">
      <c r="O962" s="15"/>
    </row>
    <row r="963" spans="15:15" s="14" customFormat="1" x14ac:dyDescent="0.25">
      <c r="O963" s="15"/>
    </row>
    <row r="964" spans="15:15" s="14" customFormat="1" x14ac:dyDescent="0.25">
      <c r="O964" s="15"/>
    </row>
    <row r="965" spans="15:15" s="14" customFormat="1" x14ac:dyDescent="0.25">
      <c r="O965" s="15"/>
    </row>
    <row r="966" spans="15:15" s="14" customFormat="1" x14ac:dyDescent="0.25">
      <c r="O966" s="15"/>
    </row>
    <row r="967" spans="15:15" s="14" customFormat="1" x14ac:dyDescent="0.25">
      <c r="O967" s="15"/>
    </row>
    <row r="968" spans="15:15" s="14" customFormat="1" x14ac:dyDescent="0.25">
      <c r="O968" s="15"/>
    </row>
    <row r="969" spans="15:15" s="14" customFormat="1" x14ac:dyDescent="0.25">
      <c r="O969" s="15"/>
    </row>
    <row r="970" spans="15:15" s="14" customFormat="1" x14ac:dyDescent="0.25">
      <c r="O970" s="15"/>
    </row>
    <row r="971" spans="15:15" s="14" customFormat="1" x14ac:dyDescent="0.25">
      <c r="O971" s="15"/>
    </row>
    <row r="972" spans="15:15" s="14" customFormat="1" x14ac:dyDescent="0.25">
      <c r="O972" s="15"/>
    </row>
    <row r="973" spans="15:15" s="14" customFormat="1" x14ac:dyDescent="0.25">
      <c r="O973" s="15"/>
    </row>
    <row r="974" spans="15:15" s="14" customFormat="1" x14ac:dyDescent="0.25">
      <c r="O974" s="15"/>
    </row>
    <row r="975" spans="15:15" s="14" customFormat="1" x14ac:dyDescent="0.25">
      <c r="O975" s="15"/>
    </row>
    <row r="976" spans="15:15" s="14" customFormat="1" x14ac:dyDescent="0.25">
      <c r="O976" s="15"/>
    </row>
    <row r="977" spans="15:15" s="14" customFormat="1" x14ac:dyDescent="0.25">
      <c r="O977" s="15"/>
    </row>
    <row r="978" spans="15:15" s="14" customFormat="1" x14ac:dyDescent="0.25">
      <c r="O978" s="15"/>
    </row>
    <row r="979" spans="15:15" s="14" customFormat="1" x14ac:dyDescent="0.25">
      <c r="O979" s="15"/>
    </row>
    <row r="980" spans="15:15" s="14" customFormat="1" x14ac:dyDescent="0.25">
      <c r="O980" s="15"/>
    </row>
    <row r="981" spans="15:15" s="14" customFormat="1" x14ac:dyDescent="0.25">
      <c r="O981" s="15"/>
    </row>
    <row r="982" spans="15:15" s="14" customFormat="1" x14ac:dyDescent="0.25">
      <c r="O982" s="15"/>
    </row>
    <row r="983" spans="15:15" s="14" customFormat="1" x14ac:dyDescent="0.25">
      <c r="O983" s="15"/>
    </row>
    <row r="984" spans="15:15" s="14" customFormat="1" x14ac:dyDescent="0.25">
      <c r="O984" s="15"/>
    </row>
    <row r="985" spans="15:15" s="14" customFormat="1" x14ac:dyDescent="0.25">
      <c r="O985" s="15"/>
    </row>
    <row r="986" spans="15:15" s="14" customFormat="1" x14ac:dyDescent="0.25">
      <c r="O986" s="15"/>
    </row>
    <row r="987" spans="15:15" s="14" customFormat="1" x14ac:dyDescent="0.25">
      <c r="O987" s="15"/>
    </row>
    <row r="988" spans="15:15" s="14" customFormat="1" x14ac:dyDescent="0.25">
      <c r="O988" s="15"/>
    </row>
    <row r="989" spans="15:15" s="14" customFormat="1" x14ac:dyDescent="0.25">
      <c r="O989" s="15"/>
    </row>
    <row r="990" spans="15:15" s="14" customFormat="1" x14ac:dyDescent="0.25">
      <c r="O990" s="15"/>
    </row>
    <row r="991" spans="15:15" s="14" customFormat="1" x14ac:dyDescent="0.25">
      <c r="O991" s="15"/>
    </row>
    <row r="992" spans="15:15" s="14" customFormat="1" x14ac:dyDescent="0.25">
      <c r="O992" s="15"/>
    </row>
    <row r="993" spans="15:15" s="14" customFormat="1" x14ac:dyDescent="0.25">
      <c r="O993" s="15"/>
    </row>
    <row r="994" spans="15:15" s="14" customFormat="1" x14ac:dyDescent="0.25">
      <c r="O994" s="15"/>
    </row>
    <row r="995" spans="15:15" s="14" customFormat="1" x14ac:dyDescent="0.25">
      <c r="O995" s="15"/>
    </row>
    <row r="996" spans="15:15" s="14" customFormat="1" x14ac:dyDescent="0.25">
      <c r="O996" s="15"/>
    </row>
    <row r="997" spans="15:15" s="14" customFormat="1" x14ac:dyDescent="0.25">
      <c r="O997" s="15"/>
    </row>
    <row r="998" spans="15:15" s="14" customFormat="1" x14ac:dyDescent="0.25">
      <c r="O998" s="15"/>
    </row>
    <row r="999" spans="15:15" s="14" customFormat="1" x14ac:dyDescent="0.25">
      <c r="O999" s="15"/>
    </row>
    <row r="1000" spans="15:15" s="14" customFormat="1" x14ac:dyDescent="0.25">
      <c r="O1000" s="15"/>
    </row>
    <row r="1001" spans="15:15" s="14" customFormat="1" x14ac:dyDescent="0.25">
      <c r="O1001" s="15"/>
    </row>
    <row r="1002" spans="15:15" s="14" customFormat="1" x14ac:dyDescent="0.25">
      <c r="O1002" s="15"/>
    </row>
    <row r="1003" spans="15:15" s="14" customFormat="1" x14ac:dyDescent="0.25">
      <c r="O1003" s="15"/>
    </row>
    <row r="1004" spans="15:15" s="14" customFormat="1" x14ac:dyDescent="0.25">
      <c r="O1004" s="15"/>
    </row>
    <row r="1005" spans="15:15" s="14" customFormat="1" x14ac:dyDescent="0.25">
      <c r="O1005" s="15"/>
    </row>
    <row r="1006" spans="15:15" s="14" customFormat="1" x14ac:dyDescent="0.25">
      <c r="O1006" s="15"/>
    </row>
    <row r="1007" spans="15:15" s="14" customFormat="1" x14ac:dyDescent="0.25">
      <c r="O1007" s="15"/>
    </row>
    <row r="1008" spans="15:15" s="14" customFormat="1" x14ac:dyDescent="0.25">
      <c r="O1008" s="15"/>
    </row>
    <row r="1009" spans="15:15" s="14" customFormat="1" x14ac:dyDescent="0.25">
      <c r="O1009" s="15"/>
    </row>
    <row r="1010" spans="15:15" s="14" customFormat="1" x14ac:dyDescent="0.25">
      <c r="O1010" s="15"/>
    </row>
    <row r="1011" spans="15:15" s="14" customFormat="1" x14ac:dyDescent="0.25">
      <c r="O1011" s="15"/>
    </row>
    <row r="1012" spans="15:15" s="14" customFormat="1" x14ac:dyDescent="0.25">
      <c r="O1012" s="15"/>
    </row>
    <row r="1013" spans="15:15" s="14" customFormat="1" x14ac:dyDescent="0.25">
      <c r="O1013" s="15"/>
    </row>
    <row r="1014" spans="15:15" s="14" customFormat="1" x14ac:dyDescent="0.25">
      <c r="O1014" s="15"/>
    </row>
    <row r="1015" spans="15:15" s="14" customFormat="1" x14ac:dyDescent="0.25">
      <c r="O1015" s="15"/>
    </row>
    <row r="1016" spans="15:15" s="14" customFormat="1" x14ac:dyDescent="0.25">
      <c r="O1016" s="15"/>
    </row>
    <row r="1017" spans="15:15" s="14" customFormat="1" x14ac:dyDescent="0.25">
      <c r="O1017" s="15"/>
    </row>
    <row r="1018" spans="15:15" s="14" customFormat="1" x14ac:dyDescent="0.25">
      <c r="O1018" s="15"/>
    </row>
    <row r="1019" spans="15:15" s="14" customFormat="1" x14ac:dyDescent="0.25">
      <c r="O1019" s="15"/>
    </row>
    <row r="1020" spans="15:15" s="14" customFormat="1" x14ac:dyDescent="0.25">
      <c r="O1020" s="15"/>
    </row>
    <row r="1021" spans="15:15" s="14" customFormat="1" x14ac:dyDescent="0.25">
      <c r="O1021" s="15"/>
    </row>
    <row r="1022" spans="15:15" s="14" customFormat="1" x14ac:dyDescent="0.25">
      <c r="O1022" s="15"/>
    </row>
    <row r="1023" spans="15:15" s="14" customFormat="1" x14ac:dyDescent="0.25">
      <c r="O1023" s="15"/>
    </row>
    <row r="1024" spans="15:15" s="14" customFormat="1" x14ac:dyDescent="0.25">
      <c r="O1024" s="15"/>
    </row>
    <row r="1025" spans="15:15" s="14" customFormat="1" x14ac:dyDescent="0.25">
      <c r="O1025" s="15"/>
    </row>
    <row r="1026" spans="15:15" s="14" customFormat="1" x14ac:dyDescent="0.25">
      <c r="O1026" s="15"/>
    </row>
    <row r="1027" spans="15:15" s="14" customFormat="1" x14ac:dyDescent="0.25">
      <c r="O1027" s="15"/>
    </row>
    <row r="1028" spans="15:15" s="14" customFormat="1" x14ac:dyDescent="0.25">
      <c r="O1028" s="15"/>
    </row>
    <row r="1029" spans="15:15" s="14" customFormat="1" x14ac:dyDescent="0.25">
      <c r="O1029" s="15"/>
    </row>
    <row r="1030" spans="15:15" s="14" customFormat="1" x14ac:dyDescent="0.25">
      <c r="O1030" s="15"/>
    </row>
    <row r="1031" spans="15:15" s="14" customFormat="1" x14ac:dyDescent="0.25">
      <c r="O1031" s="15"/>
    </row>
    <row r="1032" spans="15:15" s="14" customFormat="1" x14ac:dyDescent="0.25">
      <c r="O1032" s="15"/>
    </row>
    <row r="1033" spans="15:15" s="14" customFormat="1" x14ac:dyDescent="0.25">
      <c r="O1033" s="15"/>
    </row>
    <row r="1034" spans="15:15" s="14" customFormat="1" x14ac:dyDescent="0.25">
      <c r="O1034" s="15"/>
    </row>
    <row r="1035" spans="15:15" s="14" customFormat="1" x14ac:dyDescent="0.25">
      <c r="O1035" s="15"/>
    </row>
    <row r="1036" spans="15:15" s="14" customFormat="1" x14ac:dyDescent="0.25">
      <c r="O1036" s="15"/>
    </row>
    <row r="1037" spans="15:15" s="14" customFormat="1" x14ac:dyDescent="0.25">
      <c r="O1037" s="15"/>
    </row>
    <row r="1038" spans="15:15" s="14" customFormat="1" x14ac:dyDescent="0.25">
      <c r="O1038" s="15"/>
    </row>
    <row r="1039" spans="15:15" s="14" customFormat="1" x14ac:dyDescent="0.25">
      <c r="O1039" s="15"/>
    </row>
    <row r="1040" spans="15:15" s="14" customFormat="1" x14ac:dyDescent="0.25">
      <c r="O1040" s="15"/>
    </row>
    <row r="1041" spans="15:15" s="14" customFormat="1" x14ac:dyDescent="0.25">
      <c r="O1041" s="15"/>
    </row>
    <row r="1042" spans="15:15" s="14" customFormat="1" x14ac:dyDescent="0.25">
      <c r="O1042" s="15"/>
    </row>
    <row r="1043" spans="15:15" s="14" customFormat="1" x14ac:dyDescent="0.25">
      <c r="O1043" s="15"/>
    </row>
    <row r="1044" spans="15:15" s="14" customFormat="1" x14ac:dyDescent="0.25">
      <c r="O1044" s="15"/>
    </row>
    <row r="1045" spans="15:15" s="14" customFormat="1" x14ac:dyDescent="0.25">
      <c r="O1045" s="15"/>
    </row>
    <row r="1046" spans="15:15" s="14" customFormat="1" x14ac:dyDescent="0.25">
      <c r="O1046" s="15"/>
    </row>
    <row r="1047" spans="15:15" s="14" customFormat="1" x14ac:dyDescent="0.25">
      <c r="O1047" s="15"/>
    </row>
    <row r="1048" spans="15:15" s="14" customFormat="1" x14ac:dyDescent="0.25">
      <c r="O1048" s="15"/>
    </row>
    <row r="1049" spans="15:15" s="14" customFormat="1" x14ac:dyDescent="0.25">
      <c r="O1049" s="15"/>
    </row>
    <row r="1050" spans="15:15" s="14" customFormat="1" x14ac:dyDescent="0.25">
      <c r="O1050" s="15"/>
    </row>
    <row r="1051" spans="15:15" s="14" customFormat="1" x14ac:dyDescent="0.25">
      <c r="O1051" s="15"/>
    </row>
    <row r="1052" spans="15:15" s="14" customFormat="1" x14ac:dyDescent="0.25">
      <c r="O1052" s="15"/>
    </row>
    <row r="1053" spans="15:15" s="14" customFormat="1" x14ac:dyDescent="0.25">
      <c r="O1053" s="15"/>
    </row>
    <row r="1054" spans="15:15" s="14" customFormat="1" x14ac:dyDescent="0.25">
      <c r="O1054" s="15"/>
    </row>
    <row r="1055" spans="15:15" s="14" customFormat="1" x14ac:dyDescent="0.25">
      <c r="O1055" s="15"/>
    </row>
    <row r="1056" spans="15:15" s="14" customFormat="1" x14ac:dyDescent="0.25">
      <c r="O1056" s="15"/>
    </row>
    <row r="1057" spans="15:15" s="14" customFormat="1" x14ac:dyDescent="0.25">
      <c r="O1057" s="15"/>
    </row>
    <row r="1058" spans="15:15" s="14" customFormat="1" x14ac:dyDescent="0.25">
      <c r="O1058" s="15"/>
    </row>
    <row r="1059" spans="15:15" s="14" customFormat="1" x14ac:dyDescent="0.25">
      <c r="O1059" s="15"/>
    </row>
    <row r="1060" spans="15:15" s="14" customFormat="1" x14ac:dyDescent="0.25">
      <c r="O1060" s="15"/>
    </row>
    <row r="1061" spans="15:15" s="14" customFormat="1" x14ac:dyDescent="0.25">
      <c r="O1061" s="15"/>
    </row>
    <row r="1062" spans="15:15" s="14" customFormat="1" x14ac:dyDescent="0.25">
      <c r="O1062" s="15"/>
    </row>
    <row r="1063" spans="15:15" s="14" customFormat="1" x14ac:dyDescent="0.25">
      <c r="O1063" s="15"/>
    </row>
    <row r="1064" spans="15:15" s="14" customFormat="1" x14ac:dyDescent="0.25">
      <c r="O1064" s="15"/>
    </row>
    <row r="1065" spans="15:15" s="14" customFormat="1" x14ac:dyDescent="0.25">
      <c r="O1065" s="15"/>
    </row>
    <row r="1066" spans="15:15" s="14" customFormat="1" x14ac:dyDescent="0.25">
      <c r="O1066" s="15"/>
    </row>
    <row r="1067" spans="15:15" s="14" customFormat="1" x14ac:dyDescent="0.25">
      <c r="O1067" s="15"/>
    </row>
    <row r="1068" spans="15:15" s="14" customFormat="1" x14ac:dyDescent="0.25">
      <c r="O1068" s="15"/>
    </row>
    <row r="1069" spans="15:15" s="14" customFormat="1" x14ac:dyDescent="0.25">
      <c r="O1069" s="15"/>
    </row>
    <row r="1070" spans="15:15" s="14" customFormat="1" x14ac:dyDescent="0.25">
      <c r="O1070" s="15"/>
    </row>
    <row r="1071" spans="15:15" s="14" customFormat="1" x14ac:dyDescent="0.25">
      <c r="O1071" s="15"/>
    </row>
    <row r="1072" spans="15:15" s="14" customFormat="1" x14ac:dyDescent="0.25">
      <c r="O1072" s="15"/>
    </row>
    <row r="1073" spans="15:15" s="14" customFormat="1" x14ac:dyDescent="0.25">
      <c r="O1073" s="15"/>
    </row>
    <row r="1074" spans="15:15" s="14" customFormat="1" x14ac:dyDescent="0.25">
      <c r="O1074" s="15"/>
    </row>
    <row r="1075" spans="15:15" s="14" customFormat="1" x14ac:dyDescent="0.25">
      <c r="O1075" s="15"/>
    </row>
    <row r="1076" spans="15:15" s="14" customFormat="1" x14ac:dyDescent="0.25">
      <c r="O1076" s="15"/>
    </row>
    <row r="1077" spans="15:15" s="14" customFormat="1" x14ac:dyDescent="0.25">
      <c r="O1077" s="15"/>
    </row>
    <row r="1078" spans="15:15" s="14" customFormat="1" x14ac:dyDescent="0.25">
      <c r="O1078" s="15"/>
    </row>
    <row r="1079" spans="15:15" s="14" customFormat="1" x14ac:dyDescent="0.25">
      <c r="O1079" s="15"/>
    </row>
    <row r="1080" spans="15:15" s="14" customFormat="1" x14ac:dyDescent="0.25">
      <c r="O1080" s="15"/>
    </row>
    <row r="1081" spans="15:15" s="14" customFormat="1" x14ac:dyDescent="0.25">
      <c r="O1081" s="15"/>
    </row>
    <row r="1082" spans="15:15" s="14" customFormat="1" x14ac:dyDescent="0.25">
      <c r="O1082" s="15"/>
    </row>
    <row r="1083" spans="15:15" s="14" customFormat="1" x14ac:dyDescent="0.25">
      <c r="O1083" s="15"/>
    </row>
    <row r="1084" spans="15:15" s="14" customFormat="1" x14ac:dyDescent="0.25">
      <c r="O1084" s="15"/>
    </row>
    <row r="1085" spans="15:15" s="14" customFormat="1" x14ac:dyDescent="0.25">
      <c r="O1085" s="15"/>
    </row>
    <row r="1086" spans="15:15" s="14" customFormat="1" x14ac:dyDescent="0.25">
      <c r="O1086" s="15"/>
    </row>
    <row r="1087" spans="15:15" s="14" customFormat="1" x14ac:dyDescent="0.25">
      <c r="O1087" s="15"/>
    </row>
    <row r="1088" spans="15:15" s="14" customFormat="1" x14ac:dyDescent="0.25">
      <c r="O1088" s="15"/>
    </row>
    <row r="1089" spans="15:15" s="14" customFormat="1" x14ac:dyDescent="0.25">
      <c r="O1089" s="15"/>
    </row>
    <row r="1090" spans="15:15" s="14" customFormat="1" x14ac:dyDescent="0.25">
      <c r="O1090" s="15"/>
    </row>
    <row r="1091" spans="15:15" s="14" customFormat="1" x14ac:dyDescent="0.25">
      <c r="O1091" s="15"/>
    </row>
    <row r="1092" spans="15:15" s="14" customFormat="1" x14ac:dyDescent="0.25">
      <c r="O1092" s="15"/>
    </row>
    <row r="1093" spans="15:15" s="14" customFormat="1" x14ac:dyDescent="0.25">
      <c r="O1093" s="15"/>
    </row>
    <row r="1094" spans="15:15" s="14" customFormat="1" x14ac:dyDescent="0.25">
      <c r="O1094" s="15"/>
    </row>
    <row r="1095" spans="15:15" s="14" customFormat="1" x14ac:dyDescent="0.25">
      <c r="O1095" s="15"/>
    </row>
    <row r="1096" spans="15:15" s="14" customFormat="1" x14ac:dyDescent="0.25">
      <c r="O1096" s="15"/>
    </row>
    <row r="1097" spans="15:15" s="14" customFormat="1" x14ac:dyDescent="0.25">
      <c r="O1097" s="15"/>
    </row>
    <row r="1098" spans="15:15" s="14" customFormat="1" x14ac:dyDescent="0.25">
      <c r="O1098" s="15"/>
    </row>
    <row r="1099" spans="15:15" s="14" customFormat="1" x14ac:dyDescent="0.25">
      <c r="O1099" s="15"/>
    </row>
    <row r="1100" spans="15:15" s="14" customFormat="1" x14ac:dyDescent="0.25">
      <c r="O1100" s="15"/>
    </row>
    <row r="1101" spans="15:15" s="14" customFormat="1" x14ac:dyDescent="0.25">
      <c r="O1101" s="15"/>
    </row>
    <row r="1102" spans="15:15" s="14" customFormat="1" x14ac:dyDescent="0.25">
      <c r="O1102" s="15"/>
    </row>
    <row r="1103" spans="15:15" s="14" customFormat="1" x14ac:dyDescent="0.25">
      <c r="O1103" s="15"/>
    </row>
    <row r="1104" spans="15:15" s="14" customFormat="1" x14ac:dyDescent="0.25">
      <c r="O1104" s="15"/>
    </row>
    <row r="1105" spans="15:15" s="14" customFormat="1" x14ac:dyDescent="0.25">
      <c r="O1105" s="15"/>
    </row>
    <row r="1106" spans="15:15" s="14" customFormat="1" x14ac:dyDescent="0.25">
      <c r="O1106" s="15"/>
    </row>
    <row r="1107" spans="15:15" s="14" customFormat="1" x14ac:dyDescent="0.25">
      <c r="O1107" s="15"/>
    </row>
    <row r="1108" spans="15:15" s="14" customFormat="1" x14ac:dyDescent="0.25">
      <c r="O1108" s="15"/>
    </row>
    <row r="1109" spans="15:15" s="14" customFormat="1" x14ac:dyDescent="0.25">
      <c r="O1109" s="15"/>
    </row>
    <row r="1110" spans="15:15" s="14" customFormat="1" x14ac:dyDescent="0.25">
      <c r="O1110" s="15"/>
    </row>
    <row r="1111" spans="15:15" s="14" customFormat="1" x14ac:dyDescent="0.25">
      <c r="O1111" s="15"/>
    </row>
    <row r="1112" spans="15:15" s="14" customFormat="1" x14ac:dyDescent="0.25">
      <c r="O1112" s="15"/>
    </row>
    <row r="1113" spans="15:15" s="14" customFormat="1" x14ac:dyDescent="0.25">
      <c r="O1113" s="15"/>
    </row>
    <row r="1114" spans="15:15" s="14" customFormat="1" x14ac:dyDescent="0.25">
      <c r="O1114" s="15"/>
    </row>
    <row r="1115" spans="15:15" s="14" customFormat="1" x14ac:dyDescent="0.25">
      <c r="O1115" s="15"/>
    </row>
    <row r="1116" spans="15:15" s="14" customFormat="1" x14ac:dyDescent="0.25">
      <c r="O1116" s="15"/>
    </row>
    <row r="1117" spans="15:15" s="14" customFormat="1" x14ac:dyDescent="0.25">
      <c r="O1117" s="15"/>
    </row>
    <row r="1118" spans="15:15" s="14" customFormat="1" x14ac:dyDescent="0.25">
      <c r="O1118" s="15"/>
    </row>
    <row r="1119" spans="15:15" s="14" customFormat="1" x14ac:dyDescent="0.25">
      <c r="O1119" s="15"/>
    </row>
    <row r="1120" spans="15:15" s="14" customFormat="1" x14ac:dyDescent="0.25">
      <c r="O1120" s="15"/>
    </row>
    <row r="1121" spans="15:15" s="14" customFormat="1" x14ac:dyDescent="0.25">
      <c r="O1121" s="15"/>
    </row>
    <row r="1122" spans="15:15" s="14" customFormat="1" x14ac:dyDescent="0.25">
      <c r="O1122" s="15"/>
    </row>
    <row r="1123" spans="15:15" s="14" customFormat="1" x14ac:dyDescent="0.25">
      <c r="O1123" s="15"/>
    </row>
    <row r="1124" spans="15:15" s="14" customFormat="1" x14ac:dyDescent="0.25">
      <c r="O1124" s="15"/>
    </row>
    <row r="1125" spans="15:15" s="14" customFormat="1" x14ac:dyDescent="0.25">
      <c r="O1125" s="15"/>
    </row>
    <row r="1126" spans="15:15" s="14" customFormat="1" x14ac:dyDescent="0.25">
      <c r="O1126" s="15"/>
    </row>
    <row r="1127" spans="15:15" s="14" customFormat="1" x14ac:dyDescent="0.25">
      <c r="O1127" s="15"/>
    </row>
    <row r="1128" spans="15:15" s="14" customFormat="1" x14ac:dyDescent="0.25">
      <c r="O1128" s="15"/>
    </row>
    <row r="1129" spans="15:15" s="14" customFormat="1" x14ac:dyDescent="0.25">
      <c r="O1129" s="15"/>
    </row>
    <row r="1130" spans="15:15" s="14" customFormat="1" x14ac:dyDescent="0.25">
      <c r="O1130" s="15"/>
    </row>
    <row r="1131" spans="15:15" s="14" customFormat="1" x14ac:dyDescent="0.25">
      <c r="O1131" s="15"/>
    </row>
    <row r="1132" spans="15:15" s="14" customFormat="1" x14ac:dyDescent="0.25">
      <c r="O1132" s="15"/>
    </row>
    <row r="1133" spans="15:15" s="14" customFormat="1" x14ac:dyDescent="0.25">
      <c r="O1133" s="15"/>
    </row>
    <row r="1134" spans="15:15" s="14" customFormat="1" x14ac:dyDescent="0.25">
      <c r="O1134" s="15"/>
    </row>
    <row r="1135" spans="15:15" s="14" customFormat="1" x14ac:dyDescent="0.25">
      <c r="O1135" s="15"/>
    </row>
    <row r="1136" spans="15:15" s="14" customFormat="1" x14ac:dyDescent="0.25">
      <c r="O1136" s="15"/>
    </row>
    <row r="1137" spans="15:15" s="14" customFormat="1" x14ac:dyDescent="0.25">
      <c r="O1137" s="15"/>
    </row>
    <row r="1138" spans="15:15" s="14" customFormat="1" x14ac:dyDescent="0.25">
      <c r="O1138" s="15"/>
    </row>
    <row r="1139" spans="15:15" s="14" customFormat="1" x14ac:dyDescent="0.25">
      <c r="O1139" s="15"/>
    </row>
    <row r="1140" spans="15:15" s="14" customFormat="1" x14ac:dyDescent="0.25">
      <c r="O1140" s="15"/>
    </row>
    <row r="1141" spans="15:15" s="14" customFormat="1" x14ac:dyDescent="0.25">
      <c r="O1141" s="15"/>
    </row>
    <row r="1142" spans="15:15" s="14" customFormat="1" x14ac:dyDescent="0.25">
      <c r="O1142" s="15"/>
    </row>
    <row r="1143" spans="15:15" s="14" customFormat="1" x14ac:dyDescent="0.25">
      <c r="O1143" s="15"/>
    </row>
    <row r="1144" spans="15:15" s="14" customFormat="1" x14ac:dyDescent="0.25">
      <c r="O1144" s="15"/>
    </row>
    <row r="1145" spans="15:15" s="14" customFormat="1" x14ac:dyDescent="0.25">
      <c r="O1145" s="15"/>
    </row>
    <row r="1146" spans="15:15" s="14" customFormat="1" x14ac:dyDescent="0.25">
      <c r="O1146" s="15"/>
    </row>
    <row r="1147" spans="15:15" s="14" customFormat="1" x14ac:dyDescent="0.25">
      <c r="O1147" s="15"/>
    </row>
    <row r="1148" spans="15:15" s="14" customFormat="1" x14ac:dyDescent="0.25">
      <c r="O1148" s="15"/>
    </row>
    <row r="1149" spans="15:15" s="14" customFormat="1" x14ac:dyDescent="0.25">
      <c r="O1149" s="15"/>
    </row>
    <row r="1150" spans="15:15" s="14" customFormat="1" x14ac:dyDescent="0.25">
      <c r="O1150" s="15"/>
    </row>
    <row r="1151" spans="15:15" s="14" customFormat="1" x14ac:dyDescent="0.25">
      <c r="O1151" s="15"/>
    </row>
    <row r="1152" spans="15:15" s="14" customFormat="1" x14ac:dyDescent="0.25">
      <c r="O1152" s="15"/>
    </row>
    <row r="1153" spans="15:15" s="14" customFormat="1" x14ac:dyDescent="0.25">
      <c r="O1153" s="15"/>
    </row>
    <row r="1154" spans="15:15" s="14" customFormat="1" x14ac:dyDescent="0.25">
      <c r="O1154" s="15"/>
    </row>
    <row r="1155" spans="15:15" s="14" customFormat="1" x14ac:dyDescent="0.25">
      <c r="O1155" s="15"/>
    </row>
    <row r="1156" spans="15:15" s="14" customFormat="1" x14ac:dyDescent="0.25">
      <c r="O1156" s="15"/>
    </row>
    <row r="1157" spans="15:15" s="14" customFormat="1" x14ac:dyDescent="0.25">
      <c r="O1157" s="15"/>
    </row>
    <row r="1158" spans="15:15" s="14" customFormat="1" x14ac:dyDescent="0.25">
      <c r="O1158" s="15"/>
    </row>
    <row r="1159" spans="15:15" s="14" customFormat="1" x14ac:dyDescent="0.25">
      <c r="O1159" s="15"/>
    </row>
    <row r="1160" spans="15:15" s="14" customFormat="1" x14ac:dyDescent="0.25">
      <c r="O1160" s="15"/>
    </row>
    <row r="1161" spans="15:15" s="14" customFormat="1" x14ac:dyDescent="0.25">
      <c r="O1161" s="15"/>
    </row>
    <row r="1162" spans="15:15" s="14" customFormat="1" x14ac:dyDescent="0.25">
      <c r="O1162" s="15"/>
    </row>
    <row r="1163" spans="15:15" s="14" customFormat="1" x14ac:dyDescent="0.25">
      <c r="O1163" s="15"/>
    </row>
    <row r="1164" spans="15:15" s="14" customFormat="1" x14ac:dyDescent="0.25">
      <c r="O1164" s="15"/>
    </row>
    <row r="1165" spans="15:15" s="14" customFormat="1" x14ac:dyDescent="0.25">
      <c r="O1165" s="15"/>
    </row>
    <row r="1166" spans="15:15" s="14" customFormat="1" x14ac:dyDescent="0.25">
      <c r="O1166" s="15"/>
    </row>
    <row r="1167" spans="15:15" s="14" customFormat="1" x14ac:dyDescent="0.25">
      <c r="O1167" s="15"/>
    </row>
    <row r="1168" spans="15:15" s="14" customFormat="1" x14ac:dyDescent="0.25">
      <c r="O1168" s="15"/>
    </row>
    <row r="1169" spans="15:15" s="14" customFormat="1" x14ac:dyDescent="0.25">
      <c r="O1169" s="15"/>
    </row>
    <row r="1170" spans="15:15" s="14" customFormat="1" x14ac:dyDescent="0.25">
      <c r="O1170" s="15"/>
    </row>
    <row r="1171" spans="15:15" s="14" customFormat="1" x14ac:dyDescent="0.25">
      <c r="O1171" s="15"/>
    </row>
    <row r="1172" spans="15:15" s="14" customFormat="1" x14ac:dyDescent="0.25">
      <c r="O1172" s="15"/>
    </row>
    <row r="1173" spans="15:15" s="14" customFormat="1" x14ac:dyDescent="0.25">
      <c r="O1173" s="15"/>
    </row>
    <row r="1174" spans="15:15" s="14" customFormat="1" x14ac:dyDescent="0.25">
      <c r="O1174" s="15"/>
    </row>
    <row r="1175" spans="15:15" s="14" customFormat="1" x14ac:dyDescent="0.25">
      <c r="O1175" s="15"/>
    </row>
    <row r="1176" spans="15:15" s="14" customFormat="1" x14ac:dyDescent="0.25">
      <c r="O1176" s="15"/>
    </row>
    <row r="1177" spans="15:15" s="14" customFormat="1" x14ac:dyDescent="0.25">
      <c r="O1177" s="15"/>
    </row>
    <row r="1178" spans="15:15" s="14" customFormat="1" x14ac:dyDescent="0.25">
      <c r="O1178" s="15"/>
    </row>
    <row r="1179" spans="15:15" s="14" customFormat="1" x14ac:dyDescent="0.25">
      <c r="O1179" s="15"/>
    </row>
    <row r="1180" spans="15:15" s="14" customFormat="1" x14ac:dyDescent="0.25">
      <c r="O1180" s="15"/>
    </row>
    <row r="1181" spans="15:15" s="14" customFormat="1" x14ac:dyDescent="0.25">
      <c r="O1181" s="15"/>
    </row>
    <row r="1182" spans="15:15" s="14" customFormat="1" x14ac:dyDescent="0.25">
      <c r="O1182" s="15"/>
    </row>
    <row r="1183" spans="15:15" s="14" customFormat="1" x14ac:dyDescent="0.25">
      <c r="O1183" s="15"/>
    </row>
    <row r="1184" spans="15:15" s="14" customFormat="1" x14ac:dyDescent="0.25">
      <c r="O1184" s="15"/>
    </row>
    <row r="1185" spans="15:15" s="14" customFormat="1" x14ac:dyDescent="0.25">
      <c r="O1185" s="15"/>
    </row>
    <row r="1186" spans="15:15" s="14" customFormat="1" x14ac:dyDescent="0.25">
      <c r="O1186" s="15"/>
    </row>
    <row r="1187" spans="15:15" s="14" customFormat="1" x14ac:dyDescent="0.25">
      <c r="O1187" s="15"/>
    </row>
    <row r="1188" spans="15:15" s="14" customFormat="1" x14ac:dyDescent="0.25">
      <c r="O1188" s="15"/>
    </row>
    <row r="1189" spans="15:15" s="14" customFormat="1" x14ac:dyDescent="0.25">
      <c r="O1189" s="15"/>
    </row>
    <row r="1190" spans="15:15" s="14" customFormat="1" x14ac:dyDescent="0.25">
      <c r="O1190" s="15"/>
    </row>
    <row r="1191" spans="15:15" s="14" customFormat="1" x14ac:dyDescent="0.25">
      <c r="O1191" s="15"/>
    </row>
    <row r="1192" spans="15:15" s="14" customFormat="1" x14ac:dyDescent="0.25">
      <c r="O1192" s="15"/>
    </row>
    <row r="1193" spans="15:15" s="14" customFormat="1" x14ac:dyDescent="0.25">
      <c r="O1193" s="15"/>
    </row>
    <row r="1194" spans="15:15" s="14" customFormat="1" x14ac:dyDescent="0.25">
      <c r="O1194" s="15"/>
    </row>
    <row r="1195" spans="15:15" s="14" customFormat="1" x14ac:dyDescent="0.25">
      <c r="O1195" s="15"/>
    </row>
    <row r="1196" spans="15:15" s="14" customFormat="1" x14ac:dyDescent="0.25">
      <c r="O1196" s="15"/>
    </row>
    <row r="1197" spans="15:15" s="14" customFormat="1" x14ac:dyDescent="0.25">
      <c r="O1197" s="15"/>
    </row>
    <row r="1198" spans="15:15" s="14" customFormat="1" x14ac:dyDescent="0.25">
      <c r="O1198" s="15"/>
    </row>
    <row r="1199" spans="15:15" s="14" customFormat="1" x14ac:dyDescent="0.25">
      <c r="O1199" s="15"/>
    </row>
    <row r="1200" spans="15:15" s="14" customFormat="1" x14ac:dyDescent="0.25">
      <c r="O1200" s="15"/>
    </row>
    <row r="1201" spans="15:15" s="14" customFormat="1" x14ac:dyDescent="0.25">
      <c r="O1201" s="15"/>
    </row>
    <row r="1202" spans="15:15" s="14" customFormat="1" x14ac:dyDescent="0.25">
      <c r="O1202" s="15"/>
    </row>
    <row r="1203" spans="15:15" s="14" customFormat="1" x14ac:dyDescent="0.25">
      <c r="O1203" s="15"/>
    </row>
    <row r="1204" spans="15:15" s="14" customFormat="1" x14ac:dyDescent="0.25">
      <c r="O1204" s="15"/>
    </row>
    <row r="1205" spans="15:15" s="14" customFormat="1" x14ac:dyDescent="0.25">
      <c r="O1205" s="15"/>
    </row>
    <row r="1206" spans="15:15" s="14" customFormat="1" x14ac:dyDescent="0.25">
      <c r="O1206" s="15"/>
    </row>
    <row r="1207" spans="15:15" s="14" customFormat="1" x14ac:dyDescent="0.25">
      <c r="O1207" s="15"/>
    </row>
    <row r="1208" spans="15:15" s="14" customFormat="1" x14ac:dyDescent="0.25">
      <c r="O1208" s="15"/>
    </row>
    <row r="1209" spans="15:15" s="14" customFormat="1" x14ac:dyDescent="0.25">
      <c r="O1209" s="15"/>
    </row>
    <row r="1210" spans="15:15" s="14" customFormat="1" x14ac:dyDescent="0.25">
      <c r="O1210" s="15"/>
    </row>
    <row r="1211" spans="15:15" s="14" customFormat="1" x14ac:dyDescent="0.25">
      <c r="O1211" s="15"/>
    </row>
    <row r="1212" spans="15:15" s="14" customFormat="1" x14ac:dyDescent="0.25">
      <c r="O1212" s="15"/>
    </row>
    <row r="1213" spans="15:15" s="14" customFormat="1" x14ac:dyDescent="0.25">
      <c r="O1213" s="15"/>
    </row>
    <row r="1214" spans="15:15" s="14" customFormat="1" x14ac:dyDescent="0.25">
      <c r="O1214" s="15"/>
    </row>
    <row r="1215" spans="15:15" s="14" customFormat="1" x14ac:dyDescent="0.25">
      <c r="O1215" s="15"/>
    </row>
    <row r="1216" spans="15:15" s="14" customFormat="1" x14ac:dyDescent="0.25">
      <c r="O1216" s="15"/>
    </row>
    <row r="1217" spans="15:15" s="14" customFormat="1" x14ac:dyDescent="0.25">
      <c r="O1217" s="15"/>
    </row>
    <row r="1218" spans="15:15" s="14" customFormat="1" x14ac:dyDescent="0.25">
      <c r="O1218" s="15"/>
    </row>
    <row r="1219" spans="15:15" s="14" customFormat="1" x14ac:dyDescent="0.25">
      <c r="O1219" s="15"/>
    </row>
    <row r="1220" spans="15:15" s="14" customFormat="1" x14ac:dyDescent="0.25">
      <c r="O1220" s="15"/>
    </row>
    <row r="1221" spans="15:15" s="14" customFormat="1" x14ac:dyDescent="0.25">
      <c r="O1221" s="15"/>
    </row>
    <row r="1222" spans="15:15" s="14" customFormat="1" x14ac:dyDescent="0.25">
      <c r="O1222" s="15"/>
    </row>
    <row r="1223" spans="15:15" s="14" customFormat="1" x14ac:dyDescent="0.25">
      <c r="O1223" s="15"/>
    </row>
    <row r="1224" spans="15:15" s="14" customFormat="1" x14ac:dyDescent="0.25">
      <c r="O1224" s="15"/>
    </row>
    <row r="1225" spans="15:15" s="14" customFormat="1" x14ac:dyDescent="0.25">
      <c r="O1225" s="15"/>
    </row>
    <row r="1226" spans="15:15" s="14" customFormat="1" x14ac:dyDescent="0.25">
      <c r="O1226" s="15"/>
    </row>
    <row r="1227" spans="15:15" s="14" customFormat="1" x14ac:dyDescent="0.25">
      <c r="O1227" s="15"/>
    </row>
    <row r="1228" spans="15:15" s="14" customFormat="1" x14ac:dyDescent="0.25">
      <c r="O1228" s="15"/>
    </row>
    <row r="1229" spans="15:15" s="14" customFormat="1" x14ac:dyDescent="0.25">
      <c r="O1229" s="15"/>
    </row>
    <row r="1230" spans="15:15" s="14" customFormat="1" x14ac:dyDescent="0.25">
      <c r="O1230" s="15"/>
    </row>
    <row r="1231" spans="15:15" s="14" customFormat="1" x14ac:dyDescent="0.25">
      <c r="O1231" s="15"/>
    </row>
    <row r="1232" spans="15:15" s="14" customFormat="1" x14ac:dyDescent="0.25">
      <c r="O1232" s="15"/>
    </row>
    <row r="1233" spans="15:15" s="14" customFormat="1" x14ac:dyDescent="0.25">
      <c r="O1233" s="15"/>
    </row>
    <row r="1234" spans="15:15" s="14" customFormat="1" x14ac:dyDescent="0.25">
      <c r="O1234" s="15"/>
    </row>
    <row r="1235" spans="15:15" s="14" customFormat="1" x14ac:dyDescent="0.25">
      <c r="O1235" s="15"/>
    </row>
    <row r="1236" spans="15:15" s="14" customFormat="1" x14ac:dyDescent="0.25">
      <c r="O1236" s="15"/>
    </row>
    <row r="1237" spans="15:15" s="14" customFormat="1" x14ac:dyDescent="0.25">
      <c r="O1237" s="15"/>
    </row>
    <row r="1238" spans="15:15" s="14" customFormat="1" x14ac:dyDescent="0.25">
      <c r="O1238" s="15"/>
    </row>
    <row r="1239" spans="15:15" s="14" customFormat="1" x14ac:dyDescent="0.25">
      <c r="O1239" s="15"/>
    </row>
    <row r="1240" spans="15:15" s="14" customFormat="1" x14ac:dyDescent="0.25">
      <c r="O1240" s="15"/>
    </row>
    <row r="1241" spans="15:15" s="14" customFormat="1" x14ac:dyDescent="0.25">
      <c r="O1241" s="15"/>
    </row>
    <row r="1242" spans="15:15" s="14" customFormat="1" x14ac:dyDescent="0.25">
      <c r="O1242" s="15"/>
    </row>
    <row r="1243" spans="15:15" s="14" customFormat="1" x14ac:dyDescent="0.25">
      <c r="O1243" s="15"/>
    </row>
    <row r="1244" spans="15:15" s="14" customFormat="1" x14ac:dyDescent="0.25">
      <c r="O1244" s="15"/>
    </row>
    <row r="1245" spans="15:15" s="14" customFormat="1" x14ac:dyDescent="0.25">
      <c r="O1245" s="15"/>
    </row>
    <row r="1246" spans="15:15" s="14" customFormat="1" x14ac:dyDescent="0.25">
      <c r="O1246" s="15"/>
    </row>
    <row r="1247" spans="15:15" s="14" customFormat="1" x14ac:dyDescent="0.25">
      <c r="O1247" s="15"/>
    </row>
    <row r="1248" spans="15:15" s="14" customFormat="1" x14ac:dyDescent="0.25">
      <c r="O1248" s="15"/>
    </row>
    <row r="1249" spans="15:15" s="14" customFormat="1" x14ac:dyDescent="0.25">
      <c r="O1249" s="15"/>
    </row>
    <row r="1250" spans="15:15" s="14" customFormat="1" x14ac:dyDescent="0.25">
      <c r="O1250" s="15"/>
    </row>
    <row r="1251" spans="15:15" s="14" customFormat="1" x14ac:dyDescent="0.25">
      <c r="O1251" s="15"/>
    </row>
    <row r="1252" spans="15:15" s="14" customFormat="1" x14ac:dyDescent="0.25">
      <c r="O1252" s="15"/>
    </row>
    <row r="1253" spans="15:15" s="14" customFormat="1" x14ac:dyDescent="0.25">
      <c r="O1253" s="15"/>
    </row>
    <row r="1254" spans="15:15" s="14" customFormat="1" x14ac:dyDescent="0.25">
      <c r="O1254" s="15"/>
    </row>
    <row r="1255" spans="15:15" s="14" customFormat="1" x14ac:dyDescent="0.25">
      <c r="O1255" s="15"/>
    </row>
    <row r="1256" spans="15:15" s="14" customFormat="1" x14ac:dyDescent="0.25">
      <c r="O1256" s="15"/>
    </row>
    <row r="1257" spans="15:15" s="14" customFormat="1" x14ac:dyDescent="0.25">
      <c r="O1257" s="15"/>
    </row>
    <row r="1258" spans="15:15" s="14" customFormat="1" x14ac:dyDescent="0.25">
      <c r="O1258" s="15"/>
    </row>
    <row r="1259" spans="15:15" s="14" customFormat="1" x14ac:dyDescent="0.25">
      <c r="O1259" s="15"/>
    </row>
    <row r="1260" spans="15:15" s="14" customFormat="1" x14ac:dyDescent="0.25">
      <c r="O1260" s="15"/>
    </row>
    <row r="1261" spans="15:15" s="14" customFormat="1" x14ac:dyDescent="0.25">
      <c r="O1261" s="15"/>
    </row>
    <row r="1262" spans="15:15" s="14" customFormat="1" x14ac:dyDescent="0.25">
      <c r="O1262" s="15"/>
    </row>
    <row r="1263" spans="15:15" s="14" customFormat="1" x14ac:dyDescent="0.25">
      <c r="O1263" s="15"/>
    </row>
    <row r="1264" spans="15:15" s="14" customFormat="1" x14ac:dyDescent="0.25">
      <c r="O1264" s="15"/>
    </row>
    <row r="1265" spans="15:15" s="14" customFormat="1" x14ac:dyDescent="0.25">
      <c r="O1265" s="15"/>
    </row>
    <row r="1266" spans="15:15" s="14" customFormat="1" x14ac:dyDescent="0.25">
      <c r="O1266" s="15"/>
    </row>
    <row r="1267" spans="15:15" s="14" customFormat="1" x14ac:dyDescent="0.25">
      <c r="O1267" s="15"/>
    </row>
    <row r="1268" spans="15:15" s="14" customFormat="1" x14ac:dyDescent="0.25">
      <c r="O1268" s="15"/>
    </row>
    <row r="1269" spans="15:15" s="14" customFormat="1" x14ac:dyDescent="0.25">
      <c r="O1269" s="15"/>
    </row>
    <row r="1270" spans="15:15" s="14" customFormat="1" x14ac:dyDescent="0.25">
      <c r="O1270" s="15"/>
    </row>
    <row r="1271" spans="15:15" s="14" customFormat="1" x14ac:dyDescent="0.25">
      <c r="O1271" s="15"/>
    </row>
    <row r="1272" spans="15:15" s="14" customFormat="1" x14ac:dyDescent="0.25">
      <c r="O1272" s="15"/>
    </row>
    <row r="1273" spans="15:15" s="14" customFormat="1" x14ac:dyDescent="0.25">
      <c r="O1273" s="15"/>
    </row>
    <row r="1274" spans="15:15" s="14" customFormat="1" x14ac:dyDescent="0.25">
      <c r="O1274" s="15"/>
    </row>
    <row r="1275" spans="15:15" s="14" customFormat="1" x14ac:dyDescent="0.25">
      <c r="O1275" s="15"/>
    </row>
    <row r="1276" spans="15:15" s="14" customFormat="1" x14ac:dyDescent="0.25">
      <c r="O1276" s="15"/>
    </row>
    <row r="1277" spans="15:15" s="14" customFormat="1" x14ac:dyDescent="0.25">
      <c r="O1277" s="15"/>
    </row>
    <row r="1278" spans="15:15" s="14" customFormat="1" x14ac:dyDescent="0.25">
      <c r="O1278" s="15"/>
    </row>
    <row r="1279" spans="15:15" s="14" customFormat="1" x14ac:dyDescent="0.25">
      <c r="O1279" s="15"/>
    </row>
    <row r="1280" spans="15:15" s="14" customFormat="1" x14ac:dyDescent="0.25">
      <c r="O1280" s="15"/>
    </row>
    <row r="1281" spans="15:15" s="14" customFormat="1" x14ac:dyDescent="0.25">
      <c r="O1281" s="15"/>
    </row>
    <row r="1282" spans="15:15" s="14" customFormat="1" x14ac:dyDescent="0.25">
      <c r="O1282" s="15"/>
    </row>
    <row r="1283" spans="15:15" s="14" customFormat="1" x14ac:dyDescent="0.25">
      <c r="O1283" s="15"/>
    </row>
    <row r="1284" spans="15:15" s="14" customFormat="1" x14ac:dyDescent="0.25">
      <c r="O1284" s="15"/>
    </row>
    <row r="1285" spans="15:15" s="14" customFormat="1" x14ac:dyDescent="0.25">
      <c r="O1285" s="15"/>
    </row>
    <row r="1286" spans="15:15" s="14" customFormat="1" x14ac:dyDescent="0.25">
      <c r="O1286" s="15"/>
    </row>
    <row r="1287" spans="15:15" s="14" customFormat="1" x14ac:dyDescent="0.25">
      <c r="O1287" s="15"/>
    </row>
    <row r="1288" spans="15:15" s="14" customFormat="1" x14ac:dyDescent="0.25">
      <c r="O1288" s="15"/>
    </row>
    <row r="1289" spans="15:15" s="14" customFormat="1" x14ac:dyDescent="0.25">
      <c r="O1289" s="15"/>
    </row>
    <row r="1290" spans="15:15" s="14" customFormat="1" x14ac:dyDescent="0.25">
      <c r="O1290" s="15"/>
    </row>
    <row r="1291" spans="15:15" s="14" customFormat="1" x14ac:dyDescent="0.25">
      <c r="O1291" s="15"/>
    </row>
    <row r="1292" spans="15:15" s="14" customFormat="1" x14ac:dyDescent="0.25">
      <c r="O1292" s="15"/>
    </row>
    <row r="1293" spans="15:15" s="14" customFormat="1" x14ac:dyDescent="0.25">
      <c r="O1293" s="15"/>
    </row>
    <row r="1294" spans="15:15" s="14" customFormat="1" x14ac:dyDescent="0.25">
      <c r="O1294" s="15"/>
    </row>
    <row r="1295" spans="15:15" s="14" customFormat="1" x14ac:dyDescent="0.25">
      <c r="O1295" s="15"/>
    </row>
    <row r="1296" spans="15:15" s="14" customFormat="1" x14ac:dyDescent="0.25">
      <c r="O1296" s="15"/>
    </row>
    <row r="1297" spans="15:15" s="14" customFormat="1" x14ac:dyDescent="0.25">
      <c r="O1297" s="15"/>
    </row>
    <row r="1298" spans="15:15" s="14" customFormat="1" x14ac:dyDescent="0.25">
      <c r="O1298" s="15"/>
    </row>
    <row r="1299" spans="15:15" s="14" customFormat="1" x14ac:dyDescent="0.25">
      <c r="O1299" s="15"/>
    </row>
    <row r="1300" spans="15:15" s="14" customFormat="1" x14ac:dyDescent="0.25">
      <c r="O1300" s="15"/>
    </row>
    <row r="1301" spans="15:15" s="14" customFormat="1" x14ac:dyDescent="0.25">
      <c r="O1301" s="15"/>
    </row>
    <row r="1302" spans="15:15" s="14" customFormat="1" x14ac:dyDescent="0.25">
      <c r="O1302" s="15"/>
    </row>
    <row r="1303" spans="15:15" s="14" customFormat="1" x14ac:dyDescent="0.25">
      <c r="O1303" s="15"/>
    </row>
    <row r="1304" spans="15:15" s="14" customFormat="1" x14ac:dyDescent="0.25">
      <c r="O1304" s="15"/>
    </row>
    <row r="1305" spans="15:15" s="14" customFormat="1" x14ac:dyDescent="0.25">
      <c r="O1305" s="15"/>
    </row>
    <row r="1306" spans="15:15" s="14" customFormat="1" x14ac:dyDescent="0.25">
      <c r="O1306" s="15"/>
    </row>
    <row r="1307" spans="15:15" s="14" customFormat="1" x14ac:dyDescent="0.25">
      <c r="O1307" s="15"/>
    </row>
    <row r="1308" spans="15:15" s="14" customFormat="1" x14ac:dyDescent="0.25">
      <c r="O1308" s="15"/>
    </row>
    <row r="1309" spans="15:15" s="14" customFormat="1" x14ac:dyDescent="0.25">
      <c r="O1309" s="15"/>
    </row>
    <row r="1310" spans="15:15" s="14" customFormat="1" x14ac:dyDescent="0.25">
      <c r="O1310" s="15"/>
    </row>
    <row r="1311" spans="15:15" s="14" customFormat="1" x14ac:dyDescent="0.25">
      <c r="O1311" s="15"/>
    </row>
    <row r="1312" spans="15:15" s="14" customFormat="1" x14ac:dyDescent="0.25">
      <c r="O1312" s="15"/>
    </row>
    <row r="1313" spans="15:15" s="14" customFormat="1" x14ac:dyDescent="0.25">
      <c r="O1313" s="15"/>
    </row>
    <row r="1314" spans="15:15" s="14" customFormat="1" x14ac:dyDescent="0.25">
      <c r="O1314" s="15"/>
    </row>
    <row r="1315" spans="15:15" s="14" customFormat="1" x14ac:dyDescent="0.25">
      <c r="O1315" s="15"/>
    </row>
    <row r="1316" spans="15:15" s="14" customFormat="1" x14ac:dyDescent="0.25">
      <c r="O1316" s="15"/>
    </row>
    <row r="1317" spans="15:15" s="14" customFormat="1" x14ac:dyDescent="0.25">
      <c r="O1317" s="15"/>
    </row>
    <row r="1318" spans="15:15" s="14" customFormat="1" x14ac:dyDescent="0.25">
      <c r="O1318" s="15"/>
    </row>
    <row r="1319" spans="15:15" s="14" customFormat="1" x14ac:dyDescent="0.25">
      <c r="O1319" s="15"/>
    </row>
    <row r="1320" spans="15:15" s="14" customFormat="1" x14ac:dyDescent="0.25">
      <c r="O1320" s="15"/>
    </row>
    <row r="1321" spans="15:15" s="14" customFormat="1" x14ac:dyDescent="0.25">
      <c r="O1321" s="15"/>
    </row>
    <row r="1322" spans="15:15" s="14" customFormat="1" x14ac:dyDescent="0.25">
      <c r="O1322" s="15"/>
    </row>
    <row r="1323" spans="15:15" s="14" customFormat="1" x14ac:dyDescent="0.25">
      <c r="O1323" s="15"/>
    </row>
    <row r="1324" spans="15:15" s="14" customFormat="1" x14ac:dyDescent="0.25">
      <c r="O1324" s="15"/>
    </row>
    <row r="1325" spans="15:15" s="14" customFormat="1" x14ac:dyDescent="0.25">
      <c r="O1325" s="15"/>
    </row>
    <row r="1326" spans="15:15" s="14" customFormat="1" x14ac:dyDescent="0.25">
      <c r="O1326" s="15"/>
    </row>
    <row r="1327" spans="15:15" s="14" customFormat="1" x14ac:dyDescent="0.25">
      <c r="O1327" s="15"/>
    </row>
    <row r="1328" spans="15:15" s="14" customFormat="1" x14ac:dyDescent="0.25">
      <c r="O1328" s="15"/>
    </row>
    <row r="1329" spans="15:15" s="14" customFormat="1" x14ac:dyDescent="0.25">
      <c r="O1329" s="15"/>
    </row>
    <row r="1330" spans="15:15" s="14" customFormat="1" x14ac:dyDescent="0.25">
      <c r="O1330" s="15"/>
    </row>
    <row r="1331" spans="15:15" s="14" customFormat="1" x14ac:dyDescent="0.25">
      <c r="O1331" s="15"/>
    </row>
    <row r="1332" spans="15:15" s="14" customFormat="1" x14ac:dyDescent="0.25">
      <c r="O1332" s="15"/>
    </row>
    <row r="1333" spans="15:15" s="14" customFormat="1" x14ac:dyDescent="0.25">
      <c r="O1333" s="15"/>
    </row>
    <row r="1334" spans="15:15" s="14" customFormat="1" x14ac:dyDescent="0.25">
      <c r="O1334" s="15"/>
    </row>
    <row r="1335" spans="15:15" s="14" customFormat="1" x14ac:dyDescent="0.25">
      <c r="O1335" s="15"/>
    </row>
    <row r="1336" spans="15:15" s="14" customFormat="1" x14ac:dyDescent="0.25">
      <c r="O1336" s="15"/>
    </row>
    <row r="1337" spans="15:15" s="14" customFormat="1" x14ac:dyDescent="0.25">
      <c r="O1337" s="15"/>
    </row>
    <row r="1338" spans="15:15" s="14" customFormat="1" x14ac:dyDescent="0.25">
      <c r="O1338" s="15"/>
    </row>
    <row r="1339" spans="15:15" s="14" customFormat="1" x14ac:dyDescent="0.25">
      <c r="O1339" s="15"/>
    </row>
    <row r="1340" spans="15:15" s="14" customFormat="1" x14ac:dyDescent="0.25">
      <c r="O1340" s="15"/>
    </row>
    <row r="1341" spans="15:15" s="14" customFormat="1" x14ac:dyDescent="0.25">
      <c r="O1341" s="15"/>
    </row>
    <row r="1342" spans="15:15" s="14" customFormat="1" x14ac:dyDescent="0.25">
      <c r="O1342" s="15"/>
    </row>
    <row r="1343" spans="15:15" s="14" customFormat="1" x14ac:dyDescent="0.25">
      <c r="O1343" s="15"/>
    </row>
    <row r="1344" spans="15:15" s="14" customFormat="1" x14ac:dyDescent="0.25">
      <c r="O1344" s="15"/>
    </row>
    <row r="1345" spans="15:15" s="14" customFormat="1" x14ac:dyDescent="0.25">
      <c r="O1345" s="15"/>
    </row>
    <row r="1346" spans="15:15" s="14" customFormat="1" x14ac:dyDescent="0.25">
      <c r="O1346" s="15"/>
    </row>
    <row r="1347" spans="15:15" s="14" customFormat="1" x14ac:dyDescent="0.25">
      <c r="O1347" s="15"/>
    </row>
    <row r="1348" spans="15:15" s="14" customFormat="1" x14ac:dyDescent="0.25">
      <c r="O1348" s="15"/>
    </row>
    <row r="1349" spans="15:15" s="14" customFormat="1" x14ac:dyDescent="0.25">
      <c r="O1349" s="15"/>
    </row>
    <row r="1350" spans="15:15" s="14" customFormat="1" x14ac:dyDescent="0.25">
      <c r="O1350" s="15"/>
    </row>
    <row r="1351" spans="15:15" s="14" customFormat="1" x14ac:dyDescent="0.25">
      <c r="O1351" s="15"/>
    </row>
    <row r="1352" spans="15:15" s="14" customFormat="1" x14ac:dyDescent="0.25">
      <c r="O1352" s="15"/>
    </row>
    <row r="1353" spans="15:15" s="14" customFormat="1" x14ac:dyDescent="0.25">
      <c r="O1353" s="15"/>
    </row>
    <row r="1354" spans="15:15" s="14" customFormat="1" x14ac:dyDescent="0.25">
      <c r="O1354" s="15"/>
    </row>
    <row r="1355" spans="15:15" s="14" customFormat="1" x14ac:dyDescent="0.25">
      <c r="O1355" s="15"/>
    </row>
    <row r="1356" spans="15:15" s="14" customFormat="1" x14ac:dyDescent="0.25">
      <c r="O1356" s="15"/>
    </row>
    <row r="1357" spans="15:15" s="14" customFormat="1" x14ac:dyDescent="0.25">
      <c r="O1357" s="15"/>
    </row>
    <row r="1358" spans="15:15" s="14" customFormat="1" x14ac:dyDescent="0.25">
      <c r="O1358" s="15"/>
    </row>
    <row r="1359" spans="15:15" s="14" customFormat="1" x14ac:dyDescent="0.25">
      <c r="O1359" s="15"/>
    </row>
    <row r="1360" spans="15:15" s="14" customFormat="1" x14ac:dyDescent="0.25">
      <c r="O1360" s="15"/>
    </row>
    <row r="1361" spans="15:15" s="14" customFormat="1" x14ac:dyDescent="0.25">
      <c r="O1361" s="15"/>
    </row>
    <row r="1362" spans="15:15" s="14" customFormat="1" x14ac:dyDescent="0.25">
      <c r="O1362" s="15"/>
    </row>
    <row r="1363" spans="15:15" s="14" customFormat="1" x14ac:dyDescent="0.25">
      <c r="O1363" s="15"/>
    </row>
    <row r="1364" spans="15:15" s="14" customFormat="1" x14ac:dyDescent="0.25">
      <c r="O1364" s="15"/>
    </row>
    <row r="1365" spans="15:15" s="14" customFormat="1" x14ac:dyDescent="0.25">
      <c r="O1365" s="15"/>
    </row>
    <row r="1366" spans="15:15" s="14" customFormat="1" x14ac:dyDescent="0.25">
      <c r="O1366" s="15"/>
    </row>
    <row r="1367" spans="15:15" s="14" customFormat="1" x14ac:dyDescent="0.25">
      <c r="O1367" s="15"/>
    </row>
    <row r="1368" spans="15:15" s="14" customFormat="1" x14ac:dyDescent="0.25">
      <c r="O1368" s="15"/>
    </row>
    <row r="1369" spans="15:15" s="14" customFormat="1" x14ac:dyDescent="0.25">
      <c r="O1369" s="15"/>
    </row>
    <row r="1370" spans="15:15" s="14" customFormat="1" x14ac:dyDescent="0.25">
      <c r="O1370" s="15"/>
    </row>
    <row r="1371" spans="15:15" s="14" customFormat="1" x14ac:dyDescent="0.25">
      <c r="O1371" s="15"/>
    </row>
    <row r="1372" spans="15:15" s="14" customFormat="1" x14ac:dyDescent="0.25">
      <c r="O1372" s="15"/>
    </row>
    <row r="1373" spans="15:15" s="14" customFormat="1" x14ac:dyDescent="0.25">
      <c r="O1373" s="15"/>
    </row>
    <row r="1374" spans="15:15" s="14" customFormat="1" x14ac:dyDescent="0.25">
      <c r="O1374" s="15"/>
    </row>
    <row r="1375" spans="15:15" s="14" customFormat="1" x14ac:dyDescent="0.25">
      <c r="O1375" s="15"/>
    </row>
    <row r="1376" spans="15:15" s="14" customFormat="1" x14ac:dyDescent="0.25">
      <c r="O1376" s="15"/>
    </row>
    <row r="1377" spans="15:15" s="14" customFormat="1" x14ac:dyDescent="0.25">
      <c r="O1377" s="15"/>
    </row>
    <row r="1378" spans="15:15" s="14" customFormat="1" x14ac:dyDescent="0.25">
      <c r="O1378" s="15"/>
    </row>
    <row r="1379" spans="15:15" s="14" customFormat="1" x14ac:dyDescent="0.25">
      <c r="O1379" s="15"/>
    </row>
    <row r="1380" spans="15:15" s="14" customFormat="1" x14ac:dyDescent="0.25">
      <c r="O1380" s="15"/>
    </row>
    <row r="1381" spans="15:15" s="14" customFormat="1" x14ac:dyDescent="0.25">
      <c r="O1381" s="15"/>
    </row>
    <row r="1382" spans="15:15" s="14" customFormat="1" x14ac:dyDescent="0.25">
      <c r="O1382" s="15"/>
    </row>
    <row r="1383" spans="15:15" s="14" customFormat="1" x14ac:dyDescent="0.25">
      <c r="O1383" s="15"/>
    </row>
    <row r="1384" spans="15:15" s="14" customFormat="1" x14ac:dyDescent="0.25">
      <c r="O1384" s="15"/>
    </row>
    <row r="1385" spans="15:15" s="14" customFormat="1" x14ac:dyDescent="0.25">
      <c r="O1385" s="15"/>
    </row>
    <row r="1386" spans="15:15" s="14" customFormat="1" x14ac:dyDescent="0.25">
      <c r="O1386" s="15"/>
    </row>
    <row r="1387" spans="15:15" s="14" customFormat="1" x14ac:dyDescent="0.25">
      <c r="O1387" s="15"/>
    </row>
    <row r="1388" spans="15:15" s="14" customFormat="1" x14ac:dyDescent="0.25">
      <c r="O1388" s="15"/>
    </row>
    <row r="1389" spans="15:15" s="14" customFormat="1" x14ac:dyDescent="0.25">
      <c r="O1389" s="15"/>
    </row>
    <row r="1390" spans="15:15" s="14" customFormat="1" x14ac:dyDescent="0.25">
      <c r="O1390" s="15"/>
    </row>
    <row r="1391" spans="15:15" s="14" customFormat="1" x14ac:dyDescent="0.25">
      <c r="O1391" s="15"/>
    </row>
    <row r="1392" spans="15:15" s="14" customFormat="1" x14ac:dyDescent="0.25">
      <c r="O1392" s="15"/>
    </row>
    <row r="1393" spans="15:15" s="14" customFormat="1" x14ac:dyDescent="0.25">
      <c r="O1393" s="15"/>
    </row>
    <row r="1394" spans="15:15" s="14" customFormat="1" x14ac:dyDescent="0.25">
      <c r="O1394" s="15"/>
    </row>
    <row r="1395" spans="15:15" s="14" customFormat="1" x14ac:dyDescent="0.25">
      <c r="O1395" s="15"/>
    </row>
    <row r="1396" spans="15:15" s="14" customFormat="1" x14ac:dyDescent="0.25">
      <c r="O1396" s="15"/>
    </row>
    <row r="1397" spans="15:15" s="14" customFormat="1" x14ac:dyDescent="0.25">
      <c r="O1397" s="15"/>
    </row>
    <row r="1398" spans="15:15" s="14" customFormat="1" x14ac:dyDescent="0.25">
      <c r="O1398" s="15"/>
    </row>
    <row r="1399" spans="15:15" s="14" customFormat="1" x14ac:dyDescent="0.25">
      <c r="O1399" s="15"/>
    </row>
    <row r="1400" spans="15:15" s="14" customFormat="1" x14ac:dyDescent="0.25">
      <c r="O1400" s="15"/>
    </row>
    <row r="1401" spans="15:15" s="14" customFormat="1" x14ac:dyDescent="0.25">
      <c r="O1401" s="15"/>
    </row>
    <row r="1402" spans="15:15" s="14" customFormat="1" x14ac:dyDescent="0.25">
      <c r="O1402" s="15"/>
    </row>
    <row r="1403" spans="15:15" s="14" customFormat="1" x14ac:dyDescent="0.25">
      <c r="O1403" s="15"/>
    </row>
    <row r="1404" spans="15:15" s="14" customFormat="1" x14ac:dyDescent="0.25">
      <c r="O1404" s="15"/>
    </row>
    <row r="1405" spans="15:15" s="14" customFormat="1" x14ac:dyDescent="0.25">
      <c r="O1405" s="15"/>
    </row>
    <row r="1406" spans="15:15" s="14" customFormat="1" x14ac:dyDescent="0.25">
      <c r="O1406" s="15"/>
    </row>
    <row r="1407" spans="15:15" s="14" customFormat="1" x14ac:dyDescent="0.25">
      <c r="O1407" s="15"/>
    </row>
    <row r="1408" spans="15:15" s="14" customFormat="1" x14ac:dyDescent="0.25">
      <c r="O1408" s="15"/>
    </row>
    <row r="1409" spans="15:15" s="14" customFormat="1" x14ac:dyDescent="0.25">
      <c r="O1409" s="15"/>
    </row>
    <row r="1410" spans="15:15" s="14" customFormat="1" x14ac:dyDescent="0.25">
      <c r="O1410" s="15"/>
    </row>
    <row r="1411" spans="15:15" s="14" customFormat="1" x14ac:dyDescent="0.25">
      <c r="O1411" s="15"/>
    </row>
    <row r="1412" spans="15:15" s="14" customFormat="1" x14ac:dyDescent="0.25">
      <c r="O1412" s="15"/>
    </row>
    <row r="1413" spans="15:15" s="14" customFormat="1" x14ac:dyDescent="0.25">
      <c r="O1413" s="15"/>
    </row>
    <row r="1414" spans="15:15" s="14" customFormat="1" x14ac:dyDescent="0.25">
      <c r="O1414" s="15"/>
    </row>
    <row r="1415" spans="15:15" s="14" customFormat="1" x14ac:dyDescent="0.25">
      <c r="O1415" s="15"/>
    </row>
    <row r="1416" spans="15:15" s="14" customFormat="1" x14ac:dyDescent="0.25">
      <c r="O1416" s="15"/>
    </row>
    <row r="1417" spans="15:15" s="14" customFormat="1" x14ac:dyDescent="0.25">
      <c r="O1417" s="15"/>
    </row>
    <row r="1418" spans="15:15" s="14" customFormat="1" x14ac:dyDescent="0.25">
      <c r="O1418" s="15"/>
    </row>
    <row r="1419" spans="15:15" s="14" customFormat="1" x14ac:dyDescent="0.25">
      <c r="O1419" s="15"/>
    </row>
    <row r="1420" spans="15:15" s="14" customFormat="1" x14ac:dyDescent="0.25">
      <c r="O1420" s="15"/>
    </row>
    <row r="1421" spans="15:15" s="14" customFormat="1" x14ac:dyDescent="0.25">
      <c r="O1421" s="15"/>
    </row>
    <row r="1422" spans="15:15" s="14" customFormat="1" x14ac:dyDescent="0.25">
      <c r="O1422" s="15"/>
    </row>
    <row r="1423" spans="15:15" s="14" customFormat="1" x14ac:dyDescent="0.25">
      <c r="O1423" s="15"/>
    </row>
    <row r="1424" spans="15:15" s="14" customFormat="1" x14ac:dyDescent="0.25">
      <c r="O1424" s="15"/>
    </row>
    <row r="1425" spans="15:15" s="14" customFormat="1" x14ac:dyDescent="0.25">
      <c r="O1425" s="15"/>
    </row>
    <row r="1426" spans="15:15" s="14" customFormat="1" x14ac:dyDescent="0.25">
      <c r="O1426" s="15"/>
    </row>
    <row r="1427" spans="15:15" s="14" customFormat="1" x14ac:dyDescent="0.25">
      <c r="O1427" s="15"/>
    </row>
    <row r="1428" spans="15:15" s="14" customFormat="1" x14ac:dyDescent="0.25">
      <c r="O1428" s="15"/>
    </row>
    <row r="1429" spans="15:15" s="14" customFormat="1" x14ac:dyDescent="0.25">
      <c r="O1429" s="15"/>
    </row>
    <row r="1430" spans="15:15" s="14" customFormat="1" x14ac:dyDescent="0.25">
      <c r="O1430" s="15"/>
    </row>
    <row r="1431" spans="15:15" s="14" customFormat="1" x14ac:dyDescent="0.25">
      <c r="O1431" s="15"/>
    </row>
    <row r="1432" spans="15:15" s="14" customFormat="1" x14ac:dyDescent="0.25">
      <c r="O1432" s="15"/>
    </row>
    <row r="1433" spans="15:15" s="14" customFormat="1" x14ac:dyDescent="0.25">
      <c r="O1433" s="15"/>
    </row>
    <row r="1434" spans="15:15" s="14" customFormat="1" x14ac:dyDescent="0.25">
      <c r="O1434" s="15"/>
    </row>
    <row r="1435" spans="15:15" s="14" customFormat="1" x14ac:dyDescent="0.25">
      <c r="O1435" s="15"/>
    </row>
    <row r="1436" spans="15:15" s="14" customFormat="1" x14ac:dyDescent="0.25">
      <c r="O1436" s="15"/>
    </row>
    <row r="1437" spans="15:15" s="14" customFormat="1" x14ac:dyDescent="0.25">
      <c r="O1437" s="15"/>
    </row>
    <row r="1438" spans="15:15" s="14" customFormat="1" x14ac:dyDescent="0.25">
      <c r="O1438" s="15"/>
    </row>
    <row r="1439" spans="15:15" s="14" customFormat="1" x14ac:dyDescent="0.25">
      <c r="O1439" s="15"/>
    </row>
    <row r="1440" spans="15:15" s="14" customFormat="1" x14ac:dyDescent="0.25">
      <c r="O1440" s="15"/>
    </row>
    <row r="1441" spans="15:15" s="14" customFormat="1" x14ac:dyDescent="0.25">
      <c r="O1441" s="15"/>
    </row>
    <row r="1442" spans="15:15" s="14" customFormat="1" x14ac:dyDescent="0.25">
      <c r="O1442" s="15"/>
    </row>
    <row r="1443" spans="15:15" s="14" customFormat="1" x14ac:dyDescent="0.25">
      <c r="O1443" s="15"/>
    </row>
    <row r="1444" spans="15:15" s="14" customFormat="1" x14ac:dyDescent="0.25">
      <c r="O1444" s="15"/>
    </row>
    <row r="1445" spans="15:15" s="14" customFormat="1" x14ac:dyDescent="0.25">
      <c r="O1445" s="15"/>
    </row>
    <row r="1446" spans="15:15" s="14" customFormat="1" x14ac:dyDescent="0.25">
      <c r="O1446" s="15"/>
    </row>
    <row r="1447" spans="15:15" s="14" customFormat="1" x14ac:dyDescent="0.25">
      <c r="O1447" s="15"/>
    </row>
    <row r="1448" spans="15:15" s="14" customFormat="1" x14ac:dyDescent="0.25">
      <c r="O1448" s="15"/>
    </row>
    <row r="1449" spans="15:15" s="14" customFormat="1" x14ac:dyDescent="0.25">
      <c r="O1449" s="15"/>
    </row>
    <row r="1450" spans="15:15" s="14" customFormat="1" x14ac:dyDescent="0.25">
      <c r="O1450" s="15"/>
    </row>
    <row r="1451" spans="15:15" s="14" customFormat="1" x14ac:dyDescent="0.25">
      <c r="O1451" s="15"/>
    </row>
    <row r="1452" spans="15:15" s="14" customFormat="1" x14ac:dyDescent="0.25">
      <c r="O1452" s="15"/>
    </row>
    <row r="1453" spans="15:15" s="14" customFormat="1" x14ac:dyDescent="0.25">
      <c r="O1453" s="15"/>
    </row>
    <row r="1454" spans="15:15" s="14" customFormat="1" x14ac:dyDescent="0.25">
      <c r="O1454" s="15"/>
    </row>
    <row r="1455" spans="15:15" s="14" customFormat="1" x14ac:dyDescent="0.25">
      <c r="O1455" s="15"/>
    </row>
    <row r="1456" spans="15:15" s="14" customFormat="1" x14ac:dyDescent="0.25">
      <c r="O1456" s="15"/>
    </row>
    <row r="1457" spans="15:15" s="14" customFormat="1" x14ac:dyDescent="0.25">
      <c r="O1457" s="15"/>
    </row>
    <row r="1458" spans="15:15" s="14" customFormat="1" x14ac:dyDescent="0.25">
      <c r="O1458" s="15"/>
    </row>
    <row r="1459" spans="15:15" s="14" customFormat="1" x14ac:dyDescent="0.25">
      <c r="O1459" s="15"/>
    </row>
    <row r="1460" spans="15:15" s="14" customFormat="1" x14ac:dyDescent="0.25">
      <c r="O1460" s="15"/>
    </row>
    <row r="1461" spans="15:15" s="14" customFormat="1" x14ac:dyDescent="0.25">
      <c r="O1461" s="15"/>
    </row>
    <row r="1462" spans="15:15" s="14" customFormat="1" x14ac:dyDescent="0.25">
      <c r="O1462" s="15"/>
    </row>
    <row r="1463" spans="15:15" s="14" customFormat="1" x14ac:dyDescent="0.25">
      <c r="O1463" s="15"/>
    </row>
    <row r="1464" spans="15:15" s="14" customFormat="1" x14ac:dyDescent="0.25">
      <c r="O1464" s="15"/>
    </row>
    <row r="1465" spans="15:15" s="14" customFormat="1" x14ac:dyDescent="0.25">
      <c r="O1465" s="15"/>
    </row>
    <row r="1466" spans="15:15" s="14" customFormat="1" x14ac:dyDescent="0.25">
      <c r="O1466" s="15"/>
    </row>
    <row r="1467" spans="15:15" s="14" customFormat="1" x14ac:dyDescent="0.25">
      <c r="O1467" s="15"/>
    </row>
    <row r="1468" spans="15:15" s="14" customFormat="1" x14ac:dyDescent="0.25">
      <c r="O1468" s="15"/>
    </row>
    <row r="1469" spans="15:15" s="14" customFormat="1" x14ac:dyDescent="0.25">
      <c r="O1469" s="15"/>
    </row>
    <row r="1470" spans="15:15" s="14" customFormat="1" x14ac:dyDescent="0.25">
      <c r="O1470" s="15"/>
    </row>
    <row r="1471" spans="15:15" s="14" customFormat="1" x14ac:dyDescent="0.25">
      <c r="O1471" s="15"/>
    </row>
    <row r="1472" spans="15:15" s="14" customFormat="1" x14ac:dyDescent="0.25">
      <c r="O1472" s="15"/>
    </row>
    <row r="1473" spans="15:15" s="14" customFormat="1" x14ac:dyDescent="0.25">
      <c r="O1473" s="15"/>
    </row>
    <row r="1474" spans="15:15" s="14" customFormat="1" x14ac:dyDescent="0.25">
      <c r="O1474" s="15"/>
    </row>
    <row r="1475" spans="15:15" s="14" customFormat="1" x14ac:dyDescent="0.25">
      <c r="O1475" s="15"/>
    </row>
    <row r="1476" spans="15:15" s="14" customFormat="1" x14ac:dyDescent="0.25">
      <c r="O1476" s="15"/>
    </row>
    <row r="1477" spans="15:15" s="14" customFormat="1" x14ac:dyDescent="0.25">
      <c r="O1477" s="15"/>
    </row>
    <row r="1478" spans="15:15" s="14" customFormat="1" x14ac:dyDescent="0.25">
      <c r="O1478" s="15"/>
    </row>
    <row r="1479" spans="15:15" s="14" customFormat="1" x14ac:dyDescent="0.25">
      <c r="O1479" s="15"/>
    </row>
    <row r="1480" spans="15:15" s="14" customFormat="1" x14ac:dyDescent="0.25">
      <c r="O1480" s="15"/>
    </row>
    <row r="1481" spans="15:15" s="14" customFormat="1" x14ac:dyDescent="0.25">
      <c r="O1481" s="15"/>
    </row>
    <row r="1482" spans="15:15" s="14" customFormat="1" x14ac:dyDescent="0.25">
      <c r="O1482" s="15"/>
    </row>
    <row r="1483" spans="15:15" s="14" customFormat="1" x14ac:dyDescent="0.25">
      <c r="O1483" s="15"/>
    </row>
    <row r="1484" spans="15:15" s="14" customFormat="1" x14ac:dyDescent="0.25">
      <c r="O1484" s="15"/>
    </row>
    <row r="1485" spans="15:15" s="14" customFormat="1" x14ac:dyDescent="0.25">
      <c r="O1485" s="15"/>
    </row>
    <row r="1486" spans="15:15" s="14" customFormat="1" x14ac:dyDescent="0.25">
      <c r="O1486" s="15"/>
    </row>
    <row r="1487" spans="15:15" s="14" customFormat="1" x14ac:dyDescent="0.25">
      <c r="O1487" s="15"/>
    </row>
    <row r="1488" spans="15:15" s="14" customFormat="1" x14ac:dyDescent="0.25">
      <c r="O1488" s="15"/>
    </row>
    <row r="1489" spans="15:15" s="14" customFormat="1" x14ac:dyDescent="0.25">
      <c r="O1489" s="15"/>
    </row>
    <row r="1490" spans="15:15" s="14" customFormat="1" x14ac:dyDescent="0.25">
      <c r="O1490" s="15"/>
    </row>
    <row r="1491" spans="15:15" s="14" customFormat="1" x14ac:dyDescent="0.25">
      <c r="O1491" s="15"/>
    </row>
    <row r="1492" spans="15:15" s="14" customFormat="1" x14ac:dyDescent="0.25">
      <c r="O1492" s="15"/>
    </row>
    <row r="1493" spans="15:15" s="14" customFormat="1" x14ac:dyDescent="0.25">
      <c r="O1493" s="15"/>
    </row>
    <row r="1494" spans="15:15" s="14" customFormat="1" x14ac:dyDescent="0.25">
      <c r="O1494" s="15"/>
    </row>
    <row r="1495" spans="15:15" s="14" customFormat="1" x14ac:dyDescent="0.25">
      <c r="O1495" s="15"/>
    </row>
    <row r="1496" spans="15:15" s="14" customFormat="1" x14ac:dyDescent="0.25">
      <c r="O1496" s="15"/>
    </row>
    <row r="1497" spans="15:15" s="14" customFormat="1" x14ac:dyDescent="0.25">
      <c r="O1497" s="15"/>
    </row>
    <row r="1498" spans="15:15" s="14" customFormat="1" x14ac:dyDescent="0.25">
      <c r="O1498" s="15"/>
    </row>
    <row r="1499" spans="15:15" s="14" customFormat="1" x14ac:dyDescent="0.25">
      <c r="O1499" s="15"/>
    </row>
    <row r="1500" spans="15:15" s="14" customFormat="1" x14ac:dyDescent="0.25">
      <c r="O1500" s="15"/>
    </row>
    <row r="1501" spans="15:15" s="14" customFormat="1" x14ac:dyDescent="0.25">
      <c r="O1501" s="15"/>
    </row>
    <row r="1502" spans="15:15" s="14" customFormat="1" x14ac:dyDescent="0.25">
      <c r="O1502" s="15"/>
    </row>
    <row r="1503" spans="15:15" s="14" customFormat="1" x14ac:dyDescent="0.25">
      <c r="O1503" s="15"/>
    </row>
    <row r="1504" spans="15:15" s="14" customFormat="1" x14ac:dyDescent="0.25">
      <c r="O1504" s="15"/>
    </row>
    <row r="1505" spans="15:15" s="14" customFormat="1" x14ac:dyDescent="0.25">
      <c r="O1505" s="15"/>
    </row>
    <row r="1506" spans="15:15" s="14" customFormat="1" x14ac:dyDescent="0.25">
      <c r="O1506" s="15"/>
    </row>
    <row r="1507" spans="15:15" s="14" customFormat="1" x14ac:dyDescent="0.25">
      <c r="O1507" s="15"/>
    </row>
    <row r="1508" spans="15:15" s="14" customFormat="1" x14ac:dyDescent="0.25">
      <c r="O1508" s="15"/>
    </row>
    <row r="1509" spans="15:15" s="14" customFormat="1" x14ac:dyDescent="0.25">
      <c r="O1509" s="15"/>
    </row>
    <row r="1510" spans="15:15" s="14" customFormat="1" x14ac:dyDescent="0.25">
      <c r="O1510" s="15"/>
    </row>
    <row r="1511" spans="15:15" s="14" customFormat="1" x14ac:dyDescent="0.25">
      <c r="O1511" s="15"/>
    </row>
    <row r="1512" spans="15:15" s="14" customFormat="1" x14ac:dyDescent="0.25">
      <c r="O1512" s="15"/>
    </row>
    <row r="1513" spans="15:15" s="14" customFormat="1" x14ac:dyDescent="0.25">
      <c r="O1513" s="15"/>
    </row>
    <row r="1514" spans="15:15" s="14" customFormat="1" x14ac:dyDescent="0.25">
      <c r="O1514" s="15"/>
    </row>
    <row r="1515" spans="15:15" s="14" customFormat="1" x14ac:dyDescent="0.25">
      <c r="O1515" s="15"/>
    </row>
    <row r="1516" spans="15:15" s="14" customFormat="1" x14ac:dyDescent="0.25">
      <c r="O1516" s="15"/>
    </row>
    <row r="1517" spans="15:15" s="14" customFormat="1" x14ac:dyDescent="0.25">
      <c r="O1517" s="15"/>
    </row>
    <row r="1518" spans="15:15" s="14" customFormat="1" x14ac:dyDescent="0.25">
      <c r="O1518" s="15"/>
    </row>
    <row r="1519" spans="15:15" s="14" customFormat="1" x14ac:dyDescent="0.25">
      <c r="O1519" s="15"/>
    </row>
    <row r="1520" spans="15:15" s="14" customFormat="1" x14ac:dyDescent="0.25">
      <c r="O1520" s="15"/>
    </row>
    <row r="1521" spans="15:15" s="14" customFormat="1" x14ac:dyDescent="0.25">
      <c r="O1521" s="15"/>
    </row>
    <row r="1522" spans="15:15" s="14" customFormat="1" x14ac:dyDescent="0.25">
      <c r="O1522" s="15"/>
    </row>
    <row r="1523" spans="15:15" s="14" customFormat="1" x14ac:dyDescent="0.25">
      <c r="O1523" s="15"/>
    </row>
    <row r="1524" spans="15:15" s="14" customFormat="1" x14ac:dyDescent="0.25">
      <c r="O1524" s="15"/>
    </row>
    <row r="1525" spans="15:15" s="14" customFormat="1" x14ac:dyDescent="0.25">
      <c r="O1525" s="15"/>
    </row>
    <row r="1526" spans="15:15" s="14" customFormat="1" x14ac:dyDescent="0.25">
      <c r="O1526" s="15"/>
    </row>
    <row r="1527" spans="15:15" s="14" customFormat="1" x14ac:dyDescent="0.25">
      <c r="O1527" s="15"/>
    </row>
    <row r="1528" spans="15:15" s="14" customFormat="1" x14ac:dyDescent="0.25">
      <c r="O1528" s="15"/>
    </row>
    <row r="1529" spans="15:15" s="14" customFormat="1" x14ac:dyDescent="0.25">
      <c r="O1529" s="15"/>
    </row>
    <row r="1530" spans="15:15" s="14" customFormat="1" x14ac:dyDescent="0.25">
      <c r="O1530" s="15"/>
    </row>
    <row r="1531" spans="15:15" s="14" customFormat="1" x14ac:dyDescent="0.25">
      <c r="O1531" s="15"/>
    </row>
    <row r="1532" spans="15:15" s="14" customFormat="1" x14ac:dyDescent="0.25">
      <c r="O1532" s="15"/>
    </row>
    <row r="1533" spans="15:15" s="14" customFormat="1" x14ac:dyDescent="0.25">
      <c r="O1533" s="15"/>
    </row>
    <row r="1534" spans="15:15" s="14" customFormat="1" x14ac:dyDescent="0.25">
      <c r="O1534" s="15"/>
    </row>
    <row r="1535" spans="15:15" s="14" customFormat="1" x14ac:dyDescent="0.25">
      <c r="O1535" s="15"/>
    </row>
    <row r="1536" spans="15:15" s="14" customFormat="1" x14ac:dyDescent="0.25">
      <c r="O1536" s="15"/>
    </row>
    <row r="1537" spans="15:15" s="14" customFormat="1" x14ac:dyDescent="0.25">
      <c r="O1537" s="15"/>
    </row>
    <row r="1538" spans="15:15" s="14" customFormat="1" x14ac:dyDescent="0.25">
      <c r="O1538" s="15"/>
    </row>
    <row r="1539" spans="15:15" s="14" customFormat="1" x14ac:dyDescent="0.25">
      <c r="O1539" s="15"/>
    </row>
    <row r="1540" spans="15:15" s="14" customFormat="1" x14ac:dyDescent="0.25">
      <c r="O1540" s="15"/>
    </row>
    <row r="1541" spans="15:15" s="14" customFormat="1" x14ac:dyDescent="0.25">
      <c r="O1541" s="15"/>
    </row>
    <row r="1542" spans="15:15" s="14" customFormat="1" x14ac:dyDescent="0.25">
      <c r="O1542" s="15"/>
    </row>
    <row r="1543" spans="15:15" s="14" customFormat="1" x14ac:dyDescent="0.25">
      <c r="O1543" s="15"/>
    </row>
    <row r="1544" spans="15:15" s="14" customFormat="1" x14ac:dyDescent="0.25">
      <c r="O1544" s="15"/>
    </row>
    <row r="1545" spans="15:15" s="14" customFormat="1" x14ac:dyDescent="0.25">
      <c r="O1545" s="15"/>
    </row>
    <row r="1546" spans="15:15" s="14" customFormat="1" x14ac:dyDescent="0.25">
      <c r="O1546" s="15"/>
    </row>
    <row r="1547" spans="15:15" s="14" customFormat="1" x14ac:dyDescent="0.25">
      <c r="O1547" s="15"/>
    </row>
    <row r="1548" spans="15:15" s="14" customFormat="1" x14ac:dyDescent="0.25">
      <c r="O1548" s="15"/>
    </row>
    <row r="1549" spans="15:15" s="14" customFormat="1" x14ac:dyDescent="0.25">
      <c r="O1549" s="15"/>
    </row>
    <row r="1550" spans="15:15" s="14" customFormat="1" x14ac:dyDescent="0.25">
      <c r="O1550" s="15"/>
    </row>
    <row r="1551" spans="15:15" s="14" customFormat="1" x14ac:dyDescent="0.25">
      <c r="O1551" s="15"/>
    </row>
    <row r="1552" spans="15:15" s="14" customFormat="1" x14ac:dyDescent="0.25">
      <c r="O1552" s="15"/>
    </row>
    <row r="1553" spans="15:15" s="14" customFormat="1" x14ac:dyDescent="0.25">
      <c r="O1553" s="15"/>
    </row>
    <row r="1554" spans="15:15" s="14" customFormat="1" x14ac:dyDescent="0.25">
      <c r="O1554" s="15"/>
    </row>
    <row r="1555" spans="15:15" s="14" customFormat="1" x14ac:dyDescent="0.25">
      <c r="O1555" s="15"/>
    </row>
    <row r="1556" spans="15:15" s="14" customFormat="1" x14ac:dyDescent="0.25">
      <c r="O1556" s="15"/>
    </row>
    <row r="1557" spans="15:15" s="14" customFormat="1" x14ac:dyDescent="0.25">
      <c r="O1557" s="15"/>
    </row>
    <row r="1558" spans="15:15" s="14" customFormat="1" x14ac:dyDescent="0.25">
      <c r="O1558" s="15"/>
    </row>
    <row r="1559" spans="15:15" s="14" customFormat="1" x14ac:dyDescent="0.25">
      <c r="O1559" s="15"/>
    </row>
    <row r="1560" spans="15:15" s="14" customFormat="1" x14ac:dyDescent="0.25">
      <c r="O1560" s="15"/>
    </row>
    <row r="1561" spans="15:15" s="14" customFormat="1" x14ac:dyDescent="0.25">
      <c r="O1561" s="15"/>
    </row>
    <row r="1562" spans="15:15" s="14" customFormat="1" x14ac:dyDescent="0.25">
      <c r="O1562" s="15"/>
    </row>
    <row r="1563" spans="15:15" s="14" customFormat="1" x14ac:dyDescent="0.25">
      <c r="O1563" s="15"/>
    </row>
    <row r="1564" spans="15:15" s="14" customFormat="1" x14ac:dyDescent="0.25">
      <c r="O1564" s="15"/>
    </row>
    <row r="1565" spans="15:15" s="14" customFormat="1" x14ac:dyDescent="0.25">
      <c r="O1565" s="15"/>
    </row>
    <row r="1566" spans="15:15" s="14" customFormat="1" x14ac:dyDescent="0.25">
      <c r="O1566" s="15"/>
    </row>
    <row r="1567" spans="15:15" s="14" customFormat="1" x14ac:dyDescent="0.25">
      <c r="O1567" s="15"/>
    </row>
    <row r="1568" spans="15:15" s="14" customFormat="1" x14ac:dyDescent="0.25">
      <c r="O1568" s="15"/>
    </row>
    <row r="1569" spans="15:15" s="14" customFormat="1" x14ac:dyDescent="0.25">
      <c r="O1569" s="15"/>
    </row>
    <row r="1570" spans="15:15" s="14" customFormat="1" x14ac:dyDescent="0.25">
      <c r="O1570" s="15"/>
    </row>
    <row r="1571" spans="15:15" s="14" customFormat="1" x14ac:dyDescent="0.25">
      <c r="O1571" s="15"/>
    </row>
    <row r="1572" spans="15:15" s="14" customFormat="1" x14ac:dyDescent="0.25">
      <c r="O1572" s="15"/>
    </row>
    <row r="1573" spans="15:15" s="14" customFormat="1" x14ac:dyDescent="0.25">
      <c r="O1573" s="15"/>
    </row>
    <row r="1574" spans="15:15" s="14" customFormat="1" x14ac:dyDescent="0.25">
      <c r="O1574" s="15"/>
    </row>
    <row r="1575" spans="15:15" s="14" customFormat="1" x14ac:dyDescent="0.25">
      <c r="O1575" s="15"/>
    </row>
    <row r="1576" spans="15:15" s="14" customFormat="1" x14ac:dyDescent="0.25">
      <c r="O1576" s="15"/>
    </row>
    <row r="1577" spans="15:15" s="14" customFormat="1" x14ac:dyDescent="0.25">
      <c r="O1577" s="15"/>
    </row>
    <row r="1578" spans="15:15" s="14" customFormat="1" x14ac:dyDescent="0.25">
      <c r="O1578" s="15"/>
    </row>
    <row r="1579" spans="15:15" s="14" customFormat="1" x14ac:dyDescent="0.25">
      <c r="O1579" s="15"/>
    </row>
    <row r="1580" spans="15:15" s="14" customFormat="1" x14ac:dyDescent="0.25">
      <c r="O1580" s="15"/>
    </row>
    <row r="1581" spans="15:15" s="14" customFormat="1" x14ac:dyDescent="0.25">
      <c r="O1581" s="15"/>
    </row>
    <row r="1582" spans="15:15" s="14" customFormat="1" x14ac:dyDescent="0.25">
      <c r="O1582" s="15"/>
    </row>
    <row r="1583" spans="15:15" s="14" customFormat="1" x14ac:dyDescent="0.25">
      <c r="O1583" s="15"/>
    </row>
    <row r="1584" spans="15:15" s="14" customFormat="1" x14ac:dyDescent="0.25">
      <c r="O1584" s="15"/>
    </row>
    <row r="1585" spans="15:15" s="14" customFormat="1" x14ac:dyDescent="0.25">
      <c r="O1585" s="15"/>
    </row>
    <row r="1586" spans="15:15" s="14" customFormat="1" x14ac:dyDescent="0.25">
      <c r="O1586" s="15"/>
    </row>
    <row r="1587" spans="15:15" s="14" customFormat="1" x14ac:dyDescent="0.25">
      <c r="O1587" s="15"/>
    </row>
    <row r="1588" spans="15:15" s="14" customFormat="1" x14ac:dyDescent="0.25">
      <c r="O1588" s="15"/>
    </row>
    <row r="1589" spans="15:15" s="14" customFormat="1" x14ac:dyDescent="0.25">
      <c r="O1589" s="15"/>
    </row>
    <row r="1590" spans="15:15" s="14" customFormat="1" x14ac:dyDescent="0.25">
      <c r="O1590" s="15"/>
    </row>
    <row r="1591" spans="15:15" s="14" customFormat="1" x14ac:dyDescent="0.25">
      <c r="O1591" s="15"/>
    </row>
    <row r="1592" spans="15:15" s="14" customFormat="1" x14ac:dyDescent="0.25">
      <c r="O1592" s="15"/>
    </row>
    <row r="1593" spans="15:15" s="14" customFormat="1" x14ac:dyDescent="0.25">
      <c r="O1593" s="15"/>
    </row>
    <row r="1594" spans="15:15" s="14" customFormat="1" x14ac:dyDescent="0.25">
      <c r="O1594" s="15"/>
    </row>
    <row r="1595" spans="15:15" s="14" customFormat="1" x14ac:dyDescent="0.25">
      <c r="O1595" s="15"/>
    </row>
    <row r="1596" spans="15:15" s="14" customFormat="1" x14ac:dyDescent="0.25">
      <c r="O1596" s="15"/>
    </row>
    <row r="1597" spans="15:15" s="14" customFormat="1" x14ac:dyDescent="0.25">
      <c r="O1597" s="15"/>
    </row>
    <row r="1598" spans="15:15" s="14" customFormat="1" x14ac:dyDescent="0.25">
      <c r="O1598" s="15"/>
    </row>
    <row r="1599" spans="15:15" s="14" customFormat="1" x14ac:dyDescent="0.25">
      <c r="O1599" s="15"/>
    </row>
    <row r="1600" spans="15:15" s="14" customFormat="1" x14ac:dyDescent="0.25">
      <c r="O1600" s="15"/>
    </row>
    <row r="1601" spans="15:15" s="14" customFormat="1" x14ac:dyDescent="0.25">
      <c r="O1601" s="15"/>
    </row>
    <row r="1602" spans="15:15" s="14" customFormat="1" x14ac:dyDescent="0.25">
      <c r="O1602" s="15"/>
    </row>
    <row r="1603" spans="15:15" s="14" customFormat="1" x14ac:dyDescent="0.25">
      <c r="O1603" s="15"/>
    </row>
    <row r="1604" spans="15:15" s="14" customFormat="1" x14ac:dyDescent="0.25">
      <c r="O1604" s="15"/>
    </row>
    <row r="1605" spans="15:15" s="14" customFormat="1" x14ac:dyDescent="0.25">
      <c r="O1605" s="15"/>
    </row>
    <row r="1606" spans="15:15" s="14" customFormat="1" x14ac:dyDescent="0.25">
      <c r="O1606" s="15"/>
    </row>
    <row r="1607" spans="15:15" s="14" customFormat="1" x14ac:dyDescent="0.25">
      <c r="O1607" s="15"/>
    </row>
    <row r="1608" spans="15:15" s="14" customFormat="1" x14ac:dyDescent="0.25">
      <c r="O1608" s="15"/>
    </row>
    <row r="1609" spans="15:15" s="14" customFormat="1" x14ac:dyDescent="0.25">
      <c r="O1609" s="15"/>
    </row>
    <row r="1610" spans="15:15" s="14" customFormat="1" x14ac:dyDescent="0.25">
      <c r="O1610" s="15"/>
    </row>
    <row r="1611" spans="15:15" s="14" customFormat="1" x14ac:dyDescent="0.25">
      <c r="O1611" s="15"/>
    </row>
    <row r="1612" spans="15:15" s="14" customFormat="1" x14ac:dyDescent="0.25">
      <c r="O1612" s="15"/>
    </row>
    <row r="1613" spans="15:15" s="14" customFormat="1" x14ac:dyDescent="0.25">
      <c r="O1613" s="15"/>
    </row>
    <row r="1614" spans="15:15" s="14" customFormat="1" x14ac:dyDescent="0.25">
      <c r="O1614" s="15"/>
    </row>
    <row r="1615" spans="15:15" s="14" customFormat="1" x14ac:dyDescent="0.25">
      <c r="O1615" s="15"/>
    </row>
    <row r="1616" spans="15:15" s="14" customFormat="1" x14ac:dyDescent="0.25">
      <c r="O1616" s="15"/>
    </row>
    <row r="1617" spans="15:15" s="14" customFormat="1" x14ac:dyDescent="0.25">
      <c r="O1617" s="15"/>
    </row>
    <row r="1618" spans="15:15" s="14" customFormat="1" x14ac:dyDescent="0.25">
      <c r="O1618" s="15"/>
    </row>
    <row r="1619" spans="15:15" s="14" customFormat="1" x14ac:dyDescent="0.25">
      <c r="O1619" s="15"/>
    </row>
    <row r="1620" spans="15:15" s="14" customFormat="1" x14ac:dyDescent="0.25">
      <c r="O1620" s="15"/>
    </row>
    <row r="1621" spans="15:15" s="14" customFormat="1" x14ac:dyDescent="0.25">
      <c r="O1621" s="15"/>
    </row>
    <row r="1622" spans="15:15" s="14" customFormat="1" x14ac:dyDescent="0.25">
      <c r="O1622" s="15"/>
    </row>
    <row r="1623" spans="15:15" s="14" customFormat="1" x14ac:dyDescent="0.25">
      <c r="O1623" s="15"/>
    </row>
    <row r="1624" spans="15:15" s="14" customFormat="1" x14ac:dyDescent="0.25">
      <c r="O1624" s="15"/>
    </row>
    <row r="1625" spans="15:15" s="14" customFormat="1" x14ac:dyDescent="0.25">
      <c r="O1625" s="15"/>
    </row>
    <row r="1626" spans="15:15" s="14" customFormat="1" x14ac:dyDescent="0.25">
      <c r="O1626" s="15"/>
    </row>
    <row r="1627" spans="15:15" s="14" customFormat="1" x14ac:dyDescent="0.25">
      <c r="O1627" s="15"/>
    </row>
    <row r="1628" spans="15:15" s="14" customFormat="1" x14ac:dyDescent="0.25">
      <c r="O1628" s="15"/>
    </row>
    <row r="1629" spans="15:15" s="14" customFormat="1" x14ac:dyDescent="0.25">
      <c r="O1629" s="15"/>
    </row>
    <row r="1630" spans="15:15" s="14" customFormat="1" x14ac:dyDescent="0.25">
      <c r="O1630" s="15"/>
    </row>
    <row r="1631" spans="15:15" s="14" customFormat="1" x14ac:dyDescent="0.25">
      <c r="O1631" s="15"/>
    </row>
    <row r="1632" spans="15:15" s="14" customFormat="1" x14ac:dyDescent="0.25">
      <c r="O1632" s="15"/>
    </row>
    <row r="1633" spans="15:15" s="14" customFormat="1" x14ac:dyDescent="0.25">
      <c r="O1633" s="15"/>
    </row>
    <row r="1634" spans="15:15" s="14" customFormat="1" x14ac:dyDescent="0.25">
      <c r="O1634" s="15"/>
    </row>
    <row r="1635" spans="15:15" s="14" customFormat="1" x14ac:dyDescent="0.25">
      <c r="O1635" s="15"/>
    </row>
    <row r="1636" spans="15:15" s="14" customFormat="1" x14ac:dyDescent="0.25">
      <c r="O1636" s="15"/>
    </row>
    <row r="1637" spans="15:15" s="14" customFormat="1" x14ac:dyDescent="0.25">
      <c r="O1637" s="15"/>
    </row>
    <row r="1638" spans="15:15" s="14" customFormat="1" x14ac:dyDescent="0.25">
      <c r="O1638" s="15"/>
    </row>
    <row r="1639" spans="15:15" s="14" customFormat="1" x14ac:dyDescent="0.25">
      <c r="O1639" s="15"/>
    </row>
    <row r="1640" spans="15:15" s="14" customFormat="1" x14ac:dyDescent="0.25">
      <c r="O1640" s="15"/>
    </row>
    <row r="1641" spans="15:15" s="14" customFormat="1" x14ac:dyDescent="0.25">
      <c r="O1641" s="15"/>
    </row>
    <row r="1642" spans="15:15" s="14" customFormat="1" x14ac:dyDescent="0.25">
      <c r="O1642" s="15"/>
    </row>
    <row r="1643" spans="15:15" s="14" customFormat="1" x14ac:dyDescent="0.25">
      <c r="O1643" s="15"/>
    </row>
    <row r="1644" spans="15:15" s="14" customFormat="1" x14ac:dyDescent="0.25">
      <c r="O1644" s="15"/>
    </row>
    <row r="1645" spans="15:15" s="14" customFormat="1" x14ac:dyDescent="0.25">
      <c r="O1645" s="15"/>
    </row>
    <row r="1646" spans="15:15" s="14" customFormat="1" x14ac:dyDescent="0.25">
      <c r="O1646" s="15"/>
    </row>
    <row r="1647" spans="15:15" s="14" customFormat="1" x14ac:dyDescent="0.25">
      <c r="O1647" s="15"/>
    </row>
    <row r="1648" spans="15:15" s="14" customFormat="1" x14ac:dyDescent="0.25">
      <c r="O1648" s="15"/>
    </row>
    <row r="1649" spans="15:15" s="14" customFormat="1" x14ac:dyDescent="0.25">
      <c r="O1649" s="15"/>
    </row>
    <row r="1650" spans="15:15" s="14" customFormat="1" x14ac:dyDescent="0.25">
      <c r="O1650" s="15"/>
    </row>
    <row r="1651" spans="15:15" s="14" customFormat="1" x14ac:dyDescent="0.25">
      <c r="O1651" s="15"/>
    </row>
    <row r="1652" spans="15:15" s="14" customFormat="1" x14ac:dyDescent="0.25">
      <c r="O1652" s="15"/>
    </row>
    <row r="1653" spans="15:15" s="14" customFormat="1" x14ac:dyDescent="0.25">
      <c r="O1653" s="15"/>
    </row>
    <row r="1654" spans="15:15" s="14" customFormat="1" x14ac:dyDescent="0.25">
      <c r="O1654" s="15"/>
    </row>
    <row r="1655" spans="15:15" s="14" customFormat="1" x14ac:dyDescent="0.25">
      <c r="O1655" s="15"/>
    </row>
    <row r="1656" spans="15:15" s="14" customFormat="1" x14ac:dyDescent="0.25">
      <c r="O1656" s="15"/>
    </row>
    <row r="1657" spans="15:15" s="14" customFormat="1" x14ac:dyDescent="0.25">
      <c r="O1657" s="15"/>
    </row>
    <row r="1658" spans="15:15" s="14" customFormat="1" x14ac:dyDescent="0.25">
      <c r="O1658" s="15"/>
    </row>
    <row r="1659" spans="15:15" s="14" customFormat="1" x14ac:dyDescent="0.25">
      <c r="O1659" s="15"/>
    </row>
    <row r="1660" spans="15:15" s="14" customFormat="1" x14ac:dyDescent="0.25">
      <c r="O1660" s="15"/>
    </row>
    <row r="1661" spans="15:15" s="14" customFormat="1" x14ac:dyDescent="0.25">
      <c r="O1661" s="15"/>
    </row>
    <row r="1662" spans="15:15" s="14" customFormat="1" x14ac:dyDescent="0.25">
      <c r="O1662" s="15"/>
    </row>
    <row r="1663" spans="15:15" s="14" customFormat="1" x14ac:dyDescent="0.25">
      <c r="O1663" s="15"/>
    </row>
    <row r="1664" spans="15:15" s="14" customFormat="1" x14ac:dyDescent="0.25">
      <c r="O1664" s="15"/>
    </row>
    <row r="1665" spans="15:15" s="14" customFormat="1" x14ac:dyDescent="0.25">
      <c r="O1665" s="15"/>
    </row>
    <row r="1666" spans="15:15" s="14" customFormat="1" x14ac:dyDescent="0.25">
      <c r="O1666" s="15"/>
    </row>
    <row r="1667" spans="15:15" s="14" customFormat="1" x14ac:dyDescent="0.25">
      <c r="O1667" s="15"/>
    </row>
    <row r="1668" spans="15:15" s="14" customFormat="1" x14ac:dyDescent="0.25">
      <c r="O1668" s="15"/>
    </row>
    <row r="1669" spans="15:15" s="14" customFormat="1" x14ac:dyDescent="0.25">
      <c r="O1669" s="15"/>
    </row>
    <row r="1670" spans="15:15" s="14" customFormat="1" x14ac:dyDescent="0.25">
      <c r="O1670" s="15"/>
    </row>
    <row r="1671" spans="15:15" s="14" customFormat="1" x14ac:dyDescent="0.25">
      <c r="O1671" s="15"/>
    </row>
    <row r="1672" spans="15:15" s="14" customFormat="1" x14ac:dyDescent="0.25">
      <c r="O1672" s="15"/>
    </row>
    <row r="1673" spans="15:15" s="14" customFormat="1" x14ac:dyDescent="0.25">
      <c r="O1673" s="15"/>
    </row>
    <row r="1674" spans="15:15" s="14" customFormat="1" x14ac:dyDescent="0.25">
      <c r="O1674" s="15"/>
    </row>
    <row r="1675" spans="15:15" s="14" customFormat="1" x14ac:dyDescent="0.25">
      <c r="O1675" s="15"/>
    </row>
    <row r="1676" spans="15:15" s="14" customFormat="1" x14ac:dyDescent="0.25">
      <c r="O1676" s="15"/>
    </row>
    <row r="1677" spans="15:15" s="14" customFormat="1" x14ac:dyDescent="0.25">
      <c r="O1677" s="15"/>
    </row>
    <row r="1678" spans="15:15" s="14" customFormat="1" x14ac:dyDescent="0.25">
      <c r="O1678" s="15"/>
    </row>
    <row r="1679" spans="15:15" s="14" customFormat="1" x14ac:dyDescent="0.25">
      <c r="O1679" s="15"/>
    </row>
    <row r="1680" spans="15:15" s="14" customFormat="1" x14ac:dyDescent="0.25">
      <c r="O1680" s="15"/>
    </row>
    <row r="1681" spans="15:15" s="14" customFormat="1" x14ac:dyDescent="0.25">
      <c r="O1681" s="15"/>
    </row>
    <row r="1682" spans="15:15" s="14" customFormat="1" x14ac:dyDescent="0.25">
      <c r="O1682" s="15"/>
    </row>
    <row r="1683" spans="15:15" s="14" customFormat="1" x14ac:dyDescent="0.25">
      <c r="O1683" s="15"/>
    </row>
    <row r="1684" spans="15:15" s="14" customFormat="1" x14ac:dyDescent="0.25">
      <c r="O1684" s="15"/>
    </row>
    <row r="1685" spans="15:15" s="14" customFormat="1" x14ac:dyDescent="0.25">
      <c r="O1685" s="15"/>
    </row>
    <row r="1686" spans="15:15" s="14" customFormat="1" x14ac:dyDescent="0.25">
      <c r="O1686" s="15"/>
    </row>
    <row r="1687" spans="15:15" s="14" customFormat="1" x14ac:dyDescent="0.25">
      <c r="O1687" s="15"/>
    </row>
    <row r="1688" spans="15:15" s="14" customFormat="1" x14ac:dyDescent="0.25">
      <c r="O1688" s="15"/>
    </row>
    <row r="1689" spans="15:15" s="14" customFormat="1" x14ac:dyDescent="0.25">
      <c r="O1689" s="15"/>
    </row>
    <row r="1690" spans="15:15" s="14" customFormat="1" x14ac:dyDescent="0.25">
      <c r="O1690" s="15"/>
    </row>
    <row r="1691" spans="15:15" s="14" customFormat="1" x14ac:dyDescent="0.25">
      <c r="O1691" s="15"/>
    </row>
    <row r="1692" spans="15:15" s="14" customFormat="1" x14ac:dyDescent="0.25">
      <c r="O1692" s="15"/>
    </row>
    <row r="1693" spans="15:15" s="14" customFormat="1" x14ac:dyDescent="0.25">
      <c r="O1693" s="15"/>
    </row>
    <row r="1694" spans="15:15" s="14" customFormat="1" x14ac:dyDescent="0.25">
      <c r="O1694" s="15"/>
    </row>
    <row r="1695" spans="15:15" s="14" customFormat="1" x14ac:dyDescent="0.25">
      <c r="O1695" s="15"/>
    </row>
    <row r="1696" spans="15:15" s="14" customFormat="1" x14ac:dyDescent="0.25">
      <c r="O1696" s="15"/>
    </row>
    <row r="1697" spans="15:15" s="14" customFormat="1" x14ac:dyDescent="0.25">
      <c r="O1697" s="15"/>
    </row>
    <row r="1698" spans="15:15" s="14" customFormat="1" x14ac:dyDescent="0.25">
      <c r="O1698" s="15"/>
    </row>
    <row r="1699" spans="15:15" s="14" customFormat="1" x14ac:dyDescent="0.25">
      <c r="O1699" s="15"/>
    </row>
    <row r="1700" spans="15:15" s="14" customFormat="1" x14ac:dyDescent="0.25">
      <c r="O1700" s="15"/>
    </row>
    <row r="1701" spans="15:15" s="14" customFormat="1" x14ac:dyDescent="0.25">
      <c r="O1701" s="15"/>
    </row>
    <row r="1702" spans="15:15" s="14" customFormat="1" x14ac:dyDescent="0.25">
      <c r="O1702" s="15"/>
    </row>
    <row r="1703" spans="15:15" s="14" customFormat="1" x14ac:dyDescent="0.25">
      <c r="O1703" s="15"/>
    </row>
    <row r="1704" spans="15:15" s="14" customFormat="1" x14ac:dyDescent="0.25">
      <c r="O1704" s="15"/>
    </row>
    <row r="1705" spans="15:15" s="14" customFormat="1" x14ac:dyDescent="0.25">
      <c r="O1705" s="15"/>
    </row>
    <row r="1706" spans="15:15" s="14" customFormat="1" x14ac:dyDescent="0.25">
      <c r="O1706" s="15"/>
    </row>
    <row r="1707" spans="15:15" s="14" customFormat="1" x14ac:dyDescent="0.25">
      <c r="O1707" s="15"/>
    </row>
    <row r="1708" spans="15:15" s="14" customFormat="1" x14ac:dyDescent="0.25">
      <c r="O1708" s="15"/>
    </row>
    <row r="1709" spans="15:15" s="14" customFormat="1" x14ac:dyDescent="0.25">
      <c r="O1709" s="15"/>
    </row>
    <row r="1710" spans="15:15" s="14" customFormat="1" x14ac:dyDescent="0.25">
      <c r="O1710" s="15"/>
    </row>
    <row r="1711" spans="15:15" s="14" customFormat="1" x14ac:dyDescent="0.25">
      <c r="O1711" s="15"/>
    </row>
    <row r="1712" spans="15:15" s="14" customFormat="1" x14ac:dyDescent="0.25">
      <c r="O1712" s="15"/>
    </row>
    <row r="1713" spans="15:15" s="14" customFormat="1" x14ac:dyDescent="0.25">
      <c r="O1713" s="15"/>
    </row>
    <row r="1714" spans="15:15" s="14" customFormat="1" x14ac:dyDescent="0.25">
      <c r="O1714" s="15"/>
    </row>
    <row r="1715" spans="15:15" s="14" customFormat="1" x14ac:dyDescent="0.25">
      <c r="O1715" s="15"/>
    </row>
    <row r="1716" spans="15:15" s="14" customFormat="1" x14ac:dyDescent="0.25">
      <c r="O1716" s="15"/>
    </row>
    <row r="1717" spans="15:15" s="14" customFormat="1" x14ac:dyDescent="0.25">
      <c r="O1717" s="15"/>
    </row>
    <row r="1718" spans="15:15" s="14" customFormat="1" x14ac:dyDescent="0.25">
      <c r="O1718" s="15"/>
    </row>
    <row r="1719" spans="15:15" s="14" customFormat="1" x14ac:dyDescent="0.25">
      <c r="O1719" s="15"/>
    </row>
    <row r="1720" spans="15:15" s="14" customFormat="1" x14ac:dyDescent="0.25">
      <c r="O1720" s="15"/>
    </row>
    <row r="1721" spans="15:15" s="14" customFormat="1" x14ac:dyDescent="0.25">
      <c r="O1721" s="15"/>
    </row>
    <row r="1722" spans="15:15" s="14" customFormat="1" x14ac:dyDescent="0.25">
      <c r="O1722" s="15"/>
    </row>
    <row r="1723" spans="15:15" s="14" customFormat="1" x14ac:dyDescent="0.25">
      <c r="O1723" s="15"/>
    </row>
    <row r="1724" spans="15:15" s="14" customFormat="1" x14ac:dyDescent="0.25">
      <c r="O1724" s="15"/>
    </row>
    <row r="1725" spans="15:15" s="14" customFormat="1" x14ac:dyDescent="0.25">
      <c r="O1725" s="15"/>
    </row>
    <row r="1726" spans="15:15" s="14" customFormat="1" x14ac:dyDescent="0.25">
      <c r="O1726" s="15"/>
    </row>
    <row r="1727" spans="15:15" s="14" customFormat="1" x14ac:dyDescent="0.25">
      <c r="O1727" s="15"/>
    </row>
    <row r="1728" spans="15:15" s="14" customFormat="1" x14ac:dyDescent="0.25">
      <c r="O1728" s="15"/>
    </row>
    <row r="1729" spans="15:15" s="14" customFormat="1" x14ac:dyDescent="0.25">
      <c r="O1729" s="15"/>
    </row>
    <row r="1730" spans="15:15" s="14" customFormat="1" x14ac:dyDescent="0.25">
      <c r="O1730" s="15"/>
    </row>
    <row r="1731" spans="15:15" s="14" customFormat="1" x14ac:dyDescent="0.25">
      <c r="O1731" s="15"/>
    </row>
    <row r="1732" spans="15:15" s="14" customFormat="1" x14ac:dyDescent="0.25">
      <c r="O1732" s="15"/>
    </row>
    <row r="1733" spans="15:15" s="14" customFormat="1" x14ac:dyDescent="0.25">
      <c r="O1733" s="15"/>
    </row>
    <row r="1734" spans="15:15" s="14" customFormat="1" x14ac:dyDescent="0.25">
      <c r="O1734" s="15"/>
    </row>
    <row r="1735" spans="15:15" s="14" customFormat="1" x14ac:dyDescent="0.25">
      <c r="O1735" s="15"/>
    </row>
    <row r="1736" spans="15:15" s="14" customFormat="1" x14ac:dyDescent="0.25">
      <c r="O1736" s="15"/>
    </row>
    <row r="1737" spans="15:15" s="14" customFormat="1" x14ac:dyDescent="0.25">
      <c r="O1737" s="15"/>
    </row>
    <row r="1738" spans="15:15" s="14" customFormat="1" x14ac:dyDescent="0.25">
      <c r="O1738" s="15"/>
    </row>
    <row r="1739" spans="15:15" s="14" customFormat="1" x14ac:dyDescent="0.25">
      <c r="O1739" s="15"/>
    </row>
    <row r="1740" spans="15:15" s="14" customFormat="1" x14ac:dyDescent="0.25">
      <c r="O1740" s="15"/>
    </row>
    <row r="1741" spans="15:15" s="14" customFormat="1" x14ac:dyDescent="0.25">
      <c r="O1741" s="15"/>
    </row>
    <row r="1742" spans="15:15" s="14" customFormat="1" x14ac:dyDescent="0.25">
      <c r="O1742" s="15"/>
    </row>
    <row r="1743" spans="15:15" s="14" customFormat="1" x14ac:dyDescent="0.25">
      <c r="O1743" s="15"/>
    </row>
    <row r="1744" spans="15:15" s="14" customFormat="1" x14ac:dyDescent="0.25">
      <c r="O1744" s="15"/>
    </row>
    <row r="1745" spans="15:15" s="14" customFormat="1" x14ac:dyDescent="0.25">
      <c r="O1745" s="15"/>
    </row>
    <row r="1746" spans="15:15" s="14" customFormat="1" x14ac:dyDescent="0.25">
      <c r="O1746" s="15"/>
    </row>
    <row r="1747" spans="15:15" s="14" customFormat="1" x14ac:dyDescent="0.25">
      <c r="O1747" s="15"/>
    </row>
    <row r="1748" spans="15:15" s="14" customFormat="1" x14ac:dyDescent="0.25">
      <c r="O1748" s="15"/>
    </row>
    <row r="1749" spans="15:15" s="14" customFormat="1" x14ac:dyDescent="0.25">
      <c r="O1749" s="15"/>
    </row>
    <row r="1750" spans="15:15" s="14" customFormat="1" x14ac:dyDescent="0.25">
      <c r="O1750" s="15"/>
    </row>
    <row r="1751" spans="15:15" s="14" customFormat="1" x14ac:dyDescent="0.25">
      <c r="O1751" s="15"/>
    </row>
    <row r="1752" spans="15:15" s="14" customFormat="1" x14ac:dyDescent="0.25">
      <c r="O1752" s="15"/>
    </row>
    <row r="1753" spans="15:15" s="14" customFormat="1" x14ac:dyDescent="0.25">
      <c r="O1753" s="15"/>
    </row>
    <row r="1754" spans="15:15" s="14" customFormat="1" x14ac:dyDescent="0.25">
      <c r="O1754" s="15"/>
    </row>
    <row r="1755" spans="15:15" s="14" customFormat="1" x14ac:dyDescent="0.25">
      <c r="O1755" s="15"/>
    </row>
    <row r="1756" spans="15:15" s="14" customFormat="1" x14ac:dyDescent="0.25">
      <c r="O1756" s="15"/>
    </row>
    <row r="1757" spans="15:15" s="14" customFormat="1" x14ac:dyDescent="0.25">
      <c r="O1757" s="15"/>
    </row>
    <row r="1758" spans="15:15" s="14" customFormat="1" x14ac:dyDescent="0.25">
      <c r="O1758" s="15"/>
    </row>
    <row r="1759" spans="15:15" s="14" customFormat="1" x14ac:dyDescent="0.25">
      <c r="O1759" s="15"/>
    </row>
    <row r="1760" spans="15:15" s="14" customFormat="1" x14ac:dyDescent="0.25">
      <c r="O1760" s="15"/>
    </row>
    <row r="1761" spans="15:15" s="14" customFormat="1" x14ac:dyDescent="0.25">
      <c r="O1761" s="15"/>
    </row>
    <row r="1762" spans="15:15" s="14" customFormat="1" x14ac:dyDescent="0.25">
      <c r="O1762" s="15"/>
    </row>
    <row r="1763" spans="15:15" s="14" customFormat="1" x14ac:dyDescent="0.25">
      <c r="O1763" s="15"/>
    </row>
    <row r="1764" spans="15:15" s="14" customFormat="1" x14ac:dyDescent="0.25">
      <c r="O1764" s="15"/>
    </row>
    <row r="1765" spans="15:15" s="14" customFormat="1" x14ac:dyDescent="0.25">
      <c r="O1765" s="15"/>
    </row>
    <row r="1766" spans="15:15" s="14" customFormat="1" x14ac:dyDescent="0.25">
      <c r="O1766" s="15"/>
    </row>
    <row r="1767" spans="15:15" s="14" customFormat="1" x14ac:dyDescent="0.25">
      <c r="O1767" s="15"/>
    </row>
    <row r="1768" spans="15:15" s="14" customFormat="1" x14ac:dyDescent="0.25">
      <c r="O1768" s="15"/>
    </row>
    <row r="1769" spans="15:15" s="14" customFormat="1" x14ac:dyDescent="0.25">
      <c r="O1769" s="15"/>
    </row>
    <row r="1770" spans="15:15" s="14" customFormat="1" x14ac:dyDescent="0.25">
      <c r="O1770" s="15"/>
    </row>
    <row r="1771" spans="15:15" s="14" customFormat="1" x14ac:dyDescent="0.25">
      <c r="O1771" s="15"/>
    </row>
    <row r="1772" spans="15:15" s="14" customFormat="1" x14ac:dyDescent="0.25">
      <c r="O1772" s="15"/>
    </row>
    <row r="1773" spans="15:15" s="14" customFormat="1" x14ac:dyDescent="0.25">
      <c r="O1773" s="15"/>
    </row>
    <row r="1774" spans="15:15" s="14" customFormat="1" x14ac:dyDescent="0.25">
      <c r="O1774" s="15"/>
    </row>
    <row r="1775" spans="15:15" s="14" customFormat="1" x14ac:dyDescent="0.25">
      <c r="O1775" s="15"/>
    </row>
    <row r="1776" spans="15:15" s="14" customFormat="1" x14ac:dyDescent="0.25">
      <c r="O1776" s="15"/>
    </row>
    <row r="1777" spans="15:15" s="14" customFormat="1" x14ac:dyDescent="0.25">
      <c r="O1777" s="15"/>
    </row>
    <row r="1778" spans="15:15" s="14" customFormat="1" x14ac:dyDescent="0.25">
      <c r="O1778" s="15"/>
    </row>
    <row r="1779" spans="15:15" s="14" customFormat="1" x14ac:dyDescent="0.25">
      <c r="O1779" s="15"/>
    </row>
    <row r="1780" spans="15:15" s="14" customFormat="1" x14ac:dyDescent="0.25">
      <c r="O1780" s="15"/>
    </row>
    <row r="1781" spans="15:15" s="14" customFormat="1" x14ac:dyDescent="0.25">
      <c r="O1781" s="15"/>
    </row>
    <row r="1782" spans="15:15" s="14" customFormat="1" x14ac:dyDescent="0.25">
      <c r="O1782" s="15"/>
    </row>
    <row r="1783" spans="15:15" s="14" customFormat="1" x14ac:dyDescent="0.25">
      <c r="O1783" s="15"/>
    </row>
    <row r="1784" spans="15:15" s="14" customFormat="1" x14ac:dyDescent="0.25">
      <c r="O1784" s="15"/>
    </row>
    <row r="1785" spans="15:15" s="14" customFormat="1" x14ac:dyDescent="0.25">
      <c r="O1785" s="15"/>
    </row>
    <row r="1786" spans="15:15" s="14" customFormat="1" x14ac:dyDescent="0.25">
      <c r="O1786" s="15"/>
    </row>
    <row r="1787" spans="15:15" s="14" customFormat="1" x14ac:dyDescent="0.25">
      <c r="O1787" s="15"/>
    </row>
    <row r="1788" spans="15:15" s="14" customFormat="1" x14ac:dyDescent="0.25">
      <c r="O1788" s="15"/>
    </row>
    <row r="1789" spans="15:15" s="14" customFormat="1" x14ac:dyDescent="0.25">
      <c r="O1789" s="15"/>
    </row>
    <row r="1790" spans="15:15" s="14" customFormat="1" x14ac:dyDescent="0.25">
      <c r="O1790" s="15"/>
    </row>
    <row r="1791" spans="15:15" s="14" customFormat="1" x14ac:dyDescent="0.25">
      <c r="O1791" s="15"/>
    </row>
    <row r="1792" spans="15:15" s="14" customFormat="1" x14ac:dyDescent="0.25">
      <c r="O1792" s="15"/>
    </row>
    <row r="1793" spans="15:15" s="14" customFormat="1" x14ac:dyDescent="0.25">
      <c r="O1793" s="15"/>
    </row>
    <row r="1794" spans="15:15" s="14" customFormat="1" x14ac:dyDescent="0.25">
      <c r="O1794" s="15"/>
    </row>
    <row r="1795" spans="15:15" s="14" customFormat="1" x14ac:dyDescent="0.25">
      <c r="O1795" s="15"/>
    </row>
    <row r="1796" spans="15:15" s="14" customFormat="1" x14ac:dyDescent="0.25">
      <c r="O1796" s="15"/>
    </row>
    <row r="1797" spans="15:15" s="14" customFormat="1" x14ac:dyDescent="0.25">
      <c r="O1797" s="15"/>
    </row>
    <row r="1798" spans="15:15" s="14" customFormat="1" x14ac:dyDescent="0.25">
      <c r="O1798" s="15"/>
    </row>
    <row r="1799" spans="15:15" s="14" customFormat="1" x14ac:dyDescent="0.25">
      <c r="O1799" s="15"/>
    </row>
    <row r="1800" spans="15:15" s="14" customFormat="1" x14ac:dyDescent="0.25">
      <c r="O1800" s="15"/>
    </row>
    <row r="1801" spans="15:15" s="14" customFormat="1" x14ac:dyDescent="0.25">
      <c r="O1801" s="15"/>
    </row>
    <row r="1802" spans="15:15" s="14" customFormat="1" x14ac:dyDescent="0.25">
      <c r="O1802" s="15"/>
    </row>
    <row r="1803" spans="15:15" s="14" customFormat="1" x14ac:dyDescent="0.25">
      <c r="O1803" s="15"/>
    </row>
    <row r="1804" spans="15:15" s="14" customFormat="1" x14ac:dyDescent="0.25">
      <c r="O1804" s="15"/>
    </row>
    <row r="1805" spans="15:15" s="14" customFormat="1" x14ac:dyDescent="0.25">
      <c r="O1805" s="15"/>
    </row>
    <row r="1806" spans="15:15" s="14" customFormat="1" x14ac:dyDescent="0.25">
      <c r="O1806" s="15"/>
    </row>
    <row r="1807" spans="15:15" s="14" customFormat="1" x14ac:dyDescent="0.25">
      <c r="O1807" s="15"/>
    </row>
    <row r="1808" spans="15:15" s="14" customFormat="1" x14ac:dyDescent="0.25">
      <c r="O1808" s="15"/>
    </row>
    <row r="1809" spans="15:15" s="14" customFormat="1" x14ac:dyDescent="0.25">
      <c r="O1809" s="15"/>
    </row>
    <row r="1810" spans="15:15" s="14" customFormat="1" x14ac:dyDescent="0.25">
      <c r="O1810" s="15"/>
    </row>
    <row r="1811" spans="15:15" s="14" customFormat="1" x14ac:dyDescent="0.25">
      <c r="O1811" s="15"/>
    </row>
    <row r="1812" spans="15:15" s="14" customFormat="1" x14ac:dyDescent="0.25">
      <c r="O1812" s="15"/>
    </row>
    <row r="1813" spans="15:15" s="14" customFormat="1" x14ac:dyDescent="0.25">
      <c r="O1813" s="15"/>
    </row>
    <row r="1814" spans="15:15" s="14" customFormat="1" x14ac:dyDescent="0.25">
      <c r="O1814" s="15"/>
    </row>
    <row r="1815" spans="15:15" s="14" customFormat="1" x14ac:dyDescent="0.25">
      <c r="O1815" s="15"/>
    </row>
    <row r="1816" spans="15:15" s="14" customFormat="1" x14ac:dyDescent="0.25">
      <c r="O1816" s="15"/>
    </row>
    <row r="1817" spans="15:15" s="14" customFormat="1" x14ac:dyDescent="0.25">
      <c r="O1817" s="15"/>
    </row>
    <row r="1818" spans="15:15" s="14" customFormat="1" x14ac:dyDescent="0.25">
      <c r="O1818" s="15"/>
    </row>
    <row r="1819" spans="15:15" s="14" customFormat="1" x14ac:dyDescent="0.25">
      <c r="O1819" s="15"/>
    </row>
    <row r="1820" spans="15:15" s="14" customFormat="1" x14ac:dyDescent="0.25">
      <c r="O1820" s="15"/>
    </row>
    <row r="1821" spans="15:15" s="14" customFormat="1" x14ac:dyDescent="0.25">
      <c r="O1821" s="15"/>
    </row>
    <row r="1822" spans="15:15" s="14" customFormat="1" x14ac:dyDescent="0.25">
      <c r="O1822" s="15"/>
    </row>
    <row r="1823" spans="15:15" s="14" customFormat="1" x14ac:dyDescent="0.25">
      <c r="O1823" s="15"/>
    </row>
    <row r="1824" spans="15:15" s="14" customFormat="1" x14ac:dyDescent="0.25">
      <c r="O1824" s="15"/>
    </row>
    <row r="1825" spans="15:15" s="14" customFormat="1" x14ac:dyDescent="0.25">
      <c r="O1825" s="15"/>
    </row>
    <row r="1826" spans="15:15" s="14" customFormat="1" x14ac:dyDescent="0.25">
      <c r="O1826" s="15"/>
    </row>
    <row r="1827" spans="15:15" s="14" customFormat="1" x14ac:dyDescent="0.25">
      <c r="O1827" s="15"/>
    </row>
    <row r="1828" spans="15:15" s="14" customFormat="1" x14ac:dyDescent="0.25">
      <c r="O1828" s="15"/>
    </row>
    <row r="1829" spans="15:15" s="14" customFormat="1" x14ac:dyDescent="0.25">
      <c r="O1829" s="15"/>
    </row>
    <row r="1830" spans="15:15" s="14" customFormat="1" x14ac:dyDescent="0.25">
      <c r="O1830" s="15"/>
    </row>
    <row r="1831" spans="15:15" s="14" customFormat="1" x14ac:dyDescent="0.25">
      <c r="O1831" s="15"/>
    </row>
    <row r="1832" spans="15:15" s="14" customFormat="1" x14ac:dyDescent="0.25">
      <c r="O1832" s="15"/>
    </row>
    <row r="1833" spans="15:15" s="14" customFormat="1" x14ac:dyDescent="0.25">
      <c r="O1833" s="15"/>
    </row>
    <row r="1834" spans="15:15" s="14" customFormat="1" x14ac:dyDescent="0.25">
      <c r="O1834" s="15"/>
    </row>
    <row r="1835" spans="15:15" s="14" customFormat="1" x14ac:dyDescent="0.25">
      <c r="O1835" s="15"/>
    </row>
    <row r="1836" spans="15:15" s="14" customFormat="1" x14ac:dyDescent="0.25">
      <c r="O1836" s="15"/>
    </row>
    <row r="1837" spans="15:15" s="14" customFormat="1" x14ac:dyDescent="0.25">
      <c r="O1837" s="15"/>
    </row>
    <row r="1838" spans="15:15" s="14" customFormat="1" x14ac:dyDescent="0.25">
      <c r="O1838" s="15"/>
    </row>
    <row r="1839" spans="15:15" s="14" customFormat="1" x14ac:dyDescent="0.25">
      <c r="O1839" s="15"/>
    </row>
    <row r="1840" spans="15:15" s="14" customFormat="1" x14ac:dyDescent="0.25">
      <c r="O1840" s="15"/>
    </row>
    <row r="1841" spans="15:15" s="14" customFormat="1" x14ac:dyDescent="0.25">
      <c r="O1841" s="15"/>
    </row>
    <row r="1842" spans="15:15" s="14" customFormat="1" x14ac:dyDescent="0.25">
      <c r="O1842" s="15"/>
    </row>
    <row r="1843" spans="15:15" s="14" customFormat="1" x14ac:dyDescent="0.25">
      <c r="O1843" s="15"/>
    </row>
    <row r="1844" spans="15:15" s="14" customFormat="1" x14ac:dyDescent="0.25">
      <c r="O1844" s="15"/>
    </row>
    <row r="1845" spans="15:15" s="14" customFormat="1" x14ac:dyDescent="0.25">
      <c r="O1845" s="15"/>
    </row>
    <row r="1846" spans="15:15" s="14" customFormat="1" x14ac:dyDescent="0.25">
      <c r="O1846" s="15"/>
    </row>
    <row r="1847" spans="15:15" s="14" customFormat="1" x14ac:dyDescent="0.25">
      <c r="O1847" s="15"/>
    </row>
    <row r="1848" spans="15:15" s="14" customFormat="1" x14ac:dyDescent="0.25">
      <c r="O1848" s="15"/>
    </row>
    <row r="1849" spans="15:15" s="14" customFormat="1" x14ac:dyDescent="0.25">
      <c r="O1849" s="15"/>
    </row>
    <row r="1850" spans="15:15" s="14" customFormat="1" x14ac:dyDescent="0.25">
      <c r="O1850" s="15"/>
    </row>
    <row r="1851" spans="15:15" s="14" customFormat="1" x14ac:dyDescent="0.25">
      <c r="O1851" s="15"/>
    </row>
    <row r="1852" spans="15:15" s="14" customFormat="1" x14ac:dyDescent="0.25">
      <c r="O1852" s="15"/>
    </row>
    <row r="1853" spans="15:15" s="14" customFormat="1" x14ac:dyDescent="0.25">
      <c r="O1853" s="15"/>
    </row>
    <row r="1854" spans="15:15" s="14" customFormat="1" x14ac:dyDescent="0.25">
      <c r="O1854" s="15"/>
    </row>
    <row r="1855" spans="15:15" s="14" customFormat="1" x14ac:dyDescent="0.25">
      <c r="O1855" s="15"/>
    </row>
    <row r="1856" spans="15:15" s="14" customFormat="1" x14ac:dyDescent="0.25">
      <c r="O1856" s="15"/>
    </row>
    <row r="1857" spans="15:15" s="14" customFormat="1" x14ac:dyDescent="0.25">
      <c r="O1857" s="15"/>
    </row>
    <row r="1858" spans="15:15" s="14" customFormat="1" x14ac:dyDescent="0.25">
      <c r="O1858" s="15"/>
    </row>
    <row r="1859" spans="15:15" s="14" customFormat="1" x14ac:dyDescent="0.25">
      <c r="O1859" s="15"/>
    </row>
    <row r="1860" spans="15:15" s="14" customFormat="1" x14ac:dyDescent="0.25">
      <c r="O1860" s="15"/>
    </row>
    <row r="1861" spans="15:15" s="14" customFormat="1" x14ac:dyDescent="0.25">
      <c r="O1861" s="15"/>
    </row>
    <row r="1862" spans="15:15" s="14" customFormat="1" x14ac:dyDescent="0.25">
      <c r="O1862" s="15"/>
    </row>
    <row r="1863" spans="15:15" s="14" customFormat="1" x14ac:dyDescent="0.25">
      <c r="O1863" s="15"/>
    </row>
    <row r="1864" spans="15:15" s="14" customFormat="1" x14ac:dyDescent="0.25">
      <c r="O1864" s="15"/>
    </row>
    <row r="1865" spans="15:15" s="14" customFormat="1" x14ac:dyDescent="0.25">
      <c r="O1865" s="15"/>
    </row>
    <row r="1866" spans="15:15" s="14" customFormat="1" x14ac:dyDescent="0.25">
      <c r="O1866" s="15"/>
    </row>
    <row r="1867" spans="15:15" s="14" customFormat="1" x14ac:dyDescent="0.25">
      <c r="O1867" s="15"/>
    </row>
    <row r="1868" spans="15:15" s="14" customFormat="1" x14ac:dyDescent="0.25">
      <c r="O1868" s="15"/>
    </row>
    <row r="1869" spans="15:15" s="14" customFormat="1" x14ac:dyDescent="0.25">
      <c r="O1869" s="15"/>
    </row>
    <row r="1870" spans="15:15" s="14" customFormat="1" x14ac:dyDescent="0.25">
      <c r="O1870" s="15"/>
    </row>
    <row r="1871" spans="15:15" s="14" customFormat="1" x14ac:dyDescent="0.25">
      <c r="O1871" s="15"/>
    </row>
    <row r="1872" spans="15:15" s="14" customFormat="1" x14ac:dyDescent="0.25">
      <c r="O1872" s="15"/>
    </row>
    <row r="1873" spans="15:15" s="14" customFormat="1" x14ac:dyDescent="0.25">
      <c r="O1873" s="15"/>
    </row>
    <row r="1874" spans="15:15" s="14" customFormat="1" x14ac:dyDescent="0.25">
      <c r="O1874" s="15"/>
    </row>
    <row r="1875" spans="15:15" s="14" customFormat="1" x14ac:dyDescent="0.25">
      <c r="O1875" s="15"/>
    </row>
    <row r="1876" spans="15:15" s="14" customFormat="1" x14ac:dyDescent="0.25">
      <c r="O1876" s="15"/>
    </row>
    <row r="1877" spans="15:15" s="14" customFormat="1" x14ac:dyDescent="0.25">
      <c r="O1877" s="15"/>
    </row>
    <row r="1878" spans="15:15" s="14" customFormat="1" x14ac:dyDescent="0.25">
      <c r="O1878" s="15"/>
    </row>
    <row r="1879" spans="15:15" s="14" customFormat="1" x14ac:dyDescent="0.25">
      <c r="O1879" s="15"/>
    </row>
    <row r="1880" spans="15:15" s="14" customFormat="1" x14ac:dyDescent="0.25">
      <c r="O1880" s="15"/>
    </row>
    <row r="1881" spans="15:15" s="14" customFormat="1" x14ac:dyDescent="0.25">
      <c r="O1881" s="15"/>
    </row>
    <row r="1882" spans="15:15" s="14" customFormat="1" x14ac:dyDescent="0.25">
      <c r="O1882" s="15"/>
    </row>
    <row r="1883" spans="15:15" s="14" customFormat="1" x14ac:dyDescent="0.25">
      <c r="O1883" s="15"/>
    </row>
    <row r="1884" spans="15:15" s="14" customFormat="1" x14ac:dyDescent="0.25">
      <c r="O1884" s="15"/>
    </row>
    <row r="1885" spans="15:15" s="14" customFormat="1" x14ac:dyDescent="0.25">
      <c r="O1885" s="15"/>
    </row>
    <row r="1886" spans="15:15" s="14" customFormat="1" x14ac:dyDescent="0.25">
      <c r="O1886" s="15"/>
    </row>
    <row r="1887" spans="15:15" s="14" customFormat="1" x14ac:dyDescent="0.25">
      <c r="O1887" s="15"/>
    </row>
    <row r="1888" spans="15:15" s="14" customFormat="1" x14ac:dyDescent="0.25">
      <c r="O1888" s="15"/>
    </row>
    <row r="1889" spans="15:15" s="14" customFormat="1" x14ac:dyDescent="0.25">
      <c r="O1889" s="15"/>
    </row>
    <row r="1890" spans="15:15" s="14" customFormat="1" x14ac:dyDescent="0.25">
      <c r="O1890" s="15"/>
    </row>
    <row r="1891" spans="15:15" s="14" customFormat="1" x14ac:dyDescent="0.25">
      <c r="O1891" s="15"/>
    </row>
    <row r="1892" spans="15:15" s="14" customFormat="1" x14ac:dyDescent="0.25">
      <c r="O1892" s="15"/>
    </row>
    <row r="1893" spans="15:15" s="14" customFormat="1" x14ac:dyDescent="0.25">
      <c r="O1893" s="15"/>
    </row>
    <row r="1894" spans="15:15" s="14" customFormat="1" x14ac:dyDescent="0.25">
      <c r="O1894" s="15"/>
    </row>
    <row r="1895" spans="15:15" s="14" customFormat="1" x14ac:dyDescent="0.25">
      <c r="O1895" s="15"/>
    </row>
    <row r="1896" spans="15:15" s="14" customFormat="1" x14ac:dyDescent="0.25">
      <c r="O1896" s="15"/>
    </row>
    <row r="1897" spans="15:15" s="14" customFormat="1" x14ac:dyDescent="0.25">
      <c r="O1897" s="15"/>
    </row>
    <row r="1898" spans="15:15" s="14" customFormat="1" x14ac:dyDescent="0.25">
      <c r="O1898" s="15"/>
    </row>
    <row r="1899" spans="15:15" s="14" customFormat="1" x14ac:dyDescent="0.25">
      <c r="O1899" s="15"/>
    </row>
    <row r="1900" spans="15:15" s="14" customFormat="1" x14ac:dyDescent="0.25">
      <c r="O1900" s="15"/>
    </row>
    <row r="1901" spans="15:15" s="14" customFormat="1" x14ac:dyDescent="0.25">
      <c r="O1901" s="15"/>
    </row>
    <row r="1902" spans="15:15" s="14" customFormat="1" x14ac:dyDescent="0.25">
      <c r="O1902" s="15"/>
    </row>
    <row r="1903" spans="15:15" s="14" customFormat="1" x14ac:dyDescent="0.25">
      <c r="O1903" s="15"/>
    </row>
    <row r="1904" spans="15:15" s="14" customFormat="1" x14ac:dyDescent="0.25">
      <c r="O1904" s="15"/>
    </row>
    <row r="1905" spans="15:15" s="14" customFormat="1" x14ac:dyDescent="0.25">
      <c r="O1905" s="15"/>
    </row>
    <row r="1906" spans="15:15" s="14" customFormat="1" x14ac:dyDescent="0.25">
      <c r="O1906" s="15"/>
    </row>
    <row r="1907" spans="15:15" s="14" customFormat="1" x14ac:dyDescent="0.25">
      <c r="O1907" s="15"/>
    </row>
    <row r="1908" spans="15:15" s="14" customFormat="1" x14ac:dyDescent="0.25">
      <c r="O1908" s="15"/>
    </row>
    <row r="1909" spans="15:15" s="14" customFormat="1" x14ac:dyDescent="0.25">
      <c r="O1909" s="15"/>
    </row>
    <row r="1910" spans="15:15" s="14" customFormat="1" x14ac:dyDescent="0.25">
      <c r="O1910" s="15"/>
    </row>
    <row r="1911" spans="15:15" s="14" customFormat="1" x14ac:dyDescent="0.25">
      <c r="O1911" s="15"/>
    </row>
    <row r="1912" spans="15:15" s="14" customFormat="1" x14ac:dyDescent="0.25">
      <c r="O1912" s="15"/>
    </row>
    <row r="1913" spans="15:15" s="14" customFormat="1" x14ac:dyDescent="0.25">
      <c r="O1913" s="15"/>
    </row>
    <row r="1914" spans="15:15" s="14" customFormat="1" x14ac:dyDescent="0.25">
      <c r="O1914" s="15"/>
    </row>
    <row r="1915" spans="15:15" s="14" customFormat="1" x14ac:dyDescent="0.25">
      <c r="O1915" s="15"/>
    </row>
    <row r="1916" spans="15:15" s="14" customFormat="1" x14ac:dyDescent="0.25">
      <c r="O1916" s="15"/>
    </row>
    <row r="1917" spans="15:15" s="14" customFormat="1" x14ac:dyDescent="0.25">
      <c r="O1917" s="15"/>
    </row>
    <row r="1918" spans="15:15" s="14" customFormat="1" x14ac:dyDescent="0.25">
      <c r="O1918" s="15"/>
    </row>
    <row r="1919" spans="15:15" s="14" customFormat="1" x14ac:dyDescent="0.25">
      <c r="O1919" s="15"/>
    </row>
    <row r="1920" spans="15:15" s="14" customFormat="1" x14ac:dyDescent="0.25">
      <c r="O1920" s="15"/>
    </row>
    <row r="1921" spans="15:15" s="14" customFormat="1" x14ac:dyDescent="0.25">
      <c r="O1921" s="15"/>
    </row>
    <row r="1922" spans="15:15" s="14" customFormat="1" x14ac:dyDescent="0.25">
      <c r="O1922" s="15"/>
    </row>
    <row r="1923" spans="15:15" s="14" customFormat="1" x14ac:dyDescent="0.25">
      <c r="O1923" s="15"/>
    </row>
    <row r="1924" spans="15:15" s="14" customFormat="1" x14ac:dyDescent="0.25">
      <c r="O1924" s="15"/>
    </row>
    <row r="1925" spans="15:15" s="14" customFormat="1" x14ac:dyDescent="0.25">
      <c r="O1925" s="15"/>
    </row>
    <row r="1926" spans="15:15" s="14" customFormat="1" x14ac:dyDescent="0.25">
      <c r="O1926" s="15"/>
    </row>
    <row r="1927" spans="15:15" s="14" customFormat="1" x14ac:dyDescent="0.25">
      <c r="O1927" s="15"/>
    </row>
    <row r="1928" spans="15:15" s="14" customFormat="1" x14ac:dyDescent="0.25">
      <c r="O1928" s="15"/>
    </row>
    <row r="1929" spans="15:15" s="14" customFormat="1" x14ac:dyDescent="0.25">
      <c r="O1929" s="15"/>
    </row>
    <row r="1930" spans="15:15" s="14" customFormat="1" x14ac:dyDescent="0.25">
      <c r="O1930" s="15"/>
    </row>
    <row r="1931" spans="15:15" s="14" customFormat="1" x14ac:dyDescent="0.25">
      <c r="O1931" s="15"/>
    </row>
    <row r="1932" spans="15:15" s="14" customFormat="1" x14ac:dyDescent="0.25">
      <c r="O1932" s="15"/>
    </row>
    <row r="1933" spans="15:15" s="14" customFormat="1" x14ac:dyDescent="0.25">
      <c r="O1933" s="15"/>
    </row>
    <row r="1934" spans="15:15" s="14" customFormat="1" x14ac:dyDescent="0.25">
      <c r="O1934" s="15"/>
    </row>
    <row r="1935" spans="15:15" s="14" customFormat="1" x14ac:dyDescent="0.25">
      <c r="O1935" s="15"/>
    </row>
    <row r="1936" spans="15:15" s="14" customFormat="1" x14ac:dyDescent="0.25">
      <c r="O1936" s="15"/>
    </row>
    <row r="1937" spans="15:15" s="14" customFormat="1" x14ac:dyDescent="0.25">
      <c r="O1937" s="15"/>
    </row>
    <row r="1938" spans="15:15" s="14" customFormat="1" x14ac:dyDescent="0.25">
      <c r="O1938" s="15"/>
    </row>
    <row r="1939" spans="15:15" s="14" customFormat="1" x14ac:dyDescent="0.25">
      <c r="O1939" s="15"/>
    </row>
    <row r="1940" spans="15:15" s="14" customFormat="1" x14ac:dyDescent="0.25">
      <c r="O1940" s="15"/>
    </row>
    <row r="1941" spans="15:15" s="14" customFormat="1" x14ac:dyDescent="0.25">
      <c r="O1941" s="15"/>
    </row>
    <row r="1942" spans="15:15" s="14" customFormat="1" x14ac:dyDescent="0.25">
      <c r="O1942" s="15"/>
    </row>
    <row r="1943" spans="15:15" s="14" customFormat="1" x14ac:dyDescent="0.25">
      <c r="O1943" s="15"/>
    </row>
    <row r="1944" spans="15:15" s="14" customFormat="1" x14ac:dyDescent="0.25">
      <c r="O1944" s="15"/>
    </row>
    <row r="1945" spans="15:15" s="14" customFormat="1" x14ac:dyDescent="0.25">
      <c r="O1945" s="15"/>
    </row>
    <row r="1946" spans="15:15" s="14" customFormat="1" x14ac:dyDescent="0.25">
      <c r="O1946" s="15"/>
    </row>
    <row r="1947" spans="15:15" s="14" customFormat="1" x14ac:dyDescent="0.25">
      <c r="O1947" s="15"/>
    </row>
    <row r="1948" spans="15:15" s="14" customFormat="1" x14ac:dyDescent="0.25">
      <c r="O1948" s="15"/>
    </row>
    <row r="1949" spans="15:15" s="14" customFormat="1" x14ac:dyDescent="0.25">
      <c r="O1949" s="15"/>
    </row>
    <row r="1950" spans="15:15" s="14" customFormat="1" x14ac:dyDescent="0.25">
      <c r="O1950" s="15"/>
    </row>
  </sheetData>
  <mergeCells count="19">
    <mergeCell ref="A1:L1"/>
    <mergeCell ref="M4:M5"/>
    <mergeCell ref="M6:M7"/>
    <mergeCell ref="M8:M9"/>
    <mergeCell ref="M18:M19"/>
    <mergeCell ref="M10:M11"/>
    <mergeCell ref="M12:M13"/>
    <mergeCell ref="M14:M15"/>
    <mergeCell ref="M16:M17"/>
    <mergeCell ref="M20:M21"/>
    <mergeCell ref="M38:M39"/>
    <mergeCell ref="M26:M27"/>
    <mergeCell ref="M28:M29"/>
    <mergeCell ref="M30:M31"/>
    <mergeCell ref="M32:M33"/>
    <mergeCell ref="M34:M35"/>
    <mergeCell ref="M36:M37"/>
    <mergeCell ref="M22:M23"/>
    <mergeCell ref="M24:M25"/>
  </mergeCells>
  <phoneticPr fontId="12" type="noConversion"/>
  <pageMargins left="0.47" right="0.13" top="1" bottom="1" header="0.5" footer="0.5"/>
  <pageSetup scale="83" orientation="landscape" horizontalDpi="300" verticalDpi="300" r:id="rId1"/>
  <headerFooter alignWithMargins="0"/>
  <rowBreaks count="1" manualBreakCount="1">
    <brk id="2" max="9" man="1"/>
  </rowBreaks>
  <colBreaks count="1" manualBreakCount="1">
    <brk id="9" min="1" max="4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48"/>
  <sheetViews>
    <sheetView zoomScale="75" zoomScaleNormal="75" zoomScalePageLayoutView="75" workbookViewId="0">
      <selection activeCell="K50" sqref="K50"/>
    </sheetView>
  </sheetViews>
  <sheetFormatPr defaultColWidth="8.81640625" defaultRowHeight="12.5" x14ac:dyDescent="0.25"/>
  <cols>
    <col min="2" max="2" width="19.1796875" customWidth="1"/>
    <col min="3" max="12" width="15.81640625" customWidth="1"/>
  </cols>
  <sheetData>
    <row r="1" spans="1:12" ht="20" x14ac:dyDescent="0.4">
      <c r="A1" s="530" t="s">
        <v>2085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3" spans="1:1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</row>
    <row r="4" spans="1:12" ht="13" x14ac:dyDescent="0.3">
      <c r="A4" s="42">
        <v>1</v>
      </c>
      <c r="B4" s="47" t="s">
        <v>229</v>
      </c>
      <c r="C4" s="57" t="s">
        <v>2207</v>
      </c>
      <c r="D4" s="57" t="s">
        <v>2225</v>
      </c>
      <c r="E4" s="57" t="s">
        <v>2243</v>
      </c>
      <c r="F4" s="57" t="s">
        <v>2261</v>
      </c>
      <c r="G4" s="57" t="s">
        <v>2279</v>
      </c>
      <c r="H4" s="57" t="s">
        <v>2296</v>
      </c>
      <c r="I4" s="57" t="s">
        <v>2312</v>
      </c>
      <c r="J4" s="57" t="s">
        <v>2330</v>
      </c>
      <c r="K4" s="57" t="s">
        <v>2347</v>
      </c>
      <c r="L4" s="135" t="s">
        <v>2380</v>
      </c>
    </row>
    <row r="5" spans="1:12" ht="13.5" thickBot="1" x14ac:dyDescent="0.35">
      <c r="A5" s="48"/>
      <c r="B5" s="49" t="s">
        <v>385</v>
      </c>
      <c r="C5" s="131"/>
      <c r="D5" s="131" t="s">
        <v>543</v>
      </c>
      <c r="E5" s="131"/>
      <c r="F5" s="131"/>
      <c r="G5" s="131"/>
      <c r="H5" s="131"/>
      <c r="I5" s="131"/>
      <c r="J5" s="131"/>
      <c r="K5" s="131"/>
      <c r="L5" s="136"/>
    </row>
    <row r="6" spans="1:12" ht="13" x14ac:dyDescent="0.3">
      <c r="A6" s="46">
        <v>2</v>
      </c>
      <c r="B6" s="105" t="s">
        <v>1918</v>
      </c>
      <c r="C6" s="57" t="s">
        <v>2208</v>
      </c>
      <c r="D6" s="57" t="s">
        <v>2226</v>
      </c>
      <c r="E6" s="57" t="s">
        <v>2244</v>
      </c>
      <c r="F6" s="57" t="s">
        <v>2262</v>
      </c>
      <c r="G6" s="57" t="s">
        <v>2280</v>
      </c>
      <c r="H6" s="57" t="s">
        <v>2297</v>
      </c>
      <c r="I6" s="57" t="s">
        <v>2313</v>
      </c>
      <c r="J6" s="57" t="s">
        <v>2331</v>
      </c>
      <c r="K6" s="57" t="s">
        <v>2348</v>
      </c>
      <c r="L6" s="135" t="s">
        <v>2381</v>
      </c>
    </row>
    <row r="7" spans="1:12" ht="13.5" thickBot="1" x14ac:dyDescent="0.35">
      <c r="A7" s="48"/>
      <c r="B7" s="49" t="s">
        <v>385</v>
      </c>
      <c r="C7" s="131" t="s">
        <v>614</v>
      </c>
      <c r="D7" s="131"/>
      <c r="E7" s="131"/>
      <c r="F7" s="131"/>
      <c r="G7" s="131"/>
      <c r="H7" s="131"/>
      <c r="I7" s="131"/>
      <c r="J7" s="131" t="s">
        <v>543</v>
      </c>
      <c r="K7" s="131"/>
      <c r="L7" s="136" t="s">
        <v>543</v>
      </c>
    </row>
    <row r="8" spans="1:12" ht="14.5" x14ac:dyDescent="0.35">
      <c r="A8" s="46">
        <v>3</v>
      </c>
      <c r="B8" s="47" t="s">
        <v>235</v>
      </c>
      <c r="C8" s="57" t="s">
        <v>2209</v>
      </c>
      <c r="D8" s="57" t="s">
        <v>2227</v>
      </c>
      <c r="E8" s="57" t="s">
        <v>2245</v>
      </c>
      <c r="F8" s="57" t="s">
        <v>2263</v>
      </c>
      <c r="G8" s="57" t="s">
        <v>2281</v>
      </c>
      <c r="H8" s="57" t="s">
        <v>2298</v>
      </c>
      <c r="I8" s="132" t="s">
        <v>2314</v>
      </c>
      <c r="J8" s="57" t="s">
        <v>2332</v>
      </c>
      <c r="K8" s="132" t="s">
        <v>2314</v>
      </c>
      <c r="L8" s="137" t="s">
        <v>2314</v>
      </c>
    </row>
    <row r="9" spans="1:12" ht="13.5" thickBot="1" x14ac:dyDescent="0.35">
      <c r="A9" s="48"/>
      <c r="B9" s="49" t="s">
        <v>385</v>
      </c>
      <c r="C9" s="131"/>
      <c r="D9" s="131"/>
      <c r="E9" s="131"/>
      <c r="F9" s="131"/>
      <c r="G9" s="131"/>
      <c r="H9" s="131"/>
      <c r="I9" s="131"/>
      <c r="J9" s="131" t="s">
        <v>543</v>
      </c>
      <c r="K9" s="131"/>
      <c r="L9" s="136"/>
    </row>
    <row r="10" spans="1:12" ht="13" x14ac:dyDescent="0.3">
      <c r="A10" s="46">
        <v>4</v>
      </c>
      <c r="B10" s="105" t="s">
        <v>614</v>
      </c>
      <c r="C10" s="57" t="s">
        <v>2210</v>
      </c>
      <c r="D10" s="57" t="s">
        <v>2228</v>
      </c>
      <c r="E10" s="57" t="s">
        <v>2246</v>
      </c>
      <c r="F10" s="57" t="s">
        <v>2264</v>
      </c>
      <c r="G10" s="133" t="s">
        <v>1024</v>
      </c>
      <c r="H10" s="57" t="s">
        <v>2299</v>
      </c>
      <c r="I10" s="57" t="s">
        <v>2315</v>
      </c>
      <c r="J10" s="57" t="s">
        <v>2333</v>
      </c>
      <c r="K10" s="57" t="s">
        <v>2349</v>
      </c>
      <c r="L10" s="135" t="s">
        <v>2382</v>
      </c>
    </row>
    <row r="11" spans="1:12" ht="13.5" thickBot="1" x14ac:dyDescent="0.35">
      <c r="A11" s="48"/>
      <c r="B11" s="49" t="s">
        <v>385</v>
      </c>
      <c r="C11" s="131" t="s">
        <v>1918</v>
      </c>
      <c r="D11" s="131"/>
      <c r="E11" s="131"/>
      <c r="F11" s="131"/>
      <c r="G11" s="131"/>
      <c r="H11" s="131" t="s">
        <v>1918</v>
      </c>
      <c r="I11" s="131" t="s">
        <v>735</v>
      </c>
      <c r="J11" s="131" t="s">
        <v>543</v>
      </c>
      <c r="K11" s="131" t="s">
        <v>543</v>
      </c>
      <c r="L11" s="136"/>
    </row>
    <row r="12" spans="1:12" ht="13" x14ac:dyDescent="0.3">
      <c r="A12" s="46">
        <v>5</v>
      </c>
      <c r="B12" s="47" t="s">
        <v>698</v>
      </c>
      <c r="C12" s="57" t="s">
        <v>2211</v>
      </c>
      <c r="D12" s="57" t="s">
        <v>2229</v>
      </c>
      <c r="E12" s="57" t="s">
        <v>2247</v>
      </c>
      <c r="F12" s="57" t="s">
        <v>2265</v>
      </c>
      <c r="G12" s="57" t="s">
        <v>2282</v>
      </c>
      <c r="H12" s="57" t="s">
        <v>2300</v>
      </c>
      <c r="I12" s="57" t="s">
        <v>2316</v>
      </c>
      <c r="J12" s="57" t="s">
        <v>2334</v>
      </c>
      <c r="K12" s="57" t="s">
        <v>2350</v>
      </c>
      <c r="L12" s="135" t="s">
        <v>1856</v>
      </c>
    </row>
    <row r="13" spans="1:12" ht="13.5" thickBot="1" x14ac:dyDescent="0.35">
      <c r="A13" s="48"/>
      <c r="B13" s="49" t="s">
        <v>385</v>
      </c>
      <c r="C13" s="131" t="s">
        <v>614</v>
      </c>
      <c r="D13" s="131"/>
      <c r="E13" s="131"/>
      <c r="F13" s="131"/>
      <c r="G13" s="131"/>
      <c r="H13" s="131"/>
      <c r="I13" s="131"/>
      <c r="J13" s="131" t="s">
        <v>1063</v>
      </c>
      <c r="K13" s="131"/>
      <c r="L13" s="136"/>
    </row>
    <row r="14" spans="1:12" ht="13" x14ac:dyDescent="0.3">
      <c r="A14" s="46">
        <v>6</v>
      </c>
      <c r="B14" s="47" t="s">
        <v>920</v>
      </c>
      <c r="C14" s="57" t="s">
        <v>2212</v>
      </c>
      <c r="D14" s="57" t="s">
        <v>2230</v>
      </c>
      <c r="E14" s="57" t="s">
        <v>2248</v>
      </c>
      <c r="F14" s="57" t="s">
        <v>2266</v>
      </c>
      <c r="G14" s="57" t="s">
        <v>2283</v>
      </c>
      <c r="H14" s="57" t="s">
        <v>2301</v>
      </c>
      <c r="I14" s="57" t="s">
        <v>2317</v>
      </c>
      <c r="J14" s="57" t="s">
        <v>2335</v>
      </c>
      <c r="K14" s="57" t="s">
        <v>2351</v>
      </c>
      <c r="L14" s="135" t="s">
        <v>2383</v>
      </c>
    </row>
    <row r="15" spans="1:12" ht="13.5" thickBot="1" x14ac:dyDescent="0.35">
      <c r="A15" s="48"/>
      <c r="B15" s="49" t="s">
        <v>385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6"/>
    </row>
    <row r="16" spans="1:12" ht="13" x14ac:dyDescent="0.3">
      <c r="A16" s="46">
        <v>7</v>
      </c>
      <c r="B16" s="105" t="s">
        <v>1063</v>
      </c>
      <c r="C16" s="57" t="s">
        <v>2213</v>
      </c>
      <c r="D16" s="57" t="s">
        <v>2231</v>
      </c>
      <c r="E16" s="57" t="s">
        <v>2249</v>
      </c>
      <c r="F16" s="57" t="s">
        <v>2267</v>
      </c>
      <c r="G16" s="57" t="s">
        <v>2284</v>
      </c>
      <c r="H16" s="57" t="s">
        <v>2302</v>
      </c>
      <c r="I16" s="57" t="s">
        <v>2318</v>
      </c>
      <c r="J16" s="57" t="s">
        <v>2336</v>
      </c>
      <c r="K16" s="57" t="s">
        <v>2352</v>
      </c>
      <c r="L16" s="135" t="s">
        <v>2384</v>
      </c>
    </row>
    <row r="17" spans="1:12" ht="13.5" thickBot="1" x14ac:dyDescent="0.35">
      <c r="A17" s="48"/>
      <c r="B17" s="49" t="s">
        <v>385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6"/>
    </row>
    <row r="18" spans="1:12" ht="13" x14ac:dyDescent="0.3">
      <c r="A18" s="46">
        <v>8</v>
      </c>
      <c r="B18" s="50" t="s">
        <v>1916</v>
      </c>
      <c r="C18" s="57" t="s">
        <v>2214</v>
      </c>
      <c r="D18" s="57" t="s">
        <v>2232</v>
      </c>
      <c r="E18" s="57" t="s">
        <v>2250</v>
      </c>
      <c r="F18" s="57" t="s">
        <v>2268</v>
      </c>
      <c r="G18" s="57" t="s">
        <v>2285</v>
      </c>
      <c r="H18" s="57" t="s">
        <v>2303</v>
      </c>
      <c r="I18" s="57" t="s">
        <v>2319</v>
      </c>
      <c r="J18" s="57" t="s">
        <v>2337</v>
      </c>
      <c r="K18" s="57" t="s">
        <v>2353</v>
      </c>
      <c r="L18" s="135" t="s">
        <v>2385</v>
      </c>
    </row>
    <row r="19" spans="1:12" ht="13.5" thickBot="1" x14ac:dyDescent="0.35">
      <c r="A19" s="48"/>
      <c r="B19" s="49" t="s">
        <v>385</v>
      </c>
      <c r="C19" s="131" t="s">
        <v>1918</v>
      </c>
      <c r="D19" s="131"/>
      <c r="E19" s="131" t="s">
        <v>1918</v>
      </c>
      <c r="F19" s="131" t="s">
        <v>2180</v>
      </c>
      <c r="G19" s="131" t="s">
        <v>735</v>
      </c>
      <c r="H19" s="131" t="s">
        <v>543</v>
      </c>
      <c r="I19" s="131" t="s">
        <v>543</v>
      </c>
      <c r="J19" s="131" t="s">
        <v>543</v>
      </c>
      <c r="K19" s="131" t="s">
        <v>1918</v>
      </c>
      <c r="L19" s="136" t="s">
        <v>601</v>
      </c>
    </row>
    <row r="20" spans="1:12" ht="13" x14ac:dyDescent="0.3">
      <c r="A20" s="46">
        <v>9</v>
      </c>
      <c r="B20" s="47" t="s">
        <v>40</v>
      </c>
      <c r="C20" s="57" t="s">
        <v>2215</v>
      </c>
      <c r="D20" s="57" t="s">
        <v>2233</v>
      </c>
      <c r="E20" s="57" t="s">
        <v>2251</v>
      </c>
      <c r="F20" s="57" t="s">
        <v>2269</v>
      </c>
      <c r="G20" s="57" t="s">
        <v>2286</v>
      </c>
      <c r="H20" s="57" t="s">
        <v>2304</v>
      </c>
      <c r="I20" s="57" t="s">
        <v>2320</v>
      </c>
      <c r="J20" s="57" t="s">
        <v>2338</v>
      </c>
      <c r="K20" s="57" t="s">
        <v>2354</v>
      </c>
      <c r="L20" s="135" t="s">
        <v>2386</v>
      </c>
    </row>
    <row r="21" spans="1:12" ht="13.5" thickBot="1" x14ac:dyDescent="0.35">
      <c r="A21" s="48"/>
      <c r="B21" s="49" t="s">
        <v>385</v>
      </c>
      <c r="C21" s="131"/>
      <c r="D21" s="131"/>
      <c r="E21" s="131"/>
      <c r="F21" s="131"/>
      <c r="G21" s="131"/>
      <c r="H21" s="131" t="s">
        <v>543</v>
      </c>
      <c r="I21" s="131"/>
      <c r="J21" s="131"/>
      <c r="K21" s="131"/>
      <c r="L21" s="136"/>
    </row>
    <row r="22" spans="1:12" ht="13" x14ac:dyDescent="0.3">
      <c r="A22" s="46">
        <v>10</v>
      </c>
      <c r="B22" s="47" t="s">
        <v>543</v>
      </c>
      <c r="C22" s="57" t="s">
        <v>2216</v>
      </c>
      <c r="D22" s="57" t="s">
        <v>2234</v>
      </c>
      <c r="E22" s="57" t="s">
        <v>2252</v>
      </c>
      <c r="F22" s="57" t="s">
        <v>2270</v>
      </c>
      <c r="G22" s="57" t="s">
        <v>2287</v>
      </c>
      <c r="H22" s="133" t="s">
        <v>1024</v>
      </c>
      <c r="I22" s="57" t="s">
        <v>2321</v>
      </c>
      <c r="J22" s="57" t="s">
        <v>2339</v>
      </c>
      <c r="K22" s="57" t="s">
        <v>2355</v>
      </c>
      <c r="L22" s="135" t="s">
        <v>2387</v>
      </c>
    </row>
    <row r="23" spans="1:12" ht="13.5" thickBot="1" x14ac:dyDescent="0.35">
      <c r="A23" s="48"/>
      <c r="B23" s="49" t="s">
        <v>385</v>
      </c>
      <c r="C23" s="131" t="s">
        <v>614</v>
      </c>
      <c r="D23" s="131" t="s">
        <v>614</v>
      </c>
      <c r="E23" s="131" t="s">
        <v>614</v>
      </c>
      <c r="F23" s="131" t="s">
        <v>614</v>
      </c>
      <c r="G23" s="131" t="s">
        <v>1918</v>
      </c>
      <c r="H23" s="131" t="s">
        <v>235</v>
      </c>
      <c r="I23" s="131" t="s">
        <v>1063</v>
      </c>
      <c r="J23" s="131"/>
      <c r="K23" s="131"/>
      <c r="L23" s="136" t="s">
        <v>229</v>
      </c>
    </row>
    <row r="24" spans="1:12" ht="13" x14ac:dyDescent="0.3">
      <c r="A24" s="46">
        <v>11</v>
      </c>
      <c r="B24" s="47" t="s">
        <v>564</v>
      </c>
      <c r="C24" s="57" t="s">
        <v>2217</v>
      </c>
      <c r="D24" s="57" t="s">
        <v>2235</v>
      </c>
      <c r="E24" s="57" t="s">
        <v>2253</v>
      </c>
      <c r="F24" s="57" t="s">
        <v>2271</v>
      </c>
      <c r="G24" s="57" t="s">
        <v>2288</v>
      </c>
      <c r="H24" s="133" t="s">
        <v>1024</v>
      </c>
      <c r="I24" s="133" t="s">
        <v>1024</v>
      </c>
      <c r="J24" s="57" t="s">
        <v>2340</v>
      </c>
      <c r="K24" s="57" t="s">
        <v>2356</v>
      </c>
      <c r="L24" s="135" t="s">
        <v>2388</v>
      </c>
    </row>
    <row r="25" spans="1:12" ht="13.5" thickBot="1" x14ac:dyDescent="0.35">
      <c r="A25" s="48"/>
      <c r="B25" s="49"/>
      <c r="C25" s="131"/>
      <c r="D25" s="131"/>
      <c r="E25" s="131"/>
      <c r="F25" s="131"/>
      <c r="G25" s="131" t="s">
        <v>1063</v>
      </c>
      <c r="H25" s="131"/>
      <c r="I25" s="131" t="s">
        <v>1145</v>
      </c>
      <c r="J25" s="131" t="s">
        <v>1063</v>
      </c>
      <c r="K25" s="131" t="s">
        <v>543</v>
      </c>
      <c r="L25" s="136" t="s">
        <v>2180</v>
      </c>
    </row>
    <row r="26" spans="1:12" ht="13" x14ac:dyDescent="0.3">
      <c r="A26" s="46">
        <v>12</v>
      </c>
      <c r="B26" s="105" t="s">
        <v>591</v>
      </c>
      <c r="C26" s="57" t="s">
        <v>2218</v>
      </c>
      <c r="D26" s="57" t="s">
        <v>2236</v>
      </c>
      <c r="E26" s="57" t="s">
        <v>2254</v>
      </c>
      <c r="F26" s="57" t="s">
        <v>2272</v>
      </c>
      <c r="G26" s="57" t="s">
        <v>2289</v>
      </c>
      <c r="H26" s="57" t="s">
        <v>2305</v>
      </c>
      <c r="I26" s="57" t="s">
        <v>2322</v>
      </c>
      <c r="J26" s="57" t="s">
        <v>2341</v>
      </c>
      <c r="K26" s="135" t="s">
        <v>1867</v>
      </c>
      <c r="L26" s="135" t="s">
        <v>2142</v>
      </c>
    </row>
    <row r="27" spans="1:12" ht="13.5" thickBot="1" x14ac:dyDescent="0.35">
      <c r="A27" s="48"/>
      <c r="B27" s="49" t="s">
        <v>385</v>
      </c>
      <c r="C27" s="131"/>
      <c r="D27" s="131"/>
      <c r="E27" s="131"/>
      <c r="F27" s="131"/>
      <c r="G27" s="131"/>
      <c r="H27" s="131"/>
      <c r="I27" s="131"/>
      <c r="J27" s="131"/>
      <c r="K27" s="136"/>
      <c r="L27" s="136"/>
    </row>
    <row r="28" spans="1:12" ht="13" x14ac:dyDescent="0.3">
      <c r="A28" s="46">
        <v>13</v>
      </c>
      <c r="B28" s="47" t="s">
        <v>2181</v>
      </c>
      <c r="C28" s="57" t="s">
        <v>2219</v>
      </c>
      <c r="D28" s="57" t="s">
        <v>2237</v>
      </c>
      <c r="E28" s="57" t="s">
        <v>2255</v>
      </c>
      <c r="F28" s="57" t="s">
        <v>2273</v>
      </c>
      <c r="G28" s="57" t="s">
        <v>2290</v>
      </c>
      <c r="H28" s="57" t="s">
        <v>2306</v>
      </c>
      <c r="I28" s="57" t="s">
        <v>2323</v>
      </c>
      <c r="J28" s="57" t="s">
        <v>2342</v>
      </c>
      <c r="K28" s="135" t="s">
        <v>1596</v>
      </c>
      <c r="L28" s="135" t="s">
        <v>2166</v>
      </c>
    </row>
    <row r="29" spans="1:12" ht="13.5" thickBot="1" x14ac:dyDescent="0.35">
      <c r="A29" s="48"/>
      <c r="B29" s="49" t="s">
        <v>385</v>
      </c>
      <c r="C29" s="131"/>
      <c r="D29" s="131"/>
      <c r="E29" s="131" t="s">
        <v>235</v>
      </c>
      <c r="F29" s="131" t="s">
        <v>1145</v>
      </c>
      <c r="G29" s="131" t="s">
        <v>920</v>
      </c>
      <c r="H29" s="131"/>
      <c r="I29" s="131"/>
      <c r="J29" s="131"/>
      <c r="K29" s="136"/>
      <c r="L29" s="136"/>
    </row>
    <row r="30" spans="1:12" ht="13" x14ac:dyDescent="0.3">
      <c r="A30" s="46">
        <v>14</v>
      </c>
      <c r="B30" s="47" t="s">
        <v>2180</v>
      </c>
      <c r="C30" s="57" t="s">
        <v>2220</v>
      </c>
      <c r="D30" s="57" t="s">
        <v>2238</v>
      </c>
      <c r="E30" s="57" t="s">
        <v>2256</v>
      </c>
      <c r="F30" s="57" t="s">
        <v>2274</v>
      </c>
      <c r="G30" s="57" t="s">
        <v>2291</v>
      </c>
      <c r="H30" s="57" t="s">
        <v>2307</v>
      </c>
      <c r="I30" s="57" t="s">
        <v>2324</v>
      </c>
      <c r="J30" s="57" t="s">
        <v>2343</v>
      </c>
      <c r="K30" s="135" t="s">
        <v>389</v>
      </c>
      <c r="L30" s="135" t="s">
        <v>396</v>
      </c>
    </row>
    <row r="31" spans="1:12" ht="13.5" thickBot="1" x14ac:dyDescent="0.35">
      <c r="A31" s="48"/>
      <c r="B31" s="49" t="s">
        <v>385</v>
      </c>
      <c r="C31" s="131" t="s">
        <v>1145</v>
      </c>
      <c r="D31" s="131"/>
      <c r="E31" s="131" t="s">
        <v>614</v>
      </c>
      <c r="F31" s="131" t="s">
        <v>591</v>
      </c>
      <c r="G31" s="131" t="s">
        <v>564</v>
      </c>
      <c r="H31" s="131"/>
      <c r="I31" s="131"/>
      <c r="J31" s="131"/>
      <c r="K31" s="136"/>
      <c r="L31" s="136"/>
    </row>
    <row r="32" spans="1:12" ht="14.5" x14ac:dyDescent="0.35">
      <c r="A32" s="46">
        <v>15</v>
      </c>
      <c r="B32" s="47" t="s">
        <v>824</v>
      </c>
      <c r="C32" s="57" t="s">
        <v>2221</v>
      </c>
      <c r="D32" s="57" t="s">
        <v>2239</v>
      </c>
      <c r="E32" s="57" t="s">
        <v>2257</v>
      </c>
      <c r="F32" s="57" t="s">
        <v>2275</v>
      </c>
      <c r="G32" s="57" t="s">
        <v>2292</v>
      </c>
      <c r="H32" s="57" t="s">
        <v>2308</v>
      </c>
      <c r="I32" s="57" t="s">
        <v>2325</v>
      </c>
      <c r="J32" s="133" t="s">
        <v>2329</v>
      </c>
      <c r="K32" s="137" t="s">
        <v>2314</v>
      </c>
      <c r="L32" s="137" t="s">
        <v>2314</v>
      </c>
    </row>
    <row r="33" spans="1:12" ht="13.5" thickBot="1" x14ac:dyDescent="0.35">
      <c r="A33" s="48"/>
      <c r="B33" s="49" t="s">
        <v>385</v>
      </c>
      <c r="C33" s="131"/>
      <c r="D33" s="131"/>
      <c r="E33" s="131"/>
      <c r="F33" s="131"/>
      <c r="G33" s="131"/>
      <c r="H33" s="131"/>
      <c r="I33" s="131"/>
      <c r="J33" s="131"/>
      <c r="K33" s="136"/>
      <c r="L33" s="136"/>
    </row>
    <row r="34" spans="1:12" ht="14.5" x14ac:dyDescent="0.35">
      <c r="A34" s="46">
        <v>16</v>
      </c>
      <c r="B34" s="50" t="s">
        <v>1145</v>
      </c>
      <c r="C34" s="57" t="s">
        <v>2222</v>
      </c>
      <c r="D34" s="57" t="s">
        <v>2240</v>
      </c>
      <c r="E34" s="57" t="s">
        <v>2258</v>
      </c>
      <c r="F34" s="57" t="s">
        <v>2276</v>
      </c>
      <c r="G34" s="57" t="s">
        <v>2293</v>
      </c>
      <c r="H34" s="57" t="s">
        <v>2309</v>
      </c>
      <c r="I34" s="57" t="s">
        <v>2326</v>
      </c>
      <c r="J34" s="57" t="s">
        <v>2344</v>
      </c>
      <c r="K34" s="135" t="s">
        <v>2378</v>
      </c>
      <c r="L34" s="137" t="s">
        <v>2314</v>
      </c>
    </row>
    <row r="35" spans="1:12" ht="13.5" thickBot="1" x14ac:dyDescent="0.35">
      <c r="A35" s="48"/>
      <c r="B35" s="49" t="s">
        <v>385</v>
      </c>
      <c r="C35" s="131" t="s">
        <v>2180</v>
      </c>
      <c r="D35" s="131"/>
      <c r="E35" s="131" t="s">
        <v>2181</v>
      </c>
      <c r="F35" s="131"/>
      <c r="G35" s="131"/>
      <c r="H35" s="131"/>
      <c r="I35" s="131" t="s">
        <v>2181</v>
      </c>
      <c r="J35" s="131" t="s">
        <v>2180</v>
      </c>
      <c r="K35" s="136" t="s">
        <v>601</v>
      </c>
      <c r="L35" s="136"/>
    </row>
    <row r="36" spans="1:12" ht="13" x14ac:dyDescent="0.3">
      <c r="A36" s="46">
        <v>17</v>
      </c>
      <c r="B36" s="47" t="s">
        <v>735</v>
      </c>
      <c r="C36" s="57" t="s">
        <v>2223</v>
      </c>
      <c r="D36" s="57" t="s">
        <v>2241</v>
      </c>
      <c r="E36" s="57" t="s">
        <v>2259</v>
      </c>
      <c r="F36" s="57" t="s">
        <v>2277</v>
      </c>
      <c r="G36" s="57" t="s">
        <v>2294</v>
      </c>
      <c r="H36" s="57" t="s">
        <v>2310</v>
      </c>
      <c r="I36" s="57" t="s">
        <v>2327</v>
      </c>
      <c r="J36" s="57" t="s">
        <v>2345</v>
      </c>
      <c r="K36" s="135" t="s">
        <v>2379</v>
      </c>
      <c r="L36" s="135" t="s">
        <v>2146</v>
      </c>
    </row>
    <row r="37" spans="1:12" ht="13.5" thickBot="1" x14ac:dyDescent="0.35">
      <c r="A37" s="48"/>
      <c r="B37" s="49" t="s">
        <v>385</v>
      </c>
      <c r="C37" s="131"/>
      <c r="D37" s="131"/>
      <c r="E37" s="131" t="s">
        <v>543</v>
      </c>
      <c r="F37" s="131"/>
      <c r="G37" s="131"/>
      <c r="H37" s="131"/>
      <c r="I37" s="131"/>
      <c r="J37" s="131" t="s">
        <v>1063</v>
      </c>
      <c r="K37" s="136"/>
      <c r="L37" s="136"/>
    </row>
    <row r="38" spans="1:12" ht="13" x14ac:dyDescent="0.3">
      <c r="A38" s="46">
        <v>18</v>
      </c>
      <c r="B38" s="105" t="s">
        <v>652</v>
      </c>
      <c r="C38" s="57" t="s">
        <v>2224</v>
      </c>
      <c r="D38" s="57" t="s">
        <v>2242</v>
      </c>
      <c r="E38" s="57" t="s">
        <v>2260</v>
      </c>
      <c r="F38" s="57" t="s">
        <v>2278</v>
      </c>
      <c r="G38" s="57" t="s">
        <v>2295</v>
      </c>
      <c r="H38" s="57" t="s">
        <v>2311</v>
      </c>
      <c r="I38" s="57" t="s">
        <v>2328</v>
      </c>
      <c r="J38" s="57" t="s">
        <v>2346</v>
      </c>
      <c r="K38" s="135" t="s">
        <v>759</v>
      </c>
      <c r="L38" s="135" t="s">
        <v>2389</v>
      </c>
    </row>
    <row r="39" spans="1:12" ht="13.5" thickBot="1" x14ac:dyDescent="0.35">
      <c r="A39" s="48"/>
      <c r="B39" s="49" t="s">
        <v>385</v>
      </c>
      <c r="C39" s="131"/>
      <c r="D39" s="131"/>
      <c r="E39" s="131"/>
      <c r="F39" s="131"/>
      <c r="G39" s="131"/>
      <c r="H39" s="131"/>
      <c r="I39" s="131"/>
      <c r="J39" s="131"/>
      <c r="K39" s="136"/>
      <c r="L39" s="136"/>
    </row>
    <row r="41" spans="1:12" x14ac:dyDescent="0.25">
      <c r="B41" s="4" t="s">
        <v>2357</v>
      </c>
    </row>
    <row r="43" spans="1:12" x14ac:dyDescent="0.25">
      <c r="B43" s="4" t="s">
        <v>543</v>
      </c>
      <c r="C43" t="s">
        <v>2359</v>
      </c>
    </row>
    <row r="44" spans="1:12" x14ac:dyDescent="0.25">
      <c r="B44" s="4" t="s">
        <v>564</v>
      </c>
      <c r="C44" s="4" t="s">
        <v>2361</v>
      </c>
    </row>
    <row r="45" spans="1:12" x14ac:dyDescent="0.25">
      <c r="B45" s="4" t="s">
        <v>1145</v>
      </c>
      <c r="C45" s="4" t="s">
        <v>2374</v>
      </c>
    </row>
    <row r="46" spans="1:12" x14ac:dyDescent="0.25">
      <c r="B46" s="4" t="s">
        <v>824</v>
      </c>
      <c r="C46" s="4" t="s">
        <v>2360</v>
      </c>
    </row>
    <row r="47" spans="1:12" x14ac:dyDescent="0.25">
      <c r="B47" s="4" t="s">
        <v>735</v>
      </c>
      <c r="C47" s="4" t="s">
        <v>797</v>
      </c>
    </row>
    <row r="48" spans="1:12" x14ac:dyDescent="0.25">
      <c r="B48" s="4" t="s">
        <v>614</v>
      </c>
      <c r="C48" t="s">
        <v>2358</v>
      </c>
    </row>
  </sheetData>
  <mergeCells count="1">
    <mergeCell ref="A1:L1"/>
  </mergeCells>
  <dataValidations count="1">
    <dataValidation type="list" allowBlank="1" showInputMessage="1" showErrorMessage="1" sqref="C4:L4 C38:L38 C36:L36 C34:K34 C32:I32 C30:L30 C28:L28 C26:L26 C24:G24 C22:G22 C20:L20 C18:L18 C16:L16 C14:L14 C12:L12 C6:L6 C10:F10 C8:H8 H10:L10 I22:L22 J8 J24:L24 K32:L32" xr:uid="{00000000-0002-0000-0D00-000000000000}">
      <formula1>$A$45:$A$502</formula1>
    </dataValidation>
  </dataValidations>
  <pageMargins left="0.7" right="0.7" top="0.75" bottom="0.75" header="0.3" footer="0.3"/>
  <pageSetup scale="6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L64"/>
  <sheetViews>
    <sheetView zoomScale="50" zoomScaleNormal="50" workbookViewId="0">
      <selection activeCell="I16" sqref="I16"/>
    </sheetView>
  </sheetViews>
  <sheetFormatPr defaultRowHeight="12.5" x14ac:dyDescent="0.25"/>
  <cols>
    <col min="2" max="2" width="46.81640625" customWidth="1"/>
    <col min="3" max="12" width="25.54296875" customWidth="1"/>
  </cols>
  <sheetData>
    <row r="1" spans="1:12" ht="23" x14ac:dyDescent="0.5">
      <c r="A1" s="534" t="s">
        <v>4557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</row>
    <row r="2" spans="1:12" ht="13" x14ac:dyDescent="0.3">
      <c r="A2" s="199"/>
      <c r="B2" s="200"/>
      <c r="C2" s="228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20.149999999999999" customHeight="1" x14ac:dyDescent="0.4">
      <c r="A3" s="227" t="s">
        <v>697</v>
      </c>
      <c r="B3" s="228" t="s">
        <v>383</v>
      </c>
      <c r="C3" s="229" t="s">
        <v>493</v>
      </c>
      <c r="D3" s="229" t="s">
        <v>492</v>
      </c>
      <c r="E3" s="229" t="s">
        <v>382</v>
      </c>
      <c r="F3" s="229" t="s">
        <v>497</v>
      </c>
      <c r="G3" s="229" t="s">
        <v>496</v>
      </c>
      <c r="H3" s="229" t="s">
        <v>495</v>
      </c>
      <c r="I3" s="229" t="s">
        <v>494</v>
      </c>
      <c r="J3" s="229" t="s">
        <v>384</v>
      </c>
      <c r="K3" s="229" t="s">
        <v>1134</v>
      </c>
      <c r="L3" s="229" t="s">
        <v>1135</v>
      </c>
    </row>
    <row r="4" spans="1:12" ht="20.149999999999999" customHeight="1" x14ac:dyDescent="0.4">
      <c r="A4" s="227">
        <v>1</v>
      </c>
      <c r="B4" s="211" t="s">
        <v>914</v>
      </c>
      <c r="C4" s="301" t="s">
        <v>4779</v>
      </c>
      <c r="D4" s="301" t="s">
        <v>4797</v>
      </c>
      <c r="E4" s="301" t="s">
        <v>4814</v>
      </c>
      <c r="F4" s="301" t="s">
        <v>4832</v>
      </c>
      <c r="G4" s="301" t="s">
        <v>4848</v>
      </c>
      <c r="H4" s="301" t="s">
        <v>4862</v>
      </c>
      <c r="I4" s="301" t="s">
        <v>4880</v>
      </c>
      <c r="J4" s="301" t="s">
        <v>4906</v>
      </c>
      <c r="K4" s="307" t="s">
        <v>1037</v>
      </c>
      <c r="L4" s="307" t="s">
        <v>4935</v>
      </c>
    </row>
    <row r="5" spans="1:12" ht="20.149999999999999" customHeight="1" thickBot="1" x14ac:dyDescent="0.45">
      <c r="A5" s="231"/>
      <c r="B5" s="284" t="s">
        <v>385</v>
      </c>
      <c r="C5" s="285"/>
      <c r="D5" s="285"/>
      <c r="E5" s="285"/>
      <c r="F5" s="285"/>
      <c r="G5" s="285"/>
      <c r="H5" s="285"/>
      <c r="I5" s="285"/>
      <c r="J5" s="285"/>
      <c r="K5" s="285"/>
      <c r="L5" s="285"/>
    </row>
    <row r="6" spans="1:12" ht="20.149999999999999" customHeight="1" x14ac:dyDescent="0.4">
      <c r="A6" s="208">
        <v>2</v>
      </c>
      <c r="B6" s="211" t="s">
        <v>4553</v>
      </c>
      <c r="C6" s="301" t="s">
        <v>4780</v>
      </c>
      <c r="D6" s="301" t="s">
        <v>4798</v>
      </c>
      <c r="E6" s="301" t="s">
        <v>4815</v>
      </c>
      <c r="F6" s="301" t="s">
        <v>4833</v>
      </c>
      <c r="G6" s="301" t="s">
        <v>3129</v>
      </c>
      <c r="H6" s="301" t="s">
        <v>4863</v>
      </c>
      <c r="I6" s="301" t="s">
        <v>4881</v>
      </c>
      <c r="J6" s="301" t="s">
        <v>4907</v>
      </c>
      <c r="K6" s="301" t="s">
        <v>3123</v>
      </c>
      <c r="L6" s="301" t="s">
        <v>4936</v>
      </c>
    </row>
    <row r="7" spans="1:12" ht="20.149999999999999" customHeight="1" thickBot="1" x14ac:dyDescent="0.45">
      <c r="A7" s="231"/>
      <c r="B7" s="284" t="s">
        <v>385</v>
      </c>
      <c r="C7" s="259"/>
      <c r="D7" s="259" t="s">
        <v>271</v>
      </c>
      <c r="E7" s="259"/>
      <c r="F7" s="259"/>
      <c r="G7" s="259"/>
      <c r="H7" s="259" t="s">
        <v>2371</v>
      </c>
      <c r="I7" s="259"/>
      <c r="J7" s="259"/>
      <c r="K7" s="259"/>
      <c r="L7" s="259"/>
    </row>
    <row r="8" spans="1:12" ht="20.149999999999999" customHeight="1" x14ac:dyDescent="0.4">
      <c r="A8" s="208">
        <v>3</v>
      </c>
      <c r="B8" s="213" t="s">
        <v>477</v>
      </c>
      <c r="C8" s="301" t="s">
        <v>4781</v>
      </c>
      <c r="D8" s="301" t="s">
        <v>4799</v>
      </c>
      <c r="E8" s="301" t="s">
        <v>3482</v>
      </c>
      <c r="F8" s="301" t="s">
        <v>4834</v>
      </c>
      <c r="G8" s="367"/>
      <c r="H8" s="301" t="s">
        <v>4864</v>
      </c>
      <c r="I8" s="301" t="s">
        <v>4882</v>
      </c>
      <c r="J8" s="300" t="s">
        <v>4908</v>
      </c>
      <c r="K8" s="301" t="s">
        <v>4922</v>
      </c>
      <c r="L8" s="301" t="s">
        <v>4937</v>
      </c>
    </row>
    <row r="9" spans="1:12" ht="20.149999999999999" customHeight="1" thickBot="1" x14ac:dyDescent="0.45">
      <c r="A9" s="231"/>
      <c r="B9" s="283" t="s">
        <v>385</v>
      </c>
      <c r="C9" s="259"/>
      <c r="D9" s="259"/>
      <c r="E9" s="259"/>
      <c r="F9" s="259"/>
      <c r="G9" s="368"/>
      <c r="H9" s="259"/>
      <c r="I9" s="259" t="s">
        <v>2371</v>
      </c>
      <c r="J9" s="259"/>
      <c r="K9" s="259"/>
      <c r="L9" s="259"/>
    </row>
    <row r="10" spans="1:12" ht="20.149999999999999" customHeight="1" x14ac:dyDescent="0.4">
      <c r="A10" s="208">
        <v>4</v>
      </c>
      <c r="B10" s="204" t="s">
        <v>1144</v>
      </c>
      <c r="C10" s="301" t="s">
        <v>4782</v>
      </c>
      <c r="D10" s="301" t="s">
        <v>4265</v>
      </c>
      <c r="E10" s="301" t="s">
        <v>4816</v>
      </c>
      <c r="F10" s="301" t="s">
        <v>1397</v>
      </c>
      <c r="G10" s="301" t="s">
        <v>4849</v>
      </c>
      <c r="H10" s="301" t="s">
        <v>4865</v>
      </c>
      <c r="I10" s="301" t="s">
        <v>4883</v>
      </c>
      <c r="J10" s="301" t="s">
        <v>1951</v>
      </c>
      <c r="K10" s="301" t="s">
        <v>4923</v>
      </c>
      <c r="L10" s="301" t="s">
        <v>1024</v>
      </c>
    </row>
    <row r="11" spans="1:12" ht="20.149999999999999" customHeight="1" thickBot="1" x14ac:dyDescent="0.45">
      <c r="A11" s="231"/>
      <c r="B11" s="284" t="s">
        <v>385</v>
      </c>
      <c r="C11" s="259" t="s">
        <v>374</v>
      </c>
      <c r="D11" s="259"/>
      <c r="E11" s="259"/>
      <c r="F11" s="259"/>
      <c r="G11" s="259"/>
      <c r="H11" s="259"/>
      <c r="I11" s="259"/>
      <c r="J11" s="259" t="s">
        <v>2674</v>
      </c>
      <c r="K11" s="259"/>
      <c r="L11" s="259"/>
    </row>
    <row r="12" spans="1:12" ht="20.149999999999999" customHeight="1" x14ac:dyDescent="0.4">
      <c r="A12" s="208">
        <v>5</v>
      </c>
      <c r="B12" s="211" t="s">
        <v>4556</v>
      </c>
      <c r="C12" s="301" t="s">
        <v>4783</v>
      </c>
      <c r="D12" s="301" t="s">
        <v>4800</v>
      </c>
      <c r="E12" s="301" t="s">
        <v>4817</v>
      </c>
      <c r="F12" s="301" t="s">
        <v>4835</v>
      </c>
      <c r="G12" s="301" t="s">
        <v>4850</v>
      </c>
      <c r="H12" s="301" t="s">
        <v>4866</v>
      </c>
      <c r="I12" s="301" t="s">
        <v>4884</v>
      </c>
      <c r="J12" s="300" t="s">
        <v>4909</v>
      </c>
      <c r="K12" s="301" t="s">
        <v>4924</v>
      </c>
      <c r="L12" s="301" t="s">
        <v>4938</v>
      </c>
    </row>
    <row r="13" spans="1:12" ht="20.149999999999999" customHeight="1" thickBot="1" x14ac:dyDescent="0.45">
      <c r="A13" s="231"/>
      <c r="B13" s="284" t="s">
        <v>385</v>
      </c>
      <c r="C13" s="259"/>
      <c r="D13" s="259" t="s">
        <v>4776</v>
      </c>
      <c r="E13" s="259" t="s">
        <v>4776</v>
      </c>
      <c r="F13" s="259"/>
      <c r="G13" s="259"/>
      <c r="H13" s="259"/>
      <c r="I13" s="259"/>
      <c r="J13" s="259" t="s">
        <v>3078</v>
      </c>
      <c r="K13" s="259"/>
      <c r="L13" s="259" t="s">
        <v>4221</v>
      </c>
    </row>
    <row r="14" spans="1:12" ht="20.149999999999999" customHeight="1" x14ac:dyDescent="0.4">
      <c r="A14" s="208">
        <v>6</v>
      </c>
      <c r="B14" s="211" t="s">
        <v>486</v>
      </c>
      <c r="C14" s="301" t="s">
        <v>4784</v>
      </c>
      <c r="D14" s="301" t="s">
        <v>4801</v>
      </c>
      <c r="E14" s="301" t="s">
        <v>4818</v>
      </c>
      <c r="F14" s="301" t="s">
        <v>4836</v>
      </c>
      <c r="G14" s="301" t="s">
        <v>4851</v>
      </c>
      <c r="H14" s="301" t="s">
        <v>4867</v>
      </c>
      <c r="I14" s="301" t="s">
        <v>4885</v>
      </c>
      <c r="J14" s="301" t="s">
        <v>4910</v>
      </c>
      <c r="K14" s="301" t="s">
        <v>4305</v>
      </c>
      <c r="L14" s="301" t="s">
        <v>4939</v>
      </c>
    </row>
    <row r="15" spans="1:12" ht="20.149999999999999" customHeight="1" thickBot="1" x14ac:dyDescent="0.45">
      <c r="A15" s="231"/>
      <c r="B15" s="284" t="s">
        <v>385</v>
      </c>
      <c r="C15" s="259"/>
      <c r="D15" s="259"/>
      <c r="E15" s="259"/>
      <c r="F15" s="259"/>
      <c r="G15" s="259"/>
      <c r="H15" s="259"/>
      <c r="I15" s="259"/>
      <c r="J15" s="259"/>
      <c r="K15" s="259"/>
      <c r="L15" s="259"/>
    </row>
    <row r="16" spans="1:12" ht="20.149999999999999" customHeight="1" x14ac:dyDescent="0.4">
      <c r="A16" s="208">
        <v>7</v>
      </c>
      <c r="B16" s="204" t="s">
        <v>485</v>
      </c>
      <c r="C16" s="301" t="s">
        <v>4785</v>
      </c>
      <c r="D16" s="301" t="s">
        <v>4802</v>
      </c>
      <c r="E16" s="301" t="s">
        <v>4819</v>
      </c>
      <c r="F16" s="301" t="s">
        <v>4837</v>
      </c>
      <c r="G16" s="301" t="s">
        <v>4852</v>
      </c>
      <c r="H16" s="301" t="s">
        <v>4868</v>
      </c>
      <c r="I16" s="301" t="s">
        <v>4886</v>
      </c>
      <c r="J16" s="301" t="s">
        <v>4911</v>
      </c>
      <c r="K16" s="301" t="s">
        <v>4925</v>
      </c>
      <c r="L16" s="301" t="s">
        <v>1024</v>
      </c>
    </row>
    <row r="17" spans="1:12" ht="20.149999999999999" customHeight="1" thickBot="1" x14ac:dyDescent="0.45">
      <c r="A17" s="231"/>
      <c r="B17" s="283" t="s">
        <v>385</v>
      </c>
      <c r="C17" s="259"/>
      <c r="D17" s="259"/>
      <c r="E17" s="259"/>
      <c r="F17" s="259"/>
      <c r="G17" s="259"/>
      <c r="H17" s="259"/>
      <c r="I17" s="259"/>
      <c r="J17" s="259" t="s">
        <v>3389</v>
      </c>
      <c r="K17" s="259" t="s">
        <v>2371</v>
      </c>
      <c r="L17" s="259"/>
    </row>
    <row r="18" spans="1:12" ht="20.149999999999999" customHeight="1" x14ac:dyDescent="0.4">
      <c r="A18" s="208">
        <v>8</v>
      </c>
      <c r="B18" s="211" t="s">
        <v>4647</v>
      </c>
      <c r="C18" s="301" t="s">
        <v>4786</v>
      </c>
      <c r="D18" s="301" t="s">
        <v>3169</v>
      </c>
      <c r="E18" s="301" t="s">
        <v>4820</v>
      </c>
      <c r="F18" s="301" t="s">
        <v>4838</v>
      </c>
      <c r="G18" s="301" t="s">
        <v>4853</v>
      </c>
      <c r="H18" s="301" t="s">
        <v>4869</v>
      </c>
      <c r="I18" s="301" t="s">
        <v>4887</v>
      </c>
      <c r="J18" s="301" t="s">
        <v>4912</v>
      </c>
      <c r="K18" s="301" t="s">
        <v>4926</v>
      </c>
      <c r="L18" s="301" t="s">
        <v>1698</v>
      </c>
    </row>
    <row r="19" spans="1:12" ht="20.149999999999999" customHeight="1" thickBot="1" x14ac:dyDescent="0.45">
      <c r="A19" s="231"/>
      <c r="B19" s="284" t="s">
        <v>385</v>
      </c>
      <c r="C19" s="259"/>
      <c r="D19" s="259"/>
      <c r="E19" s="259"/>
      <c r="F19" s="259"/>
      <c r="G19" s="259"/>
      <c r="H19" s="259"/>
      <c r="I19" s="259"/>
      <c r="J19" s="259"/>
      <c r="K19" s="259"/>
      <c r="L19" s="259"/>
    </row>
    <row r="20" spans="1:12" ht="20.149999999999999" customHeight="1" x14ac:dyDescent="0.4">
      <c r="A20" s="208">
        <v>9</v>
      </c>
      <c r="B20" s="204" t="s">
        <v>484</v>
      </c>
      <c r="C20" s="303" t="s">
        <v>4787</v>
      </c>
      <c r="D20" s="303" t="s">
        <v>4803</v>
      </c>
      <c r="E20" s="303" t="s">
        <v>4821</v>
      </c>
      <c r="F20" s="303" t="s">
        <v>4839</v>
      </c>
      <c r="G20" s="303" t="s">
        <v>4854</v>
      </c>
      <c r="H20" s="303" t="s">
        <v>4870</v>
      </c>
      <c r="I20" s="303" t="s">
        <v>4888</v>
      </c>
      <c r="J20" s="303" t="s">
        <v>4913</v>
      </c>
      <c r="K20" s="303" t="s">
        <v>4927</v>
      </c>
      <c r="L20" s="303" t="s">
        <v>266</v>
      </c>
    </row>
    <row r="21" spans="1:12" ht="20.149999999999999" customHeight="1" thickBot="1" x14ac:dyDescent="0.45">
      <c r="A21" s="231"/>
      <c r="B21" s="283" t="s">
        <v>385</v>
      </c>
      <c r="C21" s="287"/>
      <c r="D21" s="259"/>
      <c r="E21" s="259"/>
      <c r="F21" s="259"/>
      <c r="G21" s="259" t="s">
        <v>3076</v>
      </c>
      <c r="H21" s="259"/>
      <c r="I21" s="259"/>
      <c r="J21" s="259"/>
      <c r="K21" s="259"/>
      <c r="L21" s="259"/>
    </row>
    <row r="22" spans="1:12" ht="20.149999999999999" customHeight="1" x14ac:dyDescent="0.4">
      <c r="A22" s="208">
        <v>10</v>
      </c>
      <c r="B22" s="211" t="s">
        <v>487</v>
      </c>
      <c r="C22" s="301" t="s">
        <v>4788</v>
      </c>
      <c r="D22" s="301" t="s">
        <v>4804</v>
      </c>
      <c r="E22" s="301" t="s">
        <v>4822</v>
      </c>
      <c r="F22" s="301" t="s">
        <v>4840</v>
      </c>
      <c r="G22" s="301" t="s">
        <v>4855</v>
      </c>
      <c r="H22" s="300" t="s">
        <v>4871</v>
      </c>
      <c r="I22" s="301" t="s">
        <v>4889</v>
      </c>
      <c r="J22" s="301" t="s">
        <v>4914</v>
      </c>
      <c r="K22" s="301" t="s">
        <v>4928</v>
      </c>
      <c r="L22" s="301" t="s">
        <v>4940</v>
      </c>
    </row>
    <row r="23" spans="1:12" ht="20.149999999999999" customHeight="1" thickBot="1" x14ac:dyDescent="0.45">
      <c r="A23" s="231"/>
      <c r="B23" s="284" t="s">
        <v>385</v>
      </c>
      <c r="C23" s="259"/>
      <c r="D23" s="259"/>
      <c r="E23" s="259"/>
      <c r="F23" s="259"/>
      <c r="G23" s="259" t="s">
        <v>2674</v>
      </c>
      <c r="H23" s="259" t="s">
        <v>2371</v>
      </c>
      <c r="I23" s="259"/>
      <c r="J23" s="259"/>
      <c r="K23" s="259"/>
      <c r="L23" s="259"/>
    </row>
    <row r="24" spans="1:12" ht="20.149999999999999" customHeight="1" x14ac:dyDescent="0.4">
      <c r="A24" s="208">
        <v>11</v>
      </c>
      <c r="B24" s="211" t="s">
        <v>4549</v>
      </c>
      <c r="C24" s="301" t="s">
        <v>4789</v>
      </c>
      <c r="D24" s="301" t="s">
        <v>4805</v>
      </c>
      <c r="E24" s="301" t="s">
        <v>4823</v>
      </c>
      <c r="F24" s="301" t="s">
        <v>3210</v>
      </c>
      <c r="G24" s="301" t="s">
        <v>4856</v>
      </c>
      <c r="H24" s="301" t="s">
        <v>4872</v>
      </c>
      <c r="I24" s="301" t="s">
        <v>4890</v>
      </c>
      <c r="J24" s="301" t="s">
        <v>4915</v>
      </c>
      <c r="K24" s="301" t="s">
        <v>4929</v>
      </c>
      <c r="L24" s="301" t="s">
        <v>4941</v>
      </c>
    </row>
    <row r="25" spans="1:12" ht="20.149999999999999" customHeight="1" thickBot="1" x14ac:dyDescent="0.45">
      <c r="A25" s="231"/>
      <c r="B25" s="284" t="s">
        <v>385</v>
      </c>
      <c r="C25" s="259"/>
      <c r="D25" s="259"/>
      <c r="E25" s="259"/>
      <c r="F25" s="259"/>
      <c r="G25" s="259"/>
      <c r="H25" s="259"/>
      <c r="I25" s="259"/>
      <c r="J25" s="259"/>
      <c r="K25" s="259"/>
      <c r="L25" s="259"/>
    </row>
    <row r="26" spans="1:12" ht="20.149999999999999" customHeight="1" x14ac:dyDescent="0.4">
      <c r="A26" s="208">
        <v>12</v>
      </c>
      <c r="B26" s="211" t="s">
        <v>3034</v>
      </c>
      <c r="C26" s="301" t="s">
        <v>4790</v>
      </c>
      <c r="D26" s="301" t="s">
        <v>4806</v>
      </c>
      <c r="E26" s="301" t="s">
        <v>4824</v>
      </c>
      <c r="F26" s="301" t="s">
        <v>4841</v>
      </c>
      <c r="G26" s="301" t="s">
        <v>1023</v>
      </c>
      <c r="H26" s="301" t="s">
        <v>4873</v>
      </c>
      <c r="I26" s="300" t="s">
        <v>4891</v>
      </c>
      <c r="J26" s="300" t="s">
        <v>4916</v>
      </c>
      <c r="K26" s="301" t="s">
        <v>243</v>
      </c>
      <c r="L26" s="301" t="s">
        <v>1969</v>
      </c>
    </row>
    <row r="27" spans="1:12" ht="20.149999999999999" customHeight="1" thickBot="1" x14ac:dyDescent="0.45">
      <c r="A27" s="231"/>
      <c r="B27" s="284" t="s">
        <v>385</v>
      </c>
      <c r="C27" s="259"/>
      <c r="D27" s="259"/>
      <c r="E27" s="259"/>
      <c r="F27" s="259"/>
      <c r="G27" s="259"/>
      <c r="H27" s="259"/>
      <c r="I27" s="259" t="s">
        <v>225</v>
      </c>
      <c r="J27" s="259" t="s">
        <v>3292</v>
      </c>
      <c r="K27" s="259"/>
      <c r="L27" s="259"/>
    </row>
    <row r="28" spans="1:12" ht="20.149999999999999" customHeight="1" x14ac:dyDescent="0.4">
      <c r="A28" s="208">
        <v>13</v>
      </c>
      <c r="B28" s="211" t="s">
        <v>2761</v>
      </c>
      <c r="C28" s="301" t="s">
        <v>4791</v>
      </c>
      <c r="D28" s="301" t="s">
        <v>4807</v>
      </c>
      <c r="E28" s="301" t="s">
        <v>4825</v>
      </c>
      <c r="F28" s="301" t="s">
        <v>4842</v>
      </c>
      <c r="G28" s="301" t="s">
        <v>4857</v>
      </c>
      <c r="H28" s="301" t="s">
        <v>4874</v>
      </c>
      <c r="I28" s="301" t="s">
        <v>4892</v>
      </c>
      <c r="J28" s="301" t="s">
        <v>4917</v>
      </c>
      <c r="K28" s="301" t="s">
        <v>4930</v>
      </c>
      <c r="L28" s="301" t="s">
        <v>4942</v>
      </c>
    </row>
    <row r="29" spans="1:12" ht="20.149999999999999" customHeight="1" thickBot="1" x14ac:dyDescent="0.45">
      <c r="A29" s="231"/>
      <c r="B29" s="284" t="s">
        <v>385</v>
      </c>
      <c r="C29" s="259"/>
      <c r="D29" s="259"/>
      <c r="E29" s="259"/>
      <c r="F29" s="259"/>
      <c r="G29" s="285"/>
      <c r="H29" s="259"/>
      <c r="I29" s="259"/>
      <c r="J29" s="259"/>
      <c r="K29" s="259"/>
      <c r="L29" s="259"/>
    </row>
    <row r="30" spans="1:12" ht="20.149999999999999" customHeight="1" x14ac:dyDescent="0.4">
      <c r="A30" s="208">
        <v>14</v>
      </c>
      <c r="B30" s="204" t="s">
        <v>4693</v>
      </c>
      <c r="C30" s="301" t="s">
        <v>4792</v>
      </c>
      <c r="D30" s="301" t="s">
        <v>4808</v>
      </c>
      <c r="E30" s="301" t="s">
        <v>4826</v>
      </c>
      <c r="F30" s="301" t="s">
        <v>4843</v>
      </c>
      <c r="G30" s="301" t="s">
        <v>4858</v>
      </c>
      <c r="H30" s="301" t="s">
        <v>4377</v>
      </c>
      <c r="I30" s="301" t="s">
        <v>4893</v>
      </c>
      <c r="J30" s="301" t="s">
        <v>4920</v>
      </c>
      <c r="K30" s="301" t="s">
        <v>4931</v>
      </c>
      <c r="L30" s="307" t="s">
        <v>4943</v>
      </c>
    </row>
    <row r="31" spans="1:12" ht="20.149999999999999" customHeight="1" thickBot="1" x14ac:dyDescent="0.45">
      <c r="A31" s="231"/>
      <c r="B31" s="283" t="s">
        <v>385</v>
      </c>
      <c r="C31" s="259" t="s">
        <v>271</v>
      </c>
      <c r="D31" s="259" t="s">
        <v>2371</v>
      </c>
      <c r="E31" s="259"/>
      <c r="F31" s="259" t="s">
        <v>3076</v>
      </c>
      <c r="G31" s="259"/>
      <c r="H31" s="259" t="s">
        <v>2371</v>
      </c>
      <c r="I31" s="259"/>
      <c r="J31" s="259"/>
      <c r="K31" s="259"/>
      <c r="L31" s="259"/>
    </row>
    <row r="32" spans="1:12" ht="20.149999999999999" customHeight="1" x14ac:dyDescent="0.4">
      <c r="A32" s="208">
        <v>15</v>
      </c>
      <c r="B32" s="211" t="s">
        <v>231</v>
      </c>
      <c r="C32" s="301" t="s">
        <v>4793</v>
      </c>
      <c r="D32" s="301" t="s">
        <v>4809</v>
      </c>
      <c r="E32" s="301" t="s">
        <v>4827</v>
      </c>
      <c r="F32" s="301" t="s">
        <v>4844</v>
      </c>
      <c r="G32" s="301" t="s">
        <v>4859</v>
      </c>
      <c r="H32" s="301" t="s">
        <v>4875</v>
      </c>
      <c r="I32" s="301" t="s">
        <v>4894</v>
      </c>
      <c r="J32" s="301" t="s">
        <v>4918</v>
      </c>
      <c r="K32" s="301" t="s">
        <v>4932</v>
      </c>
      <c r="L32" s="301" t="s">
        <v>4944</v>
      </c>
    </row>
    <row r="33" spans="1:12" ht="20.149999999999999" customHeight="1" thickBot="1" x14ac:dyDescent="0.45">
      <c r="A33" s="231"/>
      <c r="B33" s="284" t="s">
        <v>385</v>
      </c>
      <c r="C33" s="259"/>
      <c r="D33" s="259"/>
      <c r="E33" s="259"/>
      <c r="F33" s="259"/>
      <c r="G33" s="259"/>
      <c r="H33" s="259"/>
      <c r="I33" s="259"/>
      <c r="J33" s="259"/>
      <c r="K33" s="259"/>
      <c r="L33" s="259"/>
    </row>
    <row r="34" spans="1:12" ht="20.149999999999999" customHeight="1" x14ac:dyDescent="0.4">
      <c r="A34" s="208">
        <v>16</v>
      </c>
      <c r="B34" s="204" t="s">
        <v>490</v>
      </c>
      <c r="C34" s="301" t="s">
        <v>4794</v>
      </c>
      <c r="D34" s="301" t="s">
        <v>4810</v>
      </c>
      <c r="E34" s="301" t="s">
        <v>4828</v>
      </c>
      <c r="F34" s="301" t="s">
        <v>4845</v>
      </c>
      <c r="G34" s="301" t="s">
        <v>4860</v>
      </c>
      <c r="H34" s="301" t="s">
        <v>4876</v>
      </c>
      <c r="I34" s="301" t="s">
        <v>4895</v>
      </c>
      <c r="J34" s="301" t="s">
        <v>4919</v>
      </c>
      <c r="K34" s="301" t="s">
        <v>4933</v>
      </c>
      <c r="L34" s="301" t="s">
        <v>4945</v>
      </c>
    </row>
    <row r="35" spans="1:12" ht="20.149999999999999" customHeight="1" thickBot="1" x14ac:dyDescent="0.45">
      <c r="A35" s="231"/>
      <c r="B35" s="284" t="s">
        <v>385</v>
      </c>
      <c r="C35" s="259"/>
      <c r="D35" s="259"/>
      <c r="E35" s="259"/>
      <c r="F35" s="259"/>
      <c r="G35" s="259"/>
      <c r="H35" s="259" t="s">
        <v>3076</v>
      </c>
      <c r="I35" s="259" t="s">
        <v>3078</v>
      </c>
      <c r="J35" s="259"/>
      <c r="K35" s="259"/>
      <c r="L35" s="259" t="s">
        <v>2371</v>
      </c>
    </row>
    <row r="36" spans="1:12" ht="20.149999999999999" customHeight="1" x14ac:dyDescent="0.4">
      <c r="A36" s="208">
        <v>17</v>
      </c>
      <c r="B36" s="213" t="s">
        <v>3370</v>
      </c>
      <c r="C36" s="301" t="s">
        <v>4795</v>
      </c>
      <c r="D36" s="301" t="s">
        <v>4830</v>
      </c>
      <c r="E36" s="301" t="s">
        <v>4829</v>
      </c>
      <c r="F36" s="301" t="s">
        <v>4846</v>
      </c>
      <c r="G36" s="301" t="s">
        <v>4861</v>
      </c>
      <c r="H36" s="301" t="s">
        <v>4877</v>
      </c>
      <c r="I36" s="301" t="s">
        <v>1024</v>
      </c>
      <c r="J36" s="345"/>
      <c r="K36" s="345"/>
      <c r="L36" s="345"/>
    </row>
    <row r="37" spans="1:12" ht="20.149999999999999" customHeight="1" thickBot="1" x14ac:dyDescent="0.45">
      <c r="A37" s="231"/>
      <c r="B37" s="284" t="s">
        <v>385</v>
      </c>
      <c r="C37" s="259"/>
      <c r="D37" s="259"/>
      <c r="E37" s="259"/>
      <c r="F37" s="259"/>
      <c r="G37" s="259"/>
      <c r="H37" s="259"/>
      <c r="I37" s="259"/>
      <c r="J37" s="299"/>
      <c r="K37" s="299"/>
      <c r="L37" s="299"/>
    </row>
    <row r="38" spans="1:12" ht="20.149999999999999" customHeight="1" x14ac:dyDescent="0.4">
      <c r="A38" s="208">
        <v>18</v>
      </c>
      <c r="B38" s="211" t="s">
        <v>3038</v>
      </c>
      <c r="C38" s="301" t="s">
        <v>4796</v>
      </c>
      <c r="D38" s="301" t="s">
        <v>4811</v>
      </c>
      <c r="E38" s="301" t="s">
        <v>4831</v>
      </c>
      <c r="F38" s="345"/>
      <c r="G38" s="345"/>
      <c r="H38" s="345"/>
      <c r="I38" s="345"/>
      <c r="J38" s="301" t="s">
        <v>4921</v>
      </c>
      <c r="K38" s="307" t="s">
        <v>4934</v>
      </c>
      <c r="L38" s="307" t="s">
        <v>4946</v>
      </c>
    </row>
    <row r="39" spans="1:12" ht="20.149999999999999" customHeight="1" thickBot="1" x14ac:dyDescent="0.45">
      <c r="A39" s="231"/>
      <c r="B39" s="284" t="s">
        <v>385</v>
      </c>
      <c r="C39" s="285" t="s">
        <v>3077</v>
      </c>
      <c r="D39" s="285" t="s">
        <v>3077</v>
      </c>
      <c r="E39" s="285" t="s">
        <v>225</v>
      </c>
      <c r="F39" s="299"/>
      <c r="G39" s="299"/>
      <c r="H39" s="299"/>
      <c r="I39" s="299"/>
      <c r="J39" s="285" t="s">
        <v>3292</v>
      </c>
      <c r="K39" s="285" t="s">
        <v>3292</v>
      </c>
      <c r="L39" s="285" t="s">
        <v>3292</v>
      </c>
    </row>
    <row r="40" spans="1:12" ht="18" x14ac:dyDescent="0.4">
      <c r="A40" s="208"/>
      <c r="B40" s="213" t="s">
        <v>4696</v>
      </c>
      <c r="C40" s="345"/>
      <c r="D40" s="301" t="s">
        <v>4812</v>
      </c>
      <c r="E40" s="345"/>
      <c r="F40" s="301" t="s">
        <v>4847</v>
      </c>
      <c r="G40" s="345"/>
      <c r="H40" s="301" t="s">
        <v>4878</v>
      </c>
      <c r="I40" s="345"/>
      <c r="J40" s="345"/>
      <c r="K40" s="345"/>
      <c r="L40" s="345"/>
    </row>
    <row r="41" spans="1:12" ht="18.5" thickBot="1" x14ac:dyDescent="0.45">
      <c r="A41" s="231"/>
      <c r="B41" s="284" t="s">
        <v>385</v>
      </c>
      <c r="C41" s="299"/>
      <c r="D41" s="259" t="s">
        <v>4698</v>
      </c>
      <c r="E41" s="299"/>
      <c r="F41" s="259" t="s">
        <v>4697</v>
      </c>
      <c r="G41" s="299"/>
      <c r="H41" s="301" t="s">
        <v>4698</v>
      </c>
      <c r="I41" s="299"/>
      <c r="J41" s="299"/>
      <c r="K41" s="299"/>
      <c r="L41" s="299"/>
    </row>
    <row r="42" spans="1:12" ht="18" x14ac:dyDescent="0.4">
      <c r="A42" s="208"/>
      <c r="B42" s="213" t="s">
        <v>4696</v>
      </c>
      <c r="C42" s="345"/>
      <c r="D42" s="301" t="s">
        <v>4813</v>
      </c>
      <c r="E42" s="345"/>
      <c r="F42" s="345"/>
      <c r="G42" s="345"/>
      <c r="H42" s="301" t="s">
        <v>4879</v>
      </c>
      <c r="I42" s="345"/>
      <c r="J42" s="345"/>
      <c r="K42" s="345"/>
      <c r="L42" s="345"/>
    </row>
    <row r="43" spans="1:12" ht="18.5" thickBot="1" x14ac:dyDescent="0.45">
      <c r="A43" s="231"/>
      <c r="B43" s="284" t="s">
        <v>385</v>
      </c>
      <c r="C43" s="299"/>
      <c r="D43" s="259" t="s">
        <v>4697</v>
      </c>
      <c r="E43" s="299"/>
      <c r="F43" s="299"/>
      <c r="G43" s="299"/>
      <c r="H43" s="259" t="s">
        <v>4697</v>
      </c>
      <c r="I43" s="299"/>
      <c r="J43" s="299"/>
      <c r="K43" s="299"/>
      <c r="L43" s="299"/>
    </row>
    <row r="45" spans="1:12" ht="15.5" x14ac:dyDescent="0.35">
      <c r="G45" s="347" t="s">
        <v>4896</v>
      </c>
      <c r="H45" s="370" t="s">
        <v>4904</v>
      </c>
      <c r="I45" s="349" t="s">
        <v>4900</v>
      </c>
      <c r="J45" s="349" t="s">
        <v>4905</v>
      </c>
      <c r="K45" s="349" t="s">
        <v>4903</v>
      </c>
    </row>
    <row r="46" spans="1:12" ht="15.5" x14ac:dyDescent="0.35">
      <c r="G46" s="369"/>
      <c r="H46" s="362"/>
      <c r="I46" s="362"/>
      <c r="J46" s="362"/>
      <c r="K46" s="362"/>
    </row>
    <row r="47" spans="1:12" ht="15.5" x14ac:dyDescent="0.35">
      <c r="G47" s="365" t="s">
        <v>4897</v>
      </c>
      <c r="H47" s="359" t="s">
        <v>4308</v>
      </c>
      <c r="I47" s="359" t="s">
        <v>4901</v>
      </c>
      <c r="J47" s="359" t="s">
        <v>4902</v>
      </c>
      <c r="K47" s="359" t="s">
        <v>4393</v>
      </c>
    </row>
    <row r="48" spans="1:12" ht="15.5" x14ac:dyDescent="0.35">
      <c r="G48" s="365" t="s">
        <v>1741</v>
      </c>
      <c r="H48" s="359" t="s">
        <v>4279</v>
      </c>
      <c r="I48" s="359" t="s">
        <v>250</v>
      </c>
      <c r="J48" s="359"/>
      <c r="K48" s="359"/>
    </row>
    <row r="49" spans="7:11" ht="15.5" x14ac:dyDescent="0.35">
      <c r="G49" s="365" t="s">
        <v>4898</v>
      </c>
      <c r="H49" s="359" t="s">
        <v>4962</v>
      </c>
      <c r="I49" s="359"/>
      <c r="J49" s="359"/>
      <c r="K49" s="359"/>
    </row>
    <row r="50" spans="7:11" ht="15.5" x14ac:dyDescent="0.35">
      <c r="G50" s="365" t="s">
        <v>4899</v>
      </c>
      <c r="H50" s="359"/>
      <c r="I50" s="359"/>
      <c r="J50" s="359"/>
      <c r="K50" s="359"/>
    </row>
    <row r="51" spans="7:11" ht="14" x14ac:dyDescent="0.3">
      <c r="G51" s="1"/>
      <c r="H51" s="359"/>
      <c r="I51" s="359"/>
      <c r="J51" s="359"/>
      <c r="K51" s="359"/>
    </row>
    <row r="52" spans="7:11" ht="14" x14ac:dyDescent="0.3">
      <c r="G52" s="1"/>
      <c r="H52" s="359"/>
      <c r="I52" s="359"/>
      <c r="J52" s="359"/>
      <c r="K52" s="359"/>
    </row>
    <row r="53" spans="7:11" ht="14" x14ac:dyDescent="0.3">
      <c r="G53" s="1"/>
      <c r="H53" s="359"/>
      <c r="I53" s="359"/>
      <c r="J53" s="359"/>
      <c r="K53" s="359"/>
    </row>
    <row r="54" spans="7:11" ht="14" x14ac:dyDescent="0.3">
      <c r="G54" s="1"/>
      <c r="H54" s="359"/>
      <c r="I54" s="359"/>
      <c r="J54" s="359"/>
      <c r="K54" s="359"/>
    </row>
    <row r="55" spans="7:11" x14ac:dyDescent="0.25">
      <c r="G55" s="1"/>
      <c r="H55" s="1"/>
      <c r="I55" s="1"/>
      <c r="J55" s="1"/>
      <c r="K55" s="1"/>
    </row>
    <row r="56" spans="7:11" x14ac:dyDescent="0.25">
      <c r="G56" s="1"/>
      <c r="H56" s="1"/>
      <c r="I56" s="1"/>
      <c r="J56" s="1"/>
      <c r="K56" s="1"/>
    </row>
    <row r="57" spans="7:11" x14ac:dyDescent="0.25">
      <c r="G57" s="1"/>
      <c r="H57" s="1"/>
      <c r="I57" s="1"/>
      <c r="J57" s="1"/>
      <c r="K57" s="1"/>
    </row>
    <row r="58" spans="7:11" x14ac:dyDescent="0.25">
      <c r="G58" s="1"/>
      <c r="H58" s="1"/>
      <c r="I58" s="1"/>
      <c r="J58" s="1"/>
      <c r="K58" s="1"/>
    </row>
    <row r="59" spans="7:11" x14ac:dyDescent="0.25">
      <c r="G59" s="1"/>
      <c r="H59" s="1"/>
      <c r="I59" s="1"/>
      <c r="J59" s="1"/>
      <c r="K59" s="1"/>
    </row>
    <row r="60" spans="7:11" x14ac:dyDescent="0.25">
      <c r="G60" s="1"/>
      <c r="H60" s="1"/>
      <c r="I60" s="1"/>
      <c r="J60" s="1"/>
      <c r="K60" s="1"/>
    </row>
    <row r="61" spans="7:11" x14ac:dyDescent="0.25">
      <c r="G61" s="1"/>
      <c r="H61" s="1"/>
      <c r="I61" s="1"/>
      <c r="J61" s="1"/>
      <c r="K61" s="1"/>
    </row>
    <row r="62" spans="7:11" x14ac:dyDescent="0.25">
      <c r="G62" s="1"/>
      <c r="H62" s="1"/>
      <c r="I62" s="1"/>
      <c r="J62" s="1"/>
      <c r="K62" s="1"/>
    </row>
    <row r="63" spans="7:11" x14ac:dyDescent="0.25">
      <c r="G63" s="1"/>
      <c r="H63" s="1"/>
      <c r="I63" s="1"/>
      <c r="J63" s="1"/>
      <c r="K63" s="1"/>
    </row>
    <row r="64" spans="7:11" x14ac:dyDescent="0.25">
      <c r="G64" s="1"/>
      <c r="H64" s="1"/>
      <c r="I64" s="1"/>
      <c r="J64" s="1"/>
      <c r="K64" s="1"/>
    </row>
  </sheetData>
  <mergeCells count="1">
    <mergeCell ref="A1:L1"/>
  </mergeCells>
  <pageMargins left="0.7" right="0.7" top="0.75" bottom="0.75" header="0.3" footer="0.3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3:AS2186"/>
  <sheetViews>
    <sheetView zoomScale="115" zoomScaleNormal="115" workbookViewId="0">
      <pane ySplit="3" topLeftCell="A1959" activePane="bottomLeft" state="frozen"/>
      <selection pane="bottomLeft" activeCell="E1978" sqref="E1978"/>
    </sheetView>
  </sheetViews>
  <sheetFormatPr defaultColWidth="8.81640625" defaultRowHeight="12.5" x14ac:dyDescent="0.25"/>
  <cols>
    <col min="1" max="1" width="9.1796875" style="7" customWidth="1"/>
    <col min="2" max="2" width="1.1796875" style="14" customWidth="1"/>
    <col min="3" max="3" width="84.7265625" customWidth="1"/>
    <col min="4" max="4" width="9.1796875" style="15" customWidth="1"/>
    <col min="5" max="5" width="9.1796875" style="23" customWidth="1"/>
    <col min="6" max="45" width="9.1796875" style="14" customWidth="1"/>
  </cols>
  <sheetData>
    <row r="3" spans="1:3" ht="13" x14ac:dyDescent="0.3">
      <c r="A3" s="8" t="s">
        <v>452</v>
      </c>
      <c r="C3" s="9" t="s">
        <v>451</v>
      </c>
    </row>
    <row r="4" spans="1:3" x14ac:dyDescent="0.25">
      <c r="A4" s="7">
        <v>38469</v>
      </c>
      <c r="B4" s="20"/>
      <c r="C4" s="5" t="s">
        <v>212</v>
      </c>
    </row>
    <row r="5" spans="1:3" x14ac:dyDescent="0.25">
      <c r="B5" s="20"/>
      <c r="C5" s="5" t="s">
        <v>211</v>
      </c>
    </row>
    <row r="6" spans="1:3" x14ac:dyDescent="0.25">
      <c r="B6" s="20"/>
      <c r="C6" s="5"/>
    </row>
    <row r="7" spans="1:3" x14ac:dyDescent="0.25">
      <c r="A7" s="7">
        <v>38594</v>
      </c>
      <c r="B7" s="20"/>
      <c r="C7" s="5" t="s">
        <v>219</v>
      </c>
    </row>
    <row r="8" spans="1:3" x14ac:dyDescent="0.25">
      <c r="B8" s="20"/>
      <c r="C8" s="5" t="s">
        <v>220</v>
      </c>
    </row>
    <row r="9" spans="1:3" x14ac:dyDescent="0.25">
      <c r="B9" s="20"/>
      <c r="C9" s="5"/>
    </row>
    <row r="10" spans="1:3" x14ac:dyDescent="0.25">
      <c r="A10" s="7">
        <v>38747</v>
      </c>
      <c r="B10" s="20"/>
      <c r="C10" s="5" t="s">
        <v>222</v>
      </c>
    </row>
    <row r="11" spans="1:3" x14ac:dyDescent="0.25">
      <c r="B11" s="20"/>
      <c r="C11" s="5" t="s">
        <v>221</v>
      </c>
    </row>
    <row r="12" spans="1:3" x14ac:dyDescent="0.25">
      <c r="B12" s="20"/>
      <c r="C12" s="5"/>
    </row>
    <row r="13" spans="1:3" x14ac:dyDescent="0.25">
      <c r="A13" s="7">
        <v>38767</v>
      </c>
      <c r="B13" s="20"/>
      <c r="C13" s="5" t="s">
        <v>224</v>
      </c>
    </row>
    <row r="14" spans="1:3" x14ac:dyDescent="0.25">
      <c r="B14" s="20"/>
      <c r="C14" s="5" t="s">
        <v>223</v>
      </c>
    </row>
    <row r="15" spans="1:3" x14ac:dyDescent="0.25">
      <c r="B15" s="20"/>
      <c r="C15" s="5"/>
    </row>
    <row r="16" spans="1:3" x14ac:dyDescent="0.25">
      <c r="A16" s="7">
        <v>38767</v>
      </c>
      <c r="B16" s="20"/>
      <c r="C16" s="5" t="s">
        <v>227</v>
      </c>
    </row>
    <row r="17" spans="1:3" x14ac:dyDescent="0.25">
      <c r="B17" s="20"/>
      <c r="C17" s="5" t="s">
        <v>226</v>
      </c>
    </row>
    <row r="18" spans="1:3" x14ac:dyDescent="0.25">
      <c r="B18" s="20"/>
      <c r="C18" s="4"/>
    </row>
    <row r="19" spans="1:3" x14ac:dyDescent="0.25">
      <c r="A19" s="7">
        <v>38778</v>
      </c>
      <c r="B19" s="20"/>
      <c r="C19" s="5" t="s">
        <v>139</v>
      </c>
    </row>
    <row r="20" spans="1:3" x14ac:dyDescent="0.25">
      <c r="B20" s="20"/>
      <c r="C20" s="5" t="s">
        <v>140</v>
      </c>
    </row>
    <row r="21" spans="1:3" x14ac:dyDescent="0.25">
      <c r="B21" s="20"/>
      <c r="C21" s="4"/>
    </row>
    <row r="22" spans="1:3" x14ac:dyDescent="0.25">
      <c r="A22" s="7">
        <v>38778</v>
      </c>
      <c r="B22" s="20"/>
      <c r="C22" s="5" t="s">
        <v>141</v>
      </c>
    </row>
    <row r="23" spans="1:3" x14ac:dyDescent="0.25">
      <c r="B23" s="20"/>
      <c r="C23" s="5" t="s">
        <v>150</v>
      </c>
    </row>
    <row r="24" spans="1:3" x14ac:dyDescent="0.25">
      <c r="B24" s="20"/>
      <c r="C24" s="5"/>
    </row>
    <row r="25" spans="1:3" x14ac:dyDescent="0.25">
      <c r="A25" s="7">
        <v>38778</v>
      </c>
      <c r="B25" s="20"/>
      <c r="C25" s="5" t="s">
        <v>142</v>
      </c>
    </row>
    <row r="26" spans="1:3" x14ac:dyDescent="0.25">
      <c r="B26" s="20"/>
      <c r="C26" s="5" t="s">
        <v>143</v>
      </c>
    </row>
    <row r="27" spans="1:3" x14ac:dyDescent="0.25">
      <c r="B27" s="20"/>
      <c r="C27" s="5"/>
    </row>
    <row r="28" spans="1:3" x14ac:dyDescent="0.25">
      <c r="A28" s="7">
        <v>38778</v>
      </c>
      <c r="B28" s="20"/>
      <c r="C28" s="5" t="s">
        <v>144</v>
      </c>
    </row>
    <row r="29" spans="1:3" x14ac:dyDescent="0.25">
      <c r="B29" s="20"/>
      <c r="C29" s="5" t="s">
        <v>145</v>
      </c>
    </row>
    <row r="30" spans="1:3" x14ac:dyDescent="0.25">
      <c r="B30" s="20"/>
      <c r="C30" s="5"/>
    </row>
    <row r="31" spans="1:3" x14ac:dyDescent="0.25">
      <c r="A31" s="7">
        <v>38795</v>
      </c>
      <c r="B31" s="20"/>
      <c r="C31" s="5" t="s">
        <v>146</v>
      </c>
    </row>
    <row r="32" spans="1:3" x14ac:dyDescent="0.25">
      <c r="B32" s="20"/>
      <c r="C32" s="5" t="s">
        <v>147</v>
      </c>
    </row>
    <row r="33" spans="1:3" x14ac:dyDescent="0.25">
      <c r="B33" s="20"/>
      <c r="C33" s="5"/>
    </row>
    <row r="34" spans="1:3" x14ac:dyDescent="0.25">
      <c r="A34" s="7">
        <v>38798</v>
      </c>
      <c r="B34" s="20"/>
      <c r="C34" s="5" t="s">
        <v>148</v>
      </c>
    </row>
    <row r="35" spans="1:3" x14ac:dyDescent="0.25">
      <c r="B35" s="20"/>
      <c r="C35" s="5" t="s">
        <v>149</v>
      </c>
    </row>
    <row r="36" spans="1:3" x14ac:dyDescent="0.25">
      <c r="B36" s="20"/>
      <c r="C36" s="5"/>
    </row>
    <row r="37" spans="1:3" x14ac:dyDescent="0.25">
      <c r="A37" s="7">
        <v>38803</v>
      </c>
      <c r="B37" s="20"/>
      <c r="C37" s="5" t="s">
        <v>152</v>
      </c>
    </row>
    <row r="38" spans="1:3" x14ac:dyDescent="0.25">
      <c r="B38" s="20"/>
      <c r="C38" s="5" t="s">
        <v>151</v>
      </c>
    </row>
    <row r="39" spans="1:3" x14ac:dyDescent="0.25">
      <c r="B39" s="20"/>
      <c r="C39" s="5"/>
    </row>
    <row r="40" spans="1:3" x14ac:dyDescent="0.25">
      <c r="A40" s="7">
        <v>38803</v>
      </c>
      <c r="B40" s="20"/>
      <c r="C40" s="5" t="s">
        <v>153</v>
      </c>
    </row>
    <row r="41" spans="1:3" x14ac:dyDescent="0.25">
      <c r="B41" s="20"/>
      <c r="C41" s="5" t="s">
        <v>161</v>
      </c>
    </row>
    <row r="42" spans="1:3" x14ac:dyDescent="0.25">
      <c r="B42" s="20"/>
      <c r="C42" s="5"/>
    </row>
    <row r="43" spans="1:3" x14ac:dyDescent="0.25">
      <c r="A43" s="7">
        <v>38807</v>
      </c>
      <c r="B43" s="20"/>
      <c r="C43" s="5" t="s">
        <v>162</v>
      </c>
    </row>
    <row r="44" spans="1:3" x14ac:dyDescent="0.25">
      <c r="B44" s="20"/>
      <c r="C44" s="5" t="s">
        <v>163</v>
      </c>
    </row>
    <row r="45" spans="1:3" x14ac:dyDescent="0.25">
      <c r="B45" s="20"/>
      <c r="C45" s="5"/>
    </row>
    <row r="46" spans="1:3" x14ac:dyDescent="0.25">
      <c r="A46" s="7">
        <v>38810</v>
      </c>
      <c r="B46" s="20"/>
      <c r="C46" s="5" t="s">
        <v>167</v>
      </c>
    </row>
    <row r="47" spans="1:3" x14ac:dyDescent="0.25">
      <c r="B47" s="20"/>
      <c r="C47" s="5" t="s">
        <v>164</v>
      </c>
    </row>
    <row r="48" spans="1:3" x14ac:dyDescent="0.25">
      <c r="B48" s="20"/>
      <c r="C48" s="5"/>
    </row>
    <row r="49" spans="1:3" ht="13" x14ac:dyDescent="0.3">
      <c r="A49" s="10">
        <v>38815</v>
      </c>
      <c r="B49" s="34"/>
      <c r="C49" s="11" t="s">
        <v>453</v>
      </c>
    </row>
    <row r="50" spans="1:3" x14ac:dyDescent="0.25">
      <c r="B50" s="20"/>
      <c r="C50" s="5"/>
    </row>
    <row r="51" spans="1:3" x14ac:dyDescent="0.25">
      <c r="A51" s="7">
        <v>38819</v>
      </c>
      <c r="B51" s="20"/>
      <c r="C51" s="5" t="s">
        <v>166</v>
      </c>
    </row>
    <row r="52" spans="1:3" x14ac:dyDescent="0.25">
      <c r="B52" s="20"/>
      <c r="C52" s="5" t="s">
        <v>168</v>
      </c>
    </row>
    <row r="53" spans="1:3" x14ac:dyDescent="0.25">
      <c r="B53" s="20"/>
      <c r="C53" s="5"/>
    </row>
    <row r="54" spans="1:3" x14ac:dyDescent="0.25">
      <c r="A54" s="7">
        <v>38820</v>
      </c>
      <c r="B54" s="20"/>
      <c r="C54" s="5" t="s">
        <v>169</v>
      </c>
    </row>
    <row r="55" spans="1:3" x14ac:dyDescent="0.25">
      <c r="B55" s="20"/>
      <c r="C55" s="5" t="s">
        <v>170</v>
      </c>
    </row>
    <row r="57" spans="1:3" x14ac:dyDescent="0.25">
      <c r="A57" s="7">
        <v>38844</v>
      </c>
      <c r="B57" s="20"/>
      <c r="C57" s="5" t="s">
        <v>182</v>
      </c>
    </row>
    <row r="58" spans="1:3" x14ac:dyDescent="0.25">
      <c r="B58" s="20"/>
      <c r="C58" s="5" t="s">
        <v>171</v>
      </c>
    </row>
    <row r="60" spans="1:3" x14ac:dyDescent="0.25">
      <c r="A60" s="7">
        <v>38857</v>
      </c>
      <c r="C60" s="5" t="s">
        <v>108</v>
      </c>
    </row>
    <row r="61" spans="1:3" x14ac:dyDescent="0.25">
      <c r="C61" s="5" t="s">
        <v>106</v>
      </c>
    </row>
    <row r="63" spans="1:3" x14ac:dyDescent="0.25">
      <c r="A63" s="7">
        <v>38924</v>
      </c>
      <c r="C63" s="5" t="s">
        <v>107</v>
      </c>
    </row>
    <row r="64" spans="1:3" x14ac:dyDescent="0.25">
      <c r="C64" s="5" t="s">
        <v>109</v>
      </c>
    </row>
    <row r="66" spans="1:3" x14ac:dyDescent="0.25">
      <c r="A66" s="7">
        <v>38927</v>
      </c>
      <c r="C66" s="5" t="s">
        <v>111</v>
      </c>
    </row>
    <row r="67" spans="1:3" x14ac:dyDescent="0.25">
      <c r="C67" s="5" t="s">
        <v>110</v>
      </c>
    </row>
    <row r="69" spans="1:3" x14ac:dyDescent="0.25">
      <c r="A69" s="7">
        <v>39047</v>
      </c>
      <c r="C69" s="5" t="s">
        <v>71</v>
      </c>
    </row>
    <row r="70" spans="1:3" x14ac:dyDescent="0.25">
      <c r="C70" s="5" t="s">
        <v>72</v>
      </c>
    </row>
    <row r="72" spans="1:3" x14ac:dyDescent="0.25">
      <c r="A72" s="7">
        <v>39101</v>
      </c>
      <c r="C72" s="5" t="s">
        <v>73</v>
      </c>
    </row>
    <row r="73" spans="1:3" x14ac:dyDescent="0.25">
      <c r="C73" s="5" t="s">
        <v>74</v>
      </c>
    </row>
    <row r="75" spans="1:3" x14ac:dyDescent="0.25">
      <c r="A75" s="7">
        <v>39111</v>
      </c>
      <c r="C75" s="5" t="s">
        <v>75</v>
      </c>
    </row>
    <row r="76" spans="1:3" x14ac:dyDescent="0.25">
      <c r="C76" s="5" t="s">
        <v>76</v>
      </c>
    </row>
    <row r="78" spans="1:3" x14ac:dyDescent="0.25">
      <c r="A78" s="7">
        <v>39123</v>
      </c>
      <c r="C78" s="5" t="s">
        <v>79</v>
      </c>
    </row>
    <row r="79" spans="1:3" x14ac:dyDescent="0.25">
      <c r="C79" s="5" t="s">
        <v>80</v>
      </c>
    </row>
    <row r="81" spans="1:3" x14ac:dyDescent="0.25">
      <c r="A81" s="7">
        <v>39123</v>
      </c>
      <c r="C81" s="5" t="s">
        <v>81</v>
      </c>
    </row>
    <row r="82" spans="1:3" x14ac:dyDescent="0.25">
      <c r="C82" s="5" t="s">
        <v>82</v>
      </c>
    </row>
    <row r="84" spans="1:3" x14ac:dyDescent="0.25">
      <c r="A84" s="7">
        <v>39123</v>
      </c>
      <c r="C84" s="5" t="s">
        <v>83</v>
      </c>
    </row>
    <row r="85" spans="1:3" x14ac:dyDescent="0.25">
      <c r="C85" s="5" t="s">
        <v>84</v>
      </c>
    </row>
    <row r="87" spans="1:3" x14ac:dyDescent="0.25">
      <c r="A87" s="7">
        <v>39123</v>
      </c>
      <c r="C87" s="5" t="s">
        <v>85</v>
      </c>
    </row>
    <row r="88" spans="1:3" x14ac:dyDescent="0.25">
      <c r="C88" s="5" t="s">
        <v>19</v>
      </c>
    </row>
    <row r="90" spans="1:3" x14ac:dyDescent="0.25">
      <c r="A90" s="7">
        <v>39124</v>
      </c>
      <c r="C90" s="5" t="s">
        <v>77</v>
      </c>
    </row>
    <row r="91" spans="1:3" x14ac:dyDescent="0.25">
      <c r="C91" s="5" t="s">
        <v>78</v>
      </c>
    </row>
    <row r="93" spans="1:3" x14ac:dyDescent="0.25">
      <c r="A93" s="7">
        <v>39124</v>
      </c>
      <c r="C93" s="5" t="s">
        <v>86</v>
      </c>
    </row>
    <row r="94" spans="1:3" x14ac:dyDescent="0.25">
      <c r="C94" s="5" t="s">
        <v>87</v>
      </c>
    </row>
    <row r="96" spans="1:3" x14ac:dyDescent="0.25">
      <c r="A96" s="7">
        <v>39125</v>
      </c>
      <c r="C96" s="5" t="s">
        <v>88</v>
      </c>
    </row>
    <row r="97" spans="1:3" x14ac:dyDescent="0.25">
      <c r="C97" s="5" t="s">
        <v>89</v>
      </c>
    </row>
    <row r="99" spans="1:3" x14ac:dyDescent="0.25">
      <c r="A99" s="7">
        <v>39125</v>
      </c>
      <c r="C99" s="5" t="s">
        <v>90</v>
      </c>
    </row>
    <row r="100" spans="1:3" x14ac:dyDescent="0.25">
      <c r="C100" s="5" t="s">
        <v>98</v>
      </c>
    </row>
    <row r="102" spans="1:3" x14ac:dyDescent="0.25">
      <c r="A102" s="7">
        <v>39125</v>
      </c>
      <c r="C102" s="5" t="s">
        <v>96</v>
      </c>
    </row>
    <row r="103" spans="1:3" x14ac:dyDescent="0.25">
      <c r="C103" s="5" t="s">
        <v>97</v>
      </c>
    </row>
    <row r="105" spans="1:3" x14ac:dyDescent="0.25">
      <c r="A105" s="7">
        <v>39126</v>
      </c>
      <c r="C105" s="5" t="s">
        <v>99</v>
      </c>
    </row>
    <row r="106" spans="1:3" x14ac:dyDescent="0.25">
      <c r="C106" s="5" t="s">
        <v>18</v>
      </c>
    </row>
    <row r="108" spans="1:3" x14ac:dyDescent="0.25">
      <c r="A108" s="7">
        <v>39126</v>
      </c>
      <c r="C108" s="5" t="s">
        <v>20</v>
      </c>
    </row>
    <row r="109" spans="1:3" x14ac:dyDescent="0.25">
      <c r="C109" s="5" t="s">
        <v>21</v>
      </c>
    </row>
    <row r="111" spans="1:3" x14ac:dyDescent="0.25">
      <c r="A111" s="7">
        <v>39127</v>
      </c>
      <c r="C111" s="5" t="s">
        <v>22</v>
      </c>
    </row>
    <row r="112" spans="1:3" x14ac:dyDescent="0.25">
      <c r="C112" s="5" t="s">
        <v>23</v>
      </c>
    </row>
    <row r="113" spans="1:3" x14ac:dyDescent="0.25">
      <c r="C113" s="5"/>
    </row>
    <row r="114" spans="1:3" x14ac:dyDescent="0.25">
      <c r="A114" s="7">
        <v>39127</v>
      </c>
      <c r="C114" s="5" t="s">
        <v>24</v>
      </c>
    </row>
    <row r="115" spans="1:3" x14ac:dyDescent="0.25">
      <c r="C115" s="5" t="s">
        <v>25</v>
      </c>
    </row>
    <row r="116" spans="1:3" x14ac:dyDescent="0.25">
      <c r="C116" s="5"/>
    </row>
    <row r="117" spans="1:3" x14ac:dyDescent="0.25">
      <c r="A117" s="7">
        <v>39132</v>
      </c>
      <c r="C117" s="5" t="s">
        <v>33</v>
      </c>
    </row>
    <row r="118" spans="1:3" x14ac:dyDescent="0.25">
      <c r="C118" s="5" t="s">
        <v>32</v>
      </c>
    </row>
    <row r="119" spans="1:3" x14ac:dyDescent="0.25">
      <c r="C119" s="5"/>
    </row>
    <row r="120" spans="1:3" x14ac:dyDescent="0.25">
      <c r="A120" s="7">
        <v>39136</v>
      </c>
      <c r="C120" s="5" t="s">
        <v>34</v>
      </c>
    </row>
    <row r="121" spans="1:3" x14ac:dyDescent="0.25">
      <c r="C121" s="5" t="s">
        <v>35</v>
      </c>
    </row>
    <row r="123" spans="1:3" x14ac:dyDescent="0.25">
      <c r="A123" s="7">
        <v>39139</v>
      </c>
      <c r="C123" s="5" t="s">
        <v>36</v>
      </c>
    </row>
    <row r="124" spans="1:3" x14ac:dyDescent="0.25">
      <c r="C124" s="5" t="s">
        <v>37</v>
      </c>
    </row>
    <row r="125" spans="1:3" x14ac:dyDescent="0.25">
      <c r="C125" s="5"/>
    </row>
    <row r="126" spans="1:3" x14ac:dyDescent="0.25">
      <c r="A126" s="7">
        <v>39146</v>
      </c>
      <c r="C126" s="5" t="s">
        <v>47</v>
      </c>
    </row>
    <row r="127" spans="1:3" x14ac:dyDescent="0.25">
      <c r="C127" s="5" t="s">
        <v>52</v>
      </c>
    </row>
    <row r="128" spans="1:3" x14ac:dyDescent="0.25">
      <c r="C128" s="5"/>
    </row>
    <row r="129" spans="1:3" x14ac:dyDescent="0.25">
      <c r="A129" s="7">
        <v>39151</v>
      </c>
      <c r="C129" s="5" t="s">
        <v>48</v>
      </c>
    </row>
    <row r="130" spans="1:3" x14ac:dyDescent="0.25">
      <c r="C130" s="5" t="s">
        <v>49</v>
      </c>
    </row>
    <row r="131" spans="1:3" x14ac:dyDescent="0.25">
      <c r="C131" s="5"/>
    </row>
    <row r="132" spans="1:3" x14ac:dyDescent="0.25">
      <c r="A132" s="7">
        <v>39171</v>
      </c>
      <c r="C132" s="5" t="s">
        <v>53</v>
      </c>
    </row>
    <row r="133" spans="1:3" x14ac:dyDescent="0.25">
      <c r="C133" s="5" t="s">
        <v>54</v>
      </c>
    </row>
    <row r="134" spans="1:3" x14ac:dyDescent="0.25">
      <c r="C134" s="5"/>
    </row>
    <row r="135" spans="1:3" x14ac:dyDescent="0.25">
      <c r="A135" s="7">
        <v>39171</v>
      </c>
      <c r="C135" s="5" t="s">
        <v>55</v>
      </c>
    </row>
    <row r="136" spans="1:3" x14ac:dyDescent="0.25">
      <c r="C136" s="5" t="s">
        <v>56</v>
      </c>
    </row>
    <row r="137" spans="1:3" x14ac:dyDescent="0.25">
      <c r="C137" s="5"/>
    </row>
    <row r="138" spans="1:3" ht="13" x14ac:dyDescent="0.3">
      <c r="A138" s="10">
        <v>39172</v>
      </c>
      <c r="B138" s="34"/>
      <c r="C138" s="11" t="s">
        <v>453</v>
      </c>
    </row>
    <row r="139" spans="1:3" x14ac:dyDescent="0.25">
      <c r="C139" s="5"/>
    </row>
    <row r="140" spans="1:3" x14ac:dyDescent="0.25">
      <c r="A140" s="7">
        <v>39172</v>
      </c>
      <c r="C140" s="5" t="s">
        <v>57</v>
      </c>
    </row>
    <row r="141" spans="1:3" x14ac:dyDescent="0.25">
      <c r="C141" s="5" t="s">
        <v>58</v>
      </c>
    </row>
    <row r="142" spans="1:3" x14ac:dyDescent="0.25">
      <c r="C142" s="5"/>
    </row>
    <row r="143" spans="1:3" x14ac:dyDescent="0.25">
      <c r="A143" s="7">
        <v>39172</v>
      </c>
      <c r="C143" s="5" t="s">
        <v>59</v>
      </c>
    </row>
    <row r="144" spans="1:3" x14ac:dyDescent="0.25">
      <c r="C144" s="5" t="s">
        <v>60</v>
      </c>
    </row>
    <row r="146" spans="1:3" x14ac:dyDescent="0.25">
      <c r="A146" s="7">
        <v>39175</v>
      </c>
      <c r="C146" s="5" t="s">
        <v>61</v>
      </c>
    </row>
    <row r="147" spans="1:3" x14ac:dyDescent="0.25">
      <c r="C147" s="5" t="s">
        <v>64</v>
      </c>
    </row>
    <row r="149" spans="1:3" x14ac:dyDescent="0.25">
      <c r="A149" s="7">
        <v>39177</v>
      </c>
      <c r="C149" s="5" t="s">
        <v>65</v>
      </c>
    </row>
    <row r="150" spans="1:3" x14ac:dyDescent="0.25">
      <c r="C150" s="5" t="s">
        <v>0</v>
      </c>
    </row>
    <row r="152" spans="1:3" x14ac:dyDescent="0.25">
      <c r="A152" s="7">
        <v>39184</v>
      </c>
      <c r="C152" s="5" t="s">
        <v>2</v>
      </c>
    </row>
    <row r="153" spans="1:3" x14ac:dyDescent="0.25">
      <c r="C153" s="5" t="s">
        <v>3</v>
      </c>
    </row>
    <row r="155" spans="1:3" x14ac:dyDescent="0.25">
      <c r="A155" s="7">
        <v>39195</v>
      </c>
      <c r="C155" s="5" t="s">
        <v>4</v>
      </c>
    </row>
    <row r="156" spans="1:3" x14ac:dyDescent="0.25">
      <c r="C156" s="5" t="s">
        <v>5</v>
      </c>
    </row>
    <row r="158" spans="1:3" x14ac:dyDescent="0.25">
      <c r="A158" s="7">
        <v>39292</v>
      </c>
      <c r="C158" s="5" t="s">
        <v>6</v>
      </c>
    </row>
    <row r="159" spans="1:3" x14ac:dyDescent="0.25">
      <c r="C159" s="5" t="s">
        <v>7</v>
      </c>
    </row>
    <row r="161" spans="1:3" x14ac:dyDescent="0.25">
      <c r="A161" s="7">
        <v>39376</v>
      </c>
      <c r="C161" s="5" t="s">
        <v>1192</v>
      </c>
    </row>
    <row r="162" spans="1:3" x14ac:dyDescent="0.25">
      <c r="C162" s="5" t="s">
        <v>1154</v>
      </c>
    </row>
    <row r="164" spans="1:3" x14ac:dyDescent="0.25">
      <c r="A164" s="7">
        <v>39426</v>
      </c>
      <c r="C164" s="5" t="s">
        <v>1197</v>
      </c>
    </row>
    <row r="165" spans="1:3" x14ac:dyDescent="0.25">
      <c r="C165" s="5" t="s">
        <v>1198</v>
      </c>
    </row>
    <row r="167" spans="1:3" x14ac:dyDescent="0.25">
      <c r="A167" s="7">
        <v>39436</v>
      </c>
      <c r="C167" s="5" t="s">
        <v>1199</v>
      </c>
    </row>
    <row r="168" spans="1:3" x14ac:dyDescent="0.25">
      <c r="C168" s="5" t="s">
        <v>1132</v>
      </c>
    </row>
    <row r="170" spans="1:3" x14ac:dyDescent="0.25">
      <c r="A170" s="7">
        <v>39474</v>
      </c>
      <c r="C170" s="5" t="s">
        <v>1133</v>
      </c>
    </row>
    <row r="171" spans="1:3" x14ac:dyDescent="0.25">
      <c r="C171" s="5" t="s">
        <v>1131</v>
      </c>
    </row>
    <row r="172" spans="1:3" x14ac:dyDescent="0.25">
      <c r="C172" s="5"/>
    </row>
    <row r="173" spans="1:3" x14ac:dyDescent="0.25">
      <c r="A173" s="7">
        <v>39474</v>
      </c>
      <c r="C173" s="5" t="s">
        <v>1142</v>
      </c>
    </row>
    <row r="174" spans="1:3" x14ac:dyDescent="0.25">
      <c r="C174" s="5" t="s">
        <v>1136</v>
      </c>
    </row>
    <row r="175" spans="1:3" x14ac:dyDescent="0.25">
      <c r="C175" s="5"/>
    </row>
    <row r="176" spans="1:3" x14ac:dyDescent="0.25">
      <c r="A176" s="7">
        <v>39477</v>
      </c>
      <c r="C176" s="5" t="s">
        <v>1141</v>
      </c>
    </row>
    <row r="177" spans="1:3" x14ac:dyDescent="0.25">
      <c r="C177" s="5" t="s">
        <v>1143</v>
      </c>
    </row>
    <row r="178" spans="1:3" x14ac:dyDescent="0.25">
      <c r="C178" s="5"/>
    </row>
    <row r="179" spans="1:3" x14ac:dyDescent="0.25">
      <c r="A179" s="7">
        <v>39480</v>
      </c>
      <c r="C179" s="5" t="s">
        <v>1151</v>
      </c>
    </row>
    <row r="180" spans="1:3" x14ac:dyDescent="0.25">
      <c r="C180" s="5" t="s">
        <v>1152</v>
      </c>
    </row>
    <row r="181" spans="1:3" x14ac:dyDescent="0.25">
      <c r="C181" s="5"/>
    </row>
    <row r="182" spans="1:3" x14ac:dyDescent="0.25">
      <c r="A182" s="7">
        <v>39484</v>
      </c>
      <c r="C182" s="5" t="s">
        <v>1155</v>
      </c>
    </row>
    <row r="183" spans="1:3" x14ac:dyDescent="0.25">
      <c r="C183" s="5" t="s">
        <v>1156</v>
      </c>
    </row>
    <row r="184" spans="1:3" x14ac:dyDescent="0.25">
      <c r="C184" s="5"/>
    </row>
    <row r="185" spans="1:3" x14ac:dyDescent="0.25">
      <c r="A185" s="7">
        <v>39484</v>
      </c>
      <c r="C185" s="5" t="s">
        <v>1157</v>
      </c>
    </row>
    <row r="186" spans="1:3" x14ac:dyDescent="0.25">
      <c r="C186" s="5" t="s">
        <v>1170</v>
      </c>
    </row>
    <row r="187" spans="1:3" x14ac:dyDescent="0.25">
      <c r="C187" s="5"/>
    </row>
    <row r="188" spans="1:3" x14ac:dyDescent="0.25">
      <c r="A188" s="7">
        <v>39484</v>
      </c>
      <c r="C188" s="5" t="s">
        <v>1158</v>
      </c>
    </row>
    <row r="189" spans="1:3" x14ac:dyDescent="0.25">
      <c r="C189" s="5" t="s">
        <v>1159</v>
      </c>
    </row>
    <row r="190" spans="1:3" x14ac:dyDescent="0.25">
      <c r="C190" s="5"/>
    </row>
    <row r="191" spans="1:3" x14ac:dyDescent="0.25">
      <c r="A191" s="7">
        <v>39485</v>
      </c>
      <c r="C191" s="5" t="s">
        <v>1160</v>
      </c>
    </row>
    <row r="192" spans="1:3" x14ac:dyDescent="0.25">
      <c r="C192" s="5" t="s">
        <v>1161</v>
      </c>
    </row>
    <row r="193" spans="1:3" x14ac:dyDescent="0.25">
      <c r="C193" s="5"/>
    </row>
    <row r="194" spans="1:3" x14ac:dyDescent="0.25">
      <c r="A194" s="7">
        <v>39486</v>
      </c>
      <c r="C194" s="5" t="s">
        <v>1162</v>
      </c>
    </row>
    <row r="195" spans="1:3" x14ac:dyDescent="0.25">
      <c r="C195" s="5" t="s">
        <v>1163</v>
      </c>
    </row>
    <row r="196" spans="1:3" x14ac:dyDescent="0.25">
      <c r="C196" s="5"/>
    </row>
    <row r="197" spans="1:3" x14ac:dyDescent="0.25">
      <c r="A197" s="7">
        <v>39486</v>
      </c>
      <c r="C197" s="5" t="s">
        <v>1164</v>
      </c>
    </row>
    <row r="198" spans="1:3" x14ac:dyDescent="0.25">
      <c r="C198" s="5" t="s">
        <v>1165</v>
      </c>
    </row>
    <row r="199" spans="1:3" x14ac:dyDescent="0.25">
      <c r="C199" s="5"/>
    </row>
    <row r="200" spans="1:3" x14ac:dyDescent="0.25">
      <c r="A200" s="7">
        <v>39486</v>
      </c>
      <c r="C200" s="5" t="s">
        <v>1166</v>
      </c>
    </row>
    <row r="201" spans="1:3" x14ac:dyDescent="0.25">
      <c r="C201" s="5" t="s">
        <v>1167</v>
      </c>
    </row>
    <row r="202" spans="1:3" x14ac:dyDescent="0.25">
      <c r="C202" s="5"/>
    </row>
    <row r="203" spans="1:3" x14ac:dyDescent="0.25">
      <c r="A203" s="7">
        <v>39487</v>
      </c>
      <c r="C203" s="5" t="s">
        <v>1168</v>
      </c>
    </row>
    <row r="204" spans="1:3" x14ac:dyDescent="0.25">
      <c r="C204" s="5" t="s">
        <v>1169</v>
      </c>
    </row>
    <row r="205" spans="1:3" x14ac:dyDescent="0.25">
      <c r="C205" s="5"/>
    </row>
    <row r="206" spans="1:3" x14ac:dyDescent="0.25">
      <c r="A206" s="7">
        <v>39487</v>
      </c>
      <c r="C206" s="5" t="s">
        <v>1171</v>
      </c>
    </row>
    <row r="207" spans="1:3" x14ac:dyDescent="0.25">
      <c r="C207" s="5" t="s">
        <v>1174</v>
      </c>
    </row>
    <row r="208" spans="1:3" x14ac:dyDescent="0.25">
      <c r="C208" s="5"/>
    </row>
    <row r="209" spans="1:3" x14ac:dyDescent="0.25">
      <c r="A209" s="7">
        <v>39488</v>
      </c>
      <c r="C209" s="5" t="s">
        <v>1175</v>
      </c>
    </row>
    <row r="210" spans="1:3" x14ac:dyDescent="0.25">
      <c r="C210" s="5" t="s">
        <v>1176</v>
      </c>
    </row>
    <row r="211" spans="1:3" x14ac:dyDescent="0.25">
      <c r="C211" s="5"/>
    </row>
    <row r="212" spans="1:3" x14ac:dyDescent="0.25">
      <c r="A212" s="7">
        <v>39488</v>
      </c>
      <c r="C212" s="5" t="s">
        <v>1096</v>
      </c>
    </row>
    <row r="213" spans="1:3" x14ac:dyDescent="0.25">
      <c r="C213" s="5" t="s">
        <v>1093</v>
      </c>
    </row>
    <row r="214" spans="1:3" x14ac:dyDescent="0.25">
      <c r="C214" s="5"/>
    </row>
    <row r="215" spans="1:3" x14ac:dyDescent="0.25">
      <c r="A215" s="7">
        <v>39492</v>
      </c>
      <c r="C215" s="5" t="s">
        <v>1094</v>
      </c>
    </row>
    <row r="216" spans="1:3" x14ac:dyDescent="0.25">
      <c r="C216" s="5" t="s">
        <v>1095</v>
      </c>
    </row>
    <row r="217" spans="1:3" x14ac:dyDescent="0.25">
      <c r="C217" s="5"/>
    </row>
    <row r="218" spans="1:3" x14ac:dyDescent="0.25">
      <c r="A218" s="7">
        <v>39493</v>
      </c>
      <c r="C218" s="81" t="s">
        <v>1066</v>
      </c>
    </row>
    <row r="219" spans="1:3" x14ac:dyDescent="0.25">
      <c r="C219" s="81" t="s">
        <v>1097</v>
      </c>
    </row>
    <row r="220" spans="1:3" x14ac:dyDescent="0.25">
      <c r="C220" s="5"/>
    </row>
    <row r="221" spans="1:3" x14ac:dyDescent="0.25">
      <c r="A221" s="7">
        <v>39494</v>
      </c>
      <c r="C221" s="5" t="s">
        <v>1100</v>
      </c>
    </row>
    <row r="222" spans="1:3" x14ac:dyDescent="0.25">
      <c r="C222" s="5" t="s">
        <v>1098</v>
      </c>
    </row>
    <row r="223" spans="1:3" x14ac:dyDescent="0.25">
      <c r="C223" s="5"/>
    </row>
    <row r="224" spans="1:3" x14ac:dyDescent="0.25">
      <c r="A224" s="7">
        <v>39499</v>
      </c>
      <c r="C224" s="5" t="s">
        <v>1101</v>
      </c>
    </row>
    <row r="225" spans="1:3" x14ac:dyDescent="0.25">
      <c r="C225" s="5" t="s">
        <v>1102</v>
      </c>
    </row>
    <row r="226" spans="1:3" x14ac:dyDescent="0.25">
      <c r="C226" s="5"/>
    </row>
    <row r="227" spans="1:3" x14ac:dyDescent="0.25">
      <c r="A227" s="7" t="s">
        <v>1114</v>
      </c>
      <c r="C227" s="5" t="s">
        <v>1112</v>
      </c>
    </row>
    <row r="228" spans="1:3" x14ac:dyDescent="0.25">
      <c r="C228" s="5" t="s">
        <v>1113</v>
      </c>
    </row>
    <row r="229" spans="1:3" x14ac:dyDescent="0.25">
      <c r="C229" s="5"/>
    </row>
    <row r="230" spans="1:3" x14ac:dyDescent="0.25">
      <c r="A230" s="7" t="s">
        <v>1114</v>
      </c>
      <c r="C230" s="5" t="s">
        <v>1115</v>
      </c>
    </row>
    <row r="231" spans="1:3" x14ac:dyDescent="0.25">
      <c r="C231" s="5" t="s">
        <v>1116</v>
      </c>
    </row>
    <row r="232" spans="1:3" x14ac:dyDescent="0.25">
      <c r="C232" s="5"/>
    </row>
    <row r="233" spans="1:3" x14ac:dyDescent="0.25">
      <c r="A233" s="7" t="s">
        <v>1114</v>
      </c>
      <c r="C233" s="5" t="s">
        <v>1117</v>
      </c>
    </row>
    <row r="234" spans="1:3" x14ac:dyDescent="0.25">
      <c r="C234" s="5" t="s">
        <v>1118</v>
      </c>
    </row>
    <row r="235" spans="1:3" x14ac:dyDescent="0.25">
      <c r="C235" s="5"/>
    </row>
    <row r="236" spans="1:3" x14ac:dyDescent="0.25">
      <c r="A236" s="7" t="s">
        <v>1114</v>
      </c>
      <c r="C236" s="5" t="s">
        <v>1119</v>
      </c>
    </row>
    <row r="237" spans="1:3" x14ac:dyDescent="0.25">
      <c r="C237" s="5" t="s">
        <v>1120</v>
      </c>
    </row>
    <row r="238" spans="1:3" x14ac:dyDescent="0.25">
      <c r="C238" s="5"/>
    </row>
    <row r="239" spans="1:3" x14ac:dyDescent="0.25">
      <c r="A239" s="7" t="s">
        <v>1114</v>
      </c>
      <c r="C239" s="5" t="s">
        <v>1125</v>
      </c>
    </row>
    <row r="240" spans="1:3" x14ac:dyDescent="0.25">
      <c r="C240" s="5" t="s">
        <v>1126</v>
      </c>
    </row>
    <row r="241" spans="1:3" x14ac:dyDescent="0.25">
      <c r="C241" s="5"/>
    </row>
    <row r="242" spans="1:3" x14ac:dyDescent="0.25">
      <c r="A242" s="7" t="s">
        <v>1114</v>
      </c>
      <c r="C242" s="5" t="s">
        <v>1127</v>
      </c>
    </row>
    <row r="243" spans="1:3" x14ac:dyDescent="0.25">
      <c r="C243" s="5" t="s">
        <v>1050</v>
      </c>
    </row>
    <row r="244" spans="1:3" x14ac:dyDescent="0.25">
      <c r="C244" s="5"/>
    </row>
    <row r="245" spans="1:3" x14ac:dyDescent="0.25">
      <c r="A245" s="7" t="s">
        <v>1114</v>
      </c>
      <c r="C245" s="5" t="s">
        <v>1051</v>
      </c>
    </row>
    <row r="246" spans="1:3" x14ac:dyDescent="0.25">
      <c r="C246" s="5" t="s">
        <v>1054</v>
      </c>
    </row>
    <row r="247" spans="1:3" x14ac:dyDescent="0.25">
      <c r="C247" s="5"/>
    </row>
    <row r="248" spans="1:3" x14ac:dyDescent="0.25">
      <c r="A248" s="7" t="s">
        <v>1055</v>
      </c>
      <c r="C248" s="5" t="s">
        <v>1056</v>
      </c>
    </row>
    <row r="249" spans="1:3" x14ac:dyDescent="0.25">
      <c r="C249" s="5" t="s">
        <v>1057</v>
      </c>
    </row>
    <row r="250" spans="1:3" x14ac:dyDescent="0.25">
      <c r="C250" s="5"/>
    </row>
    <row r="251" spans="1:3" x14ac:dyDescent="0.25">
      <c r="A251" s="7" t="s">
        <v>1114</v>
      </c>
      <c r="C251" s="5" t="s">
        <v>1058</v>
      </c>
    </row>
    <row r="252" spans="1:3" x14ac:dyDescent="0.25">
      <c r="C252" s="5" t="s">
        <v>1059</v>
      </c>
    </row>
    <row r="253" spans="1:3" x14ac:dyDescent="0.25">
      <c r="C253" s="5"/>
    </row>
    <row r="254" spans="1:3" x14ac:dyDescent="0.25">
      <c r="A254" s="7">
        <v>39504</v>
      </c>
      <c r="C254" s="5" t="s">
        <v>1107</v>
      </c>
    </row>
    <row r="255" spans="1:3" x14ac:dyDescent="0.25">
      <c r="C255" s="5" t="s">
        <v>1106</v>
      </c>
    </row>
    <row r="256" spans="1:3" x14ac:dyDescent="0.25">
      <c r="C256" s="5"/>
    </row>
    <row r="257" spans="1:3" x14ac:dyDescent="0.25">
      <c r="A257" s="7" t="s">
        <v>1114</v>
      </c>
      <c r="C257" s="5" t="s">
        <v>1110</v>
      </c>
    </row>
    <row r="258" spans="1:3" x14ac:dyDescent="0.25">
      <c r="C258" s="5" t="s">
        <v>1111</v>
      </c>
    </row>
    <row r="259" spans="1:3" x14ac:dyDescent="0.25">
      <c r="C259" s="5"/>
    </row>
    <row r="260" spans="1:3" x14ac:dyDescent="0.25">
      <c r="A260" s="7" t="s">
        <v>1114</v>
      </c>
      <c r="C260" s="5" t="s">
        <v>1060</v>
      </c>
    </row>
    <row r="261" spans="1:3" x14ac:dyDescent="0.25">
      <c r="C261" s="5" t="s">
        <v>1061</v>
      </c>
    </row>
    <row r="262" spans="1:3" x14ac:dyDescent="0.25">
      <c r="C262" s="5"/>
    </row>
    <row r="263" spans="1:3" x14ac:dyDescent="0.25">
      <c r="A263" s="7">
        <v>39525</v>
      </c>
      <c r="C263" s="5" t="s">
        <v>1105</v>
      </c>
    </row>
    <row r="264" spans="1:3" x14ac:dyDescent="0.25">
      <c r="C264" s="5" t="s">
        <v>1099</v>
      </c>
    </row>
    <row r="265" spans="1:3" x14ac:dyDescent="0.25">
      <c r="C265" s="5"/>
    </row>
    <row r="266" spans="1:3" x14ac:dyDescent="0.25">
      <c r="A266" s="7">
        <v>39530</v>
      </c>
      <c r="C266" s="5" t="s">
        <v>1062</v>
      </c>
    </row>
    <row r="267" spans="1:3" x14ac:dyDescent="0.25">
      <c r="C267" s="5" t="s">
        <v>1065</v>
      </c>
    </row>
    <row r="268" spans="1:3" x14ac:dyDescent="0.25">
      <c r="C268" s="5"/>
    </row>
    <row r="269" spans="1:3" x14ac:dyDescent="0.25">
      <c r="A269" s="7">
        <v>39530</v>
      </c>
      <c r="C269" s="5" t="s">
        <v>1064</v>
      </c>
    </row>
    <row r="271" spans="1:3" x14ac:dyDescent="0.25">
      <c r="A271" s="7">
        <v>39541</v>
      </c>
      <c r="C271" s="5" t="s">
        <v>1067</v>
      </c>
    </row>
    <row r="272" spans="1:3" x14ac:dyDescent="0.25">
      <c r="C272" s="5" t="s">
        <v>1068</v>
      </c>
    </row>
    <row r="274" spans="1:3" ht="13" x14ac:dyDescent="0.3">
      <c r="A274" s="10">
        <v>39550</v>
      </c>
      <c r="B274" s="34"/>
      <c r="C274" s="11" t="s">
        <v>453</v>
      </c>
    </row>
    <row r="276" spans="1:3" x14ac:dyDescent="0.25">
      <c r="A276" s="7">
        <v>39550</v>
      </c>
      <c r="C276" s="66" t="s">
        <v>1069</v>
      </c>
    </row>
    <row r="277" spans="1:3" x14ac:dyDescent="0.25">
      <c r="C277" s="66" t="s">
        <v>1070</v>
      </c>
    </row>
    <row r="278" spans="1:3" x14ac:dyDescent="0.25">
      <c r="C278" s="66"/>
    </row>
    <row r="279" spans="1:3" x14ac:dyDescent="0.25">
      <c r="A279" s="7">
        <v>39550</v>
      </c>
      <c r="C279" s="66" t="s">
        <v>1072</v>
      </c>
    </row>
    <row r="280" spans="1:3" x14ac:dyDescent="0.25">
      <c r="C280" s="66" t="s">
        <v>1071</v>
      </c>
    </row>
    <row r="281" spans="1:3" x14ac:dyDescent="0.25">
      <c r="C281" s="66"/>
    </row>
    <row r="282" spans="1:3" x14ac:dyDescent="0.25">
      <c r="A282" s="7">
        <v>39550</v>
      </c>
      <c r="C282" s="66" t="s">
        <v>899</v>
      </c>
    </row>
    <row r="283" spans="1:3" x14ac:dyDescent="0.25">
      <c r="C283" s="66" t="s">
        <v>1073</v>
      </c>
    </row>
    <row r="284" spans="1:3" x14ac:dyDescent="0.25">
      <c r="C284" s="66"/>
    </row>
    <row r="285" spans="1:3" x14ac:dyDescent="0.25">
      <c r="A285" s="7">
        <v>39555</v>
      </c>
      <c r="C285" s="66" t="s">
        <v>898</v>
      </c>
    </row>
    <row r="286" spans="1:3" x14ac:dyDescent="0.25">
      <c r="C286" s="66"/>
    </row>
    <row r="287" spans="1:3" x14ac:dyDescent="0.25">
      <c r="A287" s="7">
        <v>39558</v>
      </c>
      <c r="C287" s="66" t="s">
        <v>901</v>
      </c>
    </row>
    <row r="288" spans="1:3" x14ac:dyDescent="0.25">
      <c r="C288" s="66" t="s">
        <v>900</v>
      </c>
    </row>
    <row r="289" spans="1:3" x14ac:dyDescent="0.25">
      <c r="C289" s="66"/>
    </row>
    <row r="290" spans="1:3" x14ac:dyDescent="0.25">
      <c r="A290" s="7">
        <v>39584</v>
      </c>
      <c r="C290" s="66" t="s">
        <v>902</v>
      </c>
    </row>
    <row r="291" spans="1:3" x14ac:dyDescent="0.25">
      <c r="C291" s="66" t="s">
        <v>903</v>
      </c>
    </row>
    <row r="292" spans="1:3" x14ac:dyDescent="0.25">
      <c r="C292" s="66"/>
    </row>
    <row r="293" spans="1:3" x14ac:dyDescent="0.25">
      <c r="A293" s="7">
        <v>39585</v>
      </c>
      <c r="C293" s="66" t="s">
        <v>905</v>
      </c>
    </row>
    <row r="294" spans="1:3" x14ac:dyDescent="0.25">
      <c r="C294" s="66" t="s">
        <v>906</v>
      </c>
    </row>
    <row r="295" spans="1:3" x14ac:dyDescent="0.25">
      <c r="C295" s="66"/>
    </row>
    <row r="296" spans="1:3" x14ac:dyDescent="0.25">
      <c r="A296" s="7">
        <v>39590</v>
      </c>
      <c r="C296" s="66" t="s">
        <v>908</v>
      </c>
    </row>
    <row r="297" spans="1:3" x14ac:dyDescent="0.25">
      <c r="C297" s="66" t="s">
        <v>907</v>
      </c>
    </row>
    <row r="298" spans="1:3" x14ac:dyDescent="0.25">
      <c r="C298" s="66"/>
    </row>
    <row r="299" spans="1:3" x14ac:dyDescent="0.25">
      <c r="A299" s="7">
        <v>39607</v>
      </c>
      <c r="C299" s="66" t="s">
        <v>910</v>
      </c>
    </row>
    <row r="300" spans="1:3" x14ac:dyDescent="0.25">
      <c r="C300" s="66" t="s">
        <v>909</v>
      </c>
    </row>
    <row r="301" spans="1:3" x14ac:dyDescent="0.25">
      <c r="C301" s="66"/>
    </row>
    <row r="302" spans="1:3" x14ac:dyDescent="0.25">
      <c r="A302" s="7">
        <v>39622</v>
      </c>
      <c r="C302" s="66" t="s">
        <v>911</v>
      </c>
    </row>
    <row r="303" spans="1:3" x14ac:dyDescent="0.25">
      <c r="C303" s="66" t="s">
        <v>912</v>
      </c>
    </row>
    <row r="304" spans="1:3" x14ac:dyDescent="0.25">
      <c r="C304" s="66"/>
    </row>
    <row r="305" spans="1:3" x14ac:dyDescent="0.25">
      <c r="A305" s="7">
        <v>39666</v>
      </c>
      <c r="C305" s="66" t="s">
        <v>922</v>
      </c>
    </row>
    <row r="306" spans="1:3" x14ac:dyDescent="0.25">
      <c r="C306" s="66" t="s">
        <v>923</v>
      </c>
    </row>
    <row r="307" spans="1:3" x14ac:dyDescent="0.25">
      <c r="C307" s="66"/>
    </row>
    <row r="308" spans="1:3" x14ac:dyDescent="0.25">
      <c r="A308" s="7">
        <v>39669</v>
      </c>
      <c r="C308" s="66" t="s">
        <v>924</v>
      </c>
    </row>
    <row r="309" spans="1:3" x14ac:dyDescent="0.25">
      <c r="C309" s="66" t="s">
        <v>925</v>
      </c>
    </row>
    <row r="310" spans="1:3" x14ac:dyDescent="0.25">
      <c r="C310" s="66"/>
    </row>
    <row r="311" spans="1:3" x14ac:dyDescent="0.25">
      <c r="A311" s="7">
        <v>39672</v>
      </c>
      <c r="C311" s="66" t="s">
        <v>926</v>
      </c>
    </row>
    <row r="312" spans="1:3" x14ac:dyDescent="0.25">
      <c r="C312" s="66" t="s">
        <v>927</v>
      </c>
    </row>
    <row r="313" spans="1:3" x14ac:dyDescent="0.25">
      <c r="C313" s="66"/>
    </row>
    <row r="314" spans="1:3" x14ac:dyDescent="0.25">
      <c r="A314" s="7">
        <v>39692</v>
      </c>
      <c r="C314" s="66" t="s">
        <v>821</v>
      </c>
    </row>
    <row r="315" spans="1:3" x14ac:dyDescent="0.25">
      <c r="C315" s="66" t="s">
        <v>818</v>
      </c>
    </row>
    <row r="316" spans="1:3" x14ac:dyDescent="0.25">
      <c r="C316" s="66"/>
    </row>
    <row r="317" spans="1:3" x14ac:dyDescent="0.25">
      <c r="A317" s="7">
        <v>39693</v>
      </c>
      <c r="C317" s="66" t="s">
        <v>819</v>
      </c>
    </row>
    <row r="318" spans="1:3" x14ac:dyDescent="0.25">
      <c r="C318" s="66" t="s">
        <v>820</v>
      </c>
    </row>
    <row r="319" spans="1:3" x14ac:dyDescent="0.25">
      <c r="C319" s="66"/>
    </row>
    <row r="320" spans="1:3" x14ac:dyDescent="0.25">
      <c r="A320" s="7">
        <v>39696</v>
      </c>
      <c r="C320" s="66" t="s">
        <v>822</v>
      </c>
    </row>
    <row r="321" spans="1:3" x14ac:dyDescent="0.25">
      <c r="C321" s="66" t="s">
        <v>823</v>
      </c>
    </row>
    <row r="322" spans="1:3" x14ac:dyDescent="0.25">
      <c r="C322" s="66"/>
    </row>
    <row r="323" spans="1:3" x14ac:dyDescent="0.25">
      <c r="A323" s="7">
        <v>39725</v>
      </c>
      <c r="C323" s="66" t="s">
        <v>825</v>
      </c>
    </row>
    <row r="324" spans="1:3" x14ac:dyDescent="0.25">
      <c r="C324" s="66" t="s">
        <v>826</v>
      </c>
    </row>
    <row r="325" spans="1:3" x14ac:dyDescent="0.25">
      <c r="C325" s="66"/>
    </row>
    <row r="326" spans="1:3" x14ac:dyDescent="0.25">
      <c r="A326" s="7">
        <v>39736</v>
      </c>
      <c r="C326" s="66" t="s">
        <v>827</v>
      </c>
    </row>
    <row r="327" spans="1:3" x14ac:dyDescent="0.25">
      <c r="C327" s="66" t="s">
        <v>828</v>
      </c>
    </row>
    <row r="328" spans="1:3" x14ac:dyDescent="0.25">
      <c r="C328" s="70"/>
    </row>
    <row r="329" spans="1:3" x14ac:dyDescent="0.25">
      <c r="A329" s="7">
        <v>39845</v>
      </c>
      <c r="C329" s="66" t="s">
        <v>832</v>
      </c>
    </row>
    <row r="330" spans="1:3" x14ac:dyDescent="0.25">
      <c r="C330" s="66" t="s">
        <v>833</v>
      </c>
    </row>
    <row r="331" spans="1:3" x14ac:dyDescent="0.25">
      <c r="C331" s="66"/>
    </row>
    <row r="332" spans="1:3" x14ac:dyDescent="0.25">
      <c r="A332" s="7">
        <v>39845</v>
      </c>
      <c r="C332" s="66" t="s">
        <v>834</v>
      </c>
    </row>
    <row r="333" spans="1:3" x14ac:dyDescent="0.25">
      <c r="C333" s="66" t="s">
        <v>838</v>
      </c>
    </row>
    <row r="334" spans="1:3" x14ac:dyDescent="0.25">
      <c r="C334" s="66"/>
    </row>
    <row r="335" spans="1:3" x14ac:dyDescent="0.25">
      <c r="A335" s="7">
        <v>39845</v>
      </c>
      <c r="C335" s="66" t="s">
        <v>835</v>
      </c>
    </row>
    <row r="336" spans="1:3" x14ac:dyDescent="0.25">
      <c r="C336" s="66" t="s">
        <v>845</v>
      </c>
    </row>
    <row r="337" spans="1:3" x14ac:dyDescent="0.25">
      <c r="C337" s="66"/>
    </row>
    <row r="338" spans="1:3" x14ac:dyDescent="0.25">
      <c r="A338" s="7">
        <v>39845</v>
      </c>
      <c r="B338"/>
      <c r="C338" s="66" t="s">
        <v>846</v>
      </c>
    </row>
    <row r="339" spans="1:3" x14ac:dyDescent="0.25">
      <c r="B339"/>
      <c r="C339" s="66" t="s">
        <v>836</v>
      </c>
    </row>
    <row r="340" spans="1:3" x14ac:dyDescent="0.25">
      <c r="B340"/>
      <c r="C340" s="66"/>
    </row>
    <row r="341" spans="1:3" x14ac:dyDescent="0.25">
      <c r="A341" s="7">
        <v>39845</v>
      </c>
      <c r="B341"/>
      <c r="C341" s="66" t="s">
        <v>842</v>
      </c>
    </row>
    <row r="342" spans="1:3" x14ac:dyDescent="0.25">
      <c r="B342"/>
      <c r="C342" s="66" t="s">
        <v>837</v>
      </c>
    </row>
    <row r="343" spans="1:3" x14ac:dyDescent="0.25">
      <c r="B343"/>
      <c r="C343" s="66"/>
    </row>
    <row r="344" spans="1:3" x14ac:dyDescent="0.25">
      <c r="A344" s="7">
        <v>39845</v>
      </c>
      <c r="B344"/>
      <c r="C344" s="66" t="s">
        <v>840</v>
      </c>
    </row>
    <row r="345" spans="1:3" x14ac:dyDescent="0.25">
      <c r="B345"/>
      <c r="C345" s="66" t="s">
        <v>841</v>
      </c>
    </row>
    <row r="346" spans="1:3" x14ac:dyDescent="0.25">
      <c r="C346" s="66"/>
    </row>
    <row r="347" spans="1:3" x14ac:dyDescent="0.25">
      <c r="A347" s="7">
        <v>39845</v>
      </c>
      <c r="C347" s="66" t="s">
        <v>844</v>
      </c>
    </row>
    <row r="348" spans="1:3" x14ac:dyDescent="0.25">
      <c r="C348" s="66" t="s">
        <v>843</v>
      </c>
    </row>
    <row r="349" spans="1:3" x14ac:dyDescent="0.25">
      <c r="C349" s="66"/>
    </row>
    <row r="350" spans="1:3" x14ac:dyDescent="0.25">
      <c r="A350" s="7">
        <v>39847</v>
      </c>
      <c r="C350" s="66" t="s">
        <v>847</v>
      </c>
    </row>
    <row r="351" spans="1:3" x14ac:dyDescent="0.25">
      <c r="C351" s="66" t="s">
        <v>848</v>
      </c>
    </row>
    <row r="352" spans="1:3" x14ac:dyDescent="0.25">
      <c r="C352" s="66"/>
    </row>
    <row r="353" spans="1:3" x14ac:dyDescent="0.25">
      <c r="A353" s="7">
        <v>39848</v>
      </c>
      <c r="C353" s="66" t="s">
        <v>1053</v>
      </c>
    </row>
    <row r="354" spans="1:3" x14ac:dyDescent="0.25">
      <c r="C354" s="66" t="s">
        <v>849</v>
      </c>
    </row>
    <row r="355" spans="1:3" x14ac:dyDescent="0.25">
      <c r="C355" s="66"/>
    </row>
    <row r="356" spans="1:3" x14ac:dyDescent="0.25">
      <c r="A356" s="7">
        <v>39848</v>
      </c>
      <c r="C356" s="66" t="s">
        <v>850</v>
      </c>
    </row>
    <row r="357" spans="1:3" x14ac:dyDescent="0.25">
      <c r="C357" s="66" t="s">
        <v>1052</v>
      </c>
    </row>
    <row r="358" spans="1:3" x14ac:dyDescent="0.25">
      <c r="C358" s="66"/>
    </row>
    <row r="359" spans="1:3" x14ac:dyDescent="0.25">
      <c r="A359" s="7">
        <v>39848</v>
      </c>
      <c r="C359" s="66" t="s">
        <v>855</v>
      </c>
    </row>
    <row r="360" spans="1:3" x14ac:dyDescent="0.25">
      <c r="C360" s="66" t="s">
        <v>856</v>
      </c>
    </row>
    <row r="361" spans="1:3" x14ac:dyDescent="0.25">
      <c r="C361" s="66"/>
    </row>
    <row r="362" spans="1:3" x14ac:dyDescent="0.25">
      <c r="A362" s="7">
        <v>39850</v>
      </c>
      <c r="C362" s="66" t="s">
        <v>1172</v>
      </c>
    </row>
    <row r="363" spans="1:3" x14ac:dyDescent="0.25">
      <c r="C363" s="66" t="s">
        <v>1173</v>
      </c>
    </row>
    <row r="364" spans="1:3" x14ac:dyDescent="0.25">
      <c r="C364" s="66"/>
    </row>
    <row r="365" spans="1:3" x14ac:dyDescent="0.25">
      <c r="A365" s="7">
        <v>39850</v>
      </c>
      <c r="C365" s="66" t="s">
        <v>1139</v>
      </c>
    </row>
    <row r="366" spans="1:3" x14ac:dyDescent="0.25">
      <c r="C366" s="66" t="s">
        <v>1140</v>
      </c>
    </row>
    <row r="367" spans="1:3" x14ac:dyDescent="0.25">
      <c r="C367" s="66"/>
    </row>
    <row r="368" spans="1:3" x14ac:dyDescent="0.25">
      <c r="A368" s="7">
        <v>39858</v>
      </c>
      <c r="C368" s="66" t="s">
        <v>405</v>
      </c>
    </row>
    <row r="369" spans="1:5" x14ac:dyDescent="0.25">
      <c r="C369" s="66" t="s">
        <v>406</v>
      </c>
    </row>
    <row r="370" spans="1:5" x14ac:dyDescent="0.25">
      <c r="C370" s="66"/>
    </row>
    <row r="371" spans="1:5" x14ac:dyDescent="0.25">
      <c r="A371" s="7">
        <v>39858</v>
      </c>
      <c r="C371" s="66" t="s">
        <v>407</v>
      </c>
    </row>
    <row r="372" spans="1:5" x14ac:dyDescent="0.25">
      <c r="C372" s="66" t="s">
        <v>408</v>
      </c>
    </row>
    <row r="373" spans="1:5" x14ac:dyDescent="0.25">
      <c r="C373" s="66"/>
    </row>
    <row r="374" spans="1:5" x14ac:dyDescent="0.25">
      <c r="A374" s="7">
        <v>39861</v>
      </c>
      <c r="C374" s="66" t="s">
        <v>976</v>
      </c>
      <c r="E374" s="70"/>
    </row>
    <row r="375" spans="1:5" x14ac:dyDescent="0.25">
      <c r="C375" s="66" t="s">
        <v>977</v>
      </c>
      <c r="E375" s="70"/>
    </row>
    <row r="376" spans="1:5" x14ac:dyDescent="0.25">
      <c r="C376" s="66"/>
      <c r="E376" s="70"/>
    </row>
    <row r="377" spans="1:5" x14ac:dyDescent="0.25">
      <c r="A377" s="7">
        <v>39863</v>
      </c>
      <c r="C377" s="66" t="s">
        <v>188</v>
      </c>
      <c r="E377" s="70"/>
    </row>
    <row r="378" spans="1:5" x14ac:dyDescent="0.25">
      <c r="C378" s="66" t="s">
        <v>189</v>
      </c>
    </row>
    <row r="379" spans="1:5" x14ac:dyDescent="0.25">
      <c r="C379" s="66"/>
    </row>
    <row r="380" spans="1:5" x14ac:dyDescent="0.25">
      <c r="A380" s="7">
        <v>39871</v>
      </c>
      <c r="C380" s="66" t="s">
        <v>623</v>
      </c>
    </row>
    <row r="381" spans="1:5" x14ac:dyDescent="0.25">
      <c r="C381" s="66" t="s">
        <v>506</v>
      </c>
    </row>
    <row r="382" spans="1:5" x14ac:dyDescent="0.25">
      <c r="C382" s="66"/>
    </row>
    <row r="383" spans="1:5" x14ac:dyDescent="0.25">
      <c r="A383" s="7">
        <v>39872</v>
      </c>
      <c r="C383" s="66" t="s">
        <v>559</v>
      </c>
    </row>
    <row r="384" spans="1:5" x14ac:dyDescent="0.25">
      <c r="C384" s="66" t="s">
        <v>560</v>
      </c>
    </row>
    <row r="385" spans="1:3" x14ac:dyDescent="0.25">
      <c r="C385" s="66"/>
    </row>
    <row r="386" spans="1:3" x14ac:dyDescent="0.25">
      <c r="A386" s="7">
        <v>39889</v>
      </c>
      <c r="C386" s="66" t="s">
        <v>1109</v>
      </c>
    </row>
    <row r="387" spans="1:3" x14ac:dyDescent="0.25">
      <c r="C387" s="66"/>
    </row>
    <row r="388" spans="1:3" x14ac:dyDescent="0.25">
      <c r="A388" s="7">
        <v>39900</v>
      </c>
      <c r="C388" s="66" t="s">
        <v>154</v>
      </c>
    </row>
    <row r="389" spans="1:3" x14ac:dyDescent="0.25">
      <c r="C389" s="66" t="s">
        <v>155</v>
      </c>
    </row>
    <row r="390" spans="1:3" x14ac:dyDescent="0.25">
      <c r="C390" s="66"/>
    </row>
    <row r="391" spans="1:3" ht="13" x14ac:dyDescent="0.3">
      <c r="A391" s="10">
        <v>39900</v>
      </c>
      <c r="B391" s="34"/>
      <c r="C391" s="11" t="s">
        <v>453</v>
      </c>
    </row>
    <row r="392" spans="1:3" x14ac:dyDescent="0.25">
      <c r="C392" s="66"/>
    </row>
    <row r="393" spans="1:3" x14ac:dyDescent="0.25">
      <c r="A393" s="7">
        <v>39900</v>
      </c>
      <c r="C393" s="66" t="s">
        <v>156</v>
      </c>
    </row>
    <row r="394" spans="1:3" x14ac:dyDescent="0.25">
      <c r="C394" s="66" t="s">
        <v>157</v>
      </c>
    </row>
    <row r="395" spans="1:3" x14ac:dyDescent="0.25">
      <c r="C395" s="66"/>
    </row>
    <row r="396" spans="1:3" x14ac:dyDescent="0.25">
      <c r="A396" s="7">
        <v>39900</v>
      </c>
      <c r="C396" s="66" t="s">
        <v>159</v>
      </c>
    </row>
    <row r="397" spans="1:3" x14ac:dyDescent="0.25">
      <c r="C397" s="66" t="s">
        <v>158</v>
      </c>
    </row>
    <row r="398" spans="1:3" x14ac:dyDescent="0.25">
      <c r="C398" s="66"/>
    </row>
    <row r="399" spans="1:3" x14ac:dyDescent="0.25">
      <c r="A399" s="7">
        <v>39903</v>
      </c>
      <c r="C399" s="66" t="s">
        <v>1194</v>
      </c>
    </row>
    <row r="400" spans="1:3" x14ac:dyDescent="0.25">
      <c r="C400" s="66" t="s">
        <v>1195</v>
      </c>
    </row>
    <row r="401" spans="1:3" x14ac:dyDescent="0.25">
      <c r="C401" s="66"/>
    </row>
    <row r="402" spans="1:3" x14ac:dyDescent="0.25">
      <c r="A402" s="7">
        <v>39904</v>
      </c>
      <c r="C402" s="66" t="s">
        <v>133</v>
      </c>
    </row>
    <row r="403" spans="1:3" x14ac:dyDescent="0.25">
      <c r="C403" s="66" t="s">
        <v>132</v>
      </c>
    </row>
    <row r="404" spans="1:3" x14ac:dyDescent="0.25">
      <c r="C404" s="66"/>
    </row>
    <row r="405" spans="1:3" x14ac:dyDescent="0.25">
      <c r="A405" s="7">
        <v>39912</v>
      </c>
      <c r="C405" s="66" t="s">
        <v>62</v>
      </c>
    </row>
    <row r="406" spans="1:3" x14ac:dyDescent="0.25">
      <c r="C406" s="66" t="s">
        <v>63</v>
      </c>
    </row>
    <row r="407" spans="1:3" x14ac:dyDescent="0.25">
      <c r="C407" s="66"/>
    </row>
    <row r="408" spans="1:3" x14ac:dyDescent="0.25">
      <c r="A408" s="7">
        <v>40026</v>
      </c>
      <c r="C408" s="66" t="s">
        <v>456</v>
      </c>
    </row>
    <row r="409" spans="1:3" x14ac:dyDescent="0.25">
      <c r="C409" s="66"/>
    </row>
    <row r="410" spans="1:3" x14ac:dyDescent="0.25">
      <c r="A410" s="7">
        <v>40057</v>
      </c>
      <c r="C410" s="66" t="s">
        <v>455</v>
      </c>
    </row>
    <row r="411" spans="1:3" x14ac:dyDescent="0.25">
      <c r="C411" s="66"/>
    </row>
    <row r="412" spans="1:3" x14ac:dyDescent="0.25">
      <c r="A412" s="7">
        <v>40061</v>
      </c>
      <c r="C412" s="66" t="s">
        <v>858</v>
      </c>
    </row>
    <row r="413" spans="1:3" x14ac:dyDescent="0.25">
      <c r="C413" s="66" t="s">
        <v>183</v>
      </c>
    </row>
    <row r="414" spans="1:3" x14ac:dyDescent="0.25">
      <c r="C414" s="66"/>
    </row>
    <row r="415" spans="1:3" x14ac:dyDescent="0.25">
      <c r="A415" s="7">
        <v>40196</v>
      </c>
      <c r="C415" s="66" t="s">
        <v>217</v>
      </c>
    </row>
    <row r="416" spans="1:3" x14ac:dyDescent="0.25">
      <c r="C416" s="66" t="s">
        <v>218</v>
      </c>
    </row>
    <row r="417" spans="1:3" x14ac:dyDescent="0.25">
      <c r="C417" s="66"/>
    </row>
    <row r="418" spans="1:3" x14ac:dyDescent="0.25">
      <c r="A418" s="7">
        <v>40206</v>
      </c>
      <c r="C418" s="66" t="s">
        <v>569</v>
      </c>
    </row>
    <row r="419" spans="1:3" x14ac:dyDescent="0.25">
      <c r="C419" s="66" t="s">
        <v>570</v>
      </c>
    </row>
    <row r="421" spans="1:3" x14ac:dyDescent="0.25">
      <c r="A421" s="7">
        <v>40214</v>
      </c>
      <c r="C421" s="86" t="s">
        <v>1123</v>
      </c>
    </row>
    <row r="422" spans="1:3" x14ac:dyDescent="0.25">
      <c r="C422" s="86" t="s">
        <v>1124</v>
      </c>
    </row>
    <row r="423" spans="1:3" x14ac:dyDescent="0.25">
      <c r="C423" s="86"/>
    </row>
    <row r="424" spans="1:3" x14ac:dyDescent="0.25">
      <c r="A424" s="7">
        <v>40214</v>
      </c>
      <c r="C424" s="86" t="s">
        <v>1121</v>
      </c>
    </row>
    <row r="425" spans="1:3" x14ac:dyDescent="0.25">
      <c r="C425" s="86" t="s">
        <v>1122</v>
      </c>
    </row>
    <row r="426" spans="1:3" x14ac:dyDescent="0.25">
      <c r="C426" s="86"/>
    </row>
    <row r="427" spans="1:3" x14ac:dyDescent="0.25">
      <c r="A427" s="7">
        <v>40216</v>
      </c>
      <c r="C427" s="86" t="s">
        <v>50</v>
      </c>
    </row>
    <row r="428" spans="1:3" x14ac:dyDescent="0.25">
      <c r="C428" s="86" t="s">
        <v>51</v>
      </c>
    </row>
    <row r="429" spans="1:3" x14ac:dyDescent="0.25">
      <c r="C429" s="86"/>
    </row>
    <row r="430" spans="1:3" x14ac:dyDescent="0.25">
      <c r="A430" s="7">
        <v>40218</v>
      </c>
      <c r="C430" s="86" t="s">
        <v>936</v>
      </c>
    </row>
    <row r="431" spans="1:3" x14ac:dyDescent="0.25">
      <c r="C431" s="86" t="s">
        <v>937</v>
      </c>
    </row>
    <row r="432" spans="1:3" x14ac:dyDescent="0.25">
      <c r="C432" s="86"/>
    </row>
    <row r="433" spans="1:3" x14ac:dyDescent="0.25">
      <c r="A433" s="7">
        <v>40219</v>
      </c>
      <c r="C433" s="86" t="s">
        <v>940</v>
      </c>
    </row>
    <row r="434" spans="1:3" x14ac:dyDescent="0.25">
      <c r="C434" s="86" t="s">
        <v>941</v>
      </c>
    </row>
    <row r="435" spans="1:3" x14ac:dyDescent="0.25">
      <c r="C435" s="86"/>
    </row>
    <row r="436" spans="1:3" x14ac:dyDescent="0.25">
      <c r="A436" s="7">
        <v>40222</v>
      </c>
      <c r="C436" s="86" t="s">
        <v>1183</v>
      </c>
    </row>
    <row r="437" spans="1:3" x14ac:dyDescent="0.25">
      <c r="C437" s="86" t="s">
        <v>1182</v>
      </c>
    </row>
    <row r="438" spans="1:3" x14ac:dyDescent="0.25">
      <c r="C438" s="86"/>
    </row>
    <row r="439" spans="1:3" x14ac:dyDescent="0.25">
      <c r="A439" s="7">
        <v>40223</v>
      </c>
      <c r="C439" s="86" t="s">
        <v>479</v>
      </c>
    </row>
    <row r="440" spans="1:3" x14ac:dyDescent="0.25">
      <c r="C440" s="86" t="s">
        <v>480</v>
      </c>
    </row>
    <row r="441" spans="1:3" x14ac:dyDescent="0.25">
      <c r="C441" s="86"/>
    </row>
    <row r="442" spans="1:3" x14ac:dyDescent="0.25">
      <c r="A442" s="7" t="s">
        <v>481</v>
      </c>
      <c r="C442" s="86" t="s">
        <v>483</v>
      </c>
    </row>
    <row r="443" spans="1:3" x14ac:dyDescent="0.25">
      <c r="C443" s="86" t="s">
        <v>482</v>
      </c>
    </row>
    <row r="444" spans="1:3" x14ac:dyDescent="0.25">
      <c r="C444" s="86"/>
    </row>
    <row r="445" spans="1:3" x14ac:dyDescent="0.25">
      <c r="A445" s="7">
        <v>40223</v>
      </c>
      <c r="C445" s="86" t="s">
        <v>761</v>
      </c>
    </row>
    <row r="446" spans="1:3" x14ac:dyDescent="0.25">
      <c r="C446" s="86" t="s">
        <v>762</v>
      </c>
    </row>
    <row r="447" spans="1:3" x14ac:dyDescent="0.25">
      <c r="C447" s="86"/>
    </row>
    <row r="448" spans="1:3" x14ac:dyDescent="0.25">
      <c r="A448" s="7">
        <v>40262</v>
      </c>
      <c r="C448" s="5" t="s">
        <v>422</v>
      </c>
    </row>
    <row r="449" spans="1:3" x14ac:dyDescent="0.25">
      <c r="C449" s="5" t="s">
        <v>423</v>
      </c>
    </row>
    <row r="450" spans="1:3" x14ac:dyDescent="0.25">
      <c r="C450" s="86"/>
    </row>
    <row r="451" spans="1:3" x14ac:dyDescent="0.25">
      <c r="A451" s="7">
        <v>40262</v>
      </c>
      <c r="C451" s="5" t="s">
        <v>424</v>
      </c>
    </row>
    <row r="452" spans="1:3" x14ac:dyDescent="0.25">
      <c r="C452" s="5" t="s">
        <v>425</v>
      </c>
    </row>
    <row r="453" spans="1:3" x14ac:dyDescent="0.25">
      <c r="C453" s="86"/>
    </row>
    <row r="454" spans="1:3" x14ac:dyDescent="0.25">
      <c r="A454" s="7">
        <v>40264</v>
      </c>
      <c r="C454" s="86" t="s">
        <v>607</v>
      </c>
    </row>
    <row r="455" spans="1:3" x14ac:dyDescent="0.25">
      <c r="C455" s="86"/>
    </row>
    <row r="456" spans="1:3" x14ac:dyDescent="0.25">
      <c r="A456" s="7">
        <v>40264</v>
      </c>
      <c r="C456" s="86" t="s">
        <v>793</v>
      </c>
    </row>
    <row r="457" spans="1:3" x14ac:dyDescent="0.25">
      <c r="C457" s="86" t="s">
        <v>794</v>
      </c>
    </row>
    <row r="458" spans="1:3" x14ac:dyDescent="0.25">
      <c r="C458" s="86"/>
    </row>
    <row r="459" spans="1:3" x14ac:dyDescent="0.25">
      <c r="A459" s="7">
        <v>40264</v>
      </c>
      <c r="C459" s="86" t="s">
        <v>608</v>
      </c>
    </row>
    <row r="460" spans="1:3" x14ac:dyDescent="0.25">
      <c r="C460" s="86" t="s">
        <v>498</v>
      </c>
    </row>
    <row r="461" spans="1:3" x14ac:dyDescent="0.25">
      <c r="C461" s="86"/>
    </row>
    <row r="462" spans="1:3" x14ac:dyDescent="0.25">
      <c r="A462" s="7">
        <v>40266</v>
      </c>
      <c r="C462" s="86" t="s">
        <v>938</v>
      </c>
    </row>
    <row r="463" spans="1:3" x14ac:dyDescent="0.25">
      <c r="C463" s="86" t="s">
        <v>939</v>
      </c>
    </row>
    <row r="464" spans="1:3" x14ac:dyDescent="0.25">
      <c r="C464" s="86"/>
    </row>
    <row r="465" spans="1:3" x14ac:dyDescent="0.25">
      <c r="A465" s="7">
        <v>40438</v>
      </c>
      <c r="C465" s="86" t="s">
        <v>16</v>
      </c>
    </row>
    <row r="466" spans="1:3" x14ac:dyDescent="0.25">
      <c r="C466" s="86" t="s">
        <v>17</v>
      </c>
    </row>
    <row r="467" spans="1:3" x14ac:dyDescent="0.25">
      <c r="C467" s="86"/>
    </row>
    <row r="468" spans="1:3" x14ac:dyDescent="0.25">
      <c r="A468" s="7">
        <v>40479</v>
      </c>
      <c r="C468" s="5" t="s">
        <v>1241</v>
      </c>
    </row>
    <row r="469" spans="1:3" x14ac:dyDescent="0.25">
      <c r="C469" s="5" t="s">
        <v>1242</v>
      </c>
    </row>
    <row r="470" spans="1:3" x14ac:dyDescent="0.25">
      <c r="C470" s="86"/>
    </row>
    <row r="471" spans="1:3" x14ac:dyDescent="0.25">
      <c r="A471" s="7">
        <v>40484</v>
      </c>
      <c r="C471" s="5" t="s">
        <v>1244</v>
      </c>
    </row>
    <row r="472" spans="1:3" x14ac:dyDescent="0.25">
      <c r="C472" s="5" t="s">
        <v>1243</v>
      </c>
    </row>
    <row r="473" spans="1:3" x14ac:dyDescent="0.25">
      <c r="C473" s="5"/>
    </row>
    <row r="474" spans="1:3" x14ac:dyDescent="0.25">
      <c r="A474" s="7">
        <v>40496</v>
      </c>
      <c r="C474" s="5" t="s">
        <v>1251</v>
      </c>
    </row>
    <row r="475" spans="1:3" x14ac:dyDescent="0.25">
      <c r="C475" s="5" t="s">
        <v>1252</v>
      </c>
    </row>
    <row r="476" spans="1:3" x14ac:dyDescent="0.25">
      <c r="C476" s="86"/>
    </row>
    <row r="477" spans="1:3" x14ac:dyDescent="0.25">
      <c r="A477" s="7">
        <v>40502</v>
      </c>
      <c r="C477" s="5" t="s">
        <v>1245</v>
      </c>
    </row>
    <row r="478" spans="1:3" x14ac:dyDescent="0.25">
      <c r="C478" s="5" t="s">
        <v>1246</v>
      </c>
    </row>
    <row r="479" spans="1:3" x14ac:dyDescent="0.25">
      <c r="C479" s="86"/>
    </row>
    <row r="480" spans="1:3" x14ac:dyDescent="0.25">
      <c r="A480" s="7">
        <v>40559</v>
      </c>
      <c r="C480" s="5" t="s">
        <v>1247</v>
      </c>
    </row>
    <row r="481" spans="1:3" x14ac:dyDescent="0.25">
      <c r="C481" s="5" t="s">
        <v>1248</v>
      </c>
    </row>
    <row r="482" spans="1:3" x14ac:dyDescent="0.25">
      <c r="C482" s="86"/>
    </row>
    <row r="483" spans="1:3" x14ac:dyDescent="0.25">
      <c r="A483" s="7">
        <v>40561</v>
      </c>
      <c r="C483" s="5" t="s">
        <v>1249</v>
      </c>
    </row>
    <row r="484" spans="1:3" x14ac:dyDescent="0.25">
      <c r="C484" s="5" t="s">
        <v>1250</v>
      </c>
    </row>
    <row r="485" spans="1:3" x14ac:dyDescent="0.25">
      <c r="C485" s="86"/>
    </row>
    <row r="486" spans="1:3" x14ac:dyDescent="0.25">
      <c r="A486" s="7">
        <v>40579</v>
      </c>
      <c r="C486" s="5" t="s">
        <v>1254</v>
      </c>
    </row>
    <row r="487" spans="1:3" x14ac:dyDescent="0.25">
      <c r="C487" s="5" t="s">
        <v>1253</v>
      </c>
    </row>
    <row r="488" spans="1:3" x14ac:dyDescent="0.25">
      <c r="C488" s="86"/>
    </row>
    <row r="489" spans="1:3" x14ac:dyDescent="0.25">
      <c r="A489" s="7">
        <v>40579</v>
      </c>
      <c r="C489" s="5" t="s">
        <v>1255</v>
      </c>
    </row>
    <row r="490" spans="1:3" x14ac:dyDescent="0.25">
      <c r="C490" s="5" t="s">
        <v>1256</v>
      </c>
    </row>
    <row r="491" spans="1:3" x14ac:dyDescent="0.25">
      <c r="C491" s="86"/>
    </row>
    <row r="492" spans="1:3" x14ac:dyDescent="0.25">
      <c r="A492" s="7">
        <v>40580</v>
      </c>
      <c r="C492" s="5" t="s">
        <v>1258</v>
      </c>
    </row>
    <row r="493" spans="1:3" x14ac:dyDescent="0.25">
      <c r="C493" s="5" t="s">
        <v>1257</v>
      </c>
    </row>
    <row r="494" spans="1:3" x14ac:dyDescent="0.25">
      <c r="C494" s="86"/>
    </row>
    <row r="495" spans="1:3" x14ac:dyDescent="0.25">
      <c r="A495" s="7">
        <v>40582</v>
      </c>
      <c r="C495" s="5" t="s">
        <v>1260</v>
      </c>
    </row>
    <row r="496" spans="1:3" x14ac:dyDescent="0.25">
      <c r="C496" s="5" t="s">
        <v>1259</v>
      </c>
    </row>
    <row r="497" spans="1:3" x14ac:dyDescent="0.25">
      <c r="C497" s="86"/>
    </row>
    <row r="498" spans="1:3" x14ac:dyDescent="0.25">
      <c r="A498" s="7">
        <v>40585</v>
      </c>
      <c r="C498" s="5" t="s">
        <v>1261</v>
      </c>
    </row>
    <row r="499" spans="1:3" x14ac:dyDescent="0.25">
      <c r="C499" s="5" t="s">
        <v>1262</v>
      </c>
    </row>
    <row r="500" spans="1:3" x14ac:dyDescent="0.25">
      <c r="C500" s="86"/>
    </row>
    <row r="501" spans="1:3" x14ac:dyDescent="0.25">
      <c r="A501" s="7">
        <v>40587</v>
      </c>
      <c r="C501" s="5" t="s">
        <v>1263</v>
      </c>
    </row>
    <row r="502" spans="1:3" x14ac:dyDescent="0.25">
      <c r="C502" s="5" t="s">
        <v>1264</v>
      </c>
    </row>
    <row r="503" spans="1:3" x14ac:dyDescent="0.25">
      <c r="C503" s="86"/>
    </row>
    <row r="504" spans="1:3" x14ac:dyDescent="0.25">
      <c r="A504" s="7">
        <v>40587</v>
      </c>
      <c r="C504" s="5" t="s">
        <v>1266</v>
      </c>
    </row>
    <row r="505" spans="1:3" x14ac:dyDescent="0.25">
      <c r="C505" s="5" t="s">
        <v>1265</v>
      </c>
    </row>
    <row r="506" spans="1:3" x14ac:dyDescent="0.25">
      <c r="C506" s="86"/>
    </row>
    <row r="507" spans="1:3" x14ac:dyDescent="0.25">
      <c r="A507" s="7">
        <v>40588</v>
      </c>
      <c r="C507" s="5" t="s">
        <v>1267</v>
      </c>
    </row>
    <row r="508" spans="1:3" x14ac:dyDescent="0.25">
      <c r="C508" s="5" t="s">
        <v>1268</v>
      </c>
    </row>
    <row r="509" spans="1:3" x14ac:dyDescent="0.25">
      <c r="C509" s="86"/>
    </row>
    <row r="510" spans="1:3" x14ac:dyDescent="0.25">
      <c r="A510" s="7">
        <v>40589</v>
      </c>
      <c r="C510" s="5" t="s">
        <v>1269</v>
      </c>
    </row>
    <row r="511" spans="1:3" x14ac:dyDescent="0.25">
      <c r="C511" s="5" t="s">
        <v>1270</v>
      </c>
    </row>
    <row r="512" spans="1:3" x14ac:dyDescent="0.25">
      <c r="C512" s="86"/>
    </row>
    <row r="513" spans="1:3" x14ac:dyDescent="0.25">
      <c r="A513" s="7">
        <v>40589</v>
      </c>
      <c r="C513" s="5" t="s">
        <v>1271</v>
      </c>
    </row>
    <row r="514" spans="1:3" x14ac:dyDescent="0.25">
      <c r="C514" s="5" t="s">
        <v>1272</v>
      </c>
    </row>
    <row r="515" spans="1:3" x14ac:dyDescent="0.25">
      <c r="C515" s="86"/>
    </row>
    <row r="516" spans="1:3" x14ac:dyDescent="0.25">
      <c r="C516" s="5" t="s">
        <v>1273</v>
      </c>
    </row>
    <row r="517" spans="1:3" x14ac:dyDescent="0.25">
      <c r="C517" s="86"/>
    </row>
    <row r="518" spans="1:3" x14ac:dyDescent="0.25">
      <c r="A518" s="7">
        <v>40590</v>
      </c>
      <c r="C518" s="5" t="s">
        <v>1274</v>
      </c>
    </row>
    <row r="519" spans="1:3" x14ac:dyDescent="0.25">
      <c r="C519" s="5" t="s">
        <v>1275</v>
      </c>
    </row>
    <row r="520" spans="1:3" x14ac:dyDescent="0.25">
      <c r="C520" s="86"/>
    </row>
    <row r="521" spans="1:3" x14ac:dyDescent="0.25">
      <c r="A521" s="7">
        <v>40593</v>
      </c>
      <c r="C521" s="5" t="s">
        <v>1277</v>
      </c>
    </row>
    <row r="522" spans="1:3" x14ac:dyDescent="0.25">
      <c r="C522" s="5" t="s">
        <v>1276</v>
      </c>
    </row>
    <row r="523" spans="1:3" x14ac:dyDescent="0.25">
      <c r="C523" s="86"/>
    </row>
    <row r="524" spans="1:3" x14ac:dyDescent="0.25">
      <c r="A524" s="7">
        <v>40600</v>
      </c>
      <c r="C524" s="5" t="s">
        <v>1278</v>
      </c>
    </row>
    <row r="525" spans="1:3" x14ac:dyDescent="0.25">
      <c r="C525" s="5" t="s">
        <v>1279</v>
      </c>
    </row>
    <row r="526" spans="1:3" x14ac:dyDescent="0.25">
      <c r="C526" s="86"/>
    </row>
    <row r="527" spans="1:3" x14ac:dyDescent="0.25">
      <c r="A527" s="7">
        <v>40602</v>
      </c>
      <c r="C527" s="5" t="s">
        <v>1280</v>
      </c>
    </row>
    <row r="528" spans="1:3" x14ac:dyDescent="0.25">
      <c r="C528" s="5" t="s">
        <v>1281</v>
      </c>
    </row>
    <row r="529" spans="1:3" x14ac:dyDescent="0.25">
      <c r="C529" s="86"/>
    </row>
    <row r="530" spans="1:3" x14ac:dyDescent="0.25">
      <c r="A530" s="7">
        <v>40635</v>
      </c>
      <c r="C530" s="5" t="s">
        <v>1282</v>
      </c>
    </row>
    <row r="531" spans="1:3" x14ac:dyDescent="0.25">
      <c r="C531" s="5" t="s">
        <v>1283</v>
      </c>
    </row>
    <row r="532" spans="1:3" x14ac:dyDescent="0.25">
      <c r="C532" s="86"/>
    </row>
    <row r="533" spans="1:3" x14ac:dyDescent="0.25">
      <c r="A533" s="7">
        <v>40635</v>
      </c>
      <c r="C533" s="5" t="s">
        <v>1284</v>
      </c>
    </row>
    <row r="534" spans="1:3" x14ac:dyDescent="0.25">
      <c r="C534" s="5" t="s">
        <v>1285</v>
      </c>
    </row>
    <row r="535" spans="1:3" x14ac:dyDescent="0.25">
      <c r="C535" s="86"/>
    </row>
    <row r="536" spans="1:3" x14ac:dyDescent="0.25">
      <c r="A536" s="7">
        <v>40635</v>
      </c>
      <c r="C536" s="5" t="s">
        <v>1287</v>
      </c>
    </row>
    <row r="537" spans="1:3" x14ac:dyDescent="0.25">
      <c r="C537" s="5" t="s">
        <v>1288</v>
      </c>
    </row>
    <row r="538" spans="1:3" x14ac:dyDescent="0.25">
      <c r="C538" s="5"/>
    </row>
    <row r="539" spans="1:3" x14ac:dyDescent="0.25">
      <c r="A539" s="7">
        <v>40635</v>
      </c>
      <c r="C539" s="5" t="s">
        <v>1291</v>
      </c>
    </row>
    <row r="540" spans="1:3" x14ac:dyDescent="0.25">
      <c r="C540" s="5"/>
    </row>
    <row r="541" spans="1:3" x14ac:dyDescent="0.25">
      <c r="A541" s="7">
        <v>40642</v>
      </c>
      <c r="C541" s="5" t="s">
        <v>1289</v>
      </c>
    </row>
    <row r="542" spans="1:3" x14ac:dyDescent="0.25">
      <c r="C542" s="5" t="s">
        <v>1290</v>
      </c>
    </row>
    <row r="543" spans="1:3" x14ac:dyDescent="0.25">
      <c r="C543" s="86"/>
    </row>
    <row r="544" spans="1:3" x14ac:dyDescent="0.25">
      <c r="A544" s="7">
        <v>40642</v>
      </c>
      <c r="C544" s="5" t="s">
        <v>1292</v>
      </c>
    </row>
    <row r="545" spans="1:3" x14ac:dyDescent="0.25">
      <c r="C545" s="5" t="s">
        <v>1293</v>
      </c>
    </row>
    <row r="546" spans="1:3" x14ac:dyDescent="0.25">
      <c r="C546" s="86"/>
    </row>
    <row r="547" spans="1:3" x14ac:dyDescent="0.25">
      <c r="A547" s="7">
        <v>40648</v>
      </c>
      <c r="C547" s="5" t="s">
        <v>1295</v>
      </c>
    </row>
    <row r="548" spans="1:3" x14ac:dyDescent="0.25">
      <c r="C548" s="86"/>
    </row>
    <row r="549" spans="1:3" x14ac:dyDescent="0.25">
      <c r="A549" s="7">
        <v>40659</v>
      </c>
      <c r="C549" s="5" t="s">
        <v>1298</v>
      </c>
    </row>
    <row r="550" spans="1:3" x14ac:dyDescent="0.25">
      <c r="C550" s="5" t="s">
        <v>1299</v>
      </c>
    </row>
    <row r="552" spans="1:3" x14ac:dyDescent="0.25">
      <c r="A552" s="7">
        <v>40684</v>
      </c>
      <c r="C552" s="5" t="s">
        <v>1307</v>
      </c>
    </row>
    <row r="553" spans="1:3" x14ac:dyDescent="0.25">
      <c r="C553" s="5"/>
    </row>
    <row r="554" spans="1:3" x14ac:dyDescent="0.25">
      <c r="A554" s="7">
        <v>40714</v>
      </c>
      <c r="C554" s="5" t="s">
        <v>1308</v>
      </c>
    </row>
    <row r="556" spans="1:3" x14ac:dyDescent="0.25">
      <c r="A556" s="7">
        <v>40744</v>
      </c>
      <c r="C556" s="5" t="s">
        <v>1309</v>
      </c>
    </row>
    <row r="558" spans="1:3" x14ac:dyDescent="0.25">
      <c r="A558" s="7">
        <v>40750</v>
      </c>
      <c r="C558" s="5" t="s">
        <v>1305</v>
      </c>
    </row>
    <row r="559" spans="1:3" x14ac:dyDescent="0.25">
      <c r="C559" s="5" t="s">
        <v>1306</v>
      </c>
    </row>
    <row r="561" spans="1:3" x14ac:dyDescent="0.25">
      <c r="A561" s="7">
        <v>40751</v>
      </c>
      <c r="C561" s="5" t="s">
        <v>1310</v>
      </c>
    </row>
    <row r="562" spans="1:3" x14ac:dyDescent="0.25">
      <c r="C562" s="5" t="s">
        <v>1311</v>
      </c>
    </row>
    <row r="564" spans="1:3" x14ac:dyDescent="0.25">
      <c r="A564" s="7">
        <v>40940</v>
      </c>
      <c r="C564" s="5" t="s">
        <v>1352</v>
      </c>
    </row>
    <row r="565" spans="1:3" x14ac:dyDescent="0.25">
      <c r="C565" s="5" t="s">
        <v>1353</v>
      </c>
    </row>
    <row r="567" spans="1:3" x14ac:dyDescent="0.25">
      <c r="A567" s="7">
        <v>40940</v>
      </c>
      <c r="C567" s="5" t="s">
        <v>1354</v>
      </c>
    </row>
    <row r="568" spans="1:3" x14ac:dyDescent="0.25">
      <c r="C568" s="5" t="s">
        <v>1355</v>
      </c>
    </row>
    <row r="569" spans="1:3" x14ac:dyDescent="0.25">
      <c r="C569" s="5"/>
    </row>
    <row r="570" spans="1:3" x14ac:dyDescent="0.25">
      <c r="A570" s="7">
        <v>40948</v>
      </c>
      <c r="C570" s="5" t="s">
        <v>1356</v>
      </c>
    </row>
    <row r="571" spans="1:3" x14ac:dyDescent="0.25">
      <c r="C571" s="5" t="s">
        <v>1357</v>
      </c>
    </row>
    <row r="573" spans="1:3" x14ac:dyDescent="0.25">
      <c r="A573" s="7">
        <v>40949</v>
      </c>
      <c r="C573" s="5" t="s">
        <v>1358</v>
      </c>
    </row>
    <row r="574" spans="1:3" x14ac:dyDescent="0.25">
      <c r="C574" s="5" t="s">
        <v>1359</v>
      </c>
    </row>
    <row r="576" spans="1:3" x14ac:dyDescent="0.25">
      <c r="A576" s="7">
        <v>40951</v>
      </c>
      <c r="C576" s="5" t="s">
        <v>1360</v>
      </c>
    </row>
    <row r="577" spans="1:3" x14ac:dyDescent="0.25">
      <c r="C577" s="5" t="s">
        <v>1363</v>
      </c>
    </row>
    <row r="579" spans="1:3" x14ac:dyDescent="0.25">
      <c r="A579" s="7">
        <v>40985</v>
      </c>
      <c r="C579" s="5" t="s">
        <v>1362</v>
      </c>
    </row>
    <row r="580" spans="1:3" x14ac:dyDescent="0.25">
      <c r="C580" s="5" t="s">
        <v>1364</v>
      </c>
    </row>
    <row r="582" spans="1:3" x14ac:dyDescent="0.25">
      <c r="A582" s="7">
        <v>40985</v>
      </c>
      <c r="C582" s="5" t="s">
        <v>1367</v>
      </c>
    </row>
    <row r="583" spans="1:3" x14ac:dyDescent="0.25">
      <c r="C583" s="5" t="s">
        <v>1368</v>
      </c>
    </row>
    <row r="585" spans="1:3" x14ac:dyDescent="0.25">
      <c r="A585" s="7">
        <v>40985</v>
      </c>
      <c r="C585" s="5" t="s">
        <v>1365</v>
      </c>
    </row>
    <row r="586" spans="1:3" x14ac:dyDescent="0.25">
      <c r="C586" s="5" t="s">
        <v>1366</v>
      </c>
    </row>
    <row r="588" spans="1:3" x14ac:dyDescent="0.25">
      <c r="A588" s="7">
        <v>40993</v>
      </c>
      <c r="C588" s="5" t="s">
        <v>1370</v>
      </c>
    </row>
    <row r="589" spans="1:3" x14ac:dyDescent="0.25">
      <c r="C589" s="5" t="s">
        <v>1369</v>
      </c>
    </row>
    <row r="591" spans="1:3" x14ac:dyDescent="0.25">
      <c r="A591" s="7">
        <v>40999</v>
      </c>
      <c r="C591" s="5" t="s">
        <v>1524</v>
      </c>
    </row>
    <row r="593" spans="1:4" x14ac:dyDescent="0.25">
      <c r="A593" s="7">
        <v>41000</v>
      </c>
      <c r="C593" s="5" t="s">
        <v>1526</v>
      </c>
    </row>
    <row r="594" spans="1:4" x14ac:dyDescent="0.25">
      <c r="C594" s="5" t="s">
        <v>1525</v>
      </c>
    </row>
    <row r="596" spans="1:4" x14ac:dyDescent="0.25">
      <c r="A596" s="7">
        <v>41001</v>
      </c>
      <c r="C596" s="5" t="s">
        <v>1527</v>
      </c>
    </row>
    <row r="598" spans="1:4" x14ac:dyDescent="0.25">
      <c r="A598" s="7">
        <v>41001</v>
      </c>
      <c r="C598" s="5" t="s">
        <v>1528</v>
      </c>
    </row>
    <row r="600" spans="1:4" x14ac:dyDescent="0.25">
      <c r="A600" s="7">
        <v>41003</v>
      </c>
      <c r="C600" s="5" t="s">
        <v>1529</v>
      </c>
    </row>
    <row r="602" spans="1:4" x14ac:dyDescent="0.25">
      <c r="A602" s="7">
        <v>41008</v>
      </c>
      <c r="C602" s="5" t="s">
        <v>1530</v>
      </c>
    </row>
    <row r="603" spans="1:4" x14ac:dyDescent="0.25">
      <c r="C603" s="5" t="s">
        <v>1535</v>
      </c>
      <c r="D603" s="4"/>
    </row>
    <row r="604" spans="1:4" x14ac:dyDescent="0.25">
      <c r="C604" s="5"/>
    </row>
    <row r="605" spans="1:4" x14ac:dyDescent="0.25">
      <c r="A605" s="7">
        <v>41008</v>
      </c>
      <c r="C605" s="5" t="s">
        <v>1532</v>
      </c>
    </row>
    <row r="606" spans="1:4" x14ac:dyDescent="0.25">
      <c r="C606" s="5" t="s">
        <v>1531</v>
      </c>
    </row>
    <row r="607" spans="1:4" x14ac:dyDescent="0.25">
      <c r="C607" s="5"/>
    </row>
    <row r="608" spans="1:4" x14ac:dyDescent="0.25">
      <c r="A608" s="7">
        <v>41008</v>
      </c>
      <c r="C608" s="5" t="s">
        <v>1533</v>
      </c>
    </row>
    <row r="609" spans="1:4" x14ac:dyDescent="0.25">
      <c r="C609" s="5" t="s">
        <v>1534</v>
      </c>
    </row>
    <row r="610" spans="1:4" x14ac:dyDescent="0.25">
      <c r="C610" s="5"/>
    </row>
    <row r="611" spans="1:4" x14ac:dyDescent="0.25">
      <c r="A611" s="7">
        <v>41010</v>
      </c>
      <c r="C611" s="5" t="s">
        <v>1536</v>
      </c>
    </row>
    <row r="612" spans="1:4" x14ac:dyDescent="0.25">
      <c r="C612" s="5" t="s">
        <v>1537</v>
      </c>
    </row>
    <row r="613" spans="1:4" x14ac:dyDescent="0.25">
      <c r="C613" s="5"/>
    </row>
    <row r="614" spans="1:4" x14ac:dyDescent="0.25">
      <c r="A614" s="7">
        <v>41061</v>
      </c>
      <c r="C614" s="5" t="s">
        <v>1540</v>
      </c>
    </row>
    <row r="615" spans="1:4" x14ac:dyDescent="0.25">
      <c r="C615" s="5" t="s">
        <v>1541</v>
      </c>
    </row>
    <row r="616" spans="1:4" x14ac:dyDescent="0.25">
      <c r="C616" s="5"/>
    </row>
    <row r="617" spans="1:4" x14ac:dyDescent="0.25">
      <c r="A617" s="7">
        <v>41061</v>
      </c>
      <c r="C617" s="5" t="s">
        <v>1542</v>
      </c>
    </row>
    <row r="618" spans="1:4" x14ac:dyDescent="0.25">
      <c r="C618" s="5" t="s">
        <v>1543</v>
      </c>
    </row>
    <row r="619" spans="1:4" ht="13.5" customHeight="1" x14ac:dyDescent="0.25">
      <c r="C619" s="5"/>
    </row>
    <row r="620" spans="1:4" ht="14.25" customHeight="1" x14ac:dyDescent="0.25">
      <c r="A620" s="7">
        <v>41086</v>
      </c>
      <c r="C620" s="114" t="s">
        <v>1547</v>
      </c>
      <c r="D620" s="103"/>
    </row>
    <row r="621" spans="1:4" x14ac:dyDescent="0.25">
      <c r="C621" s="114" t="s">
        <v>1544</v>
      </c>
    </row>
    <row r="622" spans="1:4" x14ac:dyDescent="0.25">
      <c r="C622" s="5"/>
    </row>
    <row r="623" spans="1:4" x14ac:dyDescent="0.25">
      <c r="A623" s="7">
        <v>41122</v>
      </c>
      <c r="C623" s="5" t="s">
        <v>1546</v>
      </c>
    </row>
    <row r="624" spans="1:4" x14ac:dyDescent="0.25">
      <c r="C624" s="5" t="s">
        <v>1545</v>
      </c>
    </row>
    <row r="625" spans="1:3" x14ac:dyDescent="0.25">
      <c r="C625" s="5"/>
    </row>
    <row r="626" spans="1:3" x14ac:dyDescent="0.25">
      <c r="A626" s="7">
        <v>41149</v>
      </c>
      <c r="C626" s="5" t="s">
        <v>1548</v>
      </c>
    </row>
    <row r="627" spans="1:3" x14ac:dyDescent="0.25">
      <c r="C627" s="5" t="s">
        <v>1549</v>
      </c>
    </row>
    <row r="628" spans="1:3" x14ac:dyDescent="0.25">
      <c r="C628" s="5"/>
    </row>
    <row r="629" spans="1:3" x14ac:dyDescent="0.25">
      <c r="A629" s="7">
        <v>41301</v>
      </c>
      <c r="C629" s="5" t="s">
        <v>1630</v>
      </c>
    </row>
    <row r="630" spans="1:3" x14ac:dyDescent="0.25">
      <c r="C630" s="5" t="s">
        <v>1631</v>
      </c>
    </row>
    <row r="631" spans="1:3" x14ac:dyDescent="0.25">
      <c r="C631" s="5"/>
    </row>
    <row r="632" spans="1:3" x14ac:dyDescent="0.25">
      <c r="A632" s="7">
        <v>41315</v>
      </c>
      <c r="C632" s="5" t="s">
        <v>1633</v>
      </c>
    </row>
    <row r="633" spans="1:3" x14ac:dyDescent="0.25">
      <c r="C633" s="5" t="s">
        <v>1634</v>
      </c>
    </row>
    <row r="634" spans="1:3" x14ac:dyDescent="0.25">
      <c r="C634" s="5"/>
    </row>
    <row r="635" spans="1:3" x14ac:dyDescent="0.25">
      <c r="A635" s="7">
        <v>41319</v>
      </c>
      <c r="C635" s="5" t="s">
        <v>1644</v>
      </c>
    </row>
    <row r="636" spans="1:3" x14ac:dyDescent="0.25">
      <c r="C636" s="5"/>
    </row>
    <row r="637" spans="1:3" x14ac:dyDescent="0.25">
      <c r="A637" s="7">
        <v>41320</v>
      </c>
      <c r="C637" s="5" t="s">
        <v>1639</v>
      </c>
    </row>
    <row r="638" spans="1:3" x14ac:dyDescent="0.25">
      <c r="C638" s="5" t="s">
        <v>1636</v>
      </c>
    </row>
    <row r="639" spans="1:3" x14ac:dyDescent="0.25">
      <c r="C639" s="5"/>
    </row>
    <row r="640" spans="1:3" x14ac:dyDescent="0.25">
      <c r="A640" s="7">
        <v>41320</v>
      </c>
      <c r="C640" s="5" t="s">
        <v>1637</v>
      </c>
    </row>
    <row r="641" spans="1:3" x14ac:dyDescent="0.25">
      <c r="C641" s="5" t="s">
        <v>1638</v>
      </c>
    </row>
    <row r="642" spans="1:3" x14ac:dyDescent="0.25">
      <c r="C642" s="5"/>
    </row>
    <row r="643" spans="1:3" x14ac:dyDescent="0.25">
      <c r="A643" s="7">
        <v>41320</v>
      </c>
      <c r="C643" s="5" t="s">
        <v>1640</v>
      </c>
    </row>
    <row r="644" spans="1:3" x14ac:dyDescent="0.25">
      <c r="C644" s="5" t="s">
        <v>1641</v>
      </c>
    </row>
    <row r="645" spans="1:3" x14ac:dyDescent="0.25">
      <c r="C645" s="5"/>
    </row>
    <row r="646" spans="1:3" x14ac:dyDescent="0.25">
      <c r="A646" s="7">
        <v>41320</v>
      </c>
      <c r="C646" s="5" t="s">
        <v>1643</v>
      </c>
    </row>
    <row r="647" spans="1:3" x14ac:dyDescent="0.25">
      <c r="C647" s="5" t="s">
        <v>1642</v>
      </c>
    </row>
    <row r="648" spans="1:3" x14ac:dyDescent="0.25">
      <c r="C648" s="5"/>
    </row>
    <row r="649" spans="1:3" x14ac:dyDescent="0.25">
      <c r="A649" s="7">
        <v>41325</v>
      </c>
      <c r="C649" s="5" t="s">
        <v>1645</v>
      </c>
    </row>
    <row r="650" spans="1:3" x14ac:dyDescent="0.25">
      <c r="C650" s="5" t="s">
        <v>1646</v>
      </c>
    </row>
    <row r="651" spans="1:3" x14ac:dyDescent="0.25">
      <c r="C651" s="5"/>
    </row>
    <row r="652" spans="1:3" x14ac:dyDescent="0.25">
      <c r="A652" s="7">
        <v>41335</v>
      </c>
      <c r="C652" s="5" t="s">
        <v>1659</v>
      </c>
    </row>
    <row r="653" spans="1:3" x14ac:dyDescent="0.25">
      <c r="C653" s="5" t="s">
        <v>1658</v>
      </c>
    </row>
    <row r="654" spans="1:3" x14ac:dyDescent="0.25">
      <c r="C654" s="5"/>
    </row>
    <row r="655" spans="1:3" x14ac:dyDescent="0.25">
      <c r="A655" s="7">
        <v>41364</v>
      </c>
      <c r="C655" s="5" t="s">
        <v>1668</v>
      </c>
    </row>
    <row r="656" spans="1:3" x14ac:dyDescent="0.25">
      <c r="C656" s="5" t="s">
        <v>1669</v>
      </c>
    </row>
    <row r="657" spans="1:3" x14ac:dyDescent="0.25">
      <c r="C657" s="5"/>
    </row>
    <row r="658" spans="1:3" x14ac:dyDescent="0.25">
      <c r="A658" s="7">
        <v>41365</v>
      </c>
      <c r="C658" s="5" t="s">
        <v>1670</v>
      </c>
    </row>
    <row r="659" spans="1:3" x14ac:dyDescent="0.25">
      <c r="C659" s="5" t="s">
        <v>1671</v>
      </c>
    </row>
    <row r="660" spans="1:3" x14ac:dyDescent="0.25">
      <c r="C660" s="5"/>
    </row>
    <row r="661" spans="1:3" x14ac:dyDescent="0.25">
      <c r="A661" s="7">
        <v>41365</v>
      </c>
      <c r="C661" s="5" t="s">
        <v>1672</v>
      </c>
    </row>
    <row r="662" spans="1:3" x14ac:dyDescent="0.25">
      <c r="C662" s="5" t="s">
        <v>1673</v>
      </c>
    </row>
    <row r="663" spans="1:3" x14ac:dyDescent="0.25">
      <c r="C663" s="5"/>
    </row>
    <row r="664" spans="1:3" x14ac:dyDescent="0.25">
      <c r="A664" s="7">
        <v>41365</v>
      </c>
      <c r="C664" s="5" t="s">
        <v>1674</v>
      </c>
    </row>
    <row r="665" spans="1:3" x14ac:dyDescent="0.25">
      <c r="C665" s="5" t="s">
        <v>1675</v>
      </c>
    </row>
    <row r="666" spans="1:3" x14ac:dyDescent="0.25">
      <c r="C666" s="5"/>
    </row>
    <row r="667" spans="1:3" x14ac:dyDescent="0.25">
      <c r="A667" s="7">
        <v>41368</v>
      </c>
      <c r="C667" s="5" t="s">
        <v>1676</v>
      </c>
    </row>
    <row r="668" spans="1:3" x14ac:dyDescent="0.25">
      <c r="C668" s="5" t="s">
        <v>1677</v>
      </c>
    </row>
    <row r="669" spans="1:3" x14ac:dyDescent="0.25">
      <c r="C669" s="5"/>
    </row>
    <row r="670" spans="1:3" x14ac:dyDescent="0.25">
      <c r="A670" s="7">
        <v>41368</v>
      </c>
      <c r="C670" s="5" t="s">
        <v>1678</v>
      </c>
    </row>
    <row r="671" spans="1:3" x14ac:dyDescent="0.25">
      <c r="C671" s="5" t="s">
        <v>1679</v>
      </c>
    </row>
    <row r="672" spans="1:3" x14ac:dyDescent="0.25">
      <c r="C672" s="5"/>
    </row>
    <row r="673" spans="1:3" x14ac:dyDescent="0.25">
      <c r="A673" s="7">
        <v>41368</v>
      </c>
      <c r="C673" s="5" t="s">
        <v>1680</v>
      </c>
    </row>
    <row r="674" spans="1:3" x14ac:dyDescent="0.25">
      <c r="C674" s="5" t="s">
        <v>1681</v>
      </c>
    </row>
    <row r="675" spans="1:3" x14ac:dyDescent="0.25">
      <c r="C675" s="5"/>
    </row>
    <row r="676" spans="1:3" x14ac:dyDescent="0.25">
      <c r="A676" s="7">
        <v>41370</v>
      </c>
      <c r="C676" s="5" t="s">
        <v>1524</v>
      </c>
    </row>
    <row r="677" spans="1:3" x14ac:dyDescent="0.25">
      <c r="C677" s="5"/>
    </row>
    <row r="678" spans="1:3" x14ac:dyDescent="0.25">
      <c r="A678" s="7">
        <v>41376</v>
      </c>
      <c r="C678" s="5" t="s">
        <v>1831</v>
      </c>
    </row>
    <row r="679" spans="1:3" x14ac:dyDescent="0.25">
      <c r="C679" s="5"/>
    </row>
    <row r="680" spans="1:3" x14ac:dyDescent="0.25">
      <c r="A680" s="7">
        <v>41376</v>
      </c>
      <c r="C680" s="5" t="s">
        <v>1835</v>
      </c>
    </row>
    <row r="681" spans="1:3" x14ac:dyDescent="0.25">
      <c r="C681" s="5"/>
    </row>
    <row r="682" spans="1:3" x14ac:dyDescent="0.25">
      <c r="A682" s="7">
        <v>41376</v>
      </c>
      <c r="C682" s="5" t="s">
        <v>1836</v>
      </c>
    </row>
    <row r="683" spans="1:3" x14ac:dyDescent="0.25">
      <c r="C683" s="5"/>
    </row>
    <row r="684" spans="1:3" x14ac:dyDescent="0.25">
      <c r="A684" s="7">
        <v>41378</v>
      </c>
      <c r="C684" s="5" t="s">
        <v>1832</v>
      </c>
    </row>
    <row r="685" spans="1:3" x14ac:dyDescent="0.25">
      <c r="C685" s="5"/>
    </row>
    <row r="686" spans="1:3" x14ac:dyDescent="0.25">
      <c r="A686" s="7">
        <v>41378</v>
      </c>
      <c r="C686" s="5" t="s">
        <v>1833</v>
      </c>
    </row>
    <row r="687" spans="1:3" x14ac:dyDescent="0.25">
      <c r="C687" s="5"/>
    </row>
    <row r="688" spans="1:3" x14ac:dyDescent="0.25">
      <c r="A688" s="7">
        <v>41384</v>
      </c>
      <c r="C688" s="5" t="s">
        <v>1839</v>
      </c>
    </row>
    <row r="689" spans="1:3" x14ac:dyDescent="0.25">
      <c r="C689" s="5" t="s">
        <v>1834</v>
      </c>
    </row>
    <row r="690" spans="1:3" x14ac:dyDescent="0.25">
      <c r="C690" s="5" t="s">
        <v>913</v>
      </c>
    </row>
    <row r="691" spans="1:3" x14ac:dyDescent="0.25">
      <c r="A691" s="7">
        <v>41395</v>
      </c>
      <c r="C691" s="5" t="s">
        <v>1838</v>
      </c>
    </row>
    <row r="692" spans="1:3" x14ac:dyDescent="0.25">
      <c r="C692" s="5"/>
    </row>
    <row r="693" spans="1:3" x14ac:dyDescent="0.25">
      <c r="A693" s="7">
        <v>41446</v>
      </c>
      <c r="C693" s="5" t="s">
        <v>1840</v>
      </c>
    </row>
    <row r="694" spans="1:3" x14ac:dyDescent="0.25">
      <c r="C694" s="5" t="s">
        <v>1841</v>
      </c>
    </row>
    <row r="695" spans="1:3" x14ac:dyDescent="0.25">
      <c r="C695" s="5"/>
    </row>
    <row r="696" spans="1:3" x14ac:dyDescent="0.25">
      <c r="A696" s="7">
        <v>41446</v>
      </c>
      <c r="C696" s="5" t="s">
        <v>1843</v>
      </c>
    </row>
    <row r="697" spans="1:3" x14ac:dyDescent="0.25">
      <c r="C697" s="5" t="s">
        <v>1842</v>
      </c>
    </row>
    <row r="698" spans="1:3" x14ac:dyDescent="0.25">
      <c r="C698" s="5"/>
    </row>
    <row r="699" spans="1:3" x14ac:dyDescent="0.25">
      <c r="A699" s="7">
        <v>41446</v>
      </c>
      <c r="C699" s="5" t="s">
        <v>1844</v>
      </c>
    </row>
    <row r="700" spans="1:3" x14ac:dyDescent="0.25">
      <c r="C700" s="5"/>
    </row>
    <row r="701" spans="1:3" x14ac:dyDescent="0.25">
      <c r="A701" s="7">
        <v>41462</v>
      </c>
      <c r="C701" s="5" t="s">
        <v>1846</v>
      </c>
    </row>
    <row r="702" spans="1:3" x14ac:dyDescent="0.25">
      <c r="C702" s="5" t="s">
        <v>1847</v>
      </c>
    </row>
    <row r="703" spans="1:3" x14ac:dyDescent="0.25">
      <c r="C703" s="5"/>
    </row>
    <row r="704" spans="1:3" x14ac:dyDescent="0.25">
      <c r="A704" s="7">
        <v>41471</v>
      </c>
      <c r="C704" s="5" t="s">
        <v>1848</v>
      </c>
    </row>
    <row r="705" spans="1:3" x14ac:dyDescent="0.25">
      <c r="C705" s="5" t="s">
        <v>1849</v>
      </c>
    </row>
    <row r="706" spans="1:3" x14ac:dyDescent="0.25">
      <c r="C706" s="5"/>
    </row>
    <row r="707" spans="1:3" x14ac:dyDescent="0.25">
      <c r="A707" s="7">
        <v>41667</v>
      </c>
      <c r="C707" s="5" t="s">
        <v>1910</v>
      </c>
    </row>
    <row r="708" spans="1:3" x14ac:dyDescent="0.25">
      <c r="C708" s="5" t="s">
        <v>1911</v>
      </c>
    </row>
    <row r="709" spans="1:3" x14ac:dyDescent="0.25">
      <c r="C709" s="5"/>
    </row>
    <row r="710" spans="1:3" x14ac:dyDescent="0.25">
      <c r="A710" s="7">
        <v>41671</v>
      </c>
      <c r="C710" s="5" t="s">
        <v>1919</v>
      </c>
    </row>
    <row r="711" spans="1:3" x14ac:dyDescent="0.25">
      <c r="C711" s="5"/>
    </row>
    <row r="712" spans="1:3" x14ac:dyDescent="0.25">
      <c r="A712" s="7">
        <v>41671</v>
      </c>
      <c r="C712" s="5" t="s">
        <v>1920</v>
      </c>
    </row>
    <row r="713" spans="1:3" x14ac:dyDescent="0.25">
      <c r="C713" s="5"/>
    </row>
    <row r="714" spans="1:3" x14ac:dyDescent="0.25">
      <c r="A714" s="7">
        <v>41671</v>
      </c>
      <c r="C714" s="5" t="s">
        <v>1913</v>
      </c>
    </row>
    <row r="715" spans="1:3" x14ac:dyDescent="0.25">
      <c r="C715" s="5" t="s">
        <v>1912</v>
      </c>
    </row>
    <row r="716" spans="1:3" x14ac:dyDescent="0.25">
      <c r="C716" s="5"/>
    </row>
    <row r="717" spans="1:3" x14ac:dyDescent="0.25">
      <c r="A717" s="7">
        <v>41671</v>
      </c>
      <c r="C717" s="5" t="s">
        <v>1915</v>
      </c>
    </row>
    <row r="718" spans="1:3" x14ac:dyDescent="0.25">
      <c r="C718" s="5" t="s">
        <v>1914</v>
      </c>
    </row>
    <row r="719" spans="1:3" x14ac:dyDescent="0.25">
      <c r="C719" s="5"/>
    </row>
    <row r="720" spans="1:3" x14ac:dyDescent="0.25">
      <c r="A720" s="7">
        <v>41678</v>
      </c>
      <c r="C720" s="5" t="s">
        <v>1921</v>
      </c>
    </row>
    <row r="721" spans="1:3" x14ac:dyDescent="0.25">
      <c r="C721" s="5" t="s">
        <v>1922</v>
      </c>
    </row>
    <row r="722" spans="1:3" x14ac:dyDescent="0.25">
      <c r="C722" s="5"/>
    </row>
    <row r="723" spans="1:3" x14ac:dyDescent="0.25">
      <c r="A723" s="7">
        <v>41679</v>
      </c>
      <c r="C723" s="5" t="s">
        <v>1923</v>
      </c>
    </row>
    <row r="724" spans="1:3" x14ac:dyDescent="0.25">
      <c r="C724" s="5" t="s">
        <v>1924</v>
      </c>
    </row>
    <row r="725" spans="1:3" x14ac:dyDescent="0.25">
      <c r="C725" s="5"/>
    </row>
    <row r="726" spans="1:3" x14ac:dyDescent="0.25">
      <c r="A726" s="7">
        <v>41679</v>
      </c>
      <c r="C726" s="5" t="s">
        <v>1925</v>
      </c>
    </row>
    <row r="727" spans="1:3" x14ac:dyDescent="0.25">
      <c r="C727" s="5" t="s">
        <v>1926</v>
      </c>
    </row>
    <row r="728" spans="1:3" x14ac:dyDescent="0.25">
      <c r="C728" s="5"/>
    </row>
    <row r="729" spans="1:3" x14ac:dyDescent="0.25">
      <c r="A729" s="7">
        <v>41684</v>
      </c>
      <c r="C729" s="5" t="s">
        <v>1928</v>
      </c>
    </row>
    <row r="730" spans="1:3" x14ac:dyDescent="0.25">
      <c r="C730" s="5" t="s">
        <v>1927</v>
      </c>
    </row>
    <row r="731" spans="1:3" x14ac:dyDescent="0.25">
      <c r="C731" s="5"/>
    </row>
    <row r="732" spans="1:3" x14ac:dyDescent="0.25">
      <c r="A732" s="7">
        <v>41685</v>
      </c>
      <c r="C732" s="5" t="s">
        <v>1929</v>
      </c>
    </row>
    <row r="733" spans="1:3" x14ac:dyDescent="0.25">
      <c r="C733" s="5" t="s">
        <v>1930</v>
      </c>
    </row>
    <row r="735" spans="1:3" x14ac:dyDescent="0.25">
      <c r="A735" s="7">
        <v>41693</v>
      </c>
      <c r="C735" s="5" t="s">
        <v>1931</v>
      </c>
    </row>
    <row r="736" spans="1:3" x14ac:dyDescent="0.25">
      <c r="C736" s="5" t="s">
        <v>1932</v>
      </c>
    </row>
    <row r="738" spans="1:3" x14ac:dyDescent="0.25">
      <c r="A738" s="7">
        <v>41710</v>
      </c>
      <c r="C738" s="5" t="s">
        <v>1933</v>
      </c>
    </row>
    <row r="739" spans="1:3" x14ac:dyDescent="0.25">
      <c r="C739" s="5" t="s">
        <v>1934</v>
      </c>
    </row>
    <row r="741" spans="1:3" x14ac:dyDescent="0.25">
      <c r="A741" s="7">
        <v>41711</v>
      </c>
      <c r="C741" s="5" t="s">
        <v>1935</v>
      </c>
    </row>
    <row r="742" spans="1:3" x14ac:dyDescent="0.25">
      <c r="C742" s="5" t="s">
        <v>1936</v>
      </c>
    </row>
    <row r="744" spans="1:3" x14ac:dyDescent="0.25">
      <c r="A744" s="7">
        <v>41712</v>
      </c>
      <c r="C744" s="5" t="s">
        <v>1938</v>
      </c>
    </row>
    <row r="745" spans="1:3" x14ac:dyDescent="0.25">
      <c r="C745" s="5" t="s">
        <v>1937</v>
      </c>
    </row>
    <row r="746" spans="1:3" x14ac:dyDescent="0.25">
      <c r="C746" s="5"/>
    </row>
    <row r="747" spans="1:3" x14ac:dyDescent="0.25">
      <c r="A747" s="7">
        <v>41713</v>
      </c>
      <c r="C747" s="5" t="s">
        <v>2082</v>
      </c>
    </row>
    <row r="749" spans="1:3" x14ac:dyDescent="0.25">
      <c r="A749" s="7">
        <v>41719</v>
      </c>
      <c r="C749" s="5" t="s">
        <v>2081</v>
      </c>
    </row>
    <row r="750" spans="1:3" x14ac:dyDescent="0.25">
      <c r="C750" s="5" t="s">
        <v>2080</v>
      </c>
    </row>
    <row r="752" spans="1:3" x14ac:dyDescent="0.25">
      <c r="A752" s="7">
        <v>41720</v>
      </c>
      <c r="C752" s="5" t="s">
        <v>2083</v>
      </c>
    </row>
    <row r="753" spans="1:3" x14ac:dyDescent="0.25">
      <c r="C753" s="5" t="s">
        <v>2084</v>
      </c>
    </row>
    <row r="755" spans="1:3" x14ac:dyDescent="0.25">
      <c r="A755" s="7">
        <v>41733</v>
      </c>
      <c r="C755" s="5" t="s">
        <v>2093</v>
      </c>
    </row>
    <row r="756" spans="1:3" x14ac:dyDescent="0.25">
      <c r="C756" s="5" t="s">
        <v>2094</v>
      </c>
    </row>
    <row r="758" spans="1:3" x14ac:dyDescent="0.25">
      <c r="A758" s="7">
        <v>41734</v>
      </c>
      <c r="C758" s="5" t="s">
        <v>2095</v>
      </c>
    </row>
    <row r="760" spans="1:3" x14ac:dyDescent="0.25">
      <c r="A760" s="7">
        <v>41744</v>
      </c>
      <c r="C760" s="5" t="s">
        <v>2096</v>
      </c>
    </row>
    <row r="761" spans="1:3" x14ac:dyDescent="0.25">
      <c r="C761" s="5"/>
    </row>
    <row r="762" spans="1:3" x14ac:dyDescent="0.25">
      <c r="A762" s="7">
        <v>41744</v>
      </c>
      <c r="C762" s="5" t="s">
        <v>2097</v>
      </c>
    </row>
    <row r="763" spans="1:3" x14ac:dyDescent="0.25">
      <c r="C763" s="5"/>
    </row>
    <row r="764" spans="1:3" x14ac:dyDescent="0.25">
      <c r="A764" s="7">
        <v>41744</v>
      </c>
      <c r="C764" s="5" t="s">
        <v>2098</v>
      </c>
    </row>
    <row r="765" spans="1:3" x14ac:dyDescent="0.25">
      <c r="C765" s="5"/>
    </row>
    <row r="766" spans="1:3" x14ac:dyDescent="0.25">
      <c r="A766" s="7">
        <v>41744</v>
      </c>
      <c r="C766" s="5" t="s">
        <v>2103</v>
      </c>
    </row>
    <row r="767" spans="1:3" x14ac:dyDescent="0.25">
      <c r="C767" s="5"/>
    </row>
    <row r="768" spans="1:3" x14ac:dyDescent="0.25">
      <c r="A768" s="7">
        <v>41744</v>
      </c>
      <c r="C768" s="5" t="s">
        <v>2100</v>
      </c>
    </row>
    <row r="769" spans="1:3" x14ac:dyDescent="0.25">
      <c r="C769" s="5" t="s">
        <v>2099</v>
      </c>
    </row>
    <row r="770" spans="1:3" x14ac:dyDescent="0.25">
      <c r="C770" s="5"/>
    </row>
    <row r="771" spans="1:3" x14ac:dyDescent="0.25">
      <c r="A771" s="7">
        <v>41746</v>
      </c>
      <c r="C771" s="5" t="s">
        <v>2101</v>
      </c>
    </row>
    <row r="772" spans="1:3" x14ac:dyDescent="0.25">
      <c r="C772" s="5" t="s">
        <v>2102</v>
      </c>
    </row>
    <row r="773" spans="1:3" x14ac:dyDescent="0.25">
      <c r="C773" s="5"/>
    </row>
    <row r="774" spans="1:3" x14ac:dyDescent="0.25">
      <c r="A774" s="7">
        <v>41757</v>
      </c>
      <c r="C774" s="5" t="s">
        <v>2104</v>
      </c>
    </row>
    <row r="775" spans="1:3" x14ac:dyDescent="0.25">
      <c r="C775" s="5" t="s">
        <v>2105</v>
      </c>
    </row>
    <row r="776" spans="1:3" x14ac:dyDescent="0.25">
      <c r="C776" s="5"/>
    </row>
    <row r="777" spans="1:3" x14ac:dyDescent="0.25">
      <c r="A777" s="7">
        <v>41757</v>
      </c>
      <c r="C777" s="5" t="s">
        <v>2106</v>
      </c>
    </row>
    <row r="778" spans="1:3" x14ac:dyDescent="0.25">
      <c r="C778" s="5"/>
    </row>
    <row r="779" spans="1:3" x14ac:dyDescent="0.25">
      <c r="A779" s="7">
        <v>41760</v>
      </c>
      <c r="C779" s="5" t="s">
        <v>2108</v>
      </c>
    </row>
    <row r="780" spans="1:3" x14ac:dyDescent="0.25">
      <c r="C780" s="5" t="s">
        <v>2107</v>
      </c>
    </row>
    <row r="781" spans="1:3" x14ac:dyDescent="0.25">
      <c r="C781" s="5"/>
    </row>
    <row r="782" spans="1:3" x14ac:dyDescent="0.25">
      <c r="A782" s="7">
        <v>41762</v>
      </c>
      <c r="C782" s="5" t="s">
        <v>2109</v>
      </c>
    </row>
    <row r="783" spans="1:3" x14ac:dyDescent="0.25">
      <c r="C783" s="5" t="s">
        <v>2110</v>
      </c>
    </row>
    <row r="784" spans="1:3" x14ac:dyDescent="0.25">
      <c r="C784" s="5"/>
    </row>
    <row r="785" spans="1:3" x14ac:dyDescent="0.25">
      <c r="A785" s="7">
        <v>41780</v>
      </c>
      <c r="C785" s="5" t="s">
        <v>2111</v>
      </c>
    </row>
    <row r="786" spans="1:3" x14ac:dyDescent="0.25">
      <c r="C786" s="5"/>
    </row>
    <row r="787" spans="1:3" x14ac:dyDescent="0.25">
      <c r="A787" s="7">
        <v>41883</v>
      </c>
      <c r="C787" s="5" t="s">
        <v>2114</v>
      </c>
    </row>
    <row r="788" spans="1:3" x14ac:dyDescent="0.25">
      <c r="C788" s="5" t="s">
        <v>2115</v>
      </c>
    </row>
    <row r="789" spans="1:3" x14ac:dyDescent="0.25">
      <c r="C789" s="5" t="s">
        <v>2120</v>
      </c>
    </row>
    <row r="790" spans="1:3" x14ac:dyDescent="0.25">
      <c r="C790" s="5"/>
    </row>
    <row r="791" spans="1:3" x14ac:dyDescent="0.25">
      <c r="A791" s="7">
        <v>41883</v>
      </c>
      <c r="C791" s="5" t="s">
        <v>2112</v>
      </c>
    </row>
    <row r="792" spans="1:3" x14ac:dyDescent="0.25">
      <c r="C792" s="5" t="s">
        <v>2113</v>
      </c>
    </row>
    <row r="793" spans="1:3" x14ac:dyDescent="0.25">
      <c r="C793" s="5"/>
    </row>
    <row r="794" spans="1:3" x14ac:dyDescent="0.25">
      <c r="A794" s="7">
        <v>41883</v>
      </c>
      <c r="C794" s="5" t="s">
        <v>2116</v>
      </c>
    </row>
    <row r="795" spans="1:3" x14ac:dyDescent="0.25">
      <c r="C795" s="5" t="s">
        <v>2117</v>
      </c>
    </row>
    <row r="796" spans="1:3" x14ac:dyDescent="0.25">
      <c r="C796" s="5"/>
    </row>
    <row r="797" spans="1:3" x14ac:dyDescent="0.25">
      <c r="A797" s="7">
        <v>41883</v>
      </c>
      <c r="C797" s="5" t="s">
        <v>2118</v>
      </c>
    </row>
    <row r="798" spans="1:3" x14ac:dyDescent="0.25">
      <c r="C798" s="5" t="s">
        <v>2119</v>
      </c>
    </row>
    <row r="799" spans="1:3" x14ac:dyDescent="0.25">
      <c r="C799" s="5"/>
    </row>
    <row r="800" spans="1:3" x14ac:dyDescent="0.25">
      <c r="A800" s="7">
        <v>41895</v>
      </c>
      <c r="C800" s="5" t="s">
        <v>2121</v>
      </c>
    </row>
    <row r="801" spans="1:3" x14ac:dyDescent="0.25">
      <c r="C801" s="5" t="s">
        <v>2122</v>
      </c>
    </row>
    <row r="802" spans="1:3" x14ac:dyDescent="0.25">
      <c r="C802" s="5"/>
    </row>
    <row r="803" spans="1:3" x14ac:dyDescent="0.25">
      <c r="A803" s="7">
        <v>41910</v>
      </c>
      <c r="C803" s="5" t="s">
        <v>2123</v>
      </c>
    </row>
    <row r="804" spans="1:3" x14ac:dyDescent="0.25">
      <c r="C804" s="5" t="s">
        <v>2124</v>
      </c>
    </row>
    <row r="805" spans="1:3" x14ac:dyDescent="0.25">
      <c r="C805" s="5"/>
    </row>
    <row r="806" spans="1:3" x14ac:dyDescent="0.25">
      <c r="A806" s="7">
        <v>41910</v>
      </c>
      <c r="C806" s="5" t="s">
        <v>2125</v>
      </c>
    </row>
    <row r="807" spans="1:3" x14ac:dyDescent="0.25">
      <c r="C807" s="5" t="s">
        <v>2126</v>
      </c>
    </row>
    <row r="808" spans="1:3" x14ac:dyDescent="0.25">
      <c r="C808" s="5"/>
    </row>
    <row r="809" spans="1:3" x14ac:dyDescent="0.25">
      <c r="A809" s="7">
        <v>41928</v>
      </c>
      <c r="C809" s="5" t="s">
        <v>2128</v>
      </c>
    </row>
    <row r="810" spans="1:3" x14ac:dyDescent="0.25">
      <c r="C810" s="5" t="s">
        <v>2127</v>
      </c>
    </row>
    <row r="811" spans="1:3" x14ac:dyDescent="0.25">
      <c r="C811" s="5"/>
    </row>
    <row r="812" spans="1:3" x14ac:dyDescent="0.25">
      <c r="A812" s="7">
        <v>42044</v>
      </c>
      <c r="C812" s="5" t="s">
        <v>2171</v>
      </c>
    </row>
    <row r="813" spans="1:3" x14ac:dyDescent="0.25">
      <c r="C813" s="5" t="s">
        <v>2170</v>
      </c>
    </row>
    <row r="814" spans="1:3" x14ac:dyDescent="0.25">
      <c r="C814" s="5"/>
    </row>
    <row r="815" spans="1:3" x14ac:dyDescent="0.25">
      <c r="A815" s="7">
        <v>42048</v>
      </c>
      <c r="C815" s="5" t="s">
        <v>2172</v>
      </c>
    </row>
    <row r="816" spans="1:3" x14ac:dyDescent="0.25">
      <c r="C816" s="5" t="s">
        <v>2173</v>
      </c>
    </row>
    <row r="817" spans="1:3" x14ac:dyDescent="0.25">
      <c r="C817" s="5"/>
    </row>
    <row r="818" spans="1:3" x14ac:dyDescent="0.25">
      <c r="A818" s="7">
        <v>42048</v>
      </c>
      <c r="C818" s="5" t="s">
        <v>2174</v>
      </c>
    </row>
    <row r="819" spans="1:3" x14ac:dyDescent="0.25">
      <c r="C819" s="5" t="s">
        <v>2175</v>
      </c>
    </row>
    <row r="820" spans="1:3" x14ac:dyDescent="0.25">
      <c r="C820" s="5"/>
    </row>
    <row r="821" spans="1:3" x14ac:dyDescent="0.25">
      <c r="A821" s="7">
        <v>42049</v>
      </c>
      <c r="C821" s="5" t="s">
        <v>2176</v>
      </c>
    </row>
    <row r="822" spans="1:3" x14ac:dyDescent="0.25">
      <c r="C822" s="5" t="s">
        <v>2177</v>
      </c>
    </row>
    <row r="823" spans="1:3" x14ac:dyDescent="0.25">
      <c r="C823" s="5"/>
    </row>
    <row r="824" spans="1:3" x14ac:dyDescent="0.25">
      <c r="A824" s="7">
        <v>42050</v>
      </c>
      <c r="C824" s="5" t="s">
        <v>2178</v>
      </c>
    </row>
    <row r="825" spans="1:3" x14ac:dyDescent="0.25">
      <c r="C825" s="5" t="s">
        <v>2179</v>
      </c>
    </row>
    <row r="826" spans="1:3" x14ac:dyDescent="0.25">
      <c r="C826" s="5"/>
    </row>
    <row r="827" spans="1:3" x14ac:dyDescent="0.25">
      <c r="A827" s="7">
        <v>42055</v>
      </c>
      <c r="C827" s="5" t="s">
        <v>2183</v>
      </c>
    </row>
    <row r="828" spans="1:3" x14ac:dyDescent="0.25">
      <c r="C828" s="5" t="s">
        <v>2184</v>
      </c>
    </row>
    <row r="829" spans="1:3" x14ac:dyDescent="0.25">
      <c r="C829" s="5"/>
    </row>
    <row r="830" spans="1:3" x14ac:dyDescent="0.25">
      <c r="A830" s="7">
        <v>42056</v>
      </c>
      <c r="C830" s="5" t="s">
        <v>2185</v>
      </c>
    </row>
    <row r="831" spans="1:3" x14ac:dyDescent="0.25">
      <c r="C831" s="5" t="s">
        <v>2186</v>
      </c>
    </row>
    <row r="832" spans="1:3" x14ac:dyDescent="0.25">
      <c r="C832" s="5"/>
    </row>
    <row r="833" spans="1:3" x14ac:dyDescent="0.25">
      <c r="A833" s="7">
        <v>42057</v>
      </c>
      <c r="C833" s="5" t="s">
        <v>2187</v>
      </c>
    </row>
    <row r="834" spans="1:3" x14ac:dyDescent="0.25">
      <c r="C834" s="5" t="s">
        <v>2188</v>
      </c>
    </row>
    <row r="835" spans="1:3" x14ac:dyDescent="0.25">
      <c r="C835" s="5"/>
    </row>
    <row r="836" spans="1:3" x14ac:dyDescent="0.25">
      <c r="A836" s="7">
        <v>42057</v>
      </c>
      <c r="C836" s="5" t="s">
        <v>2189</v>
      </c>
    </row>
    <row r="837" spans="1:3" x14ac:dyDescent="0.25">
      <c r="C837" s="5" t="s">
        <v>2190</v>
      </c>
    </row>
    <row r="838" spans="1:3" x14ac:dyDescent="0.25">
      <c r="C838" s="5"/>
    </row>
    <row r="839" spans="1:3" x14ac:dyDescent="0.25">
      <c r="A839" s="7">
        <v>42057</v>
      </c>
      <c r="C839" s="5" t="s">
        <v>2192</v>
      </c>
    </row>
    <row r="840" spans="1:3" x14ac:dyDescent="0.25">
      <c r="C840" s="5" t="s">
        <v>2191</v>
      </c>
    </row>
    <row r="841" spans="1:3" x14ac:dyDescent="0.25">
      <c r="C841" s="5"/>
    </row>
    <row r="842" spans="1:3" x14ac:dyDescent="0.25">
      <c r="A842" s="7">
        <v>42063</v>
      </c>
      <c r="C842" s="5" t="s">
        <v>2193</v>
      </c>
    </row>
    <row r="843" spans="1:3" x14ac:dyDescent="0.25">
      <c r="C843" s="5" t="s">
        <v>2194</v>
      </c>
    </row>
    <row r="844" spans="1:3" x14ac:dyDescent="0.25">
      <c r="C844" s="5"/>
    </row>
    <row r="845" spans="1:3" x14ac:dyDescent="0.25">
      <c r="A845" s="7">
        <v>42070</v>
      </c>
      <c r="C845" s="5" t="s">
        <v>2198</v>
      </c>
    </row>
    <row r="846" spans="1:3" x14ac:dyDescent="0.25">
      <c r="C846" s="5" t="s">
        <v>2197</v>
      </c>
    </row>
    <row r="847" spans="1:3" x14ac:dyDescent="0.25">
      <c r="C847" s="5"/>
    </row>
    <row r="848" spans="1:3" x14ac:dyDescent="0.25">
      <c r="A848" s="7">
        <v>42070</v>
      </c>
      <c r="C848" s="5" t="s">
        <v>2195</v>
      </c>
    </row>
    <row r="849" spans="1:3" x14ac:dyDescent="0.25">
      <c r="C849" s="5" t="s">
        <v>2196</v>
      </c>
    </row>
    <row r="850" spans="1:3" x14ac:dyDescent="0.25">
      <c r="C850" s="5"/>
    </row>
    <row r="851" spans="1:3" x14ac:dyDescent="0.25">
      <c r="A851" s="7">
        <v>42079</v>
      </c>
      <c r="C851" s="5" t="s">
        <v>2200</v>
      </c>
    </row>
    <row r="852" spans="1:3" x14ac:dyDescent="0.25">
      <c r="C852" s="5" t="s">
        <v>2199</v>
      </c>
    </row>
    <row r="853" spans="1:3" x14ac:dyDescent="0.25">
      <c r="C853" s="5"/>
    </row>
    <row r="854" spans="1:3" x14ac:dyDescent="0.25">
      <c r="A854" s="7">
        <v>42095</v>
      </c>
      <c r="C854" s="5" t="s">
        <v>2203</v>
      </c>
    </row>
    <row r="855" spans="1:3" x14ac:dyDescent="0.25">
      <c r="C855" s="5" t="s">
        <v>2202</v>
      </c>
    </row>
    <row r="856" spans="1:3" x14ac:dyDescent="0.25">
      <c r="C856" s="5"/>
    </row>
    <row r="857" spans="1:3" x14ac:dyDescent="0.25">
      <c r="A857" s="7">
        <v>42101</v>
      </c>
      <c r="C857" s="5" t="s">
        <v>2205</v>
      </c>
    </row>
    <row r="858" spans="1:3" x14ac:dyDescent="0.25">
      <c r="C858" s="5" t="s">
        <v>2206</v>
      </c>
    </row>
    <row r="859" spans="1:3" x14ac:dyDescent="0.25">
      <c r="C859" s="5"/>
    </row>
    <row r="860" spans="1:3" x14ac:dyDescent="0.25">
      <c r="A860" s="7">
        <v>42105</v>
      </c>
      <c r="C860" s="5" t="s">
        <v>607</v>
      </c>
    </row>
    <row r="861" spans="1:3" x14ac:dyDescent="0.25">
      <c r="C861" s="130" t="s">
        <v>2204</v>
      </c>
    </row>
    <row r="862" spans="1:3" x14ac:dyDescent="0.25">
      <c r="A862" s="7">
        <v>42109</v>
      </c>
      <c r="C862" s="5" t="s">
        <v>2362</v>
      </c>
    </row>
    <row r="863" spans="1:3" x14ac:dyDescent="0.25">
      <c r="C863" s="5" t="s">
        <v>2372</v>
      </c>
    </row>
    <row r="864" spans="1:3" x14ac:dyDescent="0.25">
      <c r="C864" s="5" t="s">
        <v>2363</v>
      </c>
    </row>
    <row r="865" spans="1:3" x14ac:dyDescent="0.25">
      <c r="C865" s="5" t="s">
        <v>2368</v>
      </c>
    </row>
    <row r="866" spans="1:3" x14ac:dyDescent="0.25">
      <c r="C866" s="5" t="s">
        <v>2369</v>
      </c>
    </row>
    <row r="867" spans="1:3" x14ac:dyDescent="0.25">
      <c r="C867" s="5" t="s">
        <v>2375</v>
      </c>
    </row>
    <row r="868" spans="1:3" x14ac:dyDescent="0.25">
      <c r="C868" s="5" t="s">
        <v>2373</v>
      </c>
    </row>
    <row r="869" spans="1:3" x14ac:dyDescent="0.25">
      <c r="C869" s="5"/>
    </row>
    <row r="870" spans="1:3" x14ac:dyDescent="0.25">
      <c r="A870" s="7">
        <v>42109</v>
      </c>
      <c r="C870" s="5" t="s">
        <v>2365</v>
      </c>
    </row>
    <row r="871" spans="1:3" x14ac:dyDescent="0.25">
      <c r="C871" s="5" t="s">
        <v>2364</v>
      </c>
    </row>
    <row r="872" spans="1:3" x14ac:dyDescent="0.25">
      <c r="C872" s="5"/>
    </row>
    <row r="873" spans="1:3" x14ac:dyDescent="0.25">
      <c r="A873" s="7">
        <v>42109</v>
      </c>
      <c r="C873" s="5" t="s">
        <v>2366</v>
      </c>
    </row>
    <row r="874" spans="1:3" x14ac:dyDescent="0.25">
      <c r="C874" s="5" t="s">
        <v>2367</v>
      </c>
    </row>
    <row r="875" spans="1:3" x14ac:dyDescent="0.25">
      <c r="C875" s="5"/>
    </row>
    <row r="876" spans="1:3" x14ac:dyDescent="0.25">
      <c r="A876" s="7">
        <v>42121</v>
      </c>
      <c r="C876" s="5" t="s">
        <v>2377</v>
      </c>
    </row>
    <row r="877" spans="1:3" x14ac:dyDescent="0.25">
      <c r="C877" s="5"/>
    </row>
    <row r="878" spans="1:3" x14ac:dyDescent="0.25">
      <c r="A878" s="7">
        <v>42127</v>
      </c>
      <c r="C878" s="5" t="s">
        <v>2394</v>
      </c>
    </row>
    <row r="879" spans="1:3" x14ac:dyDescent="0.25">
      <c r="C879" s="5" t="s">
        <v>2395</v>
      </c>
    </row>
    <row r="880" spans="1:3" x14ac:dyDescent="0.25">
      <c r="C880" s="5"/>
    </row>
    <row r="881" spans="1:7" x14ac:dyDescent="0.25">
      <c r="A881" s="7">
        <v>42134</v>
      </c>
      <c r="C881" s="5" t="s">
        <v>2390</v>
      </c>
    </row>
    <row r="882" spans="1:7" x14ac:dyDescent="0.25">
      <c r="C882" s="5" t="s">
        <v>2391</v>
      </c>
    </row>
    <row r="883" spans="1:7" x14ac:dyDescent="0.25">
      <c r="C883" s="5"/>
      <c r="G883" s="14" t="s">
        <v>2397</v>
      </c>
    </row>
    <row r="884" spans="1:7" x14ac:dyDescent="0.25">
      <c r="A884" s="7">
        <v>42134</v>
      </c>
      <c r="C884" s="5" t="s">
        <v>2392</v>
      </c>
    </row>
    <row r="885" spans="1:7" x14ac:dyDescent="0.25">
      <c r="C885" s="5" t="s">
        <v>2393</v>
      </c>
    </row>
    <row r="886" spans="1:7" x14ac:dyDescent="0.25">
      <c r="C886" s="5"/>
    </row>
    <row r="887" spans="1:7" x14ac:dyDescent="0.25">
      <c r="A887" s="7">
        <v>42134</v>
      </c>
      <c r="C887" s="5" t="s">
        <v>2396</v>
      </c>
    </row>
    <row r="888" spans="1:7" x14ac:dyDescent="0.25">
      <c r="C888" s="5"/>
    </row>
    <row r="889" spans="1:7" x14ac:dyDescent="0.25">
      <c r="A889" s="7">
        <v>42159</v>
      </c>
      <c r="C889" s="5" t="s">
        <v>2400</v>
      </c>
    </row>
    <row r="890" spans="1:7" x14ac:dyDescent="0.25">
      <c r="C890" s="5" t="s">
        <v>2399</v>
      </c>
    </row>
    <row r="891" spans="1:7" x14ac:dyDescent="0.25">
      <c r="C891" s="5"/>
    </row>
    <row r="892" spans="1:7" x14ac:dyDescent="0.25">
      <c r="A892" s="7">
        <v>42165</v>
      </c>
      <c r="C892" s="5" t="s">
        <v>2401</v>
      </c>
    </row>
    <row r="893" spans="1:7" x14ac:dyDescent="0.25">
      <c r="C893" s="5" t="s">
        <v>2398</v>
      </c>
    </row>
    <row r="894" spans="1:7" x14ac:dyDescent="0.25">
      <c r="C894" s="5"/>
    </row>
    <row r="895" spans="1:7" x14ac:dyDescent="0.25">
      <c r="A895" s="7">
        <v>42165</v>
      </c>
      <c r="C895" s="5" t="s">
        <v>2402</v>
      </c>
    </row>
    <row r="896" spans="1:7" x14ac:dyDescent="0.25">
      <c r="C896" s="5"/>
    </row>
    <row r="897" spans="1:3" x14ac:dyDescent="0.25">
      <c r="A897" s="7">
        <v>42283</v>
      </c>
      <c r="C897" s="5" t="s">
        <v>2405</v>
      </c>
    </row>
    <row r="898" spans="1:3" x14ac:dyDescent="0.25">
      <c r="C898" s="5" t="s">
        <v>2406</v>
      </c>
    </row>
    <row r="899" spans="1:3" x14ac:dyDescent="0.25">
      <c r="C899" s="5"/>
    </row>
    <row r="900" spans="1:3" x14ac:dyDescent="0.25">
      <c r="A900" s="7">
        <v>42291</v>
      </c>
      <c r="C900" s="5" t="s">
        <v>2410</v>
      </c>
    </row>
    <row r="901" spans="1:3" x14ac:dyDescent="0.25">
      <c r="C901" s="5" t="s">
        <v>2407</v>
      </c>
    </row>
    <row r="902" spans="1:3" x14ac:dyDescent="0.25">
      <c r="C902" s="5"/>
    </row>
    <row r="903" spans="1:3" x14ac:dyDescent="0.25">
      <c r="A903" s="7">
        <v>42307</v>
      </c>
      <c r="C903" s="5" t="s">
        <v>2408</v>
      </c>
    </row>
    <row r="904" spans="1:3" x14ac:dyDescent="0.25">
      <c r="C904" s="5" t="s">
        <v>2409</v>
      </c>
    </row>
    <row r="905" spans="1:3" x14ac:dyDescent="0.25">
      <c r="C905" s="5"/>
    </row>
    <row r="906" spans="1:3" x14ac:dyDescent="0.25">
      <c r="A906" s="7">
        <v>42031</v>
      </c>
      <c r="C906" s="5" t="s">
        <v>2460</v>
      </c>
    </row>
    <row r="907" spans="1:3" x14ac:dyDescent="0.25">
      <c r="C907" s="5"/>
    </row>
    <row r="908" spans="1:3" x14ac:dyDescent="0.25">
      <c r="A908" s="7">
        <v>42042</v>
      </c>
      <c r="C908" s="5" t="s">
        <v>2461</v>
      </c>
    </row>
    <row r="909" spans="1:3" x14ac:dyDescent="0.25">
      <c r="C909" s="5" t="s">
        <v>2462</v>
      </c>
    </row>
    <row r="910" spans="1:3" x14ac:dyDescent="0.25">
      <c r="C910" s="5"/>
    </row>
    <row r="911" spans="1:3" x14ac:dyDescent="0.25">
      <c r="A911" s="7">
        <v>42046</v>
      </c>
      <c r="C911" s="5" t="s">
        <v>2464</v>
      </c>
    </row>
    <row r="912" spans="1:3" x14ac:dyDescent="0.25">
      <c r="C912" s="5" t="s">
        <v>2463</v>
      </c>
    </row>
    <row r="913" spans="1:3" x14ac:dyDescent="0.25">
      <c r="C913" s="5"/>
    </row>
    <row r="914" spans="1:3" x14ac:dyDescent="0.25">
      <c r="A914" s="7">
        <v>42042</v>
      </c>
      <c r="C914" s="5" t="s">
        <v>2465</v>
      </c>
    </row>
    <row r="915" spans="1:3" x14ac:dyDescent="0.25">
      <c r="C915" s="5"/>
    </row>
    <row r="916" spans="1:3" x14ac:dyDescent="0.25">
      <c r="A916" s="7">
        <v>42413</v>
      </c>
      <c r="C916" s="5" t="s">
        <v>2466</v>
      </c>
    </row>
    <row r="917" spans="1:3" x14ac:dyDescent="0.25">
      <c r="C917" s="5" t="s">
        <v>2467</v>
      </c>
    </row>
    <row r="918" spans="1:3" x14ac:dyDescent="0.25">
      <c r="C918" s="5"/>
    </row>
    <row r="919" spans="1:3" x14ac:dyDescent="0.25">
      <c r="A919" s="7">
        <v>42413</v>
      </c>
      <c r="C919" s="5" t="s">
        <v>2468</v>
      </c>
    </row>
    <row r="920" spans="1:3" x14ac:dyDescent="0.25">
      <c r="C920" s="5" t="s">
        <v>2469</v>
      </c>
    </row>
    <row r="921" spans="1:3" x14ac:dyDescent="0.25">
      <c r="C921" s="5"/>
    </row>
    <row r="922" spans="1:3" x14ac:dyDescent="0.25">
      <c r="A922" s="7">
        <v>42416</v>
      </c>
      <c r="C922" s="5" t="s">
        <v>2470</v>
      </c>
    </row>
    <row r="923" spans="1:3" x14ac:dyDescent="0.25">
      <c r="C923" s="5" t="s">
        <v>2471</v>
      </c>
    </row>
    <row r="924" spans="1:3" x14ac:dyDescent="0.25">
      <c r="C924" s="5"/>
    </row>
    <row r="925" spans="1:3" x14ac:dyDescent="0.25">
      <c r="A925" s="7">
        <v>42418</v>
      </c>
      <c r="C925" s="5" t="s">
        <v>2473</v>
      </c>
    </row>
    <row r="926" spans="1:3" x14ac:dyDescent="0.25">
      <c r="C926" s="5" t="s">
        <v>2472</v>
      </c>
    </row>
    <row r="927" spans="1:3" x14ac:dyDescent="0.25">
      <c r="C927" s="5"/>
    </row>
    <row r="928" spans="1:3" x14ac:dyDescent="0.25">
      <c r="A928" s="7">
        <v>42418</v>
      </c>
      <c r="C928" s="5" t="s">
        <v>2475</v>
      </c>
    </row>
    <row r="929" spans="1:3" x14ac:dyDescent="0.25">
      <c r="C929" s="5" t="s">
        <v>2474</v>
      </c>
    </row>
    <row r="930" spans="1:3" x14ac:dyDescent="0.25">
      <c r="C930" s="5"/>
    </row>
    <row r="931" spans="1:3" x14ac:dyDescent="0.25">
      <c r="A931" s="7">
        <v>42421</v>
      </c>
      <c r="C931" s="5" t="s">
        <v>2478</v>
      </c>
    </row>
    <row r="932" spans="1:3" x14ac:dyDescent="0.25">
      <c r="C932" s="5" t="s">
        <v>2479</v>
      </c>
    </row>
    <row r="933" spans="1:3" x14ac:dyDescent="0.25">
      <c r="C933" s="5"/>
    </row>
    <row r="934" spans="1:3" x14ac:dyDescent="0.25">
      <c r="A934" s="7">
        <v>42422</v>
      </c>
      <c r="C934" s="5" t="s">
        <v>2477</v>
      </c>
    </row>
    <row r="935" spans="1:3" x14ac:dyDescent="0.25">
      <c r="C935" s="5" t="s">
        <v>2476</v>
      </c>
    </row>
    <row r="936" spans="1:3" x14ac:dyDescent="0.25">
      <c r="C936" s="5"/>
    </row>
    <row r="937" spans="1:3" x14ac:dyDescent="0.25">
      <c r="A937" s="7">
        <v>42441</v>
      </c>
      <c r="C937" s="5" t="s">
        <v>2480</v>
      </c>
    </row>
    <row r="938" spans="1:3" x14ac:dyDescent="0.25">
      <c r="C938" s="5" t="s">
        <v>2481</v>
      </c>
    </row>
    <row r="939" spans="1:3" x14ac:dyDescent="0.25">
      <c r="C939" s="5"/>
    </row>
    <row r="940" spans="1:3" x14ac:dyDescent="0.25">
      <c r="A940" s="7">
        <v>42443</v>
      </c>
      <c r="C940" s="5" t="s">
        <v>2482</v>
      </c>
    </row>
    <row r="941" spans="1:3" x14ac:dyDescent="0.25">
      <c r="C941" s="5" t="s">
        <v>2483</v>
      </c>
    </row>
    <row r="942" spans="1:3" x14ac:dyDescent="0.25">
      <c r="C942" s="5"/>
    </row>
    <row r="943" spans="1:3" x14ac:dyDescent="0.25">
      <c r="A943" s="7">
        <v>42460</v>
      </c>
      <c r="C943" s="5" t="s">
        <v>2484</v>
      </c>
    </row>
    <row r="944" spans="1:3" x14ac:dyDescent="0.25">
      <c r="C944" s="5"/>
    </row>
    <row r="945" spans="1:5" x14ac:dyDescent="0.25">
      <c r="A945" s="7">
        <v>42462</v>
      </c>
      <c r="C945" s="5" t="s">
        <v>2082</v>
      </c>
    </row>
    <row r="946" spans="1:5" x14ac:dyDescent="0.25">
      <c r="C946" s="5"/>
    </row>
    <row r="947" spans="1:5" x14ac:dyDescent="0.25">
      <c r="A947" s="7">
        <v>42463</v>
      </c>
      <c r="C947" s="5" t="s">
        <v>2660</v>
      </c>
      <c r="E947"/>
    </row>
    <row r="948" spans="1:5" x14ac:dyDescent="0.25">
      <c r="C948" s="5"/>
    </row>
    <row r="949" spans="1:5" x14ac:dyDescent="0.25">
      <c r="A949" s="7">
        <v>42464</v>
      </c>
      <c r="C949" s="5" t="s">
        <v>2662</v>
      </c>
    </row>
    <row r="950" spans="1:5" x14ac:dyDescent="0.25">
      <c r="C950" s="5" t="s">
        <v>2661</v>
      </c>
    </row>
    <row r="951" spans="1:5" x14ac:dyDescent="0.25">
      <c r="C951" s="5"/>
    </row>
    <row r="952" spans="1:5" x14ac:dyDescent="0.25">
      <c r="A952" s="7">
        <v>42464</v>
      </c>
      <c r="C952" s="5" t="s">
        <v>2663</v>
      </c>
    </row>
    <row r="953" spans="1:5" x14ac:dyDescent="0.25">
      <c r="C953" s="5" t="s">
        <v>2669</v>
      </c>
    </row>
    <row r="954" spans="1:5" x14ac:dyDescent="0.25">
      <c r="C954" s="5"/>
    </row>
    <row r="955" spans="1:5" x14ac:dyDescent="0.25">
      <c r="A955" s="7">
        <v>42466</v>
      </c>
      <c r="C955" s="5" t="s">
        <v>2664</v>
      </c>
    </row>
    <row r="956" spans="1:5" x14ac:dyDescent="0.25">
      <c r="C956" s="5" t="s">
        <v>2673</v>
      </c>
    </row>
    <row r="957" spans="1:5" x14ac:dyDescent="0.25">
      <c r="C957" s="5"/>
    </row>
    <row r="958" spans="1:5" x14ac:dyDescent="0.25">
      <c r="A958" s="7">
        <v>46118</v>
      </c>
      <c r="C958" s="5" t="s">
        <v>2665</v>
      </c>
    </row>
    <row r="959" spans="1:5" x14ac:dyDescent="0.25">
      <c r="C959" s="5" t="s">
        <v>2666</v>
      </c>
    </row>
    <row r="960" spans="1:5" x14ac:dyDescent="0.25">
      <c r="C960" s="5"/>
    </row>
    <row r="961" spans="1:3" x14ac:dyDescent="0.25">
      <c r="A961" s="7">
        <v>42466</v>
      </c>
      <c r="C961" s="5" t="s">
        <v>2667</v>
      </c>
    </row>
    <row r="962" spans="1:3" x14ac:dyDescent="0.25">
      <c r="C962" s="5" t="s">
        <v>2668</v>
      </c>
    </row>
    <row r="963" spans="1:3" x14ac:dyDescent="0.25">
      <c r="C963" s="5"/>
    </row>
    <row r="964" spans="1:3" x14ac:dyDescent="0.25">
      <c r="A964" s="7">
        <v>42468</v>
      </c>
      <c r="C964" s="5" t="s">
        <v>2670</v>
      </c>
    </row>
    <row r="965" spans="1:3" x14ac:dyDescent="0.25">
      <c r="C965" s="5" t="s">
        <v>2671</v>
      </c>
    </row>
    <row r="966" spans="1:3" x14ac:dyDescent="0.25">
      <c r="C966" s="5"/>
    </row>
    <row r="967" spans="1:3" x14ac:dyDescent="0.25">
      <c r="A967" s="7">
        <v>42469</v>
      </c>
      <c r="C967" s="5" t="s">
        <v>2672</v>
      </c>
    </row>
    <row r="968" spans="1:3" x14ac:dyDescent="0.25">
      <c r="C968" s="5"/>
    </row>
    <row r="969" spans="1:3" x14ac:dyDescent="0.25">
      <c r="A969" s="7">
        <v>42473</v>
      </c>
      <c r="C969" s="5" t="s">
        <v>2676</v>
      </c>
    </row>
    <row r="970" spans="1:3" x14ac:dyDescent="0.25">
      <c r="C970" s="5"/>
    </row>
    <row r="971" spans="1:3" x14ac:dyDescent="0.25">
      <c r="A971" s="7">
        <v>42473</v>
      </c>
      <c r="C971" s="5" t="s">
        <v>2677</v>
      </c>
    </row>
    <row r="972" spans="1:3" x14ac:dyDescent="0.25">
      <c r="C972" s="5"/>
    </row>
    <row r="973" spans="1:3" x14ac:dyDescent="0.25">
      <c r="A973" s="7">
        <v>42473</v>
      </c>
      <c r="C973" s="5" t="s">
        <v>2678</v>
      </c>
    </row>
    <row r="974" spans="1:3" x14ac:dyDescent="0.25">
      <c r="C974" s="5"/>
    </row>
    <row r="975" spans="1:3" x14ac:dyDescent="0.25">
      <c r="A975" s="7">
        <v>42473</v>
      </c>
      <c r="C975" s="5" t="s">
        <v>2679</v>
      </c>
    </row>
    <row r="976" spans="1:3" x14ac:dyDescent="0.25">
      <c r="C976" s="5"/>
    </row>
    <row r="977" spans="1:4" x14ac:dyDescent="0.25">
      <c r="A977" s="7">
        <v>42475</v>
      </c>
      <c r="C977" s="5" t="s">
        <v>2680</v>
      </c>
    </row>
    <row r="978" spans="1:4" x14ac:dyDescent="0.25">
      <c r="C978" s="5"/>
    </row>
    <row r="979" spans="1:4" x14ac:dyDescent="0.25">
      <c r="A979" s="7">
        <v>42492</v>
      </c>
      <c r="C979" s="5" t="s">
        <v>2681</v>
      </c>
    </row>
    <row r="980" spans="1:4" x14ac:dyDescent="0.25">
      <c r="C980" s="5"/>
    </row>
    <row r="981" spans="1:4" x14ac:dyDescent="0.25">
      <c r="A981" s="7">
        <v>42669</v>
      </c>
      <c r="C981" s="5" t="s">
        <v>2684</v>
      </c>
    </row>
    <row r="982" spans="1:4" x14ac:dyDescent="0.25">
      <c r="C982" s="5" t="s">
        <v>2685</v>
      </c>
    </row>
    <row r="983" spans="1:4" x14ac:dyDescent="0.25">
      <c r="C983" s="5"/>
    </row>
    <row r="984" spans="1:4" x14ac:dyDescent="0.25">
      <c r="A984" s="7">
        <v>42674</v>
      </c>
      <c r="C984" s="5" t="s">
        <v>2686</v>
      </c>
    </row>
    <row r="985" spans="1:4" x14ac:dyDescent="0.25">
      <c r="C985" s="5" t="s">
        <v>2687</v>
      </c>
    </row>
    <row r="986" spans="1:4" x14ac:dyDescent="0.25">
      <c r="C986" s="5"/>
    </row>
    <row r="987" spans="1:4" x14ac:dyDescent="0.25">
      <c r="A987" s="7">
        <v>42770</v>
      </c>
      <c r="C987" s="5" t="s">
        <v>2740</v>
      </c>
    </row>
    <row r="988" spans="1:4" x14ac:dyDescent="0.25">
      <c r="C988" s="5" t="s">
        <v>2741</v>
      </c>
    </row>
    <row r="989" spans="1:4" x14ac:dyDescent="0.25">
      <c r="C989" s="5"/>
      <c r="D989"/>
    </row>
    <row r="990" spans="1:4" x14ac:dyDescent="0.25">
      <c r="A990" s="7">
        <v>42771</v>
      </c>
      <c r="C990" s="5" t="s">
        <v>2742</v>
      </c>
      <c r="D990"/>
    </row>
    <row r="991" spans="1:4" x14ac:dyDescent="0.25">
      <c r="C991" s="5" t="s">
        <v>2743</v>
      </c>
      <c r="D991"/>
    </row>
    <row r="992" spans="1:4" x14ac:dyDescent="0.25">
      <c r="C992" s="5"/>
      <c r="D992"/>
    </row>
    <row r="993" spans="1:4" x14ac:dyDescent="0.25">
      <c r="A993" s="7">
        <v>42779</v>
      </c>
      <c r="C993" s="5" t="s">
        <v>2754</v>
      </c>
      <c r="D993"/>
    </row>
    <row r="994" spans="1:4" x14ac:dyDescent="0.25">
      <c r="C994" s="5" t="s">
        <v>2744</v>
      </c>
    </row>
    <row r="995" spans="1:4" x14ac:dyDescent="0.25">
      <c r="C995" s="5"/>
    </row>
    <row r="996" spans="1:4" x14ac:dyDescent="0.25">
      <c r="A996" s="7">
        <v>42779</v>
      </c>
      <c r="C996" s="5" t="s">
        <v>2745</v>
      </c>
    </row>
    <row r="997" spans="1:4" x14ac:dyDescent="0.25">
      <c r="C997" s="5" t="s">
        <v>2746</v>
      </c>
    </row>
    <row r="998" spans="1:4" x14ac:dyDescent="0.25">
      <c r="C998" s="5"/>
    </row>
    <row r="999" spans="1:4" x14ac:dyDescent="0.25">
      <c r="A999" s="7">
        <v>42780</v>
      </c>
      <c r="C999" s="5" t="s">
        <v>2747</v>
      </c>
    </row>
    <row r="1000" spans="1:4" x14ac:dyDescent="0.25">
      <c r="C1000" s="5" t="s">
        <v>2748</v>
      </c>
    </row>
    <row r="1001" spans="1:4" x14ac:dyDescent="0.25">
      <c r="C1001" s="5"/>
    </row>
    <row r="1002" spans="1:4" x14ac:dyDescent="0.25">
      <c r="A1002" s="7">
        <v>42781</v>
      </c>
      <c r="C1002" s="5" t="s">
        <v>2751</v>
      </c>
    </row>
    <row r="1003" spans="1:4" x14ac:dyDescent="0.25">
      <c r="C1003" s="5" t="s">
        <v>2752</v>
      </c>
    </row>
    <row r="1004" spans="1:4" x14ac:dyDescent="0.25">
      <c r="C1004" s="5"/>
    </row>
    <row r="1005" spans="1:4" x14ac:dyDescent="0.25">
      <c r="A1005" s="7">
        <v>42785</v>
      </c>
      <c r="C1005" s="5" t="s">
        <v>2756</v>
      </c>
    </row>
    <row r="1006" spans="1:4" x14ac:dyDescent="0.25">
      <c r="C1006" s="5" t="s">
        <v>2755</v>
      </c>
    </row>
    <row r="1007" spans="1:4" x14ac:dyDescent="0.25">
      <c r="C1007" s="5"/>
    </row>
    <row r="1008" spans="1:4" x14ac:dyDescent="0.25">
      <c r="A1008" s="7">
        <v>42786</v>
      </c>
      <c r="C1008" s="5" t="s">
        <v>2758</v>
      </c>
    </row>
    <row r="1009" spans="1:3" x14ac:dyDescent="0.25">
      <c r="C1009" s="5" t="s">
        <v>2757</v>
      </c>
    </row>
    <row r="1010" spans="1:3" x14ac:dyDescent="0.25">
      <c r="C1010" s="5"/>
    </row>
    <row r="1011" spans="1:3" x14ac:dyDescent="0.25">
      <c r="A1011" s="7">
        <v>42787</v>
      </c>
      <c r="C1011" s="5" t="s">
        <v>2759</v>
      </c>
    </row>
    <row r="1012" spans="1:3" x14ac:dyDescent="0.25">
      <c r="C1012" s="5" t="s">
        <v>2760</v>
      </c>
    </row>
    <row r="1013" spans="1:3" x14ac:dyDescent="0.25">
      <c r="C1013" s="5"/>
    </row>
    <row r="1014" spans="1:3" x14ac:dyDescent="0.25">
      <c r="A1014" s="7">
        <v>42824</v>
      </c>
      <c r="C1014" s="5" t="s">
        <v>2769</v>
      </c>
    </row>
    <row r="1015" spans="1:3" x14ac:dyDescent="0.25">
      <c r="C1015" s="5" t="s">
        <v>2768</v>
      </c>
    </row>
    <row r="1016" spans="1:3" x14ac:dyDescent="0.25">
      <c r="C1016" s="5"/>
    </row>
    <row r="1017" spans="1:3" x14ac:dyDescent="0.25">
      <c r="A1017" s="7">
        <v>42824</v>
      </c>
      <c r="C1017" s="5" t="s">
        <v>2771</v>
      </c>
    </row>
    <row r="1018" spans="1:3" x14ac:dyDescent="0.25">
      <c r="C1018" s="5" t="s">
        <v>2772</v>
      </c>
    </row>
    <row r="1019" spans="1:3" x14ac:dyDescent="0.25">
      <c r="C1019" s="5"/>
    </row>
    <row r="1020" spans="1:3" x14ac:dyDescent="0.25">
      <c r="A1020" s="7">
        <v>42824</v>
      </c>
      <c r="C1020" s="5" t="s">
        <v>2775</v>
      </c>
    </row>
    <row r="1021" spans="1:3" x14ac:dyDescent="0.25">
      <c r="C1021" s="5" t="s">
        <v>2774</v>
      </c>
    </row>
    <row r="1022" spans="1:3" x14ac:dyDescent="0.25">
      <c r="C1022" s="5"/>
    </row>
    <row r="1023" spans="1:3" x14ac:dyDescent="0.25">
      <c r="A1023" s="7">
        <v>42826</v>
      </c>
      <c r="C1023" s="5" t="s">
        <v>2942</v>
      </c>
    </row>
    <row r="1024" spans="1:3" x14ac:dyDescent="0.25">
      <c r="C1024" s="5"/>
    </row>
    <row r="1025" spans="1:3" x14ac:dyDescent="0.25">
      <c r="A1025" s="7">
        <v>42826</v>
      </c>
      <c r="C1025" s="5" t="s">
        <v>2940</v>
      </c>
    </row>
    <row r="1026" spans="1:3" x14ac:dyDescent="0.25">
      <c r="C1026" s="5" t="s">
        <v>2939</v>
      </c>
    </row>
    <row r="1027" spans="1:3" x14ac:dyDescent="0.25">
      <c r="C1027" s="5"/>
    </row>
    <row r="1028" spans="1:3" x14ac:dyDescent="0.25">
      <c r="A1028" s="7">
        <v>42827</v>
      </c>
      <c r="C1028" s="5" t="s">
        <v>2941</v>
      </c>
    </row>
    <row r="1029" spans="1:3" x14ac:dyDescent="0.25">
      <c r="C1029" s="5"/>
    </row>
    <row r="1030" spans="1:3" x14ac:dyDescent="0.25">
      <c r="A1030" s="7">
        <v>42830</v>
      </c>
      <c r="C1030" s="5" t="s">
        <v>2943</v>
      </c>
    </row>
    <row r="1031" spans="1:3" x14ac:dyDescent="0.25">
      <c r="C1031" s="5" t="s">
        <v>2944</v>
      </c>
    </row>
    <row r="1032" spans="1:3" x14ac:dyDescent="0.25">
      <c r="C1032" s="5"/>
    </row>
    <row r="1033" spans="1:3" x14ac:dyDescent="0.25">
      <c r="A1033" s="7">
        <v>42836</v>
      </c>
      <c r="C1033" s="5" t="s">
        <v>2946</v>
      </c>
    </row>
    <row r="1034" spans="1:3" x14ac:dyDescent="0.25">
      <c r="C1034" s="5" t="s">
        <v>2947</v>
      </c>
    </row>
    <row r="1035" spans="1:3" x14ac:dyDescent="0.25">
      <c r="C1035" s="5"/>
    </row>
    <row r="1036" spans="1:3" x14ac:dyDescent="0.25">
      <c r="A1036" s="7">
        <v>42840</v>
      </c>
      <c r="C1036" s="5" t="s">
        <v>2949</v>
      </c>
    </row>
    <row r="1037" spans="1:3" x14ac:dyDescent="0.25">
      <c r="C1037" s="5"/>
    </row>
    <row r="1038" spans="1:3" x14ac:dyDescent="0.25">
      <c r="A1038" s="7">
        <v>42905</v>
      </c>
      <c r="C1038" s="5" t="s">
        <v>2953</v>
      </c>
    </row>
    <row r="1039" spans="1:3" x14ac:dyDescent="0.25">
      <c r="C1039" s="5" t="s">
        <v>2952</v>
      </c>
    </row>
    <row r="1040" spans="1:3" x14ac:dyDescent="0.25">
      <c r="C1040" s="5"/>
    </row>
    <row r="1041" spans="1:3" x14ac:dyDescent="0.25">
      <c r="A1041" s="7">
        <v>42939</v>
      </c>
      <c r="C1041" s="5" t="s">
        <v>2954</v>
      </c>
    </row>
    <row r="1042" spans="1:3" x14ac:dyDescent="0.25">
      <c r="C1042" s="5" t="s">
        <v>2955</v>
      </c>
    </row>
    <row r="1043" spans="1:3" x14ac:dyDescent="0.25">
      <c r="C1043" s="5"/>
    </row>
    <row r="1044" spans="1:3" x14ac:dyDescent="0.25">
      <c r="A1044" s="7">
        <v>42985</v>
      </c>
      <c r="C1044" s="5" t="s">
        <v>2956</v>
      </c>
    </row>
    <row r="1045" spans="1:3" x14ac:dyDescent="0.25">
      <c r="C1045" s="5" t="s">
        <v>2957</v>
      </c>
    </row>
    <row r="1046" spans="1:3" x14ac:dyDescent="0.25">
      <c r="C1046" s="5"/>
    </row>
    <row r="1047" spans="1:3" x14ac:dyDescent="0.25">
      <c r="A1047" s="7">
        <v>42985</v>
      </c>
      <c r="C1047" s="5" t="s">
        <v>2958</v>
      </c>
    </row>
    <row r="1048" spans="1:3" x14ac:dyDescent="0.25">
      <c r="C1048" s="5" t="s">
        <v>2959</v>
      </c>
    </row>
    <row r="1049" spans="1:3" x14ac:dyDescent="0.25">
      <c r="C1049" s="5"/>
    </row>
    <row r="1050" spans="1:3" x14ac:dyDescent="0.25">
      <c r="A1050" s="7">
        <v>42986</v>
      </c>
      <c r="C1050" s="5" t="s">
        <v>2960</v>
      </c>
    </row>
    <row r="1051" spans="1:3" x14ac:dyDescent="0.25">
      <c r="C1051" s="5"/>
    </row>
    <row r="1052" spans="1:3" x14ac:dyDescent="0.25">
      <c r="A1052" s="7">
        <v>42986</v>
      </c>
      <c r="C1052" s="5" t="s">
        <v>2961</v>
      </c>
    </row>
    <row r="1053" spans="1:3" x14ac:dyDescent="0.25">
      <c r="C1053" s="5" t="s">
        <v>2963</v>
      </c>
    </row>
    <row r="1054" spans="1:3" x14ac:dyDescent="0.25">
      <c r="C1054" s="5"/>
    </row>
    <row r="1055" spans="1:3" x14ac:dyDescent="0.25">
      <c r="A1055" s="7">
        <v>42992</v>
      </c>
      <c r="C1055" s="5" t="s">
        <v>2965</v>
      </c>
    </row>
    <row r="1056" spans="1:3" x14ac:dyDescent="0.25">
      <c r="C1056" s="5" t="s">
        <v>2964</v>
      </c>
    </row>
    <row r="1057" spans="1:3" x14ac:dyDescent="0.25">
      <c r="C1057" s="5"/>
    </row>
    <row r="1058" spans="1:3" x14ac:dyDescent="0.25">
      <c r="A1058" s="7">
        <v>42992</v>
      </c>
      <c r="C1058" s="5" t="s">
        <v>2966</v>
      </c>
    </row>
    <row r="1059" spans="1:3" x14ac:dyDescent="0.25">
      <c r="C1059" s="5"/>
    </row>
    <row r="1060" spans="1:3" x14ac:dyDescent="0.25">
      <c r="A1060" s="7">
        <v>42996</v>
      </c>
      <c r="C1060" s="5" t="s">
        <v>2967</v>
      </c>
    </row>
    <row r="1061" spans="1:3" x14ac:dyDescent="0.25">
      <c r="C1061" s="5" t="s">
        <v>2968</v>
      </c>
    </row>
    <row r="1062" spans="1:3" x14ac:dyDescent="0.25">
      <c r="C1062" s="5"/>
    </row>
    <row r="1063" spans="1:3" x14ac:dyDescent="0.25">
      <c r="A1063" s="7">
        <v>42996</v>
      </c>
      <c r="C1063" s="5" t="s">
        <v>2969</v>
      </c>
    </row>
    <row r="1064" spans="1:3" x14ac:dyDescent="0.25">
      <c r="C1064" s="5"/>
    </row>
    <row r="1065" spans="1:3" x14ac:dyDescent="0.25">
      <c r="A1065" s="7">
        <v>43007</v>
      </c>
      <c r="C1065" s="5" t="s">
        <v>2977</v>
      </c>
    </row>
    <row r="1066" spans="1:3" x14ac:dyDescent="0.25">
      <c r="C1066" s="5" t="s">
        <v>2976</v>
      </c>
    </row>
    <row r="1067" spans="1:3" x14ac:dyDescent="0.25">
      <c r="C1067" s="5"/>
    </row>
    <row r="1068" spans="1:3" x14ac:dyDescent="0.25">
      <c r="A1068" s="7">
        <v>43145</v>
      </c>
      <c r="C1068" s="5" t="s">
        <v>3066</v>
      </c>
    </row>
    <row r="1069" spans="1:3" x14ac:dyDescent="0.25">
      <c r="C1069" s="5"/>
    </row>
    <row r="1070" spans="1:3" x14ac:dyDescent="0.25">
      <c r="A1070" s="7">
        <v>43147</v>
      </c>
      <c r="C1070" s="5" t="s">
        <v>3064</v>
      </c>
    </row>
    <row r="1071" spans="1:3" x14ac:dyDescent="0.25">
      <c r="C1071" s="5" t="s">
        <v>3065</v>
      </c>
    </row>
    <row r="1073" spans="1:3" x14ac:dyDescent="0.25">
      <c r="A1073" s="7">
        <v>43147</v>
      </c>
      <c r="C1073" s="5" t="s">
        <v>3068</v>
      </c>
    </row>
    <row r="1074" spans="1:3" x14ac:dyDescent="0.25">
      <c r="C1074" s="5" t="s">
        <v>3067</v>
      </c>
    </row>
    <row r="1075" spans="1:3" x14ac:dyDescent="0.25">
      <c r="C1075" s="5"/>
    </row>
    <row r="1076" spans="1:3" x14ac:dyDescent="0.25">
      <c r="A1076" s="7">
        <v>43148</v>
      </c>
      <c r="C1076" s="5" t="s">
        <v>3070</v>
      </c>
    </row>
    <row r="1077" spans="1:3" x14ac:dyDescent="0.25">
      <c r="C1077" s="5" t="s">
        <v>3069</v>
      </c>
    </row>
    <row r="1078" spans="1:3" x14ac:dyDescent="0.25">
      <c r="C1078" s="5"/>
    </row>
    <row r="1079" spans="1:3" x14ac:dyDescent="0.25">
      <c r="A1079" s="7">
        <v>43148</v>
      </c>
      <c r="C1079" s="5" t="s">
        <v>3072</v>
      </c>
    </row>
    <row r="1080" spans="1:3" x14ac:dyDescent="0.25">
      <c r="C1080" s="5" t="s">
        <v>3071</v>
      </c>
    </row>
    <row r="1081" spans="1:3" x14ac:dyDescent="0.25">
      <c r="C1081" s="5"/>
    </row>
    <row r="1082" spans="1:3" x14ac:dyDescent="0.25">
      <c r="A1082" s="7">
        <v>43159</v>
      </c>
      <c r="C1082" s="5" t="s">
        <v>3080</v>
      </c>
    </row>
    <row r="1083" spans="1:3" x14ac:dyDescent="0.25">
      <c r="C1083" s="5" t="s">
        <v>3079</v>
      </c>
    </row>
    <row r="1084" spans="1:3" x14ac:dyDescent="0.25">
      <c r="C1084" s="5"/>
    </row>
    <row r="1085" spans="1:3" x14ac:dyDescent="0.25">
      <c r="A1085" s="7">
        <v>43160</v>
      </c>
      <c r="C1085" s="5" t="s">
        <v>3082</v>
      </c>
    </row>
    <row r="1086" spans="1:3" x14ac:dyDescent="0.25">
      <c r="C1086" s="5" t="s">
        <v>3081</v>
      </c>
    </row>
    <row r="1087" spans="1:3" x14ac:dyDescent="0.25">
      <c r="C1087" s="5"/>
    </row>
    <row r="1088" spans="1:3" x14ac:dyDescent="0.25">
      <c r="A1088" s="7">
        <v>43160</v>
      </c>
      <c r="C1088" s="5" t="s">
        <v>3083</v>
      </c>
    </row>
    <row r="1089" spans="1:3" x14ac:dyDescent="0.25">
      <c r="C1089" s="5" t="s">
        <v>3084</v>
      </c>
    </row>
    <row r="1090" spans="1:3" x14ac:dyDescent="0.25">
      <c r="C1090" s="5"/>
    </row>
    <row r="1091" spans="1:3" x14ac:dyDescent="0.25">
      <c r="A1091" s="7">
        <v>43161</v>
      </c>
      <c r="C1091" s="5" t="s">
        <v>3086</v>
      </c>
    </row>
    <row r="1092" spans="1:3" x14ac:dyDescent="0.25">
      <c r="C1092" s="5" t="s">
        <v>3085</v>
      </c>
    </row>
    <row r="1093" spans="1:3" x14ac:dyDescent="0.25">
      <c r="C1093" s="5"/>
    </row>
    <row r="1094" spans="1:3" x14ac:dyDescent="0.25">
      <c r="A1094" s="7">
        <v>43162</v>
      </c>
      <c r="C1094" s="5" t="s">
        <v>3087</v>
      </c>
    </row>
    <row r="1095" spans="1:3" x14ac:dyDescent="0.25">
      <c r="C1095" s="5" t="s">
        <v>3088</v>
      </c>
    </row>
    <row r="1096" spans="1:3" x14ac:dyDescent="0.25">
      <c r="C1096" s="5"/>
    </row>
    <row r="1097" spans="1:3" x14ac:dyDescent="0.25">
      <c r="A1097" s="7">
        <v>43182</v>
      </c>
      <c r="C1097" s="5" t="s">
        <v>3089</v>
      </c>
    </row>
    <row r="1098" spans="1:3" x14ac:dyDescent="0.25">
      <c r="C1098" s="5" t="s">
        <v>3090</v>
      </c>
    </row>
    <row r="1099" spans="1:3" x14ac:dyDescent="0.25">
      <c r="C1099" s="5"/>
    </row>
    <row r="1100" spans="1:3" x14ac:dyDescent="0.25">
      <c r="A1100" s="7">
        <v>43184</v>
      </c>
      <c r="C1100" s="5" t="s">
        <v>3092</v>
      </c>
    </row>
    <row r="1101" spans="1:3" x14ac:dyDescent="0.25">
      <c r="C1101" s="5" t="s">
        <v>3091</v>
      </c>
    </row>
    <row r="1102" spans="1:3" x14ac:dyDescent="0.25">
      <c r="C1102" s="5"/>
    </row>
    <row r="1103" spans="1:3" x14ac:dyDescent="0.25">
      <c r="A1103" s="7">
        <v>43184</v>
      </c>
      <c r="C1103" s="5" t="s">
        <v>3094</v>
      </c>
    </row>
    <row r="1104" spans="1:3" x14ac:dyDescent="0.25">
      <c r="C1104" s="5" t="s">
        <v>3093</v>
      </c>
    </row>
    <row r="1105" spans="1:4" x14ac:dyDescent="0.25">
      <c r="C1105" s="5"/>
      <c r="D1105" s="195"/>
    </row>
    <row r="1106" spans="1:4" x14ac:dyDescent="0.25">
      <c r="A1106" s="7">
        <v>43189</v>
      </c>
      <c r="C1106" s="5" t="s">
        <v>3096</v>
      </c>
      <c r="D1106" s="196"/>
    </row>
    <row r="1107" spans="1:4" x14ac:dyDescent="0.25">
      <c r="C1107" s="5" t="s">
        <v>3095</v>
      </c>
      <c r="D1107" s="195"/>
    </row>
    <row r="1108" spans="1:4" x14ac:dyDescent="0.25">
      <c r="C1108" s="5"/>
      <c r="D1108" s="196"/>
    </row>
    <row r="1109" spans="1:4" x14ac:dyDescent="0.25">
      <c r="A1109" s="7">
        <v>43191</v>
      </c>
      <c r="C1109" s="5" t="s">
        <v>3098</v>
      </c>
      <c r="D1109" s="195"/>
    </row>
    <row r="1110" spans="1:4" x14ac:dyDescent="0.25">
      <c r="C1110" s="5" t="s">
        <v>3097</v>
      </c>
    </row>
    <row r="1111" spans="1:4" x14ac:dyDescent="0.25">
      <c r="C1111" s="5"/>
    </row>
    <row r="1112" spans="1:4" x14ac:dyDescent="0.25">
      <c r="A1112" s="197">
        <v>43192</v>
      </c>
      <c r="B1112" s="198"/>
      <c r="C1112" s="198" t="s">
        <v>3099</v>
      </c>
    </row>
    <row r="1113" spans="1:4" x14ac:dyDescent="0.25">
      <c r="A1113" s="198"/>
      <c r="B1113" s="198"/>
      <c r="C1113" s="198" t="s">
        <v>3100</v>
      </c>
    </row>
    <row r="1114" spans="1:4" x14ac:dyDescent="0.25">
      <c r="C1114" s="5"/>
    </row>
    <row r="1115" spans="1:4" x14ac:dyDescent="0.25">
      <c r="A1115" s="7">
        <v>43197</v>
      </c>
      <c r="C1115" s="5" t="s">
        <v>3237</v>
      </c>
    </row>
    <row r="1116" spans="1:4" x14ac:dyDescent="0.25">
      <c r="C1116" s="5"/>
    </row>
    <row r="1117" spans="1:4" x14ac:dyDescent="0.25">
      <c r="A1117" s="7">
        <v>43198</v>
      </c>
      <c r="C1117" s="5" t="s">
        <v>3238</v>
      </c>
    </row>
    <row r="1118" spans="1:4" x14ac:dyDescent="0.25">
      <c r="C1118" s="5"/>
    </row>
    <row r="1119" spans="1:4" x14ac:dyDescent="0.25">
      <c r="A1119" s="7">
        <v>43198</v>
      </c>
      <c r="C1119" s="5" t="s">
        <v>3239</v>
      </c>
    </row>
    <row r="1120" spans="1:4" x14ac:dyDescent="0.25">
      <c r="C1120" s="5"/>
    </row>
    <row r="1121" spans="1:3" x14ac:dyDescent="0.25">
      <c r="A1121" s="7">
        <v>43198</v>
      </c>
      <c r="C1121" s="5" t="s">
        <v>3240</v>
      </c>
    </row>
    <row r="1122" spans="1:3" x14ac:dyDescent="0.25">
      <c r="C1122" s="5"/>
    </row>
    <row r="1123" spans="1:3" x14ac:dyDescent="0.25">
      <c r="A1123" s="7">
        <v>43198</v>
      </c>
      <c r="C1123" s="5" t="s">
        <v>3258</v>
      </c>
    </row>
    <row r="1124" spans="1:3" x14ac:dyDescent="0.25">
      <c r="C1124" s="5"/>
    </row>
    <row r="1125" spans="1:3" x14ac:dyDescent="0.25">
      <c r="A1125" s="7">
        <v>43199</v>
      </c>
      <c r="C1125" s="5" t="s">
        <v>3241</v>
      </c>
    </row>
    <row r="1126" spans="1:3" x14ac:dyDescent="0.25">
      <c r="C1126" s="5"/>
    </row>
    <row r="1127" spans="1:3" x14ac:dyDescent="0.25">
      <c r="A1127" s="7">
        <v>43199</v>
      </c>
      <c r="C1127" s="5" t="s">
        <v>3260</v>
      </c>
    </row>
    <row r="1128" spans="1:3" x14ac:dyDescent="0.25">
      <c r="C1128" s="5"/>
    </row>
    <row r="1129" spans="1:3" x14ac:dyDescent="0.25">
      <c r="A1129" s="7">
        <v>43200</v>
      </c>
      <c r="C1129" s="5" t="s">
        <v>3249</v>
      </c>
    </row>
    <row r="1130" spans="1:3" x14ac:dyDescent="0.25">
      <c r="C1130" s="5"/>
    </row>
    <row r="1131" spans="1:3" x14ac:dyDescent="0.25">
      <c r="A1131" s="7">
        <v>43200</v>
      </c>
      <c r="C1131" s="5" t="s">
        <v>3246</v>
      </c>
    </row>
    <row r="1132" spans="1:3" x14ac:dyDescent="0.25">
      <c r="C1132" s="5"/>
    </row>
    <row r="1133" spans="1:3" x14ac:dyDescent="0.25">
      <c r="A1133" s="7">
        <v>43202</v>
      </c>
      <c r="C1133" s="5" t="s">
        <v>3248</v>
      </c>
    </row>
    <row r="1134" spans="1:3" x14ac:dyDescent="0.25">
      <c r="C1134" s="5"/>
    </row>
    <row r="1135" spans="1:3" x14ac:dyDescent="0.25">
      <c r="A1135" s="7">
        <v>43212</v>
      </c>
      <c r="C1135" s="5" t="s">
        <v>3251</v>
      </c>
    </row>
    <row r="1136" spans="1:3" x14ac:dyDescent="0.25">
      <c r="C1136" s="5" t="s">
        <v>3250</v>
      </c>
    </row>
    <row r="1137" spans="1:3" x14ac:dyDescent="0.25">
      <c r="C1137" s="5"/>
    </row>
    <row r="1138" spans="1:3" x14ac:dyDescent="0.25">
      <c r="A1138" s="7">
        <v>43212</v>
      </c>
      <c r="C1138" s="5" t="s">
        <v>3252</v>
      </c>
    </row>
    <row r="1139" spans="1:3" x14ac:dyDescent="0.25">
      <c r="C1139" s="5"/>
    </row>
    <row r="1140" spans="1:3" x14ac:dyDescent="0.25">
      <c r="A1140" s="7">
        <v>43219</v>
      </c>
      <c r="C1140" s="5" t="s">
        <v>3254</v>
      </c>
    </row>
    <row r="1141" spans="1:3" x14ac:dyDescent="0.25">
      <c r="C1141" s="5" t="s">
        <v>3255</v>
      </c>
    </row>
    <row r="1142" spans="1:3" x14ac:dyDescent="0.25">
      <c r="C1142" s="5"/>
    </row>
    <row r="1143" spans="1:3" x14ac:dyDescent="0.25">
      <c r="A1143" s="7">
        <v>43220</v>
      </c>
      <c r="C1143" s="5" t="s">
        <v>3256</v>
      </c>
    </row>
    <row r="1144" spans="1:3" x14ac:dyDescent="0.25">
      <c r="C1144" s="5" t="s">
        <v>3257</v>
      </c>
    </row>
    <row r="1145" spans="1:3" x14ac:dyDescent="0.25">
      <c r="C1145" s="5"/>
    </row>
    <row r="1146" spans="1:3" x14ac:dyDescent="0.25">
      <c r="A1146" s="7">
        <v>43288</v>
      </c>
      <c r="C1146" s="5" t="s">
        <v>3263</v>
      </c>
    </row>
    <row r="1147" spans="1:3" x14ac:dyDescent="0.25">
      <c r="C1147" s="5" t="s">
        <v>3264</v>
      </c>
    </row>
    <row r="1148" spans="1:3" x14ac:dyDescent="0.25">
      <c r="C1148" s="5"/>
    </row>
    <row r="1149" spans="1:3" x14ac:dyDescent="0.25">
      <c r="A1149" s="7">
        <v>43288</v>
      </c>
      <c r="C1149" s="5" t="s">
        <v>3265</v>
      </c>
    </row>
    <row r="1150" spans="1:3" x14ac:dyDescent="0.25">
      <c r="C1150" s="5"/>
    </row>
    <row r="1151" spans="1:3" x14ac:dyDescent="0.25">
      <c r="A1151" s="7">
        <v>43335</v>
      </c>
      <c r="C1151" s="5" t="s">
        <v>3352</v>
      </c>
    </row>
    <row r="1152" spans="1:3" x14ac:dyDescent="0.25">
      <c r="C1152" s="5" t="s">
        <v>3353</v>
      </c>
    </row>
    <row r="1153" spans="1:3" x14ac:dyDescent="0.25">
      <c r="C1153" s="5"/>
    </row>
    <row r="1154" spans="1:3" x14ac:dyDescent="0.25">
      <c r="A1154" s="7">
        <v>43395</v>
      </c>
      <c r="C1154" s="5" t="s">
        <v>3266</v>
      </c>
    </row>
    <row r="1155" spans="1:3" x14ac:dyDescent="0.25">
      <c r="C1155" s="5" t="s">
        <v>3267</v>
      </c>
    </row>
    <row r="1156" spans="1:3" x14ac:dyDescent="0.25">
      <c r="C1156" s="5"/>
    </row>
    <row r="1157" spans="1:3" x14ac:dyDescent="0.25">
      <c r="A1157" s="7">
        <v>43396</v>
      </c>
      <c r="C1157" s="5" t="s">
        <v>3268</v>
      </c>
    </row>
    <row r="1158" spans="1:3" x14ac:dyDescent="0.25">
      <c r="C1158" s="5" t="s">
        <v>3269</v>
      </c>
    </row>
    <row r="1159" spans="1:3" x14ac:dyDescent="0.25">
      <c r="C1159" s="5"/>
    </row>
    <row r="1160" spans="1:3" x14ac:dyDescent="0.25">
      <c r="C1160" s="5" t="s">
        <v>3286</v>
      </c>
    </row>
    <row r="1161" spans="1:3" x14ac:dyDescent="0.25">
      <c r="C1161" s="5"/>
    </row>
    <row r="1162" spans="1:3" x14ac:dyDescent="0.25">
      <c r="A1162" s="7">
        <v>43396</v>
      </c>
      <c r="C1162" s="5" t="s">
        <v>3270</v>
      </c>
    </row>
    <row r="1163" spans="1:3" x14ac:dyDescent="0.25">
      <c r="C1163" s="5" t="s">
        <v>3271</v>
      </c>
    </row>
    <row r="1164" spans="1:3" x14ac:dyDescent="0.25">
      <c r="C1164" s="5"/>
    </row>
    <row r="1165" spans="1:3" x14ac:dyDescent="0.25">
      <c r="A1165" s="7">
        <v>43396</v>
      </c>
      <c r="C1165" s="5" t="s">
        <v>3272</v>
      </c>
    </row>
    <row r="1166" spans="1:3" x14ac:dyDescent="0.25">
      <c r="C1166" s="5" t="s">
        <v>3273</v>
      </c>
    </row>
    <row r="1167" spans="1:3" x14ac:dyDescent="0.25">
      <c r="C1167" s="5"/>
    </row>
    <row r="1168" spans="1:3" x14ac:dyDescent="0.25">
      <c r="A1168" s="7">
        <v>43397</v>
      </c>
      <c r="C1168" s="5" t="s">
        <v>3274</v>
      </c>
    </row>
    <row r="1169" spans="1:3" x14ac:dyDescent="0.25">
      <c r="C1169" s="5" t="s">
        <v>3285</v>
      </c>
    </row>
    <row r="1170" spans="1:3" x14ac:dyDescent="0.25">
      <c r="C1170" s="5"/>
    </row>
    <row r="1171" spans="1:3" x14ac:dyDescent="0.25">
      <c r="A1171" s="7">
        <v>43397</v>
      </c>
      <c r="C1171" s="5" t="s">
        <v>3275</v>
      </c>
    </row>
    <row r="1172" spans="1:3" x14ac:dyDescent="0.25">
      <c r="C1172" s="5" t="s">
        <v>3276</v>
      </c>
    </row>
    <row r="1174" spans="1:3" x14ac:dyDescent="0.25">
      <c r="A1174" s="7">
        <v>43398</v>
      </c>
      <c r="C1174" s="5" t="s">
        <v>3277</v>
      </c>
    </row>
    <row r="1175" spans="1:3" x14ac:dyDescent="0.25">
      <c r="C1175" s="5" t="s">
        <v>3278</v>
      </c>
    </row>
    <row r="1177" spans="1:3" x14ac:dyDescent="0.25">
      <c r="A1177" s="7">
        <v>43398</v>
      </c>
      <c r="C1177" s="5" t="s">
        <v>3280</v>
      </c>
    </row>
    <row r="1178" spans="1:3" x14ac:dyDescent="0.25">
      <c r="C1178" s="5" t="s">
        <v>3279</v>
      </c>
    </row>
    <row r="1179" spans="1:3" x14ac:dyDescent="0.25">
      <c r="C1179" s="5"/>
    </row>
    <row r="1180" spans="1:3" x14ac:dyDescent="0.25">
      <c r="A1180" s="7">
        <v>43398</v>
      </c>
      <c r="C1180" s="5" t="s">
        <v>3281</v>
      </c>
    </row>
    <row r="1181" spans="1:3" x14ac:dyDescent="0.25">
      <c r="C1181" s="5"/>
    </row>
    <row r="1182" spans="1:3" x14ac:dyDescent="0.25">
      <c r="A1182" s="7">
        <v>43398</v>
      </c>
      <c r="C1182" s="5" t="s">
        <v>3282</v>
      </c>
    </row>
    <row r="1183" spans="1:3" x14ac:dyDescent="0.25">
      <c r="C1183" s="5"/>
    </row>
    <row r="1184" spans="1:3" x14ac:dyDescent="0.25">
      <c r="A1184" s="7">
        <v>43398</v>
      </c>
      <c r="C1184" s="5" t="s">
        <v>3283</v>
      </c>
    </row>
    <row r="1185" spans="1:3" x14ac:dyDescent="0.25">
      <c r="C1185" s="5" t="s">
        <v>3284</v>
      </c>
    </row>
    <row r="1186" spans="1:3" x14ac:dyDescent="0.25">
      <c r="C1186" s="5"/>
    </row>
    <row r="1187" spans="1:3" x14ac:dyDescent="0.25">
      <c r="A1187" s="7">
        <v>43398</v>
      </c>
      <c r="C1187" s="5" t="s">
        <v>3287</v>
      </c>
    </row>
    <row r="1188" spans="1:3" x14ac:dyDescent="0.25">
      <c r="C1188" s="5"/>
    </row>
    <row r="1189" spans="1:3" x14ac:dyDescent="0.25">
      <c r="A1189" s="7">
        <v>43403</v>
      </c>
      <c r="C1189" s="5" t="s">
        <v>3288</v>
      </c>
    </row>
    <row r="1190" spans="1:3" x14ac:dyDescent="0.25">
      <c r="C1190" s="5" t="s">
        <v>3289</v>
      </c>
    </row>
    <row r="1191" spans="1:3" x14ac:dyDescent="0.25">
      <c r="C1191" s="5"/>
    </row>
    <row r="1192" spans="1:3" x14ac:dyDescent="0.25">
      <c r="A1192" s="7">
        <v>43394</v>
      </c>
      <c r="C1192" s="5" t="s">
        <v>3290</v>
      </c>
    </row>
    <row r="1193" spans="1:3" x14ac:dyDescent="0.25">
      <c r="C1193" s="5" t="s">
        <v>3291</v>
      </c>
    </row>
    <row r="1194" spans="1:3" x14ac:dyDescent="0.25">
      <c r="C1194" s="5"/>
    </row>
    <row r="1195" spans="1:3" x14ac:dyDescent="0.25">
      <c r="A1195" s="7">
        <v>43394</v>
      </c>
      <c r="C1195" s="5" t="s">
        <v>3351</v>
      </c>
    </row>
    <row r="1196" spans="1:3" x14ac:dyDescent="0.25">
      <c r="C1196" s="5"/>
    </row>
    <row r="1197" spans="1:3" x14ac:dyDescent="0.25">
      <c r="A1197" s="7">
        <v>43487</v>
      </c>
      <c r="C1197" s="5" t="s">
        <v>3354</v>
      </c>
    </row>
    <row r="1198" spans="1:3" x14ac:dyDescent="0.25">
      <c r="C1198" s="5" t="s">
        <v>3355</v>
      </c>
    </row>
    <row r="1199" spans="1:3" x14ac:dyDescent="0.25">
      <c r="C1199" s="5"/>
    </row>
    <row r="1200" spans="1:3" x14ac:dyDescent="0.25">
      <c r="A1200" s="7">
        <v>43500</v>
      </c>
      <c r="C1200" s="5" t="s">
        <v>3356</v>
      </c>
    </row>
    <row r="1201" spans="1:3" x14ac:dyDescent="0.25">
      <c r="C1201" s="5" t="s">
        <v>3357</v>
      </c>
    </row>
    <row r="1202" spans="1:3" x14ac:dyDescent="0.25">
      <c r="C1202" s="5"/>
    </row>
    <row r="1203" spans="1:3" x14ac:dyDescent="0.25">
      <c r="A1203" s="7">
        <v>43500</v>
      </c>
      <c r="C1203" s="5" t="s">
        <v>3358</v>
      </c>
    </row>
    <row r="1204" spans="1:3" x14ac:dyDescent="0.25">
      <c r="C1204" s="5" t="s">
        <v>3359</v>
      </c>
    </row>
    <row r="1205" spans="1:3" x14ac:dyDescent="0.25">
      <c r="C1205" s="5"/>
    </row>
    <row r="1206" spans="1:3" x14ac:dyDescent="0.25">
      <c r="A1206" s="7">
        <v>43501</v>
      </c>
      <c r="C1206" s="5" t="s">
        <v>3361</v>
      </c>
    </row>
    <row r="1207" spans="1:3" x14ac:dyDescent="0.25">
      <c r="C1207" s="5" t="s">
        <v>3362</v>
      </c>
    </row>
    <row r="1208" spans="1:3" x14ac:dyDescent="0.25">
      <c r="C1208" s="5"/>
    </row>
    <row r="1209" spans="1:3" x14ac:dyDescent="0.25">
      <c r="A1209" s="7">
        <v>43501</v>
      </c>
      <c r="C1209" s="5" t="s">
        <v>3364</v>
      </c>
    </row>
    <row r="1210" spans="1:3" x14ac:dyDescent="0.25">
      <c r="C1210" s="5" t="s">
        <v>3363</v>
      </c>
    </row>
    <row r="1211" spans="1:3" x14ac:dyDescent="0.25">
      <c r="C1211" s="5"/>
    </row>
    <row r="1212" spans="1:3" x14ac:dyDescent="0.25">
      <c r="A1212" s="7">
        <v>43507</v>
      </c>
      <c r="C1212" s="5" t="s">
        <v>3365</v>
      </c>
    </row>
    <row r="1213" spans="1:3" x14ac:dyDescent="0.25">
      <c r="C1213" s="5" t="s">
        <v>3366</v>
      </c>
    </row>
    <row r="1214" spans="1:3" x14ac:dyDescent="0.25">
      <c r="C1214" s="5"/>
    </row>
    <row r="1215" spans="1:3" x14ac:dyDescent="0.25">
      <c r="A1215" s="7">
        <v>43507</v>
      </c>
      <c r="C1215" s="5" t="s">
        <v>3428</v>
      </c>
    </row>
    <row r="1216" spans="1:3" x14ac:dyDescent="0.25">
      <c r="C1216" s="5" t="s">
        <v>3367</v>
      </c>
    </row>
    <row r="1217" spans="1:3" x14ac:dyDescent="0.25">
      <c r="C1217" s="5"/>
    </row>
    <row r="1218" spans="1:3" x14ac:dyDescent="0.25">
      <c r="A1218" s="7">
        <v>43507</v>
      </c>
      <c r="C1218" s="5" t="s">
        <v>3372</v>
      </c>
    </row>
    <row r="1219" spans="1:3" x14ac:dyDescent="0.25">
      <c r="C1219" s="5" t="s">
        <v>3373</v>
      </c>
    </row>
    <row r="1220" spans="1:3" x14ac:dyDescent="0.25">
      <c r="C1220" s="5"/>
    </row>
    <row r="1221" spans="1:3" x14ac:dyDescent="0.25">
      <c r="A1221" s="7">
        <v>43508</v>
      </c>
      <c r="C1221" s="5" t="s">
        <v>3379</v>
      </c>
    </row>
    <row r="1222" spans="1:3" x14ac:dyDescent="0.25">
      <c r="C1222" s="5" t="s">
        <v>3380</v>
      </c>
    </row>
    <row r="1223" spans="1:3" x14ac:dyDescent="0.25">
      <c r="C1223" s="5"/>
    </row>
    <row r="1224" spans="1:3" x14ac:dyDescent="0.25">
      <c r="A1224" s="7">
        <v>43508</v>
      </c>
      <c r="C1224" s="5" t="s">
        <v>3381</v>
      </c>
    </row>
    <row r="1225" spans="1:3" x14ac:dyDescent="0.25">
      <c r="C1225" s="5" t="s">
        <v>3382</v>
      </c>
    </row>
    <row r="1226" spans="1:3" x14ac:dyDescent="0.25">
      <c r="C1226" s="5"/>
    </row>
    <row r="1227" spans="1:3" x14ac:dyDescent="0.25">
      <c r="A1227" s="7">
        <v>43509</v>
      </c>
      <c r="C1227" s="5" t="s">
        <v>3383</v>
      </c>
    </row>
    <row r="1228" spans="1:3" x14ac:dyDescent="0.25">
      <c r="C1228" s="5" t="s">
        <v>3384</v>
      </c>
    </row>
    <row r="1229" spans="1:3" x14ac:dyDescent="0.25">
      <c r="C1229" s="5"/>
    </row>
    <row r="1230" spans="1:3" x14ac:dyDescent="0.25">
      <c r="A1230" s="7">
        <v>43509</v>
      </c>
      <c r="C1230" s="5" t="s">
        <v>3385</v>
      </c>
    </row>
    <row r="1231" spans="1:3" x14ac:dyDescent="0.25">
      <c r="C1231" s="5" t="s">
        <v>3386</v>
      </c>
    </row>
    <row r="1232" spans="1:3" x14ac:dyDescent="0.25">
      <c r="C1232" s="5"/>
    </row>
    <row r="1233" spans="1:3" x14ac:dyDescent="0.25">
      <c r="A1233" s="7">
        <v>43509</v>
      </c>
      <c r="C1233" s="5" t="s">
        <v>3388</v>
      </c>
    </row>
    <row r="1234" spans="1:3" x14ac:dyDescent="0.25">
      <c r="C1234" s="5" t="s">
        <v>3387</v>
      </c>
    </row>
    <row r="1235" spans="1:3" x14ac:dyDescent="0.25">
      <c r="C1235" s="5"/>
    </row>
    <row r="1236" spans="1:3" x14ac:dyDescent="0.25">
      <c r="A1236" s="7">
        <v>43509</v>
      </c>
      <c r="C1236" s="5" t="s">
        <v>3391</v>
      </c>
    </row>
    <row r="1237" spans="1:3" x14ac:dyDescent="0.25">
      <c r="C1237" s="5" t="s">
        <v>3390</v>
      </c>
    </row>
    <row r="1238" spans="1:3" x14ac:dyDescent="0.25">
      <c r="C1238" s="224"/>
    </row>
    <row r="1239" spans="1:3" x14ac:dyDescent="0.25">
      <c r="A1239" s="7">
        <v>43509</v>
      </c>
      <c r="C1239" s="5" t="s">
        <v>3393</v>
      </c>
    </row>
    <row r="1240" spans="1:3" x14ac:dyDescent="0.25">
      <c r="C1240" s="5" t="s">
        <v>3392</v>
      </c>
    </row>
    <row r="1241" spans="1:3" x14ac:dyDescent="0.25">
      <c r="C1241" s="5"/>
    </row>
    <row r="1242" spans="1:3" x14ac:dyDescent="0.25">
      <c r="A1242" s="7">
        <v>43511</v>
      </c>
      <c r="C1242" s="5" t="s">
        <v>3400</v>
      </c>
    </row>
    <row r="1243" spans="1:3" x14ac:dyDescent="0.25">
      <c r="C1243" s="5" t="s">
        <v>3399</v>
      </c>
    </row>
    <row r="1244" spans="1:3" x14ac:dyDescent="0.25">
      <c r="C1244" s="5"/>
    </row>
    <row r="1245" spans="1:3" x14ac:dyDescent="0.25">
      <c r="A1245" s="7">
        <v>43511</v>
      </c>
      <c r="C1245" s="5" t="s">
        <v>3401</v>
      </c>
    </row>
    <row r="1246" spans="1:3" x14ac:dyDescent="0.25">
      <c r="C1246" s="5" t="s">
        <v>3402</v>
      </c>
    </row>
    <row r="1247" spans="1:3" x14ac:dyDescent="0.25">
      <c r="C1247" s="5"/>
    </row>
    <row r="1248" spans="1:3" x14ac:dyDescent="0.25">
      <c r="A1248" s="7">
        <v>43513</v>
      </c>
      <c r="C1248" s="5" t="s">
        <v>3403</v>
      </c>
    </row>
    <row r="1249" spans="1:8" x14ac:dyDescent="0.25">
      <c r="C1249" s="5" t="s">
        <v>3404</v>
      </c>
    </row>
    <row r="1250" spans="1:8" x14ac:dyDescent="0.25">
      <c r="C1250" s="5"/>
    </row>
    <row r="1251" spans="1:8" x14ac:dyDescent="0.25">
      <c r="A1251" s="7">
        <v>43513</v>
      </c>
      <c r="C1251" s="5" t="s">
        <v>3406</v>
      </c>
    </row>
    <row r="1252" spans="1:8" x14ac:dyDescent="0.25">
      <c r="C1252" s="5" t="s">
        <v>3405</v>
      </c>
    </row>
    <row r="1253" spans="1:8" x14ac:dyDescent="0.25">
      <c r="C1253" s="5"/>
    </row>
    <row r="1254" spans="1:8" x14ac:dyDescent="0.25">
      <c r="A1254" s="7">
        <v>43513</v>
      </c>
      <c r="C1254" s="5" t="s">
        <v>3407</v>
      </c>
    </row>
    <row r="1255" spans="1:8" x14ac:dyDescent="0.25">
      <c r="C1255" s="5" t="s">
        <v>3410</v>
      </c>
    </row>
    <row r="1256" spans="1:8" x14ac:dyDescent="0.25">
      <c r="C1256" s="5"/>
    </row>
    <row r="1257" spans="1:8" x14ac:dyDescent="0.25">
      <c r="A1257" s="7">
        <v>43520</v>
      </c>
      <c r="C1257" s="5" t="s">
        <v>3408</v>
      </c>
    </row>
    <row r="1258" spans="1:8" x14ac:dyDescent="0.25">
      <c r="C1258" s="5" t="s">
        <v>3409</v>
      </c>
    </row>
    <row r="1259" spans="1:8" x14ac:dyDescent="0.25">
      <c r="C1259" s="5"/>
    </row>
    <row r="1260" spans="1:8" x14ac:dyDescent="0.25">
      <c r="A1260" s="7">
        <v>43522</v>
      </c>
      <c r="C1260" s="5" t="s">
        <v>3411</v>
      </c>
    </row>
    <row r="1261" spans="1:8" x14ac:dyDescent="0.25">
      <c r="C1261" s="5" t="s">
        <v>3413</v>
      </c>
    </row>
    <row r="1262" spans="1:8" x14ac:dyDescent="0.25">
      <c r="C1262" s="5"/>
    </row>
    <row r="1263" spans="1:8" x14ac:dyDescent="0.25">
      <c r="A1263" s="7">
        <v>43529</v>
      </c>
      <c r="C1263" s="5" t="s">
        <v>3414</v>
      </c>
    </row>
    <row r="1264" spans="1:8" x14ac:dyDescent="0.25">
      <c r="C1264" s="5" t="s">
        <v>3415</v>
      </c>
      <c r="H1264" s="20" t="s">
        <v>3412</v>
      </c>
    </row>
    <row r="1265" spans="1:5" x14ac:dyDescent="0.25">
      <c r="C1265" s="5"/>
    </row>
    <row r="1266" spans="1:5" x14ac:dyDescent="0.25">
      <c r="A1266" s="7">
        <v>43543</v>
      </c>
      <c r="C1266" s="5" t="s">
        <v>3429</v>
      </c>
    </row>
    <row r="1267" spans="1:5" x14ac:dyDescent="0.25">
      <c r="C1267" s="5" t="s">
        <v>3430</v>
      </c>
    </row>
    <row r="1268" spans="1:5" x14ac:dyDescent="0.25">
      <c r="C1268" s="5"/>
    </row>
    <row r="1269" spans="1:5" x14ac:dyDescent="0.25">
      <c r="A1269" s="7">
        <v>43553</v>
      </c>
      <c r="C1269" s="5" t="s">
        <v>3433</v>
      </c>
    </row>
    <row r="1270" spans="1:5" x14ac:dyDescent="0.25">
      <c r="C1270" s="5" t="s">
        <v>3434</v>
      </c>
    </row>
    <row r="1271" spans="1:5" x14ac:dyDescent="0.25">
      <c r="C1271" s="5"/>
    </row>
    <row r="1272" spans="1:5" x14ac:dyDescent="0.25">
      <c r="A1272" s="7">
        <v>43558</v>
      </c>
      <c r="C1272" s="5" t="s">
        <v>3600</v>
      </c>
    </row>
    <row r="1273" spans="1:5" x14ac:dyDescent="0.25">
      <c r="C1273" s="5"/>
    </row>
    <row r="1274" spans="1:5" x14ac:dyDescent="0.25">
      <c r="A1274" s="7">
        <v>43558</v>
      </c>
      <c r="C1274" s="5" t="s">
        <v>3601</v>
      </c>
    </row>
    <row r="1275" spans="1:5" x14ac:dyDescent="0.25">
      <c r="C1275" s="5"/>
    </row>
    <row r="1276" spans="1:5" x14ac:dyDescent="0.25">
      <c r="A1276" s="7">
        <v>43560</v>
      </c>
      <c r="C1276" s="5" t="s">
        <v>3613</v>
      </c>
    </row>
    <row r="1277" spans="1:5" x14ac:dyDescent="0.25">
      <c r="C1277" s="5"/>
    </row>
    <row r="1278" spans="1:5" x14ac:dyDescent="0.25">
      <c r="A1278" s="7">
        <v>43562</v>
      </c>
      <c r="C1278" s="5" t="s">
        <v>3615</v>
      </c>
      <c r="E1278"/>
    </row>
    <row r="1279" spans="1:5" x14ac:dyDescent="0.25">
      <c r="C1279" s="5" t="s">
        <v>3614</v>
      </c>
    </row>
    <row r="1280" spans="1:5" x14ac:dyDescent="0.25">
      <c r="C1280" s="5"/>
    </row>
    <row r="1281" spans="1:3" x14ac:dyDescent="0.25">
      <c r="A1281" s="7">
        <v>43563</v>
      </c>
      <c r="C1281" s="5" t="s">
        <v>3616</v>
      </c>
    </row>
    <row r="1282" spans="1:3" x14ac:dyDescent="0.25">
      <c r="C1282" s="5" t="s">
        <v>3617</v>
      </c>
    </row>
    <row r="1283" spans="1:3" x14ac:dyDescent="0.25">
      <c r="C1283" s="5"/>
    </row>
    <row r="1284" spans="1:3" x14ac:dyDescent="0.25">
      <c r="A1284" s="7">
        <v>43563</v>
      </c>
      <c r="C1284" s="5" t="s">
        <v>3618</v>
      </c>
    </row>
    <row r="1285" spans="1:3" x14ac:dyDescent="0.25">
      <c r="C1285" s="5"/>
    </row>
    <row r="1286" spans="1:3" x14ac:dyDescent="0.25">
      <c r="A1286" s="7">
        <v>43567</v>
      </c>
      <c r="C1286" s="5" t="s">
        <v>3619</v>
      </c>
    </row>
    <row r="1287" spans="1:3" x14ac:dyDescent="0.25">
      <c r="C1287" s="5" t="s">
        <v>3620</v>
      </c>
    </row>
    <row r="1288" spans="1:3" x14ac:dyDescent="0.25">
      <c r="C1288" s="5"/>
    </row>
    <row r="1289" spans="1:3" x14ac:dyDescent="0.25">
      <c r="A1289" s="7">
        <v>43567</v>
      </c>
      <c r="C1289" s="5" t="s">
        <v>3621</v>
      </c>
    </row>
    <row r="1290" spans="1:3" x14ac:dyDescent="0.25">
      <c r="C1290" s="5"/>
    </row>
    <row r="1291" spans="1:3" x14ac:dyDescent="0.25">
      <c r="A1291" s="7">
        <v>43567</v>
      </c>
      <c r="C1291" s="5" t="s">
        <v>3622</v>
      </c>
    </row>
    <row r="1292" spans="1:3" x14ac:dyDescent="0.25">
      <c r="C1292" s="5"/>
    </row>
    <row r="1293" spans="1:3" x14ac:dyDescent="0.25">
      <c r="A1293" s="7">
        <v>43570</v>
      </c>
      <c r="C1293" s="5" t="s">
        <v>3623</v>
      </c>
    </row>
    <row r="1294" spans="1:3" x14ac:dyDescent="0.25">
      <c r="C1294" s="5"/>
    </row>
    <row r="1295" spans="1:3" x14ac:dyDescent="0.25">
      <c r="A1295" s="7">
        <v>43570</v>
      </c>
      <c r="C1295" s="5" t="s">
        <v>3624</v>
      </c>
    </row>
    <row r="1296" spans="1:3" x14ac:dyDescent="0.25">
      <c r="C1296" s="5"/>
    </row>
    <row r="1297" spans="1:4" x14ac:dyDescent="0.25">
      <c r="A1297" s="7">
        <v>43606</v>
      </c>
      <c r="C1297" s="5" t="s">
        <v>1307</v>
      </c>
    </row>
    <row r="1298" spans="1:4" x14ac:dyDescent="0.25">
      <c r="C1298" s="5"/>
    </row>
    <row r="1299" spans="1:4" x14ac:dyDescent="0.25">
      <c r="A1299" s="7">
        <v>43637</v>
      </c>
      <c r="C1299" s="5" t="s">
        <v>1308</v>
      </c>
    </row>
    <row r="1300" spans="1:4" x14ac:dyDescent="0.25">
      <c r="C1300" s="5"/>
    </row>
    <row r="1301" spans="1:4" x14ac:dyDescent="0.25">
      <c r="A1301" s="7">
        <v>43646</v>
      </c>
      <c r="C1301" s="5" t="s">
        <v>3634</v>
      </c>
    </row>
    <row r="1302" spans="1:4" x14ac:dyDescent="0.25">
      <c r="C1302" s="5" t="s">
        <v>3635</v>
      </c>
    </row>
    <row r="1303" spans="1:4" x14ac:dyDescent="0.25">
      <c r="C1303" s="5"/>
    </row>
    <row r="1304" spans="1:4" x14ac:dyDescent="0.25">
      <c r="A1304" s="7">
        <v>43690</v>
      </c>
      <c r="C1304" s="5" t="s">
        <v>3639</v>
      </c>
    </row>
    <row r="1305" spans="1:4" x14ac:dyDescent="0.25">
      <c r="C1305" s="5" t="s">
        <v>3640</v>
      </c>
    </row>
    <row r="1306" spans="1:4" x14ac:dyDescent="0.25">
      <c r="C1306" s="5" t="s">
        <v>3641</v>
      </c>
    </row>
    <row r="1307" spans="1:4" x14ac:dyDescent="0.25">
      <c r="C1307" s="5"/>
    </row>
    <row r="1308" spans="1:4" x14ac:dyDescent="0.25">
      <c r="A1308" s="7">
        <v>43702</v>
      </c>
      <c r="C1308" s="5" t="s">
        <v>3642</v>
      </c>
    </row>
    <row r="1309" spans="1:4" x14ac:dyDescent="0.25">
      <c r="C1309" s="5" t="s">
        <v>3643</v>
      </c>
    </row>
    <row r="1310" spans="1:4" x14ac:dyDescent="0.25">
      <c r="C1310" s="5" t="s">
        <v>3646</v>
      </c>
      <c r="D1310" s="264"/>
    </row>
    <row r="1311" spans="1:4" x14ac:dyDescent="0.25">
      <c r="C1311" s="5"/>
      <c r="D1311" s="264"/>
    </row>
    <row r="1312" spans="1:4" x14ac:dyDescent="0.25">
      <c r="A1312" s="7">
        <v>43716</v>
      </c>
      <c r="C1312" s="5" t="s">
        <v>3644</v>
      </c>
    </row>
    <row r="1313" spans="1:4" x14ac:dyDescent="0.25">
      <c r="C1313" s="5" t="s">
        <v>3645</v>
      </c>
    </row>
    <row r="1314" spans="1:4" x14ac:dyDescent="0.25">
      <c r="C1314" s="5"/>
    </row>
    <row r="1315" spans="1:4" x14ac:dyDescent="0.25">
      <c r="A1315" s="7">
        <v>43722</v>
      </c>
      <c r="C1315" s="5" t="s">
        <v>3649</v>
      </c>
    </row>
    <row r="1316" spans="1:4" x14ac:dyDescent="0.25">
      <c r="C1316" s="5" t="s">
        <v>3650</v>
      </c>
    </row>
    <row r="1317" spans="1:4" x14ac:dyDescent="0.25">
      <c r="C1317" s="5" t="s">
        <v>3651</v>
      </c>
    </row>
    <row r="1318" spans="1:4" x14ac:dyDescent="0.25">
      <c r="C1318" s="5"/>
    </row>
    <row r="1319" spans="1:4" x14ac:dyDescent="0.25">
      <c r="A1319" s="7">
        <v>43755</v>
      </c>
      <c r="C1319" s="5" t="s">
        <v>3653</v>
      </c>
    </row>
    <row r="1320" spans="1:4" x14ac:dyDescent="0.25">
      <c r="C1320" s="5" t="s">
        <v>3652</v>
      </c>
    </row>
    <row r="1321" spans="1:4" x14ac:dyDescent="0.25">
      <c r="C1321" s="5"/>
      <c r="D1321" s="4"/>
    </row>
    <row r="1322" spans="1:4" x14ac:dyDescent="0.25">
      <c r="A1322" s="7">
        <v>43763</v>
      </c>
      <c r="C1322" s="5" t="s">
        <v>3654</v>
      </c>
      <c r="D1322" s="265"/>
    </row>
    <row r="1323" spans="1:4" x14ac:dyDescent="0.25">
      <c r="C1323" s="5" t="s">
        <v>3655</v>
      </c>
      <c r="D1323" s="265"/>
    </row>
    <row r="1324" spans="1:4" x14ac:dyDescent="0.25">
      <c r="C1324" s="5"/>
    </row>
    <row r="1325" spans="1:4" x14ac:dyDescent="0.25">
      <c r="A1325" s="7">
        <v>43763</v>
      </c>
      <c r="C1325" s="5" t="s">
        <v>3656</v>
      </c>
    </row>
    <row r="1326" spans="1:4" x14ac:dyDescent="0.25">
      <c r="C1326" s="265"/>
    </row>
    <row r="1327" spans="1:4" x14ac:dyDescent="0.25">
      <c r="A1327" s="7">
        <v>43855</v>
      </c>
      <c r="C1327" s="265" t="s">
        <v>4176</v>
      </c>
    </row>
    <row r="1328" spans="1:4" x14ac:dyDescent="0.25">
      <c r="C1328" s="5" t="s">
        <v>4175</v>
      </c>
    </row>
    <row r="1329" spans="1:3" x14ac:dyDescent="0.25">
      <c r="C1329" s="5"/>
    </row>
    <row r="1330" spans="1:3" x14ac:dyDescent="0.25">
      <c r="A1330" s="7">
        <v>43856</v>
      </c>
      <c r="C1330" s="5" t="s">
        <v>4178</v>
      </c>
    </row>
    <row r="1331" spans="1:3" x14ac:dyDescent="0.25">
      <c r="C1331" s="5" t="s">
        <v>4177</v>
      </c>
    </row>
    <row r="1332" spans="1:3" x14ac:dyDescent="0.25">
      <c r="C1332" s="5"/>
    </row>
    <row r="1333" spans="1:3" x14ac:dyDescent="0.25">
      <c r="A1333" s="7">
        <v>43856</v>
      </c>
      <c r="C1333" s="5" t="s">
        <v>4179</v>
      </c>
    </row>
    <row r="1334" spans="1:3" x14ac:dyDescent="0.25">
      <c r="C1334" s="5" t="s">
        <v>4180</v>
      </c>
    </row>
    <row r="1335" spans="1:3" x14ac:dyDescent="0.25">
      <c r="C1335" s="5"/>
    </row>
    <row r="1336" spans="1:3" x14ac:dyDescent="0.25">
      <c r="A1336" s="7">
        <v>43856</v>
      </c>
      <c r="C1336" s="5" t="s">
        <v>4181</v>
      </c>
    </row>
    <row r="1337" spans="1:3" x14ac:dyDescent="0.25">
      <c r="C1337" s="5" t="s">
        <v>4182</v>
      </c>
    </row>
    <row r="1338" spans="1:3" x14ac:dyDescent="0.25">
      <c r="C1338" s="5"/>
    </row>
    <row r="1339" spans="1:3" x14ac:dyDescent="0.25">
      <c r="A1339" s="7">
        <v>43856</v>
      </c>
      <c r="C1339" s="5" t="s">
        <v>4184</v>
      </c>
    </row>
    <row r="1340" spans="1:3" x14ac:dyDescent="0.25">
      <c r="C1340" s="5" t="s">
        <v>4183</v>
      </c>
    </row>
    <row r="1341" spans="1:3" x14ac:dyDescent="0.25">
      <c r="C1341" s="5"/>
    </row>
    <row r="1342" spans="1:3" x14ac:dyDescent="0.25">
      <c r="A1342" s="7">
        <v>43857</v>
      </c>
      <c r="C1342" s="5" t="s">
        <v>4185</v>
      </c>
    </row>
    <row r="1343" spans="1:3" x14ac:dyDescent="0.25">
      <c r="C1343" s="5" t="s">
        <v>4186</v>
      </c>
    </row>
    <row r="1344" spans="1:3" x14ac:dyDescent="0.25">
      <c r="C1344" s="5"/>
    </row>
    <row r="1345" spans="1:4" x14ac:dyDescent="0.25">
      <c r="A1345" s="7">
        <v>43857</v>
      </c>
      <c r="C1345" s="5" t="s">
        <v>4188</v>
      </c>
    </row>
    <row r="1346" spans="1:4" x14ac:dyDescent="0.25">
      <c r="C1346" s="5" t="s">
        <v>4187</v>
      </c>
    </row>
    <row r="1347" spans="1:4" x14ac:dyDescent="0.25">
      <c r="C1347" s="5"/>
    </row>
    <row r="1348" spans="1:4" x14ac:dyDescent="0.25">
      <c r="A1348" s="7">
        <v>43858</v>
      </c>
      <c r="C1348" s="5" t="s">
        <v>4189</v>
      </c>
    </row>
    <row r="1349" spans="1:4" x14ac:dyDescent="0.25">
      <c r="C1349" s="5" t="s">
        <v>4190</v>
      </c>
    </row>
    <row r="1350" spans="1:4" x14ac:dyDescent="0.25">
      <c r="C1350" s="5"/>
    </row>
    <row r="1351" spans="1:4" x14ac:dyDescent="0.25">
      <c r="A1351" s="7">
        <v>43858</v>
      </c>
      <c r="C1351" s="5" t="s">
        <v>4191</v>
      </c>
    </row>
    <row r="1352" spans="1:4" x14ac:dyDescent="0.25">
      <c r="C1352" s="5" t="s">
        <v>4192</v>
      </c>
    </row>
    <row r="1354" spans="1:4" ht="13.4" customHeight="1" x14ac:dyDescent="0.25">
      <c r="A1354" s="7">
        <v>43860</v>
      </c>
      <c r="C1354" s="114" t="s">
        <v>4194</v>
      </c>
    </row>
    <row r="1355" spans="1:4" ht="13.4" customHeight="1" x14ac:dyDescent="0.25">
      <c r="C1355" s="5" t="s">
        <v>4193</v>
      </c>
    </row>
    <row r="1356" spans="1:4" x14ac:dyDescent="0.25">
      <c r="C1356" s="5"/>
    </row>
    <row r="1357" spans="1:4" x14ac:dyDescent="0.25">
      <c r="A1357" s="7">
        <v>43862</v>
      </c>
      <c r="C1357" s="5" t="s">
        <v>4196</v>
      </c>
    </row>
    <row r="1358" spans="1:4" x14ac:dyDescent="0.25">
      <c r="C1358" s="5" t="s">
        <v>4195</v>
      </c>
    </row>
    <row r="1359" spans="1:4" x14ac:dyDescent="0.25">
      <c r="C1359" s="5"/>
      <c r="D1359" s="4"/>
    </row>
    <row r="1360" spans="1:4" x14ac:dyDescent="0.25">
      <c r="A1360" s="7">
        <v>43864</v>
      </c>
      <c r="C1360" s="5" t="s">
        <v>4198</v>
      </c>
      <c r="D1360" s="4"/>
    </row>
    <row r="1361" spans="1:4" x14ac:dyDescent="0.25">
      <c r="C1361" s="5" t="s">
        <v>4197</v>
      </c>
      <c r="D1361" s="4"/>
    </row>
    <row r="1362" spans="1:4" x14ac:dyDescent="0.25">
      <c r="C1362" s="5"/>
      <c r="D1362" s="4"/>
    </row>
    <row r="1363" spans="1:4" x14ac:dyDescent="0.25">
      <c r="A1363" s="7">
        <v>43865</v>
      </c>
      <c r="C1363" s="5" t="s">
        <v>4199</v>
      </c>
    </row>
    <row r="1364" spans="1:4" x14ac:dyDescent="0.25">
      <c r="C1364" s="5" t="s">
        <v>4200</v>
      </c>
      <c r="D1364" s="4"/>
    </row>
    <row r="1365" spans="1:4" x14ac:dyDescent="0.25">
      <c r="C1365" s="5"/>
      <c r="D1365" s="4"/>
    </row>
    <row r="1366" spans="1:4" x14ac:dyDescent="0.25">
      <c r="A1366" s="7">
        <v>43868</v>
      </c>
      <c r="C1366" s="5" t="s">
        <v>4201</v>
      </c>
    </row>
    <row r="1367" spans="1:4" x14ac:dyDescent="0.25">
      <c r="C1367" s="5" t="s">
        <v>4202</v>
      </c>
    </row>
    <row r="1368" spans="1:4" x14ac:dyDescent="0.25">
      <c r="C1368" s="5"/>
    </row>
    <row r="1369" spans="1:4" x14ac:dyDescent="0.25">
      <c r="A1369" s="7">
        <v>43868</v>
      </c>
      <c r="B1369" s="290"/>
      <c r="C1369" s="5" t="s">
        <v>4203</v>
      </c>
    </row>
    <row r="1370" spans="1:4" x14ac:dyDescent="0.25">
      <c r="B1370" s="290"/>
      <c r="C1370" s="5" t="s">
        <v>4204</v>
      </c>
    </row>
    <row r="1371" spans="1:4" x14ac:dyDescent="0.25">
      <c r="B1371" s="290"/>
      <c r="C1371" s="5"/>
    </row>
    <row r="1372" spans="1:4" x14ac:dyDescent="0.25">
      <c r="A1372" s="7">
        <v>43868</v>
      </c>
      <c r="B1372" s="290"/>
      <c r="C1372" s="5" t="s">
        <v>4206</v>
      </c>
    </row>
    <row r="1373" spans="1:4" x14ac:dyDescent="0.25">
      <c r="B1373" s="290"/>
      <c r="C1373" s="5" t="s">
        <v>4205</v>
      </c>
    </row>
    <row r="1374" spans="1:4" ht="13.4" customHeight="1" x14ac:dyDescent="0.25">
      <c r="B1374" s="290"/>
      <c r="C1374" s="5"/>
    </row>
    <row r="1375" spans="1:4" ht="13.4" customHeight="1" x14ac:dyDescent="0.25">
      <c r="A1375" s="7">
        <v>43869</v>
      </c>
      <c r="B1375" s="290"/>
      <c r="C1375" s="5" t="s">
        <v>4207</v>
      </c>
    </row>
    <row r="1376" spans="1:4" ht="13.4" customHeight="1" x14ac:dyDescent="0.25">
      <c r="B1376" s="290"/>
      <c r="C1376" s="291" t="s">
        <v>4208</v>
      </c>
    </row>
    <row r="1377" spans="1:4" ht="13.4" customHeight="1" x14ac:dyDescent="0.25">
      <c r="B1377" s="290"/>
      <c r="C1377" s="5"/>
    </row>
    <row r="1378" spans="1:4" ht="13.4" customHeight="1" x14ac:dyDescent="0.25">
      <c r="A1378" s="7">
        <v>43869</v>
      </c>
      <c r="B1378" s="290"/>
      <c r="C1378" s="5" t="s">
        <v>4210</v>
      </c>
    </row>
    <row r="1379" spans="1:4" ht="13.4" customHeight="1" x14ac:dyDescent="0.25">
      <c r="B1379" s="290"/>
      <c r="C1379" s="5" t="s">
        <v>4209</v>
      </c>
    </row>
    <row r="1380" spans="1:4" ht="13.4" customHeight="1" x14ac:dyDescent="0.25">
      <c r="C1380" s="5"/>
    </row>
    <row r="1381" spans="1:4" x14ac:dyDescent="0.25">
      <c r="A1381" s="7">
        <v>43869</v>
      </c>
      <c r="C1381" s="5" t="s">
        <v>4211</v>
      </c>
    </row>
    <row r="1382" spans="1:4" x14ac:dyDescent="0.25">
      <c r="C1382" s="5" t="s">
        <v>4212</v>
      </c>
    </row>
    <row r="1383" spans="1:4" x14ac:dyDescent="0.25">
      <c r="C1383" s="5"/>
    </row>
    <row r="1384" spans="1:4" x14ac:dyDescent="0.25">
      <c r="A1384" s="7">
        <v>43870</v>
      </c>
      <c r="C1384" s="5" t="s">
        <v>4213</v>
      </c>
    </row>
    <row r="1385" spans="1:4" x14ac:dyDescent="0.25">
      <c r="C1385" s="5" t="s">
        <v>4214</v>
      </c>
    </row>
    <row r="1386" spans="1:4" x14ac:dyDescent="0.25">
      <c r="C1386" s="5"/>
    </row>
    <row r="1387" spans="1:4" x14ac:dyDescent="0.25">
      <c r="A1387" s="7">
        <v>43870</v>
      </c>
      <c r="C1387" s="5" t="s">
        <v>4216</v>
      </c>
      <c r="D1387" s="4"/>
    </row>
    <row r="1388" spans="1:4" x14ac:dyDescent="0.25">
      <c r="C1388" s="5" t="s">
        <v>4215</v>
      </c>
    </row>
    <row r="1389" spans="1:4" x14ac:dyDescent="0.25">
      <c r="C1389" s="5"/>
    </row>
    <row r="1390" spans="1:4" x14ac:dyDescent="0.25">
      <c r="A1390" s="7">
        <v>43870</v>
      </c>
      <c r="C1390" s="5" t="s">
        <v>4217</v>
      </c>
    </row>
    <row r="1391" spans="1:4" x14ac:dyDescent="0.25">
      <c r="C1391" s="5" t="s">
        <v>4218</v>
      </c>
    </row>
    <row r="1392" spans="1:4" x14ac:dyDescent="0.25">
      <c r="C1392" s="5"/>
    </row>
    <row r="1393" spans="1:3" x14ac:dyDescent="0.25">
      <c r="A1393" s="7">
        <v>43875</v>
      </c>
      <c r="C1393" s="5" t="s">
        <v>4219</v>
      </c>
    </row>
    <row r="1394" spans="1:3" x14ac:dyDescent="0.25">
      <c r="C1394" s="5" t="s">
        <v>4224</v>
      </c>
    </row>
    <row r="1395" spans="1:3" x14ac:dyDescent="0.25">
      <c r="C1395" s="5"/>
    </row>
    <row r="1396" spans="1:3" x14ac:dyDescent="0.25">
      <c r="A1396" s="7">
        <v>43875</v>
      </c>
      <c r="C1396" s="5" t="s">
        <v>4225</v>
      </c>
    </row>
    <row r="1397" spans="1:3" x14ac:dyDescent="0.25">
      <c r="C1397" s="5" t="s">
        <v>4220</v>
      </c>
    </row>
    <row r="1398" spans="1:3" x14ac:dyDescent="0.25">
      <c r="C1398" s="5"/>
    </row>
    <row r="1399" spans="1:3" x14ac:dyDescent="0.25">
      <c r="A1399" s="7">
        <v>43875</v>
      </c>
      <c r="C1399" s="5" t="s">
        <v>4223</v>
      </c>
    </row>
    <row r="1400" spans="1:3" x14ac:dyDescent="0.25">
      <c r="C1400" s="5" t="s">
        <v>4222</v>
      </c>
    </row>
    <row r="1401" spans="1:3" x14ac:dyDescent="0.25">
      <c r="C1401" s="5"/>
    </row>
    <row r="1402" spans="1:3" x14ac:dyDescent="0.25">
      <c r="A1402" s="7">
        <v>43917</v>
      </c>
      <c r="C1402" s="5" t="s">
        <v>4253</v>
      </c>
    </row>
    <row r="1403" spans="1:3" x14ac:dyDescent="0.25">
      <c r="C1403" s="5" t="s">
        <v>4254</v>
      </c>
    </row>
    <row r="1404" spans="1:3" x14ac:dyDescent="0.25">
      <c r="C1404" s="5" t="s">
        <v>4255</v>
      </c>
    </row>
    <row r="1405" spans="1:3" x14ac:dyDescent="0.25">
      <c r="C1405" s="5"/>
    </row>
    <row r="1406" spans="1:3" x14ac:dyDescent="0.25">
      <c r="A1406" s="7">
        <v>43925</v>
      </c>
      <c r="C1406" s="5" t="s">
        <v>2082</v>
      </c>
    </row>
    <row r="1407" spans="1:3" x14ac:dyDescent="0.25">
      <c r="C1407" s="5"/>
    </row>
    <row r="1408" spans="1:3" x14ac:dyDescent="0.25">
      <c r="A1408" s="7">
        <v>43926</v>
      </c>
      <c r="C1408" s="5" t="s">
        <v>4413</v>
      </c>
    </row>
    <row r="1409" spans="1:3" x14ac:dyDescent="0.25">
      <c r="C1409" s="5"/>
    </row>
    <row r="1410" spans="1:3" x14ac:dyDescent="0.25">
      <c r="A1410" s="7">
        <v>43926</v>
      </c>
      <c r="C1410" s="5" t="s">
        <v>4414</v>
      </c>
    </row>
    <row r="1411" spans="1:3" x14ac:dyDescent="0.25">
      <c r="C1411" s="5"/>
    </row>
    <row r="1412" spans="1:3" x14ac:dyDescent="0.25">
      <c r="A1412" s="7">
        <v>43926</v>
      </c>
      <c r="C1412" s="5" t="s">
        <v>4416</v>
      </c>
    </row>
    <row r="1413" spans="1:3" x14ac:dyDescent="0.25">
      <c r="C1413" s="5" t="s">
        <v>4415</v>
      </c>
    </row>
    <row r="1414" spans="1:3" x14ac:dyDescent="0.25">
      <c r="C1414" s="5"/>
    </row>
    <row r="1415" spans="1:3" x14ac:dyDescent="0.25">
      <c r="A1415" s="7">
        <v>43926</v>
      </c>
      <c r="C1415" s="5" t="s">
        <v>4417</v>
      </c>
    </row>
    <row r="1416" spans="1:3" x14ac:dyDescent="0.25">
      <c r="C1416" s="5"/>
    </row>
    <row r="1417" spans="1:3" x14ac:dyDescent="0.25">
      <c r="A1417" s="7">
        <v>43926</v>
      </c>
      <c r="C1417" s="5" t="s">
        <v>4419</v>
      </c>
    </row>
    <row r="1418" spans="1:3" x14ac:dyDescent="0.25">
      <c r="C1418" s="5" t="s">
        <v>4420</v>
      </c>
    </row>
    <row r="1419" spans="1:3" x14ac:dyDescent="0.25">
      <c r="C1419" s="5"/>
    </row>
    <row r="1420" spans="1:3" x14ac:dyDescent="0.25">
      <c r="A1420" s="7">
        <v>43926</v>
      </c>
      <c r="C1420" s="5" t="s">
        <v>4421</v>
      </c>
    </row>
    <row r="1421" spans="1:3" x14ac:dyDescent="0.25">
      <c r="C1421" s="5" t="s">
        <v>4422</v>
      </c>
    </row>
    <row r="1422" spans="1:3" x14ac:dyDescent="0.25">
      <c r="C1422" s="5"/>
    </row>
    <row r="1423" spans="1:3" x14ac:dyDescent="0.25">
      <c r="A1423" s="7">
        <v>43926</v>
      </c>
      <c r="C1423" s="5" t="s">
        <v>4423</v>
      </c>
    </row>
    <row r="1424" spans="1:3" x14ac:dyDescent="0.25">
      <c r="C1424" s="5"/>
    </row>
    <row r="1425" spans="1:4" x14ac:dyDescent="0.25">
      <c r="A1425" s="7">
        <v>43927</v>
      </c>
      <c r="C1425" s="5" t="s">
        <v>4430</v>
      </c>
    </row>
    <row r="1426" spans="1:4" x14ac:dyDescent="0.25">
      <c r="C1426" s="5"/>
    </row>
    <row r="1427" spans="1:4" x14ac:dyDescent="0.25">
      <c r="A1427" s="7">
        <v>43927</v>
      </c>
      <c r="C1427" s="5" t="s">
        <v>4427</v>
      </c>
    </row>
    <row r="1428" spans="1:4" x14ac:dyDescent="0.25">
      <c r="C1428" s="5" t="s">
        <v>4424</v>
      </c>
    </row>
    <row r="1429" spans="1:4" x14ac:dyDescent="0.25">
      <c r="C1429" s="5"/>
    </row>
    <row r="1430" spans="1:4" x14ac:dyDescent="0.25">
      <c r="A1430" s="7">
        <v>43927</v>
      </c>
      <c r="C1430" s="5" t="s">
        <v>4418</v>
      </c>
    </row>
    <row r="1431" spans="1:4" x14ac:dyDescent="0.25">
      <c r="C1431" s="5"/>
    </row>
    <row r="1432" spans="1:4" ht="17" x14ac:dyDescent="0.35">
      <c r="A1432" s="7">
        <v>43927</v>
      </c>
      <c r="C1432" s="5" t="s">
        <v>4425</v>
      </c>
      <c r="D1432" s="311"/>
    </row>
    <row r="1433" spans="1:4" x14ac:dyDescent="0.25">
      <c r="C1433" s="5" t="s">
        <v>4426</v>
      </c>
    </row>
    <row r="1434" spans="1:4" x14ac:dyDescent="0.25">
      <c r="C1434" s="5"/>
    </row>
    <row r="1435" spans="1:4" x14ac:dyDescent="0.25">
      <c r="A1435" s="7">
        <v>43931</v>
      </c>
      <c r="C1435" s="5" t="s">
        <v>4435</v>
      </c>
    </row>
    <row r="1436" spans="1:4" x14ac:dyDescent="0.25">
      <c r="C1436" s="5"/>
    </row>
    <row r="1437" spans="1:4" x14ac:dyDescent="0.25">
      <c r="A1437" s="7">
        <v>43933</v>
      </c>
      <c r="C1437" s="5" t="s">
        <v>4428</v>
      </c>
    </row>
    <row r="1438" spans="1:4" x14ac:dyDescent="0.25">
      <c r="C1438" s="5"/>
    </row>
    <row r="1439" spans="1:4" x14ac:dyDescent="0.25">
      <c r="A1439" s="7">
        <v>43933</v>
      </c>
      <c r="C1439" s="5" t="s">
        <v>4429</v>
      </c>
    </row>
    <row r="1440" spans="1:4" x14ac:dyDescent="0.25">
      <c r="C1440" s="5"/>
    </row>
    <row r="1441" spans="1:3" x14ac:dyDescent="0.25">
      <c r="A1441" s="7">
        <v>43936</v>
      </c>
      <c r="C1441" s="5" t="s">
        <v>4432</v>
      </c>
    </row>
    <row r="1442" spans="1:3" x14ac:dyDescent="0.25">
      <c r="C1442" s="5"/>
    </row>
    <row r="1443" spans="1:3" x14ac:dyDescent="0.25">
      <c r="A1443" s="7">
        <v>43936</v>
      </c>
      <c r="C1443" s="5" t="s">
        <v>4433</v>
      </c>
    </row>
    <row r="1444" spans="1:3" x14ac:dyDescent="0.25">
      <c r="C1444" s="5"/>
    </row>
    <row r="1445" spans="1:3" x14ac:dyDescent="0.25">
      <c r="A1445" s="7">
        <v>44050</v>
      </c>
      <c r="C1445" s="5" t="s">
        <v>4437</v>
      </c>
    </row>
    <row r="1446" spans="1:3" x14ac:dyDescent="0.25">
      <c r="C1446" s="5" t="s">
        <v>4436</v>
      </c>
    </row>
    <row r="1447" spans="1:3" x14ac:dyDescent="0.25">
      <c r="C1447" s="5"/>
    </row>
    <row r="1448" spans="1:3" x14ac:dyDescent="0.25">
      <c r="A1448" s="7">
        <v>44050</v>
      </c>
      <c r="C1448" s="5" t="s">
        <v>4438</v>
      </c>
    </row>
    <row r="1449" spans="1:3" x14ac:dyDescent="0.25">
      <c r="C1449" s="5" t="s">
        <v>4439</v>
      </c>
    </row>
    <row r="1450" spans="1:3" x14ac:dyDescent="0.25">
      <c r="C1450" s="5"/>
    </row>
    <row r="1451" spans="1:3" x14ac:dyDescent="0.25">
      <c r="A1451" s="7">
        <v>44082</v>
      </c>
      <c r="C1451" s="5" t="s">
        <v>4440</v>
      </c>
    </row>
    <row r="1452" spans="1:3" x14ac:dyDescent="0.25">
      <c r="C1452" s="5" t="s">
        <v>4441</v>
      </c>
    </row>
    <row r="1453" spans="1:3" x14ac:dyDescent="0.25">
      <c r="C1453" s="5"/>
    </row>
    <row r="1454" spans="1:3" x14ac:dyDescent="0.25">
      <c r="A1454" s="7">
        <v>44104</v>
      </c>
      <c r="C1454" s="5" t="s">
        <v>4443</v>
      </c>
    </row>
    <row r="1455" spans="1:3" x14ac:dyDescent="0.25">
      <c r="C1455" s="5" t="s">
        <v>4442</v>
      </c>
    </row>
    <row r="1456" spans="1:3" x14ac:dyDescent="0.25">
      <c r="C1456" s="5"/>
    </row>
    <row r="1457" spans="1:3" x14ac:dyDescent="0.25">
      <c r="A1457" s="7">
        <v>44105</v>
      </c>
      <c r="C1457" s="5" t="s">
        <v>4444</v>
      </c>
    </row>
    <row r="1458" spans="1:3" x14ac:dyDescent="0.25">
      <c r="C1458" s="5" t="s">
        <v>4446</v>
      </c>
    </row>
    <row r="1459" spans="1:3" x14ac:dyDescent="0.25">
      <c r="C1459" s="5"/>
    </row>
    <row r="1460" spans="1:3" x14ac:dyDescent="0.25">
      <c r="A1460" s="7">
        <v>44105</v>
      </c>
      <c r="C1460" s="5" t="s">
        <v>4447</v>
      </c>
    </row>
    <row r="1461" spans="1:3" x14ac:dyDescent="0.25">
      <c r="C1461" s="5" t="s">
        <v>4445</v>
      </c>
    </row>
    <row r="1462" spans="1:3" x14ac:dyDescent="0.25">
      <c r="C1462" s="5"/>
    </row>
    <row r="1463" spans="1:3" x14ac:dyDescent="0.25">
      <c r="A1463" s="7">
        <v>44105</v>
      </c>
      <c r="C1463" s="5" t="s">
        <v>4448</v>
      </c>
    </row>
    <row r="1464" spans="1:3" x14ac:dyDescent="0.25">
      <c r="C1464" s="5"/>
    </row>
    <row r="1465" spans="1:3" x14ac:dyDescent="0.25">
      <c r="A1465" s="7">
        <v>44118</v>
      </c>
      <c r="C1465" s="5" t="s">
        <v>4450</v>
      </c>
    </row>
    <row r="1466" spans="1:3" x14ac:dyDescent="0.25">
      <c r="C1466" s="5" t="s">
        <v>4449</v>
      </c>
    </row>
    <row r="1467" spans="1:3" x14ac:dyDescent="0.25">
      <c r="C1467" s="5"/>
    </row>
    <row r="1468" spans="1:3" x14ac:dyDescent="0.25">
      <c r="A1468" s="7">
        <v>44118</v>
      </c>
      <c r="B1468" s="20" t="s">
        <v>913</v>
      </c>
      <c r="C1468" s="5" t="s">
        <v>4451</v>
      </c>
    </row>
    <row r="1469" spans="1:3" x14ac:dyDescent="0.25">
      <c r="C1469" s="5"/>
    </row>
    <row r="1470" spans="1:3" x14ac:dyDescent="0.25">
      <c r="A1470" s="7">
        <v>44134</v>
      </c>
      <c r="C1470" s="5" t="s">
        <v>4452</v>
      </c>
    </row>
    <row r="1471" spans="1:3" x14ac:dyDescent="0.25">
      <c r="C1471" s="5" t="s">
        <v>4453</v>
      </c>
    </row>
    <row r="1472" spans="1:3" x14ac:dyDescent="0.25">
      <c r="C1472" s="5"/>
    </row>
    <row r="1473" spans="1:3" x14ac:dyDescent="0.25">
      <c r="A1473" s="7">
        <v>44134</v>
      </c>
      <c r="C1473" s="5" t="s">
        <v>4456</v>
      </c>
    </row>
    <row r="1474" spans="1:3" x14ac:dyDescent="0.25">
      <c r="C1474" s="5"/>
    </row>
    <row r="1475" spans="1:3" x14ac:dyDescent="0.25">
      <c r="A1475" s="7">
        <v>44135</v>
      </c>
      <c r="C1475" s="5" t="s">
        <v>4454</v>
      </c>
    </row>
    <row r="1476" spans="1:3" x14ac:dyDescent="0.25">
      <c r="C1476" s="5" t="s">
        <v>4455</v>
      </c>
    </row>
    <row r="1477" spans="1:3" x14ac:dyDescent="0.25">
      <c r="C1477" s="5"/>
    </row>
    <row r="1478" spans="1:3" x14ac:dyDescent="0.25">
      <c r="A1478" s="7">
        <v>44153</v>
      </c>
      <c r="C1478" s="5" t="s">
        <v>4457</v>
      </c>
    </row>
    <row r="1479" spans="1:3" x14ac:dyDescent="0.25">
      <c r="C1479" s="5" t="s">
        <v>4458</v>
      </c>
    </row>
    <row r="1480" spans="1:3" x14ac:dyDescent="0.25">
      <c r="C1480" s="5"/>
    </row>
    <row r="1481" spans="1:3" x14ac:dyDescent="0.25">
      <c r="A1481" s="7">
        <v>44194</v>
      </c>
      <c r="C1481" s="5" t="s">
        <v>4459</v>
      </c>
    </row>
    <row r="1482" spans="1:3" x14ac:dyDescent="0.25">
      <c r="C1482" s="5" t="s">
        <v>4460</v>
      </c>
    </row>
    <row r="1483" spans="1:3" x14ac:dyDescent="0.25">
      <c r="C1483" s="5"/>
    </row>
    <row r="1484" spans="1:3" x14ac:dyDescent="0.25">
      <c r="A1484" s="7">
        <v>44228</v>
      </c>
      <c r="C1484" s="5" t="s">
        <v>4547</v>
      </c>
    </row>
    <row r="1485" spans="1:3" x14ac:dyDescent="0.25">
      <c r="C1485" s="5" t="s">
        <v>4548</v>
      </c>
    </row>
    <row r="1486" spans="1:3" x14ac:dyDescent="0.25">
      <c r="C1486" s="5"/>
    </row>
    <row r="1487" spans="1:3" x14ac:dyDescent="0.25">
      <c r="A1487" s="7">
        <v>44229</v>
      </c>
      <c r="C1487" s="5" t="s">
        <v>4550</v>
      </c>
    </row>
    <row r="1488" spans="1:3" x14ac:dyDescent="0.25">
      <c r="C1488" s="5" t="s">
        <v>4551</v>
      </c>
    </row>
    <row r="1489" spans="1:3" x14ac:dyDescent="0.25">
      <c r="C1489" s="5"/>
    </row>
    <row r="1490" spans="1:3" x14ac:dyDescent="0.25">
      <c r="A1490" s="7">
        <v>44230</v>
      </c>
      <c r="C1490" s="5" t="s">
        <v>4555</v>
      </c>
    </row>
    <row r="1491" spans="1:3" x14ac:dyDescent="0.25">
      <c r="C1491" s="5" t="s">
        <v>4554</v>
      </c>
    </row>
    <row r="1492" spans="1:3" x14ac:dyDescent="0.25">
      <c r="C1492" s="5"/>
    </row>
    <row r="1493" spans="1:3" x14ac:dyDescent="0.25">
      <c r="A1493" s="7">
        <v>44237</v>
      </c>
      <c r="C1493" s="5" t="s">
        <v>4559</v>
      </c>
    </row>
    <row r="1494" spans="1:3" x14ac:dyDescent="0.25">
      <c r="C1494" s="5" t="s">
        <v>4560</v>
      </c>
    </row>
    <row r="1495" spans="1:3" x14ac:dyDescent="0.25">
      <c r="C1495" s="5"/>
    </row>
    <row r="1496" spans="1:3" x14ac:dyDescent="0.25">
      <c r="A1496" s="7">
        <v>44239</v>
      </c>
      <c r="C1496" s="5" t="s">
        <v>4566</v>
      </c>
    </row>
    <row r="1497" spans="1:3" x14ac:dyDescent="0.25">
      <c r="C1497" s="5" t="s">
        <v>4561</v>
      </c>
    </row>
    <row r="1498" spans="1:3" x14ac:dyDescent="0.25">
      <c r="C1498" s="5"/>
    </row>
    <row r="1499" spans="1:3" x14ac:dyDescent="0.25">
      <c r="A1499" s="7">
        <v>44239</v>
      </c>
      <c r="C1499" s="5" t="s">
        <v>4563</v>
      </c>
    </row>
    <row r="1500" spans="1:3" x14ac:dyDescent="0.25">
      <c r="C1500" s="5" t="s">
        <v>4562</v>
      </c>
    </row>
    <row r="1501" spans="1:3" x14ac:dyDescent="0.25">
      <c r="C1501" s="5"/>
    </row>
    <row r="1502" spans="1:3" x14ac:dyDescent="0.25">
      <c r="A1502" s="7">
        <v>44240</v>
      </c>
      <c r="C1502" s="5" t="s">
        <v>4565</v>
      </c>
    </row>
    <row r="1503" spans="1:3" x14ac:dyDescent="0.25">
      <c r="C1503" s="5" t="s">
        <v>4564</v>
      </c>
    </row>
    <row r="1504" spans="1:3" x14ac:dyDescent="0.25">
      <c r="C1504" s="5"/>
    </row>
    <row r="1505" spans="1:3" x14ac:dyDescent="0.25">
      <c r="A1505" s="7">
        <v>44240</v>
      </c>
      <c r="C1505" s="5" t="s">
        <v>4567</v>
      </c>
    </row>
    <row r="1506" spans="1:3" x14ac:dyDescent="0.25">
      <c r="C1506" s="5" t="s">
        <v>4594</v>
      </c>
    </row>
    <row r="1507" spans="1:3" x14ac:dyDescent="0.25">
      <c r="C1507" s="5"/>
    </row>
    <row r="1508" spans="1:3" x14ac:dyDescent="0.25">
      <c r="A1508" s="7">
        <v>44268</v>
      </c>
      <c r="C1508" s="5" t="s">
        <v>4695</v>
      </c>
    </row>
    <row r="1509" spans="1:3" x14ac:dyDescent="0.25">
      <c r="C1509" s="5" t="s">
        <v>4694</v>
      </c>
    </row>
    <row r="1510" spans="1:3" x14ac:dyDescent="0.25">
      <c r="C1510" s="5"/>
    </row>
    <row r="1511" spans="1:3" x14ac:dyDescent="0.25">
      <c r="A1511" s="7">
        <v>44273</v>
      </c>
      <c r="C1511" s="5" t="s">
        <v>4699</v>
      </c>
    </row>
    <row r="1512" spans="1:3" x14ac:dyDescent="0.25">
      <c r="C1512" s="5"/>
    </row>
    <row r="1513" spans="1:3" x14ac:dyDescent="0.25">
      <c r="A1513" s="7">
        <v>44274</v>
      </c>
      <c r="C1513" s="5" t="s">
        <v>4749</v>
      </c>
    </row>
    <row r="1514" spans="1:3" x14ac:dyDescent="0.25">
      <c r="C1514" s="5" t="s">
        <v>4750</v>
      </c>
    </row>
    <row r="1515" spans="1:3" x14ac:dyDescent="0.25">
      <c r="C1515" s="5"/>
    </row>
    <row r="1516" spans="1:3" x14ac:dyDescent="0.25">
      <c r="A1516" s="7">
        <v>44277</v>
      </c>
      <c r="C1516" s="5" t="s">
        <v>4762</v>
      </c>
    </row>
    <row r="1517" spans="1:3" x14ac:dyDescent="0.25">
      <c r="C1517" s="5" t="s">
        <v>4763</v>
      </c>
    </row>
    <row r="1518" spans="1:3" x14ac:dyDescent="0.25">
      <c r="C1518" s="5"/>
    </row>
    <row r="1519" spans="1:3" x14ac:dyDescent="0.25">
      <c r="A1519" s="7">
        <v>44281</v>
      </c>
      <c r="C1519" s="5" t="s">
        <v>4774</v>
      </c>
    </row>
    <row r="1520" spans="1:3" x14ac:dyDescent="0.25">
      <c r="C1520" s="5" t="s">
        <v>4775</v>
      </c>
    </row>
    <row r="1521" spans="1:3" x14ac:dyDescent="0.25">
      <c r="C1521" s="5"/>
    </row>
    <row r="1522" spans="1:3" x14ac:dyDescent="0.25">
      <c r="A1522" s="7">
        <v>44281</v>
      </c>
      <c r="C1522" s="5" t="s">
        <v>4777</v>
      </c>
    </row>
    <row r="1523" spans="1:3" x14ac:dyDescent="0.25">
      <c r="C1523" s="5" t="s">
        <v>4778</v>
      </c>
    </row>
    <row r="1524" spans="1:3" x14ac:dyDescent="0.25">
      <c r="C1524" s="5"/>
    </row>
    <row r="1525" spans="1:3" x14ac:dyDescent="0.25">
      <c r="A1525" s="7">
        <v>44282</v>
      </c>
      <c r="C1525" s="5" t="s">
        <v>4947</v>
      </c>
    </row>
    <row r="1526" spans="1:3" x14ac:dyDescent="0.25">
      <c r="C1526" s="5"/>
    </row>
    <row r="1527" spans="1:3" x14ac:dyDescent="0.25">
      <c r="A1527" s="7">
        <v>44282</v>
      </c>
      <c r="C1527" s="5" t="s">
        <v>4949</v>
      </c>
    </row>
    <row r="1528" spans="1:3" x14ac:dyDescent="0.25">
      <c r="C1528" s="5" t="s">
        <v>4948</v>
      </c>
    </row>
    <row r="1529" spans="1:3" x14ac:dyDescent="0.25">
      <c r="C1529" s="5"/>
    </row>
    <row r="1530" spans="1:3" x14ac:dyDescent="0.25">
      <c r="A1530" s="7">
        <v>44283</v>
      </c>
      <c r="C1530" s="5" t="s">
        <v>4950</v>
      </c>
    </row>
    <row r="1531" spans="1:3" x14ac:dyDescent="0.25">
      <c r="C1531" s="5" t="s">
        <v>4951</v>
      </c>
    </row>
    <row r="1532" spans="1:3" x14ac:dyDescent="0.25">
      <c r="C1532" s="5"/>
    </row>
    <row r="1533" spans="1:3" x14ac:dyDescent="0.25">
      <c r="A1533" s="7">
        <v>44283</v>
      </c>
      <c r="C1533" s="5" t="s">
        <v>4952</v>
      </c>
    </row>
    <row r="1534" spans="1:3" x14ac:dyDescent="0.25">
      <c r="C1534" s="5" t="s">
        <v>4953</v>
      </c>
    </row>
    <row r="1535" spans="1:3" x14ac:dyDescent="0.25">
      <c r="C1535" s="5"/>
    </row>
    <row r="1536" spans="1:3" x14ac:dyDescent="0.25">
      <c r="A1536" s="7">
        <v>44283</v>
      </c>
      <c r="C1536" s="5" t="s">
        <v>4954</v>
      </c>
    </row>
    <row r="1537" spans="1:3" x14ac:dyDescent="0.25">
      <c r="C1537" s="5" t="s">
        <v>4955</v>
      </c>
    </row>
    <row r="1538" spans="1:3" x14ac:dyDescent="0.25">
      <c r="C1538" s="5"/>
    </row>
    <row r="1539" spans="1:3" x14ac:dyDescent="0.25">
      <c r="A1539" s="7">
        <v>44283</v>
      </c>
      <c r="C1539" s="5" t="s">
        <v>4956</v>
      </c>
    </row>
    <row r="1540" spans="1:3" x14ac:dyDescent="0.25">
      <c r="C1540" s="5" t="s">
        <v>4957</v>
      </c>
    </row>
    <row r="1541" spans="1:3" x14ac:dyDescent="0.25">
      <c r="C1541" s="5"/>
    </row>
    <row r="1542" spans="1:3" x14ac:dyDescent="0.25">
      <c r="A1542" s="7">
        <v>44284</v>
      </c>
      <c r="C1542" s="5" t="s">
        <v>4960</v>
      </c>
    </row>
    <row r="1543" spans="1:3" x14ac:dyDescent="0.25">
      <c r="C1543" s="5"/>
    </row>
    <row r="1544" spans="1:3" x14ac:dyDescent="0.25">
      <c r="A1544" s="7">
        <v>44284</v>
      </c>
      <c r="C1544" s="5" t="s">
        <v>4961</v>
      </c>
    </row>
    <row r="1545" spans="1:3" x14ac:dyDescent="0.25">
      <c r="C1545" s="5"/>
    </row>
    <row r="1546" spans="1:3" x14ac:dyDescent="0.25">
      <c r="A1546" s="7">
        <v>44294</v>
      </c>
      <c r="C1546" s="5" t="s">
        <v>4964</v>
      </c>
    </row>
    <row r="1547" spans="1:3" x14ac:dyDescent="0.25">
      <c r="C1547" s="5"/>
    </row>
    <row r="1548" spans="1:3" x14ac:dyDescent="0.25">
      <c r="A1548" s="7">
        <v>44294</v>
      </c>
      <c r="C1548" s="5" t="s">
        <v>4965</v>
      </c>
    </row>
    <row r="1549" spans="1:3" x14ac:dyDescent="0.25">
      <c r="C1549" s="5"/>
    </row>
    <row r="1550" spans="1:3" x14ac:dyDescent="0.25">
      <c r="A1550" s="7">
        <v>44295</v>
      </c>
      <c r="C1550" s="5" t="s">
        <v>4963</v>
      </c>
    </row>
    <row r="1551" spans="1:3" x14ac:dyDescent="0.25">
      <c r="C1551" s="5" t="s">
        <v>4968</v>
      </c>
    </row>
    <row r="1552" spans="1:3" x14ac:dyDescent="0.25">
      <c r="C1552" s="5"/>
    </row>
    <row r="1553" spans="1:3" x14ac:dyDescent="0.25">
      <c r="A1553" s="7">
        <v>44296</v>
      </c>
      <c r="C1553" s="5" t="s">
        <v>4967</v>
      </c>
    </row>
    <row r="1554" spans="1:3" x14ac:dyDescent="0.25">
      <c r="C1554" s="5"/>
    </row>
    <row r="1555" spans="1:3" x14ac:dyDescent="0.25">
      <c r="A1555" s="7">
        <v>44296</v>
      </c>
      <c r="C1555" s="5" t="s">
        <v>4966</v>
      </c>
    </row>
    <row r="1556" spans="1:3" x14ac:dyDescent="0.25">
      <c r="C1556" s="5"/>
    </row>
    <row r="1557" spans="1:3" x14ac:dyDescent="0.25">
      <c r="A1557" s="7">
        <v>44296</v>
      </c>
      <c r="C1557" s="5" t="s">
        <v>4974</v>
      </c>
    </row>
    <row r="1558" spans="1:3" x14ac:dyDescent="0.25">
      <c r="C1558" s="5"/>
    </row>
    <row r="1559" spans="1:3" x14ac:dyDescent="0.25">
      <c r="A1559" s="7">
        <v>44345</v>
      </c>
      <c r="C1559" s="5" t="s">
        <v>4972</v>
      </c>
    </row>
    <row r="1560" spans="1:3" x14ac:dyDescent="0.25">
      <c r="C1560" s="5" t="s">
        <v>4973</v>
      </c>
    </row>
    <row r="1561" spans="1:3" x14ac:dyDescent="0.25">
      <c r="C1561" s="5" t="s">
        <v>4975</v>
      </c>
    </row>
    <row r="1562" spans="1:3" x14ac:dyDescent="0.25">
      <c r="C1562" s="5"/>
    </row>
    <row r="1563" spans="1:3" x14ac:dyDescent="0.25">
      <c r="A1563" s="7">
        <v>44348</v>
      </c>
      <c r="C1563" s="5" t="s">
        <v>4978</v>
      </c>
    </row>
    <row r="1564" spans="1:3" x14ac:dyDescent="0.25">
      <c r="C1564" s="5" t="s">
        <v>4971</v>
      </c>
    </row>
    <row r="1565" spans="1:3" x14ac:dyDescent="0.25">
      <c r="C1565" s="5" t="s">
        <v>4977</v>
      </c>
    </row>
    <row r="1566" spans="1:3" x14ac:dyDescent="0.25">
      <c r="C1566" s="5"/>
    </row>
    <row r="1567" spans="1:3" x14ac:dyDescent="0.25">
      <c r="A1567" s="7">
        <v>44348</v>
      </c>
      <c r="C1567" s="5" t="s">
        <v>4970</v>
      </c>
    </row>
    <row r="1568" spans="1:3" x14ac:dyDescent="0.25">
      <c r="C1568" s="5" t="s">
        <v>4969</v>
      </c>
    </row>
    <row r="1569" spans="1:3" x14ac:dyDescent="0.25">
      <c r="C1569" s="5" t="s">
        <v>4976</v>
      </c>
    </row>
    <row r="1570" spans="1:3" x14ac:dyDescent="0.25">
      <c r="C1570" s="5"/>
    </row>
    <row r="1571" spans="1:3" x14ac:dyDescent="0.25">
      <c r="A1571" s="7">
        <v>44365</v>
      </c>
      <c r="C1571" s="5" t="s">
        <v>4980</v>
      </c>
    </row>
    <row r="1572" spans="1:3" x14ac:dyDescent="0.25">
      <c r="C1572" s="5" t="s">
        <v>4979</v>
      </c>
    </row>
    <row r="1573" spans="1:3" x14ac:dyDescent="0.25">
      <c r="C1573" s="5" t="s">
        <v>4983</v>
      </c>
    </row>
    <row r="1574" spans="1:3" x14ac:dyDescent="0.25">
      <c r="C1574" s="5"/>
    </row>
    <row r="1575" spans="1:3" x14ac:dyDescent="0.25">
      <c r="A1575" s="7">
        <v>44354</v>
      </c>
      <c r="C1575" s="5" t="s">
        <v>4982</v>
      </c>
    </row>
    <row r="1576" spans="1:3" x14ac:dyDescent="0.25">
      <c r="C1576" s="5" t="s">
        <v>4981</v>
      </c>
    </row>
    <row r="1577" spans="1:3" x14ac:dyDescent="0.25">
      <c r="C1577" s="5"/>
    </row>
    <row r="1578" spans="1:3" x14ac:dyDescent="0.25">
      <c r="A1578" s="7">
        <v>44371</v>
      </c>
      <c r="C1578" s="5" t="s">
        <v>4984</v>
      </c>
    </row>
    <row r="1579" spans="1:3" x14ac:dyDescent="0.25">
      <c r="C1579" s="5" t="s">
        <v>4985</v>
      </c>
    </row>
    <row r="1580" spans="1:3" x14ac:dyDescent="0.25">
      <c r="C1580" s="5"/>
    </row>
    <row r="1581" spans="1:3" x14ac:dyDescent="0.25">
      <c r="A1581" s="7">
        <v>44372</v>
      </c>
      <c r="C1581" s="5" t="s">
        <v>4986</v>
      </c>
    </row>
    <row r="1582" spans="1:3" x14ac:dyDescent="0.25">
      <c r="C1582" s="5" t="s">
        <v>4987</v>
      </c>
    </row>
    <row r="1583" spans="1:3" x14ac:dyDescent="0.25">
      <c r="C1583" s="5" t="s">
        <v>4988</v>
      </c>
    </row>
    <row r="1584" spans="1:3" x14ac:dyDescent="0.25">
      <c r="C1584" s="5"/>
    </row>
    <row r="1585" spans="1:4" x14ac:dyDescent="0.25">
      <c r="A1585" s="7">
        <v>44383</v>
      </c>
      <c r="C1585" s="5" t="s">
        <v>4989</v>
      </c>
    </row>
    <row r="1586" spans="1:4" x14ac:dyDescent="0.25">
      <c r="C1586" s="5" t="s">
        <v>4990</v>
      </c>
    </row>
    <row r="1587" spans="1:4" x14ac:dyDescent="0.25">
      <c r="C1587" s="5"/>
    </row>
    <row r="1588" spans="1:4" x14ac:dyDescent="0.25">
      <c r="A1588" s="7">
        <v>44405</v>
      </c>
      <c r="C1588" s="5" t="s">
        <v>4991</v>
      </c>
    </row>
    <row r="1589" spans="1:4" x14ac:dyDescent="0.25">
      <c r="C1589" s="5" t="s">
        <v>4992</v>
      </c>
    </row>
    <row r="1590" spans="1:4" x14ac:dyDescent="0.25">
      <c r="C1590" s="5" t="s">
        <v>4993</v>
      </c>
    </row>
    <row r="1591" spans="1:4" x14ac:dyDescent="0.25">
      <c r="C1591" s="5"/>
      <c r="D1591" s="374"/>
    </row>
    <row r="1592" spans="1:4" x14ac:dyDescent="0.25">
      <c r="A1592" s="7">
        <v>44439</v>
      </c>
      <c r="C1592" s="5" t="s">
        <v>4994</v>
      </c>
      <c r="D1592" s="374"/>
    </row>
    <row r="1593" spans="1:4" x14ac:dyDescent="0.25">
      <c r="C1593" s="5" t="s">
        <v>4995</v>
      </c>
    </row>
    <row r="1594" spans="1:4" x14ac:dyDescent="0.25">
      <c r="C1594" s="5"/>
    </row>
    <row r="1595" spans="1:4" x14ac:dyDescent="0.25">
      <c r="A1595" s="7">
        <v>44439</v>
      </c>
      <c r="C1595" s="5" t="s">
        <v>4996</v>
      </c>
    </row>
    <row r="1596" spans="1:4" x14ac:dyDescent="0.25">
      <c r="C1596" s="5" t="s">
        <v>4997</v>
      </c>
    </row>
    <row r="1597" spans="1:4" x14ac:dyDescent="0.25">
      <c r="C1597" s="5"/>
    </row>
    <row r="1598" spans="1:4" x14ac:dyDescent="0.25">
      <c r="A1598" s="7">
        <v>44439</v>
      </c>
      <c r="C1598" s="5" t="s">
        <v>4998</v>
      </c>
    </row>
    <row r="1599" spans="1:4" x14ac:dyDescent="0.25">
      <c r="C1599" s="5" t="s">
        <v>4999</v>
      </c>
    </row>
    <row r="1600" spans="1:4" x14ac:dyDescent="0.25">
      <c r="C1600" s="5"/>
    </row>
    <row r="1601" spans="1:3" x14ac:dyDescent="0.25">
      <c r="A1601" s="7">
        <v>44440</v>
      </c>
      <c r="C1601" s="5" t="s">
        <v>5001</v>
      </c>
    </row>
    <row r="1602" spans="1:3" x14ac:dyDescent="0.25">
      <c r="C1602" s="5" t="s">
        <v>5000</v>
      </c>
    </row>
    <row r="1603" spans="1:3" x14ac:dyDescent="0.25">
      <c r="C1603" s="5" t="s">
        <v>5002</v>
      </c>
    </row>
    <row r="1604" spans="1:3" x14ac:dyDescent="0.25">
      <c r="C1604" s="5"/>
    </row>
    <row r="1605" spans="1:3" x14ac:dyDescent="0.25">
      <c r="A1605" s="7">
        <v>44445</v>
      </c>
      <c r="C1605" s="5" t="s">
        <v>5003</v>
      </c>
    </row>
    <row r="1606" spans="1:3" x14ac:dyDescent="0.25">
      <c r="C1606" s="5" t="s">
        <v>5004</v>
      </c>
    </row>
    <row r="1607" spans="1:3" x14ac:dyDescent="0.25">
      <c r="C1607" s="5"/>
    </row>
    <row r="1608" spans="1:3" x14ac:dyDescent="0.25">
      <c r="A1608" s="7">
        <v>44461</v>
      </c>
      <c r="C1608" s="5" t="s">
        <v>5005</v>
      </c>
    </row>
    <row r="1609" spans="1:3" x14ac:dyDescent="0.25">
      <c r="C1609" s="5" t="s">
        <v>5006</v>
      </c>
    </row>
    <row r="1610" spans="1:3" x14ac:dyDescent="0.25">
      <c r="C1610" s="5"/>
    </row>
    <row r="1611" spans="1:3" x14ac:dyDescent="0.25">
      <c r="A1611" s="7">
        <v>44462</v>
      </c>
      <c r="C1611" s="5" t="s">
        <v>5007</v>
      </c>
    </row>
    <row r="1612" spans="1:3" x14ac:dyDescent="0.25">
      <c r="C1612" s="5" t="s">
        <v>5009</v>
      </c>
    </row>
    <row r="1613" spans="1:3" x14ac:dyDescent="0.25">
      <c r="C1613" s="5" t="s">
        <v>5008</v>
      </c>
    </row>
    <row r="1614" spans="1:3" x14ac:dyDescent="0.25">
      <c r="C1614" s="5"/>
    </row>
    <row r="1615" spans="1:3" x14ac:dyDescent="0.25">
      <c r="A1615" s="7">
        <v>44586</v>
      </c>
      <c r="C1615" s="5" t="s">
        <v>5116</v>
      </c>
    </row>
    <row r="1616" spans="1:3" x14ac:dyDescent="0.25">
      <c r="C1616" s="5" t="s">
        <v>5117</v>
      </c>
    </row>
    <row r="1617" spans="1:3" x14ac:dyDescent="0.25">
      <c r="C1617" s="5"/>
    </row>
    <row r="1618" spans="1:3" x14ac:dyDescent="0.25">
      <c r="A1618" s="7">
        <v>44591</v>
      </c>
      <c r="C1618" s="5" t="s">
        <v>5128</v>
      </c>
    </row>
    <row r="1619" spans="1:3" x14ac:dyDescent="0.25">
      <c r="C1619" s="5" t="s">
        <v>5222</v>
      </c>
    </row>
    <row r="1620" spans="1:3" x14ac:dyDescent="0.25">
      <c r="C1620" s="5"/>
    </row>
    <row r="1621" spans="1:3" x14ac:dyDescent="0.25">
      <c r="A1621" s="7">
        <v>44593</v>
      </c>
      <c r="C1621" s="5" t="s">
        <v>5126</v>
      </c>
    </row>
    <row r="1622" spans="1:3" x14ac:dyDescent="0.25">
      <c r="C1622" s="5"/>
    </row>
    <row r="1623" spans="1:3" x14ac:dyDescent="0.25">
      <c r="A1623" s="7">
        <v>44594</v>
      </c>
      <c r="C1623" s="5" t="s">
        <v>5129</v>
      </c>
    </row>
    <row r="1624" spans="1:3" x14ac:dyDescent="0.25">
      <c r="C1624" s="5" t="s">
        <v>5130</v>
      </c>
    </row>
    <row r="1625" spans="1:3" x14ac:dyDescent="0.25">
      <c r="C1625" s="5"/>
    </row>
    <row r="1626" spans="1:3" x14ac:dyDescent="0.25">
      <c r="A1626" s="7">
        <v>44596</v>
      </c>
      <c r="C1626" s="5" t="s">
        <v>5148</v>
      </c>
    </row>
    <row r="1627" spans="1:3" x14ac:dyDescent="0.25">
      <c r="C1627" s="5"/>
    </row>
    <row r="1628" spans="1:3" x14ac:dyDescent="0.25">
      <c r="A1628" s="7">
        <v>44599</v>
      </c>
      <c r="C1628" s="5" t="s">
        <v>5149</v>
      </c>
    </row>
    <row r="1629" spans="1:3" x14ac:dyDescent="0.25">
      <c r="C1629" s="5" t="s">
        <v>5156</v>
      </c>
    </row>
    <row r="1630" spans="1:3" x14ac:dyDescent="0.25">
      <c r="C1630" s="5"/>
    </row>
    <row r="1631" spans="1:3" x14ac:dyDescent="0.25">
      <c r="A1631" s="7">
        <v>44599</v>
      </c>
      <c r="C1631" s="5" t="s">
        <v>5150</v>
      </c>
    </row>
    <row r="1632" spans="1:3" x14ac:dyDescent="0.25">
      <c r="C1632" s="5" t="s">
        <v>5151</v>
      </c>
    </row>
    <row r="1633" spans="1:4" x14ac:dyDescent="0.25">
      <c r="C1633" s="5"/>
    </row>
    <row r="1634" spans="1:4" x14ac:dyDescent="0.25">
      <c r="A1634" s="7">
        <v>44600</v>
      </c>
      <c r="C1634" s="5" t="s">
        <v>5152</v>
      </c>
    </row>
    <row r="1635" spans="1:4" x14ac:dyDescent="0.25">
      <c r="C1635" s="5" t="s">
        <v>5153</v>
      </c>
    </row>
    <row r="1636" spans="1:4" x14ac:dyDescent="0.25">
      <c r="C1636" s="5"/>
    </row>
    <row r="1637" spans="1:4" x14ac:dyDescent="0.25">
      <c r="A1637" s="7">
        <v>44601</v>
      </c>
      <c r="C1637" s="5" t="s">
        <v>5154</v>
      </c>
    </row>
    <row r="1638" spans="1:4" x14ac:dyDescent="0.25">
      <c r="C1638" s="5" t="s">
        <v>5155</v>
      </c>
      <c r="D1638" s="374"/>
    </row>
    <row r="1639" spans="1:4" x14ac:dyDescent="0.25">
      <c r="C1639" s="5"/>
    </row>
    <row r="1640" spans="1:4" x14ac:dyDescent="0.25">
      <c r="A1640" s="7">
        <v>44606</v>
      </c>
      <c r="C1640" s="5" t="s">
        <v>5157</v>
      </c>
    </row>
    <row r="1641" spans="1:4" x14ac:dyDescent="0.25">
      <c r="C1641" s="5" t="s">
        <v>5158</v>
      </c>
    </row>
    <row r="1642" spans="1:4" x14ac:dyDescent="0.25">
      <c r="C1642" s="5"/>
    </row>
    <row r="1643" spans="1:4" x14ac:dyDescent="0.25">
      <c r="A1643" s="7">
        <v>44607</v>
      </c>
      <c r="C1643" s="5" t="s">
        <v>5160</v>
      </c>
    </row>
    <row r="1644" spans="1:4" x14ac:dyDescent="0.25">
      <c r="C1644" s="5" t="s">
        <v>5159</v>
      </c>
    </row>
    <row r="1645" spans="1:4" x14ac:dyDescent="0.25">
      <c r="C1645" s="5"/>
    </row>
    <row r="1646" spans="1:4" x14ac:dyDescent="0.25">
      <c r="A1646" s="7">
        <v>44607</v>
      </c>
      <c r="C1646" s="5" t="s">
        <v>5162</v>
      </c>
    </row>
    <row r="1647" spans="1:4" x14ac:dyDescent="0.25">
      <c r="C1647" s="5" t="s">
        <v>5161</v>
      </c>
    </row>
    <row r="1648" spans="1:4" x14ac:dyDescent="0.25">
      <c r="C1648" s="5"/>
    </row>
    <row r="1649" spans="1:3" x14ac:dyDescent="0.25">
      <c r="A1649" s="7">
        <v>44633</v>
      </c>
      <c r="C1649" s="5" t="s">
        <v>5216</v>
      </c>
    </row>
    <row r="1650" spans="1:3" x14ac:dyDescent="0.25">
      <c r="C1650" s="5" t="s">
        <v>5217</v>
      </c>
    </row>
    <row r="1651" spans="1:3" x14ac:dyDescent="0.25">
      <c r="C1651" s="5"/>
    </row>
    <row r="1652" spans="1:3" x14ac:dyDescent="0.25">
      <c r="A1652" s="7">
        <v>44637</v>
      </c>
      <c r="C1652" s="5" t="s">
        <v>5218</v>
      </c>
    </row>
    <row r="1653" spans="1:3" x14ac:dyDescent="0.25">
      <c r="C1653" s="5" t="s">
        <v>5219</v>
      </c>
    </row>
    <row r="1654" spans="1:3" x14ac:dyDescent="0.25">
      <c r="C1654" s="5"/>
    </row>
    <row r="1655" spans="1:3" x14ac:dyDescent="0.25">
      <c r="A1655" s="7">
        <v>44637</v>
      </c>
      <c r="C1655" s="5" t="s">
        <v>5220</v>
      </c>
    </row>
    <row r="1656" spans="1:3" x14ac:dyDescent="0.25">
      <c r="C1656" s="5" t="s">
        <v>5221</v>
      </c>
    </row>
    <row r="1657" spans="1:3" x14ac:dyDescent="0.25">
      <c r="C1657" s="5"/>
    </row>
    <row r="1658" spans="1:3" x14ac:dyDescent="0.25">
      <c r="A1658" s="7">
        <v>44646</v>
      </c>
      <c r="C1658" s="5" t="s">
        <v>5235</v>
      </c>
    </row>
    <row r="1659" spans="1:3" x14ac:dyDescent="0.25">
      <c r="C1659" s="5" t="s">
        <v>5230</v>
      </c>
    </row>
    <row r="1660" spans="1:3" x14ac:dyDescent="0.25">
      <c r="C1660" s="5"/>
    </row>
    <row r="1661" spans="1:3" x14ac:dyDescent="0.25">
      <c r="A1661" s="7">
        <v>44646</v>
      </c>
      <c r="C1661" s="5" t="s">
        <v>5246</v>
      </c>
    </row>
    <row r="1662" spans="1:3" x14ac:dyDescent="0.25">
      <c r="C1662" s="5"/>
    </row>
    <row r="1663" spans="1:3" x14ac:dyDescent="0.25">
      <c r="A1663" s="7">
        <v>44648</v>
      </c>
      <c r="C1663" s="5" t="s">
        <v>5232</v>
      </c>
    </row>
    <row r="1664" spans="1:3" x14ac:dyDescent="0.25">
      <c r="C1664" s="5" t="s">
        <v>5231</v>
      </c>
    </row>
    <row r="1665" spans="1:3" x14ac:dyDescent="0.25">
      <c r="C1665" s="5"/>
    </row>
    <row r="1666" spans="1:3" x14ac:dyDescent="0.25">
      <c r="A1666" s="7">
        <v>44648</v>
      </c>
      <c r="C1666" s="5" t="s">
        <v>5234</v>
      </c>
    </row>
    <row r="1667" spans="1:3" x14ac:dyDescent="0.25">
      <c r="C1667" s="5" t="s">
        <v>5233</v>
      </c>
    </row>
    <row r="1668" spans="1:3" x14ac:dyDescent="0.25">
      <c r="C1668" s="5"/>
    </row>
    <row r="1669" spans="1:3" x14ac:dyDescent="0.25">
      <c r="A1669" s="7">
        <v>44648</v>
      </c>
      <c r="C1669" s="5" t="s">
        <v>5240</v>
      </c>
    </row>
    <row r="1670" spans="1:3" x14ac:dyDescent="0.25">
      <c r="C1670" s="5" t="s">
        <v>5239</v>
      </c>
    </row>
    <row r="1671" spans="1:3" x14ac:dyDescent="0.25">
      <c r="C1671" s="5"/>
    </row>
    <row r="1672" spans="1:3" x14ac:dyDescent="0.25">
      <c r="A1672" s="7">
        <v>44648</v>
      </c>
      <c r="C1672" s="5" t="s">
        <v>5241</v>
      </c>
    </row>
    <row r="1673" spans="1:3" x14ac:dyDescent="0.25">
      <c r="C1673" s="5" t="s">
        <v>5242</v>
      </c>
    </row>
    <row r="1674" spans="1:3" x14ac:dyDescent="0.25">
      <c r="C1674" s="5"/>
    </row>
    <row r="1675" spans="1:3" x14ac:dyDescent="0.25">
      <c r="A1675" s="7">
        <v>44649</v>
      </c>
      <c r="C1675" s="5" t="s">
        <v>5243</v>
      </c>
    </row>
    <row r="1676" spans="1:3" x14ac:dyDescent="0.25">
      <c r="C1676" s="5"/>
    </row>
    <row r="1677" spans="1:3" x14ac:dyDescent="0.25">
      <c r="A1677" s="7">
        <v>44651</v>
      </c>
      <c r="C1677" s="5" t="s">
        <v>5247</v>
      </c>
    </row>
    <row r="1678" spans="1:3" x14ac:dyDescent="0.25">
      <c r="C1678" s="5" t="s">
        <v>5248</v>
      </c>
    </row>
    <row r="1679" spans="1:3" x14ac:dyDescent="0.25">
      <c r="C1679" s="5"/>
    </row>
    <row r="1680" spans="1:3" x14ac:dyDescent="0.25">
      <c r="A1680" s="7">
        <v>44658</v>
      </c>
      <c r="C1680" s="5" t="s">
        <v>5249</v>
      </c>
    </row>
    <row r="1681" spans="1:3" x14ac:dyDescent="0.25">
      <c r="C1681" s="5" t="s">
        <v>5250</v>
      </c>
    </row>
    <row r="1682" spans="1:3" x14ac:dyDescent="0.25">
      <c r="C1682" s="5"/>
    </row>
    <row r="1683" spans="1:3" x14ac:dyDescent="0.25">
      <c r="A1683" s="7">
        <v>44658</v>
      </c>
      <c r="C1683" s="5" t="s">
        <v>5253</v>
      </c>
    </row>
    <row r="1684" spans="1:3" x14ac:dyDescent="0.25">
      <c r="C1684" s="5"/>
    </row>
    <row r="1685" spans="1:3" x14ac:dyDescent="0.25">
      <c r="A1685" s="7">
        <v>44658</v>
      </c>
      <c r="C1685" s="5" t="s">
        <v>5254</v>
      </c>
    </row>
    <row r="1686" spans="1:3" x14ac:dyDescent="0.25">
      <c r="C1686" s="5"/>
    </row>
    <row r="1687" spans="1:3" x14ac:dyDescent="0.25">
      <c r="A1687" s="7">
        <v>44658</v>
      </c>
      <c r="C1687" s="5" t="s">
        <v>5255</v>
      </c>
    </row>
    <row r="1688" spans="1:3" x14ac:dyDescent="0.25">
      <c r="C1688" s="5"/>
    </row>
    <row r="1689" spans="1:3" x14ac:dyDescent="0.25">
      <c r="A1689" s="7">
        <v>44659</v>
      </c>
      <c r="C1689" s="5" t="s">
        <v>5252</v>
      </c>
    </row>
    <row r="1690" spans="1:3" x14ac:dyDescent="0.25">
      <c r="C1690" s="5" t="s">
        <v>5251</v>
      </c>
    </row>
    <row r="1691" spans="1:3" x14ac:dyDescent="0.25">
      <c r="C1691" s="5"/>
    </row>
    <row r="1692" spans="1:3" x14ac:dyDescent="0.25">
      <c r="A1692" s="7">
        <v>44659</v>
      </c>
      <c r="C1692" s="5" t="s">
        <v>5256</v>
      </c>
    </row>
    <row r="1693" spans="1:3" x14ac:dyDescent="0.25">
      <c r="C1693" s="5"/>
    </row>
    <row r="1694" spans="1:3" x14ac:dyDescent="0.25">
      <c r="A1694" s="7">
        <v>44660</v>
      </c>
      <c r="C1694" s="5" t="s">
        <v>5257</v>
      </c>
    </row>
    <row r="1695" spans="1:3" x14ac:dyDescent="0.25">
      <c r="C1695" s="5"/>
    </row>
    <row r="1696" spans="1:3" x14ac:dyDescent="0.25">
      <c r="A1696" s="7">
        <v>44660</v>
      </c>
      <c r="C1696" s="5" t="s">
        <v>5258</v>
      </c>
    </row>
    <row r="1697" spans="1:3" x14ac:dyDescent="0.25">
      <c r="C1697" s="5"/>
    </row>
    <row r="1698" spans="1:3" x14ac:dyDescent="0.25">
      <c r="A1698" s="7">
        <v>44661</v>
      </c>
      <c r="C1698" s="5" t="s">
        <v>5259</v>
      </c>
    </row>
    <row r="1699" spans="1:3" x14ac:dyDescent="0.25">
      <c r="C1699" s="5"/>
    </row>
    <row r="1700" spans="1:3" x14ac:dyDescent="0.25">
      <c r="A1700" s="7">
        <v>44694</v>
      </c>
      <c r="C1700" s="5" t="s">
        <v>5260</v>
      </c>
    </row>
    <row r="1701" spans="1:3" x14ac:dyDescent="0.25">
      <c r="C1701" s="5" t="s">
        <v>5261</v>
      </c>
    </row>
    <row r="1702" spans="1:3" x14ac:dyDescent="0.25">
      <c r="C1702" s="374"/>
    </row>
    <row r="1703" spans="1:3" x14ac:dyDescent="0.25">
      <c r="A1703" s="7">
        <v>44750</v>
      </c>
      <c r="C1703" s="5" t="s">
        <v>5262</v>
      </c>
    </row>
    <row r="1704" spans="1:3" x14ac:dyDescent="0.25">
      <c r="C1704" s="5" t="s">
        <v>5263</v>
      </c>
    </row>
    <row r="1705" spans="1:3" x14ac:dyDescent="0.25">
      <c r="C1705" s="5"/>
    </row>
    <row r="1706" spans="1:3" x14ac:dyDescent="0.25">
      <c r="A1706" s="7">
        <v>44752</v>
      </c>
      <c r="C1706" s="5" t="s">
        <v>5266</v>
      </c>
    </row>
    <row r="1707" spans="1:3" x14ac:dyDescent="0.25">
      <c r="C1707" s="5" t="s">
        <v>5267</v>
      </c>
    </row>
    <row r="1708" spans="1:3" x14ac:dyDescent="0.25">
      <c r="C1708" s="5"/>
    </row>
    <row r="1709" spans="1:3" x14ac:dyDescent="0.25">
      <c r="A1709" s="7">
        <v>44752</v>
      </c>
      <c r="C1709" s="5" t="s">
        <v>5265</v>
      </c>
    </row>
    <row r="1710" spans="1:3" x14ac:dyDescent="0.25">
      <c r="C1710" s="5" t="s">
        <v>5264</v>
      </c>
    </row>
    <row r="1711" spans="1:3" x14ac:dyDescent="0.25">
      <c r="C1711" s="5"/>
    </row>
    <row r="1712" spans="1:3" x14ac:dyDescent="0.25">
      <c r="A1712" s="7">
        <v>44756</v>
      </c>
      <c r="C1712" s="5" t="s">
        <v>5268</v>
      </c>
    </row>
    <row r="1713" spans="1:3" x14ac:dyDescent="0.25">
      <c r="B1713" s="400">
        <v>44779</v>
      </c>
      <c r="C1713" s="5" t="s">
        <v>5269</v>
      </c>
    </row>
    <row r="1714" spans="1:3" x14ac:dyDescent="0.25">
      <c r="C1714" s="5"/>
    </row>
    <row r="1715" spans="1:3" x14ac:dyDescent="0.25">
      <c r="A1715" s="7">
        <v>44756</v>
      </c>
      <c r="C1715" s="5" t="s">
        <v>5270</v>
      </c>
    </row>
    <row r="1716" spans="1:3" x14ac:dyDescent="0.25">
      <c r="C1716" s="5"/>
    </row>
    <row r="1717" spans="1:3" x14ac:dyDescent="0.25">
      <c r="A1717" s="7">
        <v>44776</v>
      </c>
      <c r="C1717" s="5" t="s">
        <v>5277</v>
      </c>
    </row>
    <row r="1718" spans="1:3" x14ac:dyDescent="0.25">
      <c r="C1718" s="5" t="s">
        <v>5278</v>
      </c>
    </row>
    <row r="1719" spans="1:3" x14ac:dyDescent="0.25">
      <c r="C1719" s="5"/>
    </row>
    <row r="1720" spans="1:3" x14ac:dyDescent="0.25">
      <c r="A1720" s="7">
        <v>44779</v>
      </c>
      <c r="C1720" s="5" t="s">
        <v>5279</v>
      </c>
    </row>
    <row r="1721" spans="1:3" x14ac:dyDescent="0.25">
      <c r="C1721" s="5" t="s">
        <v>5280</v>
      </c>
    </row>
    <row r="1722" spans="1:3" x14ac:dyDescent="0.25">
      <c r="C1722" s="5"/>
    </row>
    <row r="1723" spans="1:3" x14ac:dyDescent="0.25">
      <c r="A1723" s="7">
        <v>44783</v>
      </c>
      <c r="B1723"/>
      <c r="C1723" s="5" t="s">
        <v>5281</v>
      </c>
    </row>
    <row r="1724" spans="1:3" x14ac:dyDescent="0.25">
      <c r="B1724"/>
      <c r="C1724" s="5" t="s">
        <v>5282</v>
      </c>
    </row>
    <row r="1725" spans="1:3" x14ac:dyDescent="0.25">
      <c r="B1725"/>
      <c r="C1725" s="5"/>
    </row>
    <row r="1726" spans="1:3" x14ac:dyDescent="0.25">
      <c r="A1726" s="7">
        <v>44783</v>
      </c>
      <c r="B1726"/>
      <c r="C1726" s="5" t="s">
        <v>5283</v>
      </c>
    </row>
    <row r="1727" spans="1:3" x14ac:dyDescent="0.25">
      <c r="C1727" s="5"/>
    </row>
    <row r="1728" spans="1:3" x14ac:dyDescent="0.25">
      <c r="A1728" s="7">
        <v>44789</v>
      </c>
      <c r="C1728" s="5" t="s">
        <v>5284</v>
      </c>
    </row>
    <row r="1729" spans="1:3" x14ac:dyDescent="0.25">
      <c r="C1729" s="5" t="s">
        <v>5492</v>
      </c>
    </row>
    <row r="1730" spans="1:3" x14ac:dyDescent="0.25">
      <c r="C1730" s="5"/>
    </row>
    <row r="1731" spans="1:3" x14ac:dyDescent="0.25">
      <c r="A1731" s="7">
        <v>44789</v>
      </c>
      <c r="C1731" s="5" t="s">
        <v>5285</v>
      </c>
    </row>
    <row r="1732" spans="1:3" x14ac:dyDescent="0.25">
      <c r="C1732" s="5"/>
    </row>
    <row r="1733" spans="1:3" x14ac:dyDescent="0.25">
      <c r="A1733" s="7">
        <v>44804</v>
      </c>
      <c r="C1733" s="401" t="s">
        <v>5286</v>
      </c>
    </row>
    <row r="1734" spans="1:3" x14ac:dyDescent="0.25">
      <c r="C1734" s="401" t="s">
        <v>5287</v>
      </c>
    </row>
    <row r="1735" spans="1:3" x14ac:dyDescent="0.25">
      <c r="C1735" s="5"/>
    </row>
    <row r="1736" spans="1:3" x14ac:dyDescent="0.25">
      <c r="A1736" s="7">
        <v>44833</v>
      </c>
      <c r="C1736" s="5" t="s">
        <v>5288</v>
      </c>
    </row>
    <row r="1737" spans="1:3" x14ac:dyDescent="0.25">
      <c r="C1737" s="5" t="s">
        <v>5289</v>
      </c>
    </row>
    <row r="1738" spans="1:3" x14ac:dyDescent="0.25">
      <c r="C1738" s="5"/>
    </row>
    <row r="1739" spans="1:3" x14ac:dyDescent="0.25">
      <c r="A1739" s="7">
        <v>44833</v>
      </c>
      <c r="C1739" s="5" t="s">
        <v>5290</v>
      </c>
    </row>
    <row r="1740" spans="1:3" x14ac:dyDescent="0.25">
      <c r="C1740" s="5" t="s">
        <v>5291</v>
      </c>
    </row>
    <row r="1741" spans="1:3" x14ac:dyDescent="0.25">
      <c r="B1741" s="290"/>
      <c r="C1741" s="402" t="s">
        <v>5292</v>
      </c>
    </row>
    <row r="1742" spans="1:3" x14ac:dyDescent="0.25">
      <c r="B1742" s="290"/>
      <c r="C1742" s="5"/>
    </row>
    <row r="1743" spans="1:3" x14ac:dyDescent="0.25">
      <c r="A1743" s="7">
        <v>44841</v>
      </c>
      <c r="B1743" s="290"/>
      <c r="C1743" s="5" t="s">
        <v>5293</v>
      </c>
    </row>
    <row r="1744" spans="1:3" x14ac:dyDescent="0.25">
      <c r="B1744" s="290"/>
      <c r="C1744" s="5" t="s">
        <v>5294</v>
      </c>
    </row>
    <row r="1745" spans="1:3" x14ac:dyDescent="0.25">
      <c r="B1745" s="290"/>
      <c r="C1745" s="5" t="s">
        <v>5256</v>
      </c>
    </row>
    <row r="1746" spans="1:3" x14ac:dyDescent="0.25">
      <c r="B1746" s="290"/>
      <c r="C1746" s="5"/>
    </row>
    <row r="1747" spans="1:3" x14ac:dyDescent="0.25">
      <c r="A1747" s="7">
        <v>44841</v>
      </c>
      <c r="B1747" s="290"/>
      <c r="C1747" s="5" t="s">
        <v>5296</v>
      </c>
    </row>
    <row r="1748" spans="1:3" x14ac:dyDescent="0.25">
      <c r="B1748" s="290"/>
      <c r="C1748" s="5" t="s">
        <v>5295</v>
      </c>
    </row>
    <row r="1749" spans="1:3" x14ac:dyDescent="0.25">
      <c r="B1749" s="290"/>
      <c r="C1749" s="403" t="s">
        <v>5297</v>
      </c>
    </row>
    <row r="1750" spans="1:3" x14ac:dyDescent="0.25">
      <c r="B1750" s="290"/>
      <c r="C1750" s="5"/>
    </row>
    <row r="1751" spans="1:3" x14ac:dyDescent="0.25">
      <c r="A1751" s="7">
        <v>44866</v>
      </c>
      <c r="B1751" s="290"/>
      <c r="C1751" s="5" t="s">
        <v>5300</v>
      </c>
    </row>
    <row r="1752" spans="1:3" x14ac:dyDescent="0.25">
      <c r="B1752" s="290"/>
      <c r="C1752" s="5"/>
    </row>
    <row r="1753" spans="1:3" x14ac:dyDescent="0.25">
      <c r="A1753" s="7">
        <v>44958</v>
      </c>
      <c r="B1753" s="290"/>
      <c r="C1753" s="5" t="s">
        <v>5480</v>
      </c>
    </row>
    <row r="1754" spans="1:3" x14ac:dyDescent="0.25">
      <c r="B1754" s="290"/>
      <c r="C1754" s="5" t="s">
        <v>5481</v>
      </c>
    </row>
    <row r="1755" spans="1:3" x14ac:dyDescent="0.25">
      <c r="B1755" s="290"/>
      <c r="C1755" s="5"/>
    </row>
    <row r="1756" spans="1:3" x14ac:dyDescent="0.25">
      <c r="A1756" s="7">
        <v>44958</v>
      </c>
      <c r="B1756" s="290"/>
      <c r="C1756" s="5" t="s">
        <v>5482</v>
      </c>
    </row>
    <row r="1757" spans="1:3" x14ac:dyDescent="0.25">
      <c r="B1757" s="290"/>
      <c r="C1757" s="5" t="s">
        <v>5483</v>
      </c>
    </row>
    <row r="1758" spans="1:3" x14ac:dyDescent="0.25">
      <c r="B1758" s="290"/>
      <c r="C1758" s="5"/>
    </row>
    <row r="1759" spans="1:3" x14ac:dyDescent="0.25">
      <c r="A1759" s="7">
        <v>44958</v>
      </c>
      <c r="B1759" s="290"/>
      <c r="C1759" s="5" t="s">
        <v>5484</v>
      </c>
    </row>
    <row r="1760" spans="1:3" x14ac:dyDescent="0.25">
      <c r="B1760" s="290"/>
      <c r="C1760" s="5"/>
    </row>
    <row r="1761" spans="1:3" x14ac:dyDescent="0.25">
      <c r="A1761" s="7">
        <v>44958</v>
      </c>
      <c r="B1761" s="290"/>
      <c r="C1761" s="5" t="s">
        <v>5485</v>
      </c>
    </row>
    <row r="1762" spans="1:3" x14ac:dyDescent="0.25">
      <c r="B1762" s="290"/>
      <c r="C1762" s="5"/>
    </row>
    <row r="1763" spans="1:3" x14ac:dyDescent="0.25">
      <c r="A1763" s="7">
        <v>44958</v>
      </c>
      <c r="B1763" s="290"/>
      <c r="C1763" s="5" t="s">
        <v>5487</v>
      </c>
    </row>
    <row r="1764" spans="1:3" x14ac:dyDescent="0.25">
      <c r="B1764" s="290"/>
      <c r="C1764" s="5" t="s">
        <v>5486</v>
      </c>
    </row>
    <row r="1765" spans="1:3" x14ac:dyDescent="0.25">
      <c r="B1765" s="290"/>
      <c r="C1765" s="5"/>
    </row>
    <row r="1766" spans="1:3" x14ac:dyDescent="0.25">
      <c r="A1766" s="7">
        <v>44959</v>
      </c>
      <c r="B1766" s="290"/>
      <c r="C1766" s="5" t="s">
        <v>5488</v>
      </c>
    </row>
    <row r="1767" spans="1:3" x14ac:dyDescent="0.25">
      <c r="B1767" s="290"/>
      <c r="C1767" s="5" t="s">
        <v>5489</v>
      </c>
    </row>
    <row r="1768" spans="1:3" x14ac:dyDescent="0.25">
      <c r="B1768" s="290"/>
      <c r="C1768" s="5"/>
    </row>
    <row r="1769" spans="1:3" x14ac:dyDescent="0.25">
      <c r="A1769" s="7">
        <v>44959</v>
      </c>
      <c r="B1769" s="290"/>
      <c r="C1769" s="5" t="s">
        <v>5490</v>
      </c>
    </row>
    <row r="1770" spans="1:3" x14ac:dyDescent="0.25">
      <c r="B1770" s="290"/>
      <c r="C1770" s="5" t="s">
        <v>5491</v>
      </c>
    </row>
    <row r="1771" spans="1:3" x14ac:dyDescent="0.25">
      <c r="B1771" s="290"/>
      <c r="C1771" s="5"/>
    </row>
    <row r="1772" spans="1:3" x14ac:dyDescent="0.25">
      <c r="A1772" s="7">
        <v>44959</v>
      </c>
      <c r="B1772" s="290"/>
      <c r="C1772" s="5" t="s">
        <v>5493</v>
      </c>
    </row>
    <row r="1773" spans="1:3" x14ac:dyDescent="0.25">
      <c r="B1773" s="290"/>
      <c r="C1773" s="5" t="s">
        <v>5494</v>
      </c>
    </row>
    <row r="1774" spans="1:3" x14ac:dyDescent="0.25">
      <c r="B1774" s="290"/>
      <c r="C1774" s="5"/>
    </row>
    <row r="1775" spans="1:3" x14ac:dyDescent="0.25">
      <c r="A1775" s="7">
        <v>44959</v>
      </c>
      <c r="B1775" s="290"/>
      <c r="C1775" s="5" t="s">
        <v>5495</v>
      </c>
    </row>
    <row r="1776" spans="1:3" x14ac:dyDescent="0.25">
      <c r="B1776" s="290"/>
      <c r="C1776" s="5" t="s">
        <v>5496</v>
      </c>
    </row>
    <row r="1777" spans="1:3" x14ac:dyDescent="0.25">
      <c r="B1777" s="290"/>
      <c r="C1777" s="5"/>
    </row>
    <row r="1778" spans="1:3" x14ac:dyDescent="0.25">
      <c r="A1778" s="7">
        <v>44963</v>
      </c>
      <c r="B1778" s="290"/>
      <c r="C1778" s="5" t="s">
        <v>5499</v>
      </c>
    </row>
    <row r="1779" spans="1:3" x14ac:dyDescent="0.25">
      <c r="B1779" s="290"/>
      <c r="C1779" s="5" t="s">
        <v>5500</v>
      </c>
    </row>
    <row r="1780" spans="1:3" x14ac:dyDescent="0.25">
      <c r="B1780" s="290"/>
      <c r="C1780" s="5"/>
    </row>
    <row r="1781" spans="1:3" x14ac:dyDescent="0.25">
      <c r="A1781" s="7">
        <v>44963</v>
      </c>
      <c r="B1781" s="290"/>
      <c r="C1781" s="5" t="s">
        <v>5498</v>
      </c>
    </row>
    <row r="1782" spans="1:3" x14ac:dyDescent="0.25">
      <c r="B1782" s="290"/>
      <c r="C1782" s="5" t="s">
        <v>5497</v>
      </c>
    </row>
    <row r="1783" spans="1:3" x14ac:dyDescent="0.25">
      <c r="B1783" s="290"/>
      <c r="C1783" s="5"/>
    </row>
    <row r="1784" spans="1:3" x14ac:dyDescent="0.25">
      <c r="A1784" s="7">
        <v>44969</v>
      </c>
      <c r="B1784" s="290"/>
      <c r="C1784" s="5" t="s">
        <v>5503</v>
      </c>
    </row>
    <row r="1785" spans="1:3" x14ac:dyDescent="0.25">
      <c r="B1785" s="290"/>
      <c r="C1785" s="5"/>
    </row>
    <row r="1786" spans="1:3" x14ac:dyDescent="0.25">
      <c r="A1786" s="7">
        <v>45009</v>
      </c>
      <c r="B1786" s="290"/>
      <c r="C1786" s="5" t="s">
        <v>5664</v>
      </c>
    </row>
    <row r="1787" spans="1:3" x14ac:dyDescent="0.25">
      <c r="B1787" s="290"/>
      <c r="C1787" s="5" t="s">
        <v>5663</v>
      </c>
    </row>
    <row r="1788" spans="1:3" x14ac:dyDescent="0.25">
      <c r="B1788" s="290"/>
      <c r="C1788" s="5"/>
    </row>
    <row r="1789" spans="1:3" x14ac:dyDescent="0.25">
      <c r="A1789" s="7">
        <v>45010</v>
      </c>
      <c r="B1789" s="290"/>
      <c r="C1789" s="5" t="s">
        <v>5657</v>
      </c>
    </row>
    <row r="1790" spans="1:3" x14ac:dyDescent="0.25">
      <c r="B1790" s="290"/>
      <c r="C1790" s="5"/>
    </row>
    <row r="1791" spans="1:3" x14ac:dyDescent="0.25">
      <c r="A1791" s="7">
        <v>45010</v>
      </c>
      <c r="B1791" s="290"/>
      <c r="C1791" s="5" t="s">
        <v>5658</v>
      </c>
    </row>
    <row r="1792" spans="1:3" x14ac:dyDescent="0.25">
      <c r="B1792" s="290"/>
      <c r="C1792" s="5" t="s">
        <v>5659</v>
      </c>
    </row>
    <row r="1793" spans="1:3" x14ac:dyDescent="0.25">
      <c r="B1793" s="290"/>
      <c r="C1793" s="5"/>
    </row>
    <row r="1794" spans="1:3" x14ac:dyDescent="0.25">
      <c r="A1794" s="7">
        <v>45011</v>
      </c>
      <c r="B1794" s="290"/>
      <c r="C1794" s="5" t="s">
        <v>5661</v>
      </c>
    </row>
    <row r="1795" spans="1:3" x14ac:dyDescent="0.25">
      <c r="B1795" s="290"/>
      <c r="C1795" s="5"/>
    </row>
    <row r="1796" spans="1:3" x14ac:dyDescent="0.25">
      <c r="A1796" s="7">
        <v>45012</v>
      </c>
      <c r="B1796" s="290"/>
      <c r="C1796" s="5" t="s">
        <v>5666</v>
      </c>
    </row>
    <row r="1797" spans="1:3" x14ac:dyDescent="0.25">
      <c r="B1797" s="290"/>
      <c r="C1797" s="5" t="s">
        <v>5665</v>
      </c>
    </row>
    <row r="1798" spans="1:3" x14ac:dyDescent="0.25">
      <c r="B1798" s="290"/>
      <c r="C1798" s="5"/>
    </row>
    <row r="1799" spans="1:3" x14ac:dyDescent="0.25">
      <c r="A1799" s="7">
        <v>45012</v>
      </c>
      <c r="B1799" s="290"/>
      <c r="C1799" s="5" t="s">
        <v>5668</v>
      </c>
    </row>
    <row r="1800" spans="1:3" x14ac:dyDescent="0.25">
      <c r="B1800" s="290"/>
      <c r="C1800" s="5" t="s">
        <v>5667</v>
      </c>
    </row>
    <row r="1801" spans="1:3" x14ac:dyDescent="0.25">
      <c r="B1801" s="290"/>
      <c r="C1801" s="5"/>
    </row>
    <row r="1802" spans="1:3" x14ac:dyDescent="0.25">
      <c r="A1802" s="7">
        <v>45013</v>
      </c>
      <c r="B1802" s="290"/>
      <c r="C1802" s="5" t="s">
        <v>5669</v>
      </c>
    </row>
    <row r="1803" spans="1:3" x14ac:dyDescent="0.25">
      <c r="B1803" s="290"/>
      <c r="C1803" s="5" t="s">
        <v>5670</v>
      </c>
    </row>
    <row r="1804" spans="1:3" x14ac:dyDescent="0.25">
      <c r="B1804" s="290"/>
      <c r="C1804" s="5"/>
    </row>
    <row r="1805" spans="1:3" x14ac:dyDescent="0.25">
      <c r="A1805" s="7">
        <v>45013</v>
      </c>
      <c r="B1805" s="290"/>
      <c r="C1805" s="5" t="s">
        <v>5671</v>
      </c>
    </row>
    <row r="1806" spans="1:3" x14ac:dyDescent="0.25">
      <c r="B1806" s="290"/>
      <c r="C1806" s="5"/>
    </row>
    <row r="1807" spans="1:3" x14ac:dyDescent="0.25">
      <c r="A1807" s="7">
        <v>45015</v>
      </c>
      <c r="B1807" s="290"/>
      <c r="C1807" s="5" t="s">
        <v>5672</v>
      </c>
    </row>
    <row r="1808" spans="1:3" x14ac:dyDescent="0.25">
      <c r="B1808" s="290"/>
      <c r="C1808" s="5"/>
    </row>
    <row r="1809" spans="1:3" x14ac:dyDescent="0.25">
      <c r="A1809" s="7">
        <v>45016</v>
      </c>
      <c r="B1809" s="290"/>
      <c r="C1809" s="5" t="s">
        <v>5678</v>
      </c>
    </row>
    <row r="1810" spans="1:3" x14ac:dyDescent="0.25">
      <c r="B1810" s="290"/>
      <c r="C1810" s="5" t="s">
        <v>5673</v>
      </c>
    </row>
    <row r="1811" spans="1:3" x14ac:dyDescent="0.25">
      <c r="B1811" s="290"/>
      <c r="C1811" s="5"/>
    </row>
    <row r="1812" spans="1:3" x14ac:dyDescent="0.25">
      <c r="A1812" s="7">
        <v>45021</v>
      </c>
      <c r="B1812" s="290"/>
      <c r="C1812" s="5" t="s">
        <v>5675</v>
      </c>
    </row>
    <row r="1813" spans="1:3" x14ac:dyDescent="0.25">
      <c r="B1813" s="290"/>
      <c r="C1813" s="5"/>
    </row>
    <row r="1814" spans="1:3" x14ac:dyDescent="0.25">
      <c r="A1814" s="7">
        <v>45022</v>
      </c>
      <c r="B1814" s="290"/>
      <c r="C1814" s="5" t="s">
        <v>5685</v>
      </c>
    </row>
    <row r="1815" spans="1:3" x14ac:dyDescent="0.25">
      <c r="B1815" s="290"/>
      <c r="C1815" s="5"/>
    </row>
    <row r="1816" spans="1:3" x14ac:dyDescent="0.25">
      <c r="A1816" s="7">
        <v>45024</v>
      </c>
      <c r="B1816" s="290"/>
      <c r="C1816" s="5" t="s">
        <v>5676</v>
      </c>
    </row>
    <row r="1817" spans="1:3" x14ac:dyDescent="0.25">
      <c r="B1817" s="290"/>
      <c r="C1817" s="5"/>
    </row>
    <row r="1818" spans="1:3" x14ac:dyDescent="0.25">
      <c r="A1818" s="7">
        <v>45095</v>
      </c>
      <c r="B1818" s="290"/>
      <c r="C1818" s="5" t="s">
        <v>5680</v>
      </c>
    </row>
    <row r="1819" spans="1:3" x14ac:dyDescent="0.25">
      <c r="B1819" s="290"/>
      <c r="C1819" s="5" t="s">
        <v>5681</v>
      </c>
    </row>
    <row r="1820" spans="1:3" x14ac:dyDescent="0.25">
      <c r="B1820" s="290"/>
      <c r="C1820" s="5"/>
    </row>
    <row r="1821" spans="1:3" x14ac:dyDescent="0.25">
      <c r="A1821" s="7">
        <v>45098</v>
      </c>
      <c r="B1821" s="290"/>
      <c r="C1821" s="5" t="s">
        <v>5682</v>
      </c>
    </row>
    <row r="1822" spans="1:3" x14ac:dyDescent="0.25">
      <c r="B1822" s="290"/>
      <c r="C1822" s="5"/>
    </row>
    <row r="1823" spans="1:3" x14ac:dyDescent="0.25">
      <c r="A1823" s="7">
        <v>45100</v>
      </c>
      <c r="B1823" s="290"/>
      <c r="C1823" s="5" t="s">
        <v>5684</v>
      </c>
    </row>
    <row r="1824" spans="1:3" x14ac:dyDescent="0.25">
      <c r="B1824" s="290"/>
      <c r="C1824" s="5" t="s">
        <v>5683</v>
      </c>
    </row>
    <row r="1825" spans="1:3" x14ac:dyDescent="0.25">
      <c r="B1825" s="290"/>
      <c r="C1825" s="5"/>
    </row>
    <row r="1826" spans="1:3" x14ac:dyDescent="0.25">
      <c r="A1826" s="7">
        <v>45122</v>
      </c>
      <c r="B1826" s="290"/>
      <c r="C1826" s="5" t="s">
        <v>5686</v>
      </c>
    </row>
    <row r="1827" spans="1:3" x14ac:dyDescent="0.25">
      <c r="B1827" s="290"/>
      <c r="C1827" s="5" t="s">
        <v>5687</v>
      </c>
    </row>
    <row r="1828" spans="1:3" x14ac:dyDescent="0.25">
      <c r="B1828" s="290"/>
      <c r="C1828" s="5"/>
    </row>
    <row r="1829" spans="1:3" x14ac:dyDescent="0.25">
      <c r="A1829" s="7">
        <v>45123</v>
      </c>
      <c r="B1829" s="290"/>
      <c r="C1829" s="5" t="s">
        <v>5689</v>
      </c>
    </row>
    <row r="1830" spans="1:3" x14ac:dyDescent="0.25">
      <c r="B1830" s="290"/>
      <c r="C1830" s="5" t="s">
        <v>5688</v>
      </c>
    </row>
    <row r="1831" spans="1:3" x14ac:dyDescent="0.25">
      <c r="A1831" s="7">
        <v>45123</v>
      </c>
      <c r="B1831" s="290"/>
      <c r="C1831" s="5" t="s">
        <v>5690</v>
      </c>
    </row>
    <row r="1832" spans="1:3" x14ac:dyDescent="0.25">
      <c r="B1832" s="290"/>
      <c r="C1832" s="5"/>
    </row>
    <row r="1833" spans="1:3" x14ac:dyDescent="0.25">
      <c r="A1833" s="7">
        <v>45150</v>
      </c>
      <c r="B1833" s="290"/>
      <c r="C1833" s="5" t="s">
        <v>5691</v>
      </c>
    </row>
    <row r="1834" spans="1:3" x14ac:dyDescent="0.25">
      <c r="B1834" s="290"/>
      <c r="C1834" s="5" t="s">
        <v>5692</v>
      </c>
    </row>
    <row r="1835" spans="1:3" x14ac:dyDescent="0.25">
      <c r="B1835" s="290"/>
      <c r="C1835" s="5"/>
    </row>
    <row r="1836" spans="1:3" x14ac:dyDescent="0.25">
      <c r="A1836" s="7">
        <v>45150</v>
      </c>
      <c r="B1836" s="290"/>
      <c r="C1836" s="5" t="s">
        <v>5693</v>
      </c>
    </row>
    <row r="1837" spans="1:3" x14ac:dyDescent="0.25">
      <c r="B1837" s="290"/>
      <c r="C1837" s="5"/>
    </row>
    <row r="1838" spans="1:3" x14ac:dyDescent="0.25">
      <c r="A1838" s="7">
        <v>45154</v>
      </c>
      <c r="B1838" s="290"/>
      <c r="C1838" s="5" t="s">
        <v>5694</v>
      </c>
    </row>
    <row r="1839" spans="1:3" x14ac:dyDescent="0.25">
      <c r="B1839" s="290"/>
      <c r="C1839" s="5" t="s">
        <v>5695</v>
      </c>
    </row>
    <row r="1840" spans="1:3" x14ac:dyDescent="0.25">
      <c r="A1840" s="7">
        <v>45154</v>
      </c>
      <c r="B1840" s="290"/>
      <c r="C1840" s="5" t="s">
        <v>5697</v>
      </c>
    </row>
    <row r="1841" spans="1:3" x14ac:dyDescent="0.25">
      <c r="B1841" s="290"/>
      <c r="C1841" s="5"/>
    </row>
    <row r="1842" spans="1:3" x14ac:dyDescent="0.25">
      <c r="A1842" s="7">
        <v>45155</v>
      </c>
      <c r="B1842" s="290"/>
      <c r="C1842" s="5" t="s">
        <v>5698</v>
      </c>
    </row>
    <row r="1843" spans="1:3" x14ac:dyDescent="0.25">
      <c r="B1843" s="290"/>
      <c r="C1843" s="5" t="s">
        <v>5700</v>
      </c>
    </row>
    <row r="1844" spans="1:3" x14ac:dyDescent="0.25">
      <c r="B1844" s="290"/>
      <c r="C1844" s="5"/>
    </row>
    <row r="1845" spans="1:3" x14ac:dyDescent="0.25">
      <c r="A1845" s="7">
        <v>45155</v>
      </c>
      <c r="B1845" s="290"/>
      <c r="C1845" s="5" t="s">
        <v>5702</v>
      </c>
    </row>
    <row r="1846" spans="1:3" x14ac:dyDescent="0.25">
      <c r="B1846" s="290"/>
      <c r="C1846" s="5" t="s">
        <v>5699</v>
      </c>
    </row>
    <row r="1847" spans="1:3" x14ac:dyDescent="0.25">
      <c r="B1847" s="290"/>
      <c r="C1847" s="5"/>
    </row>
    <row r="1848" spans="1:3" x14ac:dyDescent="0.25">
      <c r="A1848" s="7">
        <v>45155</v>
      </c>
      <c r="B1848" s="290"/>
      <c r="C1848" s="5" t="s">
        <v>5701</v>
      </c>
    </row>
    <row r="1849" spans="1:3" x14ac:dyDescent="0.25">
      <c r="A1849" s="470"/>
      <c r="B1849" s="290"/>
      <c r="C1849" s="5"/>
    </row>
    <row r="1850" spans="1:3" x14ac:dyDescent="0.25">
      <c r="A1850" s="7">
        <v>45167</v>
      </c>
      <c r="B1850" s="290"/>
      <c r="C1850" s="5" t="s">
        <v>5703</v>
      </c>
    </row>
    <row r="1851" spans="1:3" x14ac:dyDescent="0.25">
      <c r="B1851" s="290"/>
      <c r="C1851" s="5" t="s">
        <v>5704</v>
      </c>
    </row>
    <row r="1852" spans="1:3" x14ac:dyDescent="0.25">
      <c r="B1852" s="290"/>
      <c r="C1852" s="5"/>
    </row>
    <row r="1853" spans="1:3" x14ac:dyDescent="0.25">
      <c r="A1853" s="7">
        <v>45172</v>
      </c>
      <c r="B1853" s="290"/>
      <c r="C1853" s="5" t="s">
        <v>5706</v>
      </c>
    </row>
    <row r="1854" spans="1:3" x14ac:dyDescent="0.25">
      <c r="B1854" s="290"/>
      <c r="C1854" s="5" t="s">
        <v>5705</v>
      </c>
    </row>
    <row r="1855" spans="1:3" x14ac:dyDescent="0.25">
      <c r="B1855" s="290"/>
      <c r="C1855" s="5"/>
    </row>
    <row r="1856" spans="1:3" x14ac:dyDescent="0.25">
      <c r="A1856" s="7">
        <v>45174</v>
      </c>
      <c r="B1856" s="290"/>
      <c r="C1856" s="5" t="s">
        <v>5708</v>
      </c>
    </row>
    <row r="1857" spans="1:4" x14ac:dyDescent="0.25">
      <c r="B1857" s="290"/>
      <c r="C1857" s="5" t="s">
        <v>5707</v>
      </c>
    </row>
    <row r="1858" spans="1:4" x14ac:dyDescent="0.25">
      <c r="B1858" s="290"/>
      <c r="C1858" s="5"/>
    </row>
    <row r="1859" spans="1:4" x14ac:dyDescent="0.25">
      <c r="A1859" s="7">
        <v>45174</v>
      </c>
      <c r="B1859" s="290"/>
      <c r="C1859" s="5" t="s">
        <v>5709</v>
      </c>
    </row>
    <row r="1860" spans="1:4" x14ac:dyDescent="0.25">
      <c r="B1860" s="290"/>
      <c r="C1860" s="5"/>
    </row>
    <row r="1861" spans="1:4" x14ac:dyDescent="0.25">
      <c r="A1861" s="7">
        <v>45175</v>
      </c>
      <c r="B1861" s="290"/>
      <c r="C1861" s="5" t="s">
        <v>5710</v>
      </c>
    </row>
    <row r="1862" spans="1:4" x14ac:dyDescent="0.25">
      <c r="B1862" s="290"/>
      <c r="C1862" s="471" t="s">
        <v>5711</v>
      </c>
    </row>
    <row r="1863" spans="1:4" x14ac:dyDescent="0.25">
      <c r="B1863" s="290"/>
      <c r="C1863" s="5"/>
    </row>
    <row r="1864" spans="1:4" x14ac:dyDescent="0.25">
      <c r="A1864" s="7">
        <v>45184</v>
      </c>
      <c r="B1864" s="290"/>
      <c r="C1864" s="5" t="s">
        <v>5713</v>
      </c>
    </row>
    <row r="1865" spans="1:4" x14ac:dyDescent="0.25">
      <c r="B1865" s="290"/>
      <c r="C1865" s="5" t="s">
        <v>5712</v>
      </c>
    </row>
    <row r="1866" spans="1:4" x14ac:dyDescent="0.25">
      <c r="B1866" s="290"/>
      <c r="C1866" s="5"/>
    </row>
    <row r="1867" spans="1:4" x14ac:dyDescent="0.25">
      <c r="A1867" s="7">
        <v>45184</v>
      </c>
      <c r="B1867" s="290"/>
      <c r="C1867" s="5" t="s">
        <v>5714</v>
      </c>
    </row>
    <row r="1868" spans="1:4" x14ac:dyDescent="0.25">
      <c r="B1868" s="290"/>
      <c r="C1868" s="5"/>
    </row>
    <row r="1869" spans="1:4" x14ac:dyDescent="0.25">
      <c r="A1869" s="7">
        <v>45198</v>
      </c>
      <c r="B1869" s="290"/>
      <c r="C1869" s="5" t="s">
        <v>5716</v>
      </c>
    </row>
    <row r="1870" spans="1:4" x14ac:dyDescent="0.25">
      <c r="B1870" s="290"/>
      <c r="C1870" s="5" t="s">
        <v>5718</v>
      </c>
    </row>
    <row r="1871" spans="1:4" x14ac:dyDescent="0.25">
      <c r="B1871" s="290"/>
      <c r="C1871" s="5"/>
      <c r="D1871" s="4"/>
    </row>
    <row r="1872" spans="1:4" x14ac:dyDescent="0.25">
      <c r="A1872" s="7">
        <v>45198</v>
      </c>
      <c r="B1872" s="290"/>
      <c r="C1872" s="5" t="s">
        <v>5717</v>
      </c>
      <c r="D1872"/>
    </row>
    <row r="1873" spans="1:4" x14ac:dyDescent="0.25">
      <c r="B1873" s="290"/>
      <c r="C1873" s="5"/>
      <c r="D1873" s="4"/>
    </row>
    <row r="1874" spans="1:4" x14ac:dyDescent="0.25">
      <c r="A1874" s="7">
        <v>45229</v>
      </c>
      <c r="B1874" s="290"/>
      <c r="C1874" s="5" t="s">
        <v>5720</v>
      </c>
      <c r="D1874"/>
    </row>
    <row r="1875" spans="1:4" x14ac:dyDescent="0.25">
      <c r="B1875" s="290"/>
      <c r="C1875" s="5" t="s">
        <v>5721</v>
      </c>
      <c r="D1875" s="4"/>
    </row>
    <row r="1876" spans="1:4" x14ac:dyDescent="0.25">
      <c r="B1876" s="290"/>
      <c r="C1876" s="5"/>
      <c r="D1876"/>
    </row>
    <row r="1877" spans="1:4" x14ac:dyDescent="0.25">
      <c r="A1877" s="7">
        <v>45267</v>
      </c>
      <c r="B1877" s="290"/>
      <c r="C1877" s="5" t="s">
        <v>5956</v>
      </c>
      <c r="D1877" s="4"/>
    </row>
    <row r="1878" spans="1:4" x14ac:dyDescent="0.25">
      <c r="B1878" s="290"/>
      <c r="C1878" s="5" t="s">
        <v>5957</v>
      </c>
      <c r="D1878"/>
    </row>
    <row r="1879" spans="1:4" x14ac:dyDescent="0.25">
      <c r="B1879" s="290"/>
      <c r="C1879" s="5"/>
      <c r="D1879" s="4"/>
    </row>
    <row r="1880" spans="1:4" x14ac:dyDescent="0.25">
      <c r="A1880" s="7">
        <v>45325</v>
      </c>
      <c r="B1880" s="290"/>
      <c r="C1880" s="5" t="s">
        <v>5962</v>
      </c>
    </row>
    <row r="1881" spans="1:4" x14ac:dyDescent="0.25">
      <c r="B1881" s="290"/>
      <c r="C1881" s="5" t="s">
        <v>5961</v>
      </c>
    </row>
    <row r="1882" spans="1:4" x14ac:dyDescent="0.25">
      <c r="B1882" s="290"/>
      <c r="C1882" s="5"/>
    </row>
    <row r="1883" spans="1:4" x14ac:dyDescent="0.25">
      <c r="A1883" s="7">
        <v>45326</v>
      </c>
      <c r="B1883" s="290"/>
      <c r="C1883" s="5" t="s">
        <v>5964</v>
      </c>
    </row>
    <row r="1884" spans="1:4" x14ac:dyDescent="0.25">
      <c r="B1884" s="290"/>
      <c r="C1884" s="5" t="s">
        <v>5963</v>
      </c>
    </row>
    <row r="1885" spans="1:4" x14ac:dyDescent="0.25">
      <c r="B1885" s="290"/>
      <c r="C1885" s="5"/>
    </row>
    <row r="1886" spans="1:4" x14ac:dyDescent="0.25">
      <c r="A1886" s="7">
        <v>45327</v>
      </c>
      <c r="B1886" s="290"/>
      <c r="C1886" s="5" t="s">
        <v>5967</v>
      </c>
    </row>
    <row r="1887" spans="1:4" x14ac:dyDescent="0.25">
      <c r="B1887" s="290"/>
      <c r="C1887" s="5" t="s">
        <v>5966</v>
      </c>
    </row>
    <row r="1888" spans="1:4" x14ac:dyDescent="0.25">
      <c r="B1888" s="290"/>
      <c r="C1888" s="5"/>
    </row>
    <row r="1889" spans="1:3" x14ac:dyDescent="0.25">
      <c r="A1889" s="7">
        <v>45327</v>
      </c>
      <c r="B1889" s="290"/>
      <c r="C1889" s="5" t="s">
        <v>5969</v>
      </c>
    </row>
    <row r="1890" spans="1:3" x14ac:dyDescent="0.25">
      <c r="B1890" s="290"/>
      <c r="C1890" s="5" t="s">
        <v>5968</v>
      </c>
    </row>
    <row r="1891" spans="1:3" x14ac:dyDescent="0.25">
      <c r="B1891" s="290"/>
      <c r="C1891" s="5"/>
    </row>
    <row r="1892" spans="1:3" x14ac:dyDescent="0.25">
      <c r="A1892" s="7">
        <v>45330</v>
      </c>
      <c r="B1892" s="290"/>
      <c r="C1892" s="5" t="s">
        <v>5972</v>
      </c>
    </row>
    <row r="1893" spans="1:3" x14ac:dyDescent="0.25">
      <c r="B1893" s="290"/>
      <c r="C1893" s="5" t="s">
        <v>5971</v>
      </c>
    </row>
    <row r="1894" spans="1:3" x14ac:dyDescent="0.25">
      <c r="B1894" s="290"/>
      <c r="C1894" s="5"/>
    </row>
    <row r="1895" spans="1:3" x14ac:dyDescent="0.25">
      <c r="A1895" s="7">
        <v>45331</v>
      </c>
      <c r="B1895" s="290"/>
      <c r="C1895" s="5" t="s">
        <v>5973</v>
      </c>
    </row>
    <row r="1896" spans="1:3" x14ac:dyDescent="0.25">
      <c r="B1896" s="290"/>
      <c r="C1896" s="5" t="s">
        <v>5974</v>
      </c>
    </row>
    <row r="1897" spans="1:3" x14ac:dyDescent="0.25">
      <c r="B1897" s="290"/>
      <c r="C1897" s="5"/>
    </row>
    <row r="1898" spans="1:3" x14ac:dyDescent="0.25">
      <c r="A1898" s="7">
        <v>45332</v>
      </c>
      <c r="B1898" s="290"/>
      <c r="C1898" s="5" t="s">
        <v>5976</v>
      </c>
    </row>
    <row r="1899" spans="1:3" x14ac:dyDescent="0.25">
      <c r="B1899" s="290"/>
      <c r="C1899" s="5" t="s">
        <v>5975</v>
      </c>
    </row>
    <row r="1900" spans="1:3" x14ac:dyDescent="0.25">
      <c r="B1900" s="290"/>
      <c r="C1900" s="5"/>
    </row>
    <row r="1901" spans="1:3" x14ac:dyDescent="0.25">
      <c r="A1901" s="7">
        <v>45333</v>
      </c>
      <c r="B1901" s="290"/>
      <c r="C1901" s="5" t="s">
        <v>5979</v>
      </c>
    </row>
    <row r="1902" spans="1:3" x14ac:dyDescent="0.25">
      <c r="B1902" s="290"/>
      <c r="C1902" s="5" t="s">
        <v>5980</v>
      </c>
    </row>
    <row r="1903" spans="1:3" x14ac:dyDescent="0.25">
      <c r="B1903" s="290"/>
      <c r="C1903" s="5"/>
    </row>
    <row r="1904" spans="1:3" x14ac:dyDescent="0.25">
      <c r="A1904" s="7">
        <v>45333</v>
      </c>
      <c r="B1904" s="290"/>
      <c r="C1904" s="5" t="s">
        <v>5982</v>
      </c>
    </row>
    <row r="1905" spans="1:3" x14ac:dyDescent="0.25">
      <c r="B1905" s="290"/>
      <c r="C1905" s="5" t="s">
        <v>5983</v>
      </c>
    </row>
    <row r="1906" spans="1:3" x14ac:dyDescent="0.25">
      <c r="B1906" s="290"/>
      <c r="C1906" s="5"/>
    </row>
    <row r="1907" spans="1:3" x14ac:dyDescent="0.25">
      <c r="A1907" s="7">
        <v>45336</v>
      </c>
      <c r="B1907" s="290"/>
      <c r="C1907" s="5" t="s">
        <v>5985</v>
      </c>
    </row>
    <row r="1908" spans="1:3" x14ac:dyDescent="0.25">
      <c r="B1908" s="290"/>
      <c r="C1908" s="5" t="s">
        <v>5986</v>
      </c>
    </row>
    <row r="1909" spans="1:3" x14ac:dyDescent="0.25">
      <c r="B1909" s="290"/>
      <c r="C1909" s="5"/>
    </row>
    <row r="1910" spans="1:3" x14ac:dyDescent="0.25">
      <c r="A1910" s="7">
        <v>45336</v>
      </c>
      <c r="B1910" s="290"/>
      <c r="C1910" s="5" t="s">
        <v>5989</v>
      </c>
    </row>
    <row r="1911" spans="1:3" x14ac:dyDescent="0.25">
      <c r="B1911" s="290"/>
      <c r="C1911" s="5" t="s">
        <v>5990</v>
      </c>
    </row>
    <row r="1912" spans="1:3" x14ac:dyDescent="0.25">
      <c r="B1912" s="290"/>
      <c r="C1912" s="5"/>
    </row>
    <row r="1913" spans="1:3" x14ac:dyDescent="0.25">
      <c r="A1913" s="7">
        <v>45337</v>
      </c>
      <c r="B1913" s="290"/>
      <c r="C1913" s="5" t="s">
        <v>5992</v>
      </c>
    </row>
    <row r="1914" spans="1:3" x14ac:dyDescent="0.25">
      <c r="B1914" s="290"/>
      <c r="C1914" s="5" t="s">
        <v>5991</v>
      </c>
    </row>
    <row r="1915" spans="1:3" x14ac:dyDescent="0.25">
      <c r="B1915" s="290"/>
      <c r="C1915" s="5"/>
    </row>
    <row r="1916" spans="1:3" x14ac:dyDescent="0.25">
      <c r="A1916" s="7">
        <v>45338</v>
      </c>
      <c r="B1916" s="290"/>
      <c r="C1916" s="5" t="s">
        <v>5993</v>
      </c>
    </row>
    <row r="1917" spans="1:3" x14ac:dyDescent="0.25">
      <c r="B1917" s="290"/>
      <c r="C1917" s="5" t="s">
        <v>5994</v>
      </c>
    </row>
    <row r="1918" spans="1:3" x14ac:dyDescent="0.25">
      <c r="B1918" s="290"/>
      <c r="C1918" s="5"/>
    </row>
    <row r="1919" spans="1:3" x14ac:dyDescent="0.25">
      <c r="A1919" s="7">
        <v>45355</v>
      </c>
      <c r="B1919" s="290"/>
      <c r="C1919" s="5" t="s">
        <v>5996</v>
      </c>
    </row>
    <row r="1920" spans="1:3" x14ac:dyDescent="0.25">
      <c r="B1920" s="290"/>
      <c r="C1920" s="5" t="s">
        <v>5995</v>
      </c>
    </row>
    <row r="1921" spans="1:3" x14ac:dyDescent="0.25">
      <c r="B1921" s="290"/>
      <c r="C1921" s="5"/>
    </row>
    <row r="1922" spans="1:3" x14ac:dyDescent="0.25">
      <c r="A1922" s="7">
        <v>45372</v>
      </c>
      <c r="B1922" s="290"/>
      <c r="C1922" s="5" t="s">
        <v>5998</v>
      </c>
    </row>
    <row r="1923" spans="1:3" x14ac:dyDescent="0.25">
      <c r="B1923" s="290"/>
      <c r="C1923" s="5" t="s">
        <v>5999</v>
      </c>
    </row>
    <row r="1924" spans="1:3" x14ac:dyDescent="0.25">
      <c r="B1924" s="290"/>
      <c r="C1924" s="5"/>
    </row>
    <row r="1925" spans="1:3" x14ac:dyDescent="0.25">
      <c r="A1925" s="7">
        <v>45373</v>
      </c>
      <c r="B1925" s="290"/>
      <c r="C1925" s="5" t="s">
        <v>6000</v>
      </c>
    </row>
    <row r="1926" spans="1:3" x14ac:dyDescent="0.25">
      <c r="B1926" s="290"/>
      <c r="C1926" s="5" t="s">
        <v>6001</v>
      </c>
    </row>
    <row r="1927" spans="1:3" x14ac:dyDescent="0.25">
      <c r="B1927" s="290"/>
      <c r="C1927" s="5"/>
    </row>
    <row r="1928" spans="1:3" x14ac:dyDescent="0.25">
      <c r="A1928" s="7">
        <v>45377</v>
      </c>
      <c r="B1928" s="290"/>
      <c r="C1928" s="5" t="s">
        <v>6002</v>
      </c>
    </row>
    <row r="1929" spans="1:3" x14ac:dyDescent="0.25">
      <c r="B1929" s="290"/>
      <c r="C1929" s="5" t="s">
        <v>6003</v>
      </c>
    </row>
    <row r="1930" spans="1:3" x14ac:dyDescent="0.25">
      <c r="B1930" s="290"/>
      <c r="C1930" s="5"/>
    </row>
    <row r="1931" spans="1:3" x14ac:dyDescent="0.25">
      <c r="B1931" s="290"/>
      <c r="C1931" s="5" t="s">
        <v>6004</v>
      </c>
    </row>
    <row r="1932" spans="1:3" x14ac:dyDescent="0.25">
      <c r="B1932" s="290"/>
      <c r="C1932" s="5"/>
    </row>
    <row r="1933" spans="1:3" x14ac:dyDescent="0.25">
      <c r="A1933" s="7">
        <v>45381</v>
      </c>
      <c r="B1933" s="290"/>
      <c r="C1933" s="5" t="s">
        <v>6005</v>
      </c>
    </row>
    <row r="1934" spans="1:3" x14ac:dyDescent="0.25">
      <c r="B1934" s="290"/>
      <c r="C1934" s="5"/>
    </row>
    <row r="1935" spans="1:3" x14ac:dyDescent="0.25">
      <c r="A1935" s="7">
        <v>45381</v>
      </c>
      <c r="B1935" s="290"/>
      <c r="C1935" s="5" t="s">
        <v>6051</v>
      </c>
    </row>
    <row r="1936" spans="1:3" x14ac:dyDescent="0.25">
      <c r="B1936" s="290"/>
      <c r="C1936" s="5" t="s">
        <v>6052</v>
      </c>
    </row>
    <row r="1937" spans="1:3" x14ac:dyDescent="0.25">
      <c r="B1937" s="290"/>
      <c r="C1937" s="5"/>
    </row>
    <row r="1938" spans="1:3" x14ac:dyDescent="0.25">
      <c r="A1938" s="7">
        <v>45384</v>
      </c>
      <c r="B1938" s="290"/>
      <c r="C1938" s="5" t="s">
        <v>6056</v>
      </c>
    </row>
    <row r="1939" spans="1:3" x14ac:dyDescent="0.25">
      <c r="B1939" s="290"/>
      <c r="C1939" s="5" t="s">
        <v>6064</v>
      </c>
    </row>
    <row r="1940" spans="1:3" x14ac:dyDescent="0.25">
      <c r="B1940" s="290"/>
      <c r="C1940" s="5"/>
    </row>
    <row r="1941" spans="1:3" x14ac:dyDescent="0.25">
      <c r="A1941" s="7">
        <v>45384</v>
      </c>
      <c r="B1941" s="290"/>
      <c r="C1941" s="5" t="s">
        <v>6059</v>
      </c>
    </row>
    <row r="1942" spans="1:3" x14ac:dyDescent="0.25">
      <c r="B1942" s="290"/>
      <c r="C1942" s="5" t="s">
        <v>6058</v>
      </c>
    </row>
    <row r="1943" spans="1:3" x14ac:dyDescent="0.25">
      <c r="B1943" s="290"/>
      <c r="C1943" s="5"/>
    </row>
    <row r="1944" spans="1:3" x14ac:dyDescent="0.25">
      <c r="A1944" s="7">
        <v>45384</v>
      </c>
      <c r="B1944" s="290"/>
      <c r="C1944" s="489" t="s">
        <v>6060</v>
      </c>
    </row>
    <row r="1945" spans="1:3" x14ac:dyDescent="0.25">
      <c r="B1945" s="290"/>
      <c r="C1945" s="5" t="s">
        <v>6061</v>
      </c>
    </row>
    <row r="1946" spans="1:3" x14ac:dyDescent="0.25">
      <c r="B1946" s="290"/>
      <c r="C1946" s="5"/>
    </row>
    <row r="1947" spans="1:3" x14ac:dyDescent="0.25">
      <c r="A1947" s="7">
        <v>45385</v>
      </c>
      <c r="B1947" s="290"/>
      <c r="C1947" s="5" t="s">
        <v>6063</v>
      </c>
    </row>
    <row r="1948" spans="1:3" x14ac:dyDescent="0.25">
      <c r="B1948" s="290"/>
      <c r="C1948" s="5"/>
    </row>
    <row r="1949" spans="1:3" x14ac:dyDescent="0.25">
      <c r="A1949" s="7">
        <v>45386</v>
      </c>
      <c r="B1949" s="290"/>
      <c r="C1949" s="5" t="s">
        <v>6066</v>
      </c>
    </row>
    <row r="1950" spans="1:3" x14ac:dyDescent="0.25">
      <c r="B1950" s="290"/>
      <c r="C1950" s="5" t="s">
        <v>6065</v>
      </c>
    </row>
    <row r="1951" spans="1:3" x14ac:dyDescent="0.25">
      <c r="B1951" s="290"/>
      <c r="C1951" s="5"/>
    </row>
    <row r="1952" spans="1:3" x14ac:dyDescent="0.25">
      <c r="A1952" s="7">
        <v>45387</v>
      </c>
      <c r="B1952" s="290"/>
      <c r="C1952" s="5" t="s">
        <v>6067</v>
      </c>
    </row>
    <row r="1953" spans="1:3" x14ac:dyDescent="0.25">
      <c r="B1953" s="290"/>
      <c r="C1953" s="5" t="s">
        <v>6068</v>
      </c>
    </row>
    <row r="1954" spans="1:3" x14ac:dyDescent="0.25">
      <c r="B1954" s="290"/>
      <c r="C1954" s="5"/>
    </row>
    <row r="1955" spans="1:3" x14ac:dyDescent="0.25">
      <c r="A1955" s="7">
        <v>45389</v>
      </c>
      <c r="B1955" s="290"/>
      <c r="C1955" s="5" t="s">
        <v>6069</v>
      </c>
    </row>
    <row r="1956" spans="1:3" x14ac:dyDescent="0.25">
      <c r="B1956" s="290"/>
      <c r="C1956" s="5" t="s">
        <v>6070</v>
      </c>
    </row>
    <row r="1957" spans="1:3" x14ac:dyDescent="0.25">
      <c r="B1957" s="290"/>
      <c r="C1957" s="5"/>
    </row>
    <row r="1958" spans="1:3" x14ac:dyDescent="0.25">
      <c r="A1958" s="7">
        <v>45389</v>
      </c>
      <c r="B1958" s="290"/>
      <c r="C1958" s="5" t="s">
        <v>6071</v>
      </c>
    </row>
    <row r="1959" spans="1:3" x14ac:dyDescent="0.25">
      <c r="B1959" s="290"/>
      <c r="C1959" s="5"/>
    </row>
    <row r="1960" spans="1:3" x14ac:dyDescent="0.25">
      <c r="A1960" s="7">
        <v>45392</v>
      </c>
      <c r="B1960" s="290"/>
      <c r="C1960" s="5" t="s">
        <v>6073</v>
      </c>
    </row>
    <row r="1961" spans="1:3" x14ac:dyDescent="0.25">
      <c r="B1961" s="290"/>
      <c r="C1961" s="5" t="s">
        <v>6072</v>
      </c>
    </row>
    <row r="1962" spans="1:3" x14ac:dyDescent="0.25">
      <c r="B1962" s="290"/>
      <c r="C1962" s="5"/>
    </row>
    <row r="1963" spans="1:3" x14ac:dyDescent="0.25">
      <c r="A1963" s="7">
        <v>45395</v>
      </c>
      <c r="B1963" s="290"/>
      <c r="C1963" s="5" t="s">
        <v>6074</v>
      </c>
    </row>
    <row r="1964" spans="1:3" x14ac:dyDescent="0.25">
      <c r="B1964" s="290"/>
      <c r="C1964" s="5" t="s">
        <v>6075</v>
      </c>
    </row>
    <row r="1965" spans="1:3" x14ac:dyDescent="0.25">
      <c r="B1965" s="290"/>
      <c r="C1965" s="5"/>
    </row>
    <row r="1966" spans="1:3" x14ac:dyDescent="0.25">
      <c r="A1966" s="7">
        <v>45395</v>
      </c>
      <c r="B1966" s="290"/>
      <c r="C1966" s="5" t="s">
        <v>6076</v>
      </c>
    </row>
    <row r="1967" spans="1:3" x14ac:dyDescent="0.25">
      <c r="B1967" s="290"/>
      <c r="C1967" s="5"/>
    </row>
    <row r="1968" spans="1:3" x14ac:dyDescent="0.25">
      <c r="A1968" s="7">
        <v>45395</v>
      </c>
      <c r="B1968" s="290"/>
      <c r="C1968" s="5" t="s">
        <v>6077</v>
      </c>
    </row>
    <row r="1969" spans="2:3" x14ac:dyDescent="0.25">
      <c r="B1969" s="290"/>
      <c r="C1969" s="5"/>
    </row>
    <row r="1970" spans="2:3" x14ac:dyDescent="0.25">
      <c r="B1970" s="290"/>
      <c r="C1970" s="5"/>
    </row>
    <row r="1971" spans="2:3" x14ac:dyDescent="0.25">
      <c r="B1971" s="290"/>
      <c r="C1971" s="5"/>
    </row>
    <row r="1972" spans="2:3" x14ac:dyDescent="0.25">
      <c r="B1972" s="290"/>
      <c r="C1972" s="5"/>
    </row>
    <row r="1973" spans="2:3" x14ac:dyDescent="0.25">
      <c r="B1973" s="290"/>
      <c r="C1973" s="5"/>
    </row>
    <row r="1974" spans="2:3" x14ac:dyDescent="0.25">
      <c r="B1974" s="290"/>
      <c r="C1974" s="5"/>
    </row>
    <row r="1975" spans="2:3" x14ac:dyDescent="0.25">
      <c r="B1975" s="290"/>
      <c r="C1975" s="5"/>
    </row>
    <row r="1976" spans="2:3" x14ac:dyDescent="0.25">
      <c r="B1976" s="290"/>
      <c r="C1976" s="5"/>
    </row>
    <row r="1977" spans="2:3" x14ac:dyDescent="0.25">
      <c r="B1977" s="290"/>
      <c r="C1977" s="5"/>
    </row>
    <row r="1978" spans="2:3" x14ac:dyDescent="0.25">
      <c r="B1978" s="290"/>
      <c r="C1978" s="5"/>
    </row>
    <row r="1979" spans="2:3" x14ac:dyDescent="0.25">
      <c r="B1979" s="290"/>
      <c r="C1979" s="5"/>
    </row>
    <row r="1980" spans="2:3" x14ac:dyDescent="0.25">
      <c r="B1980" s="290"/>
      <c r="C1980" s="5"/>
    </row>
    <row r="1981" spans="2:3" x14ac:dyDescent="0.25">
      <c r="B1981" s="290"/>
      <c r="C1981" s="5"/>
    </row>
    <row r="1982" spans="2:3" x14ac:dyDescent="0.25">
      <c r="B1982" s="290"/>
      <c r="C1982" s="5"/>
    </row>
    <row r="1983" spans="2:3" x14ac:dyDescent="0.25">
      <c r="B1983" s="290"/>
      <c r="C1983" s="5"/>
    </row>
    <row r="1984" spans="2:3" x14ac:dyDescent="0.25">
      <c r="B1984" s="290"/>
      <c r="C1984" s="5"/>
    </row>
    <row r="1985" spans="2:3" x14ac:dyDescent="0.25">
      <c r="B1985" s="290"/>
      <c r="C1985" s="5"/>
    </row>
    <row r="1986" spans="2:3" x14ac:dyDescent="0.25">
      <c r="B1986" s="290"/>
      <c r="C1986" s="5"/>
    </row>
    <row r="1987" spans="2:3" x14ac:dyDescent="0.25">
      <c r="B1987" s="290"/>
      <c r="C1987" s="5"/>
    </row>
    <row r="1988" spans="2:3" x14ac:dyDescent="0.25">
      <c r="B1988" s="290"/>
      <c r="C1988" s="5"/>
    </row>
    <row r="1989" spans="2:3" x14ac:dyDescent="0.25">
      <c r="B1989" s="290"/>
      <c r="C1989" s="5"/>
    </row>
    <row r="1990" spans="2:3" x14ac:dyDescent="0.25">
      <c r="B1990" s="290"/>
      <c r="C1990" s="5"/>
    </row>
    <row r="1991" spans="2:3" x14ac:dyDescent="0.25">
      <c r="B1991" s="290"/>
      <c r="C1991" s="5"/>
    </row>
    <row r="1992" spans="2:3" x14ac:dyDescent="0.25">
      <c r="B1992" s="290"/>
      <c r="C1992" s="5"/>
    </row>
    <row r="1993" spans="2:3" x14ac:dyDescent="0.25">
      <c r="B1993" s="290"/>
      <c r="C1993" s="5"/>
    </row>
    <row r="1994" spans="2:3" x14ac:dyDescent="0.25">
      <c r="B1994" s="290"/>
      <c r="C1994" s="5"/>
    </row>
    <row r="1995" spans="2:3" x14ac:dyDescent="0.25">
      <c r="B1995" s="290"/>
      <c r="C1995" s="5"/>
    </row>
    <row r="1996" spans="2:3" x14ac:dyDescent="0.25">
      <c r="B1996" s="290"/>
      <c r="C1996" s="5"/>
    </row>
    <row r="1997" spans="2:3" x14ac:dyDescent="0.25">
      <c r="B1997" s="290"/>
      <c r="C1997" s="5"/>
    </row>
    <row r="1998" spans="2:3" x14ac:dyDescent="0.25">
      <c r="B1998" s="290"/>
      <c r="C1998" s="5"/>
    </row>
    <row r="1999" spans="2:3" x14ac:dyDescent="0.25">
      <c r="B1999" s="290"/>
      <c r="C1999" s="5"/>
    </row>
    <row r="2000" spans="2:3" x14ac:dyDescent="0.25">
      <c r="B2000" s="290"/>
      <c r="C2000" s="5"/>
    </row>
    <row r="2001" spans="2:3" x14ac:dyDescent="0.25">
      <c r="B2001" s="290"/>
      <c r="C2001" s="5"/>
    </row>
    <row r="2002" spans="2:3" x14ac:dyDescent="0.25">
      <c r="B2002" s="290"/>
      <c r="C2002" s="5"/>
    </row>
    <row r="2003" spans="2:3" x14ac:dyDescent="0.25">
      <c r="B2003" s="290"/>
      <c r="C2003" s="5"/>
    </row>
    <row r="2004" spans="2:3" x14ac:dyDescent="0.25">
      <c r="B2004" s="290"/>
      <c r="C2004" s="5"/>
    </row>
    <row r="2005" spans="2:3" x14ac:dyDescent="0.25">
      <c r="B2005" s="290"/>
      <c r="C2005" s="5"/>
    </row>
    <row r="2006" spans="2:3" x14ac:dyDescent="0.25">
      <c r="B2006" s="290"/>
      <c r="C2006" s="5"/>
    </row>
    <row r="2007" spans="2:3" x14ac:dyDescent="0.25">
      <c r="B2007" s="290"/>
      <c r="C2007" s="5"/>
    </row>
    <row r="2008" spans="2:3" x14ac:dyDescent="0.25">
      <c r="B2008" s="290"/>
      <c r="C2008" s="5"/>
    </row>
    <row r="2009" spans="2:3" x14ac:dyDescent="0.25">
      <c r="B2009" s="290"/>
      <c r="C2009" s="5"/>
    </row>
    <row r="2010" spans="2:3" x14ac:dyDescent="0.25">
      <c r="B2010" s="290"/>
      <c r="C2010" s="5"/>
    </row>
    <row r="2011" spans="2:3" x14ac:dyDescent="0.25">
      <c r="B2011" s="290"/>
      <c r="C2011" s="5"/>
    </row>
    <row r="2012" spans="2:3" x14ac:dyDescent="0.25">
      <c r="B2012" s="290"/>
      <c r="C2012" s="5"/>
    </row>
    <row r="2013" spans="2:3" x14ac:dyDescent="0.25">
      <c r="B2013" s="290"/>
      <c r="C2013" s="5"/>
    </row>
    <row r="2014" spans="2:3" x14ac:dyDescent="0.25">
      <c r="B2014" s="290"/>
      <c r="C2014" s="5"/>
    </row>
    <row r="2015" spans="2:3" x14ac:dyDescent="0.25">
      <c r="B2015" s="290"/>
      <c r="C2015" s="5"/>
    </row>
    <row r="2016" spans="2:3" x14ac:dyDescent="0.25">
      <c r="B2016" s="290"/>
      <c r="C2016" s="5"/>
    </row>
    <row r="2017" spans="2:3" x14ac:dyDescent="0.25">
      <c r="B2017" s="290"/>
      <c r="C2017" s="5"/>
    </row>
    <row r="2018" spans="2:3" x14ac:dyDescent="0.25">
      <c r="B2018" s="290"/>
      <c r="C2018" s="5"/>
    </row>
    <row r="2019" spans="2:3" x14ac:dyDescent="0.25">
      <c r="B2019" s="290"/>
      <c r="C2019" s="5"/>
    </row>
    <row r="2020" spans="2:3" x14ac:dyDescent="0.25">
      <c r="B2020" s="290"/>
      <c r="C2020" s="5"/>
    </row>
    <row r="2021" spans="2:3" x14ac:dyDescent="0.25">
      <c r="B2021" s="290"/>
      <c r="C2021" s="5"/>
    </row>
    <row r="2022" spans="2:3" x14ac:dyDescent="0.25">
      <c r="B2022" s="290"/>
      <c r="C2022" s="5"/>
    </row>
    <row r="2023" spans="2:3" x14ac:dyDescent="0.25">
      <c r="B2023" s="290"/>
      <c r="C2023" s="5"/>
    </row>
    <row r="2024" spans="2:3" x14ac:dyDescent="0.25">
      <c r="B2024" s="290"/>
      <c r="C2024" s="5"/>
    </row>
    <row r="2025" spans="2:3" x14ac:dyDescent="0.25">
      <c r="B2025" s="290"/>
      <c r="C2025" s="5"/>
    </row>
    <row r="2026" spans="2:3" x14ac:dyDescent="0.25">
      <c r="B2026" s="290"/>
      <c r="C2026" s="5"/>
    </row>
    <row r="2027" spans="2:3" x14ac:dyDescent="0.25">
      <c r="B2027" s="290"/>
      <c r="C2027" s="5"/>
    </row>
    <row r="2028" spans="2:3" x14ac:dyDescent="0.25">
      <c r="B2028" s="290"/>
      <c r="C2028" s="5"/>
    </row>
    <row r="2029" spans="2:3" x14ac:dyDescent="0.25">
      <c r="B2029" s="290"/>
      <c r="C2029" s="5"/>
    </row>
    <row r="2030" spans="2:3" x14ac:dyDescent="0.25">
      <c r="C2030" s="5"/>
    </row>
    <row r="2031" spans="2:3" x14ac:dyDescent="0.25">
      <c r="C2031" s="5"/>
    </row>
    <row r="2032" spans="2:3" x14ac:dyDescent="0.25">
      <c r="C2032" s="5"/>
    </row>
    <row r="2033" spans="3:3" x14ac:dyDescent="0.25">
      <c r="C2033" s="5"/>
    </row>
    <row r="2034" spans="3:3" x14ac:dyDescent="0.25">
      <c r="C2034" s="5"/>
    </row>
    <row r="2035" spans="3:3" x14ac:dyDescent="0.25">
      <c r="C2035" s="5"/>
    </row>
    <row r="2036" spans="3:3" x14ac:dyDescent="0.25">
      <c r="C2036" s="5"/>
    </row>
    <row r="2037" spans="3:3" x14ac:dyDescent="0.25">
      <c r="C2037" s="5"/>
    </row>
    <row r="2038" spans="3:3" x14ac:dyDescent="0.25">
      <c r="C2038" s="5"/>
    </row>
    <row r="2039" spans="3:3" x14ac:dyDescent="0.25">
      <c r="C2039" s="5"/>
    </row>
    <row r="2040" spans="3:3" x14ac:dyDescent="0.25">
      <c r="C2040" s="5"/>
    </row>
    <row r="2041" spans="3:3" x14ac:dyDescent="0.25">
      <c r="C2041" s="5"/>
    </row>
    <row r="2042" spans="3:3" x14ac:dyDescent="0.25">
      <c r="C2042" s="5"/>
    </row>
    <row r="2043" spans="3:3" x14ac:dyDescent="0.25">
      <c r="C2043" s="5"/>
    </row>
    <row r="2044" spans="3:3" x14ac:dyDescent="0.25">
      <c r="C2044" s="5"/>
    </row>
    <row r="2045" spans="3:3" x14ac:dyDescent="0.25">
      <c r="C2045" s="5"/>
    </row>
    <row r="2046" spans="3:3" x14ac:dyDescent="0.25">
      <c r="C2046" s="5"/>
    </row>
    <row r="2047" spans="3:3" x14ac:dyDescent="0.25">
      <c r="C2047" s="5"/>
    </row>
    <row r="2048" spans="3:3" x14ac:dyDescent="0.25">
      <c r="C2048" s="5"/>
    </row>
    <row r="2049" spans="3:3" x14ac:dyDescent="0.25">
      <c r="C2049" s="5"/>
    </row>
    <row r="2050" spans="3:3" x14ac:dyDescent="0.25">
      <c r="C2050" s="5"/>
    </row>
    <row r="2051" spans="3:3" x14ac:dyDescent="0.25">
      <c r="C2051" s="5"/>
    </row>
    <row r="2052" spans="3:3" x14ac:dyDescent="0.25">
      <c r="C2052" s="5"/>
    </row>
    <row r="2053" spans="3:3" x14ac:dyDescent="0.25">
      <c r="C2053" s="5"/>
    </row>
    <row r="2054" spans="3:3" x14ac:dyDescent="0.25">
      <c r="C2054" s="5"/>
    </row>
    <row r="2055" spans="3:3" x14ac:dyDescent="0.25">
      <c r="C2055" s="5"/>
    </row>
    <row r="2056" spans="3:3" x14ac:dyDescent="0.25">
      <c r="C2056" s="5"/>
    </row>
    <row r="2057" spans="3:3" x14ac:dyDescent="0.25">
      <c r="C2057" s="5"/>
    </row>
    <row r="2058" spans="3:3" x14ac:dyDescent="0.25">
      <c r="C2058" s="5"/>
    </row>
    <row r="2059" spans="3:3" x14ac:dyDescent="0.25">
      <c r="C2059" s="5"/>
    </row>
    <row r="2060" spans="3:3" x14ac:dyDescent="0.25">
      <c r="C2060" s="5"/>
    </row>
    <row r="2061" spans="3:3" x14ac:dyDescent="0.25">
      <c r="C2061" s="5"/>
    </row>
    <row r="2062" spans="3:3" x14ac:dyDescent="0.25">
      <c r="C2062" s="5"/>
    </row>
    <row r="2063" spans="3:3" x14ac:dyDescent="0.25">
      <c r="C2063" s="5"/>
    </row>
    <row r="2064" spans="3:3" x14ac:dyDescent="0.25">
      <c r="C2064" s="5"/>
    </row>
    <row r="2065" spans="3:3" x14ac:dyDescent="0.25">
      <c r="C2065" s="5"/>
    </row>
    <row r="2066" spans="3:3" x14ac:dyDescent="0.25">
      <c r="C2066" s="5"/>
    </row>
    <row r="2067" spans="3:3" x14ac:dyDescent="0.25">
      <c r="C2067" s="5"/>
    </row>
    <row r="2068" spans="3:3" x14ac:dyDescent="0.25">
      <c r="C2068" s="5"/>
    </row>
    <row r="2069" spans="3:3" x14ac:dyDescent="0.25">
      <c r="C2069" s="5"/>
    </row>
    <row r="2070" spans="3:3" x14ac:dyDescent="0.25">
      <c r="C2070" s="5"/>
    </row>
    <row r="2071" spans="3:3" x14ac:dyDescent="0.25">
      <c r="C2071" s="5"/>
    </row>
    <row r="2072" spans="3:3" x14ac:dyDescent="0.25">
      <c r="C2072" s="5"/>
    </row>
    <row r="2073" spans="3:3" x14ac:dyDescent="0.25">
      <c r="C2073" s="5"/>
    </row>
    <row r="2074" spans="3:3" x14ac:dyDescent="0.25">
      <c r="C2074" s="5"/>
    </row>
    <row r="2075" spans="3:3" x14ac:dyDescent="0.25">
      <c r="C2075" s="5"/>
    </row>
    <row r="2076" spans="3:3" x14ac:dyDescent="0.25">
      <c r="C2076" s="5"/>
    </row>
    <row r="2077" spans="3:3" x14ac:dyDescent="0.25">
      <c r="C2077" s="5"/>
    </row>
    <row r="2078" spans="3:3" x14ac:dyDescent="0.25">
      <c r="C2078" s="5"/>
    </row>
    <row r="2079" spans="3:3" x14ac:dyDescent="0.25">
      <c r="C2079" s="5"/>
    </row>
    <row r="2080" spans="3:3" x14ac:dyDescent="0.25">
      <c r="C2080" s="5"/>
    </row>
    <row r="2081" spans="3:3" x14ac:dyDescent="0.25">
      <c r="C2081" s="5"/>
    </row>
    <row r="2082" spans="3:3" x14ac:dyDescent="0.25">
      <c r="C2082" s="5"/>
    </row>
    <row r="2083" spans="3:3" x14ac:dyDescent="0.25">
      <c r="C2083" s="5"/>
    </row>
    <row r="2084" spans="3:3" x14ac:dyDescent="0.25">
      <c r="C2084" s="5"/>
    </row>
    <row r="2085" spans="3:3" x14ac:dyDescent="0.25">
      <c r="C2085" s="5"/>
    </row>
    <row r="2086" spans="3:3" x14ac:dyDescent="0.25">
      <c r="C2086" s="5"/>
    </row>
    <row r="2087" spans="3:3" x14ac:dyDescent="0.25">
      <c r="C2087" s="5"/>
    </row>
    <row r="2088" spans="3:3" x14ac:dyDescent="0.25">
      <c r="C2088" s="5"/>
    </row>
    <row r="2089" spans="3:3" x14ac:dyDescent="0.25">
      <c r="C2089" s="5"/>
    </row>
    <row r="2090" spans="3:3" x14ac:dyDescent="0.25">
      <c r="C2090" s="5"/>
    </row>
    <row r="2091" spans="3:3" x14ac:dyDescent="0.25">
      <c r="C2091" s="5"/>
    </row>
    <row r="2092" spans="3:3" x14ac:dyDescent="0.25">
      <c r="C2092" s="5"/>
    </row>
    <row r="2093" spans="3:3" x14ac:dyDescent="0.25">
      <c r="C2093" s="5"/>
    </row>
    <row r="2094" spans="3:3" x14ac:dyDescent="0.25">
      <c r="C2094" s="5"/>
    </row>
    <row r="2095" spans="3:3" x14ac:dyDescent="0.25">
      <c r="C2095" s="5"/>
    </row>
    <row r="2096" spans="3:3" x14ac:dyDescent="0.25">
      <c r="C2096" s="5"/>
    </row>
    <row r="2097" spans="3:3" x14ac:dyDescent="0.25">
      <c r="C2097" s="5"/>
    </row>
    <row r="2098" spans="3:3" x14ac:dyDescent="0.25">
      <c r="C2098" s="5"/>
    </row>
    <row r="2099" spans="3:3" x14ac:dyDescent="0.25">
      <c r="C2099" s="5"/>
    </row>
    <row r="2100" spans="3:3" x14ac:dyDescent="0.25">
      <c r="C2100" s="5"/>
    </row>
    <row r="2101" spans="3:3" x14ac:dyDescent="0.25">
      <c r="C2101" s="5"/>
    </row>
    <row r="2102" spans="3:3" x14ac:dyDescent="0.25">
      <c r="C2102" s="5"/>
    </row>
    <row r="2103" spans="3:3" x14ac:dyDescent="0.25">
      <c r="C2103" s="5"/>
    </row>
    <row r="2104" spans="3:3" x14ac:dyDescent="0.25">
      <c r="C2104" s="5"/>
    </row>
    <row r="2105" spans="3:3" x14ac:dyDescent="0.25">
      <c r="C2105" s="5"/>
    </row>
    <row r="2106" spans="3:3" x14ac:dyDescent="0.25">
      <c r="C2106" s="5"/>
    </row>
    <row r="2107" spans="3:3" x14ac:dyDescent="0.25">
      <c r="C2107" s="5"/>
    </row>
    <row r="2108" spans="3:3" x14ac:dyDescent="0.25">
      <c r="C2108" s="5"/>
    </row>
    <row r="2109" spans="3:3" x14ac:dyDescent="0.25">
      <c r="C2109" s="5"/>
    </row>
    <row r="2110" spans="3:3" x14ac:dyDescent="0.25">
      <c r="C2110" s="5"/>
    </row>
    <row r="2111" spans="3:3" x14ac:dyDescent="0.25">
      <c r="C2111" s="5"/>
    </row>
    <row r="2112" spans="3:3" x14ac:dyDescent="0.25">
      <c r="C2112" s="5"/>
    </row>
    <row r="2113" spans="3:3" x14ac:dyDescent="0.25">
      <c r="C2113" s="5"/>
    </row>
    <row r="2114" spans="3:3" x14ac:dyDescent="0.25">
      <c r="C2114" s="5"/>
    </row>
    <row r="2115" spans="3:3" x14ac:dyDescent="0.25">
      <c r="C2115" s="5"/>
    </row>
    <row r="2116" spans="3:3" x14ac:dyDescent="0.25">
      <c r="C2116" s="5"/>
    </row>
    <row r="2117" spans="3:3" x14ac:dyDescent="0.25">
      <c r="C2117" s="5"/>
    </row>
    <row r="2118" spans="3:3" x14ac:dyDescent="0.25">
      <c r="C2118" s="5"/>
    </row>
    <row r="2119" spans="3:3" x14ac:dyDescent="0.25">
      <c r="C2119" s="5"/>
    </row>
    <row r="2120" spans="3:3" x14ac:dyDescent="0.25">
      <c r="C2120" s="5"/>
    </row>
    <row r="2121" spans="3:3" x14ac:dyDescent="0.25">
      <c r="C2121" s="5"/>
    </row>
    <row r="2122" spans="3:3" x14ac:dyDescent="0.25">
      <c r="C2122" s="5"/>
    </row>
    <row r="2123" spans="3:3" x14ac:dyDescent="0.25">
      <c r="C2123" s="5"/>
    </row>
    <row r="2124" spans="3:3" x14ac:dyDescent="0.25">
      <c r="C2124" s="5"/>
    </row>
    <row r="2125" spans="3:3" x14ac:dyDescent="0.25">
      <c r="C2125" s="5"/>
    </row>
    <row r="2126" spans="3:3" x14ac:dyDescent="0.25">
      <c r="C2126" s="5"/>
    </row>
    <row r="2127" spans="3:3" x14ac:dyDescent="0.25">
      <c r="C2127" s="5"/>
    </row>
    <row r="2128" spans="3:3" x14ac:dyDescent="0.25">
      <c r="C2128" s="5"/>
    </row>
    <row r="2129" spans="3:3" x14ac:dyDescent="0.25">
      <c r="C2129" s="5"/>
    </row>
    <row r="2130" spans="3:3" x14ac:dyDescent="0.25">
      <c r="C2130" s="5"/>
    </row>
    <row r="2131" spans="3:3" x14ac:dyDescent="0.25">
      <c r="C2131" s="5"/>
    </row>
    <row r="2132" spans="3:3" x14ac:dyDescent="0.25">
      <c r="C2132" s="5"/>
    </row>
    <row r="2133" spans="3:3" x14ac:dyDescent="0.25">
      <c r="C2133" s="5"/>
    </row>
    <row r="2134" spans="3:3" x14ac:dyDescent="0.25">
      <c r="C2134" s="5"/>
    </row>
    <row r="2135" spans="3:3" x14ac:dyDescent="0.25">
      <c r="C2135" s="5"/>
    </row>
    <row r="2136" spans="3:3" x14ac:dyDescent="0.25">
      <c r="C2136" s="5"/>
    </row>
    <row r="2137" spans="3:3" x14ac:dyDescent="0.25">
      <c r="C2137" s="5"/>
    </row>
    <row r="2138" spans="3:3" x14ac:dyDescent="0.25">
      <c r="C2138" s="5"/>
    </row>
    <row r="2139" spans="3:3" x14ac:dyDescent="0.25">
      <c r="C2139" s="5"/>
    </row>
    <row r="2140" spans="3:3" x14ac:dyDescent="0.25">
      <c r="C2140" s="5"/>
    </row>
    <row r="2141" spans="3:3" x14ac:dyDescent="0.25">
      <c r="C2141" s="5"/>
    </row>
    <row r="2142" spans="3:3" x14ac:dyDescent="0.25">
      <c r="C2142" s="5"/>
    </row>
    <row r="2143" spans="3:3" x14ac:dyDescent="0.25">
      <c r="C2143" s="5"/>
    </row>
    <row r="2144" spans="3:3" x14ac:dyDescent="0.25">
      <c r="C2144" s="5"/>
    </row>
    <row r="2145" spans="3:3" x14ac:dyDescent="0.25">
      <c r="C2145" s="5"/>
    </row>
    <row r="2146" spans="3:3" x14ac:dyDescent="0.25">
      <c r="C2146" s="5"/>
    </row>
    <row r="2147" spans="3:3" x14ac:dyDescent="0.25">
      <c r="C2147" s="5"/>
    </row>
    <row r="2148" spans="3:3" x14ac:dyDescent="0.25">
      <c r="C2148" s="5"/>
    </row>
    <row r="2149" spans="3:3" x14ac:dyDescent="0.25">
      <c r="C2149" s="5"/>
    </row>
    <row r="2150" spans="3:3" x14ac:dyDescent="0.25">
      <c r="C2150" s="5"/>
    </row>
    <row r="2151" spans="3:3" x14ac:dyDescent="0.25">
      <c r="C2151" s="5"/>
    </row>
    <row r="2152" spans="3:3" x14ac:dyDescent="0.25">
      <c r="C2152" s="5"/>
    </row>
    <row r="2153" spans="3:3" x14ac:dyDescent="0.25">
      <c r="C2153" s="5"/>
    </row>
    <row r="2154" spans="3:3" x14ac:dyDescent="0.25">
      <c r="C2154" s="5"/>
    </row>
    <row r="2155" spans="3:3" x14ac:dyDescent="0.25">
      <c r="C2155" s="5"/>
    </row>
    <row r="2156" spans="3:3" x14ac:dyDescent="0.25">
      <c r="C2156" s="5"/>
    </row>
    <row r="2157" spans="3:3" x14ac:dyDescent="0.25">
      <c r="C2157" s="5"/>
    </row>
    <row r="2158" spans="3:3" x14ac:dyDescent="0.25">
      <c r="C2158" s="5"/>
    </row>
    <row r="2159" spans="3:3" x14ac:dyDescent="0.25">
      <c r="C2159" s="5"/>
    </row>
    <row r="2160" spans="3:3" x14ac:dyDescent="0.25">
      <c r="C2160" s="5"/>
    </row>
    <row r="2161" spans="3:3" x14ac:dyDescent="0.25">
      <c r="C2161" s="5"/>
    </row>
    <row r="2162" spans="3:3" x14ac:dyDescent="0.25">
      <c r="C2162" s="5"/>
    </row>
    <row r="2163" spans="3:3" x14ac:dyDescent="0.25">
      <c r="C2163" s="5"/>
    </row>
    <row r="2164" spans="3:3" x14ac:dyDescent="0.25">
      <c r="C2164" s="5"/>
    </row>
    <row r="2165" spans="3:3" x14ac:dyDescent="0.25">
      <c r="C2165" s="5"/>
    </row>
    <row r="2166" spans="3:3" x14ac:dyDescent="0.25">
      <c r="C2166" s="5"/>
    </row>
    <row r="2167" spans="3:3" x14ac:dyDescent="0.25">
      <c r="C2167" s="5"/>
    </row>
    <row r="2168" spans="3:3" x14ac:dyDescent="0.25">
      <c r="C2168" s="5"/>
    </row>
    <row r="2169" spans="3:3" x14ac:dyDescent="0.25">
      <c r="C2169" s="5"/>
    </row>
    <row r="2170" spans="3:3" x14ac:dyDescent="0.25">
      <c r="C2170" s="5"/>
    </row>
    <row r="2171" spans="3:3" x14ac:dyDescent="0.25">
      <c r="C2171" s="5"/>
    </row>
    <row r="2172" spans="3:3" x14ac:dyDescent="0.25">
      <c r="C2172" s="5"/>
    </row>
    <row r="2173" spans="3:3" x14ac:dyDescent="0.25">
      <c r="C2173" s="5"/>
    </row>
    <row r="2174" spans="3:3" x14ac:dyDescent="0.25">
      <c r="C2174" s="5"/>
    </row>
    <row r="2175" spans="3:3" x14ac:dyDescent="0.25">
      <c r="C2175" s="5"/>
    </row>
    <row r="2176" spans="3:3" x14ac:dyDescent="0.25">
      <c r="C2176" s="5"/>
    </row>
    <row r="2177" spans="3:3" x14ac:dyDescent="0.25">
      <c r="C2177" s="5"/>
    </row>
    <row r="2178" spans="3:3" x14ac:dyDescent="0.25">
      <c r="C2178" s="5"/>
    </row>
    <row r="2179" spans="3:3" x14ac:dyDescent="0.25">
      <c r="C2179" s="5"/>
    </row>
    <row r="2180" spans="3:3" x14ac:dyDescent="0.25">
      <c r="C2180" s="5"/>
    </row>
    <row r="2181" spans="3:3" x14ac:dyDescent="0.25">
      <c r="C2181" s="5"/>
    </row>
    <row r="2182" spans="3:3" x14ac:dyDescent="0.25">
      <c r="C2182" s="5"/>
    </row>
    <row r="2183" spans="3:3" x14ac:dyDescent="0.25">
      <c r="C2183" s="5"/>
    </row>
    <row r="2184" spans="3:3" x14ac:dyDescent="0.25">
      <c r="C2184" s="5"/>
    </row>
    <row r="2185" spans="3:3" x14ac:dyDescent="0.25">
      <c r="C2185" s="5"/>
    </row>
    <row r="2186" spans="3:3" x14ac:dyDescent="0.25">
      <c r="C2186" s="5"/>
    </row>
  </sheetData>
  <phoneticPr fontId="12" type="noConversion"/>
  <pageMargins left="0.75" right="0.75" top="1" bottom="1" header="0.5" footer="0.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Q4383"/>
  <sheetViews>
    <sheetView tabSelected="1" zoomScale="104" zoomScaleNormal="100" workbookViewId="0">
      <pane xSplit="1" topLeftCell="B1" activePane="topRight" state="frozen"/>
      <selection activeCell="B656" sqref="B656"/>
      <selection pane="topRight" activeCell="M8" sqref="M8"/>
    </sheetView>
  </sheetViews>
  <sheetFormatPr defaultColWidth="8.81640625" defaultRowHeight="12.5" x14ac:dyDescent="0.25"/>
  <cols>
    <col min="1" max="1" width="3.81640625" style="4" customWidth="1"/>
    <col min="2" max="2" width="15.81640625" style="4" customWidth="1"/>
    <col min="3" max="3" width="10.81640625" style="2" customWidth="1"/>
    <col min="4" max="4" width="8.26953125" style="3" customWidth="1"/>
    <col min="5" max="5" width="18" style="2" customWidth="1"/>
    <col min="6" max="6" width="7.1796875" style="14" customWidth="1"/>
    <col min="7" max="7" width="1.81640625" style="14" customWidth="1"/>
    <col min="8" max="8" width="4" style="14" customWidth="1"/>
    <col min="9" max="9" width="16.54296875" style="14" customWidth="1"/>
    <col min="10" max="10" width="9.1796875" style="14" customWidth="1"/>
    <col min="11" max="11" width="3.54296875" style="14" customWidth="1"/>
    <col min="12" max="12" width="0.81640625" style="14" customWidth="1"/>
    <col min="13" max="13" width="5.54296875" style="14" customWidth="1"/>
    <col min="14" max="38" width="9.1796875" style="14" customWidth="1"/>
  </cols>
  <sheetData>
    <row r="1" spans="1:121" ht="18" x14ac:dyDescent="0.4">
      <c r="A1" s="319" t="s">
        <v>5719</v>
      </c>
      <c r="B1" s="468"/>
      <c r="C1" s="319"/>
      <c r="D1" s="312"/>
      <c r="E1" s="319"/>
      <c r="F1" s="80"/>
      <c r="G1" s="85"/>
      <c r="H1" s="79"/>
      <c r="I1" s="79"/>
      <c r="J1" s="79"/>
      <c r="K1" s="79"/>
      <c r="L1" s="79"/>
      <c r="M1" s="79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</row>
    <row r="2" spans="1:121" ht="18" x14ac:dyDescent="0.4">
      <c r="A2" s="312"/>
      <c r="B2" s="312"/>
      <c r="C2" s="312"/>
      <c r="D2" s="312"/>
      <c r="E2" s="312"/>
      <c r="F2" s="317"/>
      <c r="G2" s="85"/>
      <c r="H2" s="292"/>
      <c r="I2" s="292"/>
      <c r="J2" s="292"/>
      <c r="K2" s="292"/>
      <c r="L2" s="292"/>
      <c r="M2" s="292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318"/>
      <c r="BL2" s="318"/>
      <c r="BM2" s="318"/>
      <c r="BN2" s="318"/>
      <c r="BO2" s="318"/>
      <c r="BP2" s="318"/>
      <c r="BQ2" s="318"/>
      <c r="BR2" s="318"/>
      <c r="BS2" s="318"/>
      <c r="BT2" s="318"/>
      <c r="BU2" s="318"/>
      <c r="BV2" s="318"/>
      <c r="BW2" s="318"/>
      <c r="BX2" s="318"/>
      <c r="BY2" s="318"/>
      <c r="BZ2" s="318"/>
      <c r="CA2" s="318"/>
      <c r="CB2" s="318"/>
      <c r="CC2" s="318"/>
      <c r="CD2" s="318"/>
      <c r="CE2" s="318"/>
      <c r="CF2" s="318"/>
      <c r="CG2" s="318"/>
      <c r="CH2" s="318"/>
      <c r="CI2" s="318"/>
      <c r="CJ2" s="318"/>
      <c r="CK2" s="318"/>
      <c r="CL2" s="318"/>
      <c r="CM2" s="318"/>
      <c r="CN2" s="318"/>
      <c r="CO2" s="318"/>
      <c r="CP2" s="318"/>
      <c r="CQ2" s="318"/>
      <c r="CR2" s="318"/>
      <c r="CS2" s="318"/>
      <c r="CT2" s="318"/>
      <c r="CU2" s="318"/>
      <c r="CV2" s="318"/>
      <c r="CW2" s="318"/>
      <c r="CX2" s="318"/>
      <c r="CY2" s="318"/>
      <c r="CZ2" s="318"/>
      <c r="DA2" s="318"/>
      <c r="DB2" s="318"/>
      <c r="DC2" s="318"/>
      <c r="DD2" s="318"/>
      <c r="DE2" s="318"/>
      <c r="DF2" s="318"/>
      <c r="DG2" s="318"/>
      <c r="DH2" s="318"/>
      <c r="DI2" s="318"/>
      <c r="DJ2" s="318"/>
      <c r="DK2" s="318"/>
      <c r="DL2" s="318"/>
      <c r="DM2" s="318"/>
      <c r="DN2" s="318"/>
      <c r="DO2" s="318"/>
      <c r="DP2" s="318"/>
      <c r="DQ2" s="318"/>
    </row>
    <row r="3" spans="1:121" ht="18.75" customHeight="1" x14ac:dyDescent="0.4">
      <c r="A3" s="270"/>
      <c r="B3" s="69" t="s">
        <v>4546</v>
      </c>
      <c r="C3" s="69"/>
      <c r="D3" s="270"/>
      <c r="E3" s="270">
        <v>45395</v>
      </c>
      <c r="F3" s="376"/>
      <c r="G3" s="376"/>
      <c r="H3" s="377"/>
      <c r="I3" s="481"/>
      <c r="J3" s="79"/>
      <c r="K3" s="79"/>
      <c r="L3" s="79"/>
      <c r="M3" s="79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</row>
    <row r="4" spans="1:121" x14ac:dyDescent="0.25">
      <c r="A4"/>
      <c r="B4"/>
      <c r="C4"/>
      <c r="D4"/>
      <c r="E4"/>
      <c r="F4" s="376"/>
      <c r="G4"/>
      <c r="H4"/>
      <c r="I4"/>
      <c r="J4"/>
      <c r="K4"/>
      <c r="L4"/>
      <c r="M4"/>
      <c r="N4"/>
      <c r="O4"/>
      <c r="P4"/>
      <c r="Q4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</row>
    <row r="5" spans="1:121" ht="12.75" customHeight="1" thickBot="1" x14ac:dyDescent="0.3">
      <c r="A5"/>
      <c r="B5" s="313"/>
      <c r="C5"/>
      <c r="D5"/>
      <c r="E5"/>
      <c r="F5"/>
      <c r="G5"/>
      <c r="H5"/>
      <c r="I5" s="2"/>
      <c r="J5"/>
      <c r="K5"/>
      <c r="L5"/>
      <c r="M5"/>
      <c r="N5"/>
      <c r="O5"/>
      <c r="P5"/>
      <c r="Q5" s="2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</row>
    <row r="6" spans="1:121" ht="13" customHeight="1" thickBot="1" x14ac:dyDescent="0.35">
      <c r="A6"/>
      <c r="B6"/>
      <c r="C6"/>
      <c r="D6"/>
      <c r="E6"/>
      <c r="F6"/>
      <c r="G6"/>
      <c r="H6"/>
      <c r="I6" s="535" t="s">
        <v>657</v>
      </c>
      <c r="J6" s="536"/>
      <c r="K6"/>
      <c r="L6"/>
      <c r="M6"/>
      <c r="N6" s="537" t="s">
        <v>1908</v>
      </c>
      <c r="O6" s="538"/>
      <c r="P6" s="539"/>
      <c r="Q6" s="2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</row>
    <row r="7" spans="1:121" ht="13" customHeight="1" x14ac:dyDescent="0.25">
      <c r="A7"/>
      <c r="B7"/>
      <c r="C7"/>
      <c r="D7"/>
      <c r="E7"/>
      <c r="F7"/>
      <c r="G7"/>
      <c r="H7"/>
      <c r="I7" s="2"/>
      <c r="J7" s="1"/>
      <c r="K7"/>
      <c r="L7"/>
      <c r="M7"/>
      <c r="N7"/>
      <c r="O7"/>
      <c r="P7"/>
      <c r="Q7" s="2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</row>
    <row r="8" spans="1:121" ht="13" customHeight="1" x14ac:dyDescent="0.25">
      <c r="A8"/>
      <c r="B8" s="334" t="s">
        <v>5454</v>
      </c>
      <c r="C8" s="334" t="s">
        <v>5455</v>
      </c>
      <c r="D8" s="335" t="s">
        <v>692</v>
      </c>
      <c r="E8" s="335" t="s">
        <v>1145</v>
      </c>
      <c r="F8" s="335" t="s">
        <v>721</v>
      </c>
      <c r="G8" s="382"/>
      <c r="H8"/>
      <c r="I8" s="2" t="s">
        <v>1145</v>
      </c>
      <c r="J8" s="1">
        <f>COUNTIF($E$6:$E$908,"Capistrano")</f>
        <v>40</v>
      </c>
      <c r="K8" s="1"/>
      <c r="L8" s="1"/>
      <c r="M8" s="1">
        <v>1</v>
      </c>
      <c r="N8" t="s">
        <v>1881</v>
      </c>
      <c r="O8"/>
      <c r="P8" s="125">
        <f>COUNTIF($D$6:$D$979,"ARZ")</f>
        <v>30</v>
      </c>
      <c r="Q8" s="2" t="str">
        <f>IF(P8&lt;30,"Check","")</f>
        <v/>
      </c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</row>
    <row r="9" spans="1:121" ht="13" customHeight="1" x14ac:dyDescent="0.25">
      <c r="A9"/>
      <c r="B9" s="337" t="s">
        <v>4462</v>
      </c>
      <c r="C9" s="337" t="s">
        <v>4463</v>
      </c>
      <c r="D9" s="335" t="s">
        <v>720</v>
      </c>
      <c r="E9" s="335" t="s">
        <v>1145</v>
      </c>
      <c r="F9" s="335" t="s">
        <v>702</v>
      </c>
      <c r="G9" s="382"/>
      <c r="H9"/>
      <c r="I9" s="2" t="s">
        <v>614</v>
      </c>
      <c r="J9" s="1">
        <f>COUNTIF($E$6:$E$908,"CAZADERO")</f>
        <v>40</v>
      </c>
      <c r="K9" s="1" t="str">
        <f t="shared" ref="K9:K25" si="0">IF(J9&gt;40,"over","")</f>
        <v/>
      </c>
      <c r="L9" s="1"/>
      <c r="M9" s="1">
        <f>(M8+1)</f>
        <v>2</v>
      </c>
      <c r="N9" t="s">
        <v>1882</v>
      </c>
      <c r="O9"/>
      <c r="P9" s="125">
        <f>COUNTIF($D$6:$D$979,"ATL")</f>
        <v>30</v>
      </c>
      <c r="Q9" s="2" t="str">
        <f t="shared" ref="Q9:Q33" si="1">IF(P9&lt;30,"Check","")</f>
        <v/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</row>
    <row r="10" spans="1:121" ht="13" customHeight="1" x14ac:dyDescent="0.25">
      <c r="A10"/>
      <c r="B10" s="334" t="s">
        <v>5028</v>
      </c>
      <c r="C10" s="334" t="s">
        <v>752</v>
      </c>
      <c r="D10" s="335" t="s">
        <v>731</v>
      </c>
      <c r="E10" s="335" t="s">
        <v>1145</v>
      </c>
      <c r="F10" s="335" t="s">
        <v>699</v>
      </c>
      <c r="G10" s="382"/>
      <c r="H10"/>
      <c r="I10" s="2" t="s">
        <v>4613</v>
      </c>
      <c r="J10" s="1">
        <f>COUNTIF($E$6:$E$908,"CEDAR RAPIDS")</f>
        <v>39</v>
      </c>
      <c r="K10" s="1" t="str">
        <f t="shared" si="0"/>
        <v/>
      </c>
      <c r="L10" s="1"/>
      <c r="M10" s="1">
        <f t="shared" ref="M10:M34" si="2">(M9+1)</f>
        <v>3</v>
      </c>
      <c r="N10" t="s">
        <v>1883</v>
      </c>
      <c r="O10"/>
      <c r="P10" s="125">
        <f>COUNTIF($D$6:$D$979,"CHC")</f>
        <v>30</v>
      </c>
      <c r="Q10" s="2" t="str">
        <f t="shared" si="1"/>
        <v/>
      </c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</row>
    <row r="11" spans="1:121" ht="13" customHeight="1" x14ac:dyDescent="0.25">
      <c r="A11"/>
      <c r="B11" s="337" t="s">
        <v>5082</v>
      </c>
      <c r="C11" s="337" t="s">
        <v>5083</v>
      </c>
      <c r="D11" s="335" t="s">
        <v>767</v>
      </c>
      <c r="E11" s="335" t="s">
        <v>1145</v>
      </c>
      <c r="F11" s="335" t="s">
        <v>702</v>
      </c>
      <c r="G11" s="382"/>
      <c r="H11"/>
      <c r="I11" s="2" t="s">
        <v>652</v>
      </c>
      <c r="J11" s="1">
        <f>COUNTIF($E$6:$E$908,"gROTON")</f>
        <v>40</v>
      </c>
      <c r="K11" s="1" t="str">
        <f t="shared" si="0"/>
        <v/>
      </c>
      <c r="L11" s="1"/>
      <c r="M11" s="1">
        <f t="shared" si="2"/>
        <v>4</v>
      </c>
      <c r="N11" t="s">
        <v>1884</v>
      </c>
      <c r="O11"/>
      <c r="P11" s="125">
        <f>COUNTIF($D$6:$D$979,"CIN")</f>
        <v>30</v>
      </c>
      <c r="Q11" s="2" t="str">
        <f t="shared" si="1"/>
        <v/>
      </c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</row>
    <row r="12" spans="1:121" ht="13" customHeight="1" x14ac:dyDescent="0.25">
      <c r="A12"/>
      <c r="B12" s="334" t="s">
        <v>5752</v>
      </c>
      <c r="C12" s="337" t="s">
        <v>5753</v>
      </c>
      <c r="D12" s="335" t="s">
        <v>615</v>
      </c>
      <c r="E12" s="335" t="s">
        <v>1145</v>
      </c>
      <c r="F12" s="335" t="s">
        <v>702</v>
      </c>
      <c r="G12" s="382"/>
      <c r="H12"/>
      <c r="I12" s="2" t="s">
        <v>5121</v>
      </c>
      <c r="J12" s="1">
        <f>COUNTIF($E$6:$E$900,"Key West")</f>
        <v>40</v>
      </c>
      <c r="K12" s="1" t="str">
        <f t="shared" si="0"/>
        <v/>
      </c>
      <c r="L12" s="1"/>
      <c r="M12" s="1">
        <f t="shared" si="2"/>
        <v>5</v>
      </c>
      <c r="N12" t="s">
        <v>1885</v>
      </c>
      <c r="O12"/>
      <c r="P12" s="125">
        <f>COUNTIF($D$6:$D$979,"COL")</f>
        <v>30</v>
      </c>
      <c r="Q12" s="2" t="str">
        <f t="shared" si="1"/>
        <v/>
      </c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</row>
    <row r="13" spans="1:121" ht="13" customHeight="1" x14ac:dyDescent="0.25">
      <c r="A13"/>
      <c r="B13" s="337" t="s">
        <v>2729</v>
      </c>
      <c r="C13" s="337" t="s">
        <v>752</v>
      </c>
      <c r="D13" s="335" t="s">
        <v>738</v>
      </c>
      <c r="E13" s="340" t="s">
        <v>1145</v>
      </c>
      <c r="F13" s="335" t="s">
        <v>710</v>
      </c>
      <c r="G13" s="382"/>
      <c r="H13"/>
      <c r="I13" s="2" t="s">
        <v>3368</v>
      </c>
      <c r="J13" s="1">
        <f>COUNTIF($E$6:$E$900,"mAUI")</f>
        <v>40</v>
      </c>
      <c r="K13" s="1" t="str">
        <f t="shared" si="0"/>
        <v/>
      </c>
      <c r="L13" s="1"/>
      <c r="M13" s="1">
        <f t="shared" si="2"/>
        <v>6</v>
      </c>
      <c r="N13" t="s">
        <v>1907</v>
      </c>
      <c r="O13"/>
      <c r="P13" s="125">
        <f>COUNTIF($D$6:$D$979,"LAD")</f>
        <v>30</v>
      </c>
      <c r="Q13" s="2" t="str">
        <f t="shared" si="1"/>
        <v/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</row>
    <row r="14" spans="1:121" ht="13" customHeight="1" x14ac:dyDescent="0.25">
      <c r="A14"/>
      <c r="B14" s="334" t="s">
        <v>1854</v>
      </c>
      <c r="C14" s="334" t="s">
        <v>853</v>
      </c>
      <c r="D14" s="335" t="s">
        <v>737</v>
      </c>
      <c r="E14" s="335" t="s">
        <v>1145</v>
      </c>
      <c r="F14" s="335" t="s">
        <v>702</v>
      </c>
      <c r="G14" s="382"/>
      <c r="H14"/>
      <c r="I14" s="2" t="s">
        <v>920</v>
      </c>
      <c r="J14" s="1">
        <f>COUNTIF($E$6:$E$900,"METROPLEX")</f>
        <v>40</v>
      </c>
      <c r="K14" s="1" t="str">
        <f t="shared" si="0"/>
        <v/>
      </c>
      <c r="L14" s="1"/>
      <c r="M14" s="1">
        <f t="shared" si="2"/>
        <v>7</v>
      </c>
      <c r="N14" t="s">
        <v>1886</v>
      </c>
      <c r="O14"/>
      <c r="P14" s="125">
        <f>COUNTIF($D$6:$D$979,"MIA")</f>
        <v>30</v>
      </c>
      <c r="Q14" s="2" t="str">
        <f t="shared" si="1"/>
        <v/>
      </c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</row>
    <row r="15" spans="1:121" ht="13" customHeight="1" x14ac:dyDescent="0.25">
      <c r="A15"/>
      <c r="B15" s="334" t="s">
        <v>1855</v>
      </c>
      <c r="C15" s="337" t="s">
        <v>5945</v>
      </c>
      <c r="D15" s="335" t="s">
        <v>733</v>
      </c>
      <c r="E15" s="335" t="s">
        <v>1145</v>
      </c>
      <c r="F15" s="335" t="s">
        <v>710</v>
      </c>
      <c r="G15" s="382"/>
      <c r="H15"/>
      <c r="I15" s="2" t="s">
        <v>5724</v>
      </c>
      <c r="J15" s="1">
        <f>COUNTIF($E$6:$E$900,"MISSOULA")</f>
        <v>40</v>
      </c>
      <c r="K15" s="1" t="str">
        <f t="shared" si="0"/>
        <v/>
      </c>
      <c r="L15" s="1"/>
      <c r="M15" s="1">
        <f t="shared" si="2"/>
        <v>8</v>
      </c>
      <c r="N15" t="s">
        <v>1887</v>
      </c>
      <c r="O15"/>
      <c r="P15" s="125">
        <f>COUNTIF($D$6:$D$979,"MIL")</f>
        <v>30</v>
      </c>
      <c r="Q15" s="2" t="str">
        <f t="shared" si="1"/>
        <v/>
      </c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</row>
    <row r="16" spans="1:121" ht="13" customHeight="1" x14ac:dyDescent="0.25">
      <c r="A16"/>
      <c r="B16" s="337" t="s">
        <v>2718</v>
      </c>
      <c r="C16" s="337" t="s">
        <v>663</v>
      </c>
      <c r="D16" s="335" t="s">
        <v>777</v>
      </c>
      <c r="E16" s="340" t="s">
        <v>1145</v>
      </c>
      <c r="F16" s="335" t="s">
        <v>748</v>
      </c>
      <c r="G16" s="382"/>
      <c r="H16"/>
      <c r="I16" s="2" t="s">
        <v>564</v>
      </c>
      <c r="J16" s="1">
        <f>COUNTIF($E$6:$E$900,"MISSION VIEJO")</f>
        <v>39</v>
      </c>
      <c r="K16" s="1" t="str">
        <f t="shared" si="0"/>
        <v/>
      </c>
      <c r="L16" s="1"/>
      <c r="M16" s="1">
        <f t="shared" si="2"/>
        <v>9</v>
      </c>
      <c r="N16" t="s">
        <v>1888</v>
      </c>
      <c r="O16"/>
      <c r="P16" s="125">
        <f>COUNTIF($D$6:$D$979,"NYM")</f>
        <v>30</v>
      </c>
      <c r="Q16" s="2" t="str">
        <f t="shared" si="1"/>
        <v/>
      </c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</row>
    <row r="17" spans="1:119" ht="13" customHeight="1" x14ac:dyDescent="0.25">
      <c r="A17"/>
      <c r="B17" s="337" t="s">
        <v>655</v>
      </c>
      <c r="C17" s="337" t="s">
        <v>4475</v>
      </c>
      <c r="D17" s="335" t="s">
        <v>708</v>
      </c>
      <c r="E17" s="335" t="s">
        <v>1145</v>
      </c>
      <c r="F17" s="335" t="s">
        <v>721</v>
      </c>
      <c r="G17" s="382"/>
      <c r="H17"/>
      <c r="I17" s="2" t="s">
        <v>3059</v>
      </c>
      <c r="J17" s="1">
        <f>COUNTIF($E6:$E$900,"MONTANA")</f>
        <v>40</v>
      </c>
      <c r="K17" s="1" t="str">
        <f t="shared" si="0"/>
        <v/>
      </c>
      <c r="L17" s="1"/>
      <c r="M17" s="1">
        <f t="shared" si="2"/>
        <v>10</v>
      </c>
      <c r="N17" t="s">
        <v>1909</v>
      </c>
      <c r="O17"/>
      <c r="P17" s="125">
        <f>COUNTIF($D$6:$D$979,"PHI")</f>
        <v>30</v>
      </c>
      <c r="Q17" s="2" t="str">
        <f t="shared" si="1"/>
        <v/>
      </c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</row>
    <row r="18" spans="1:119" ht="13" customHeight="1" x14ac:dyDescent="0.25">
      <c r="A18"/>
      <c r="B18" s="334" t="s">
        <v>1554</v>
      </c>
      <c r="C18" s="334" t="s">
        <v>1555</v>
      </c>
      <c r="D18" s="335" t="s">
        <v>692</v>
      </c>
      <c r="E18" s="340" t="s">
        <v>1145</v>
      </c>
      <c r="F18" s="335" t="s">
        <v>710</v>
      </c>
      <c r="G18" s="382"/>
      <c r="H18"/>
      <c r="I18" s="2" t="s">
        <v>543</v>
      </c>
      <c r="J18" s="1">
        <f>COUNTIF($D$6:$E$900,"New England")</f>
        <v>40</v>
      </c>
      <c r="K18" s="1" t="str">
        <f t="shared" si="0"/>
        <v/>
      </c>
      <c r="L18" s="1"/>
      <c r="M18" s="1">
        <f t="shared" si="2"/>
        <v>11</v>
      </c>
      <c r="N18" t="s">
        <v>1889</v>
      </c>
      <c r="O18"/>
      <c r="P18" s="125">
        <f>COUNTIF($D$6:$D$979,"PIT")</f>
        <v>30</v>
      </c>
      <c r="Q18" s="2" t="str">
        <f t="shared" si="1"/>
        <v/>
      </c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</row>
    <row r="19" spans="1:119" ht="13" customHeight="1" x14ac:dyDescent="0.25">
      <c r="A19"/>
      <c r="B19" s="337" t="s">
        <v>2152</v>
      </c>
      <c r="C19" s="337" t="s">
        <v>1661</v>
      </c>
      <c r="D19" s="335" t="s">
        <v>691</v>
      </c>
      <c r="E19" s="340" t="s">
        <v>1145</v>
      </c>
      <c r="F19" s="335" t="s">
        <v>751</v>
      </c>
      <c r="G19" s="382"/>
      <c r="H19"/>
      <c r="I19" s="2" t="s">
        <v>735</v>
      </c>
      <c r="J19" s="1">
        <f>COUNTIF($D$6:$E$900,"Orlando")</f>
        <v>40</v>
      </c>
      <c r="K19" s="1" t="str">
        <f t="shared" si="0"/>
        <v/>
      </c>
      <c r="L19" s="1"/>
      <c r="M19" s="1">
        <f t="shared" si="2"/>
        <v>12</v>
      </c>
      <c r="N19" t="s">
        <v>1890</v>
      </c>
      <c r="O19"/>
      <c r="P19" s="125">
        <f>COUNTIF($D$6:$D$979,"STL")</f>
        <v>30</v>
      </c>
      <c r="Q19" s="2" t="str">
        <f t="shared" si="1"/>
        <v/>
      </c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</row>
    <row r="20" spans="1:119" ht="13" customHeight="1" x14ac:dyDescent="0.25">
      <c r="A20"/>
      <c r="B20" s="337" t="s">
        <v>2430</v>
      </c>
      <c r="C20" s="337" t="s">
        <v>3316</v>
      </c>
      <c r="D20" s="335" t="s">
        <v>733</v>
      </c>
      <c r="E20" s="335" t="s">
        <v>1145</v>
      </c>
      <c r="F20" s="335" t="s">
        <v>721</v>
      </c>
      <c r="G20" s="382"/>
      <c r="H20"/>
      <c r="I20" s="2" t="s">
        <v>5273</v>
      </c>
      <c r="J20" s="1">
        <f>COUNTIF($E$6:$E$900,"Las Vegas")</f>
        <v>34</v>
      </c>
      <c r="K20" s="1" t="str">
        <f t="shared" si="0"/>
        <v/>
      </c>
      <c r="L20" s="1"/>
      <c r="M20" s="1">
        <f t="shared" si="2"/>
        <v>13</v>
      </c>
      <c r="N20" t="s">
        <v>234</v>
      </c>
      <c r="O20"/>
      <c r="P20" s="125">
        <f>COUNTIF($D$6:$D$979,"SD")</f>
        <v>30</v>
      </c>
      <c r="Q20" s="2" t="str">
        <f t="shared" si="1"/>
        <v/>
      </c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</row>
    <row r="21" spans="1:119" ht="13" customHeight="1" x14ac:dyDescent="0.25">
      <c r="A21"/>
      <c r="B21" s="337" t="s">
        <v>620</v>
      </c>
      <c r="C21" s="337" t="s">
        <v>2722</v>
      </c>
      <c r="D21" s="335" t="s">
        <v>732</v>
      </c>
      <c r="E21" s="340" t="s">
        <v>1145</v>
      </c>
      <c r="F21" s="335" t="s">
        <v>702</v>
      </c>
      <c r="G21" s="382"/>
      <c r="H21"/>
      <c r="I21" s="2" t="s">
        <v>5467</v>
      </c>
      <c r="J21" s="1">
        <f>COUNTIF($E$6:$E$900,"Shenango Valley")</f>
        <v>39</v>
      </c>
      <c r="K21" s="1" t="str">
        <f t="shared" si="0"/>
        <v/>
      </c>
      <c r="L21" s="1"/>
      <c r="M21" s="1">
        <f>(M20+1)</f>
        <v>14</v>
      </c>
      <c r="N21" t="s">
        <v>1891</v>
      </c>
      <c r="O21"/>
      <c r="P21" s="125">
        <f>COUNTIF($D$6:$D$979,"SF")</f>
        <v>30</v>
      </c>
      <c r="Q21" s="2" t="str">
        <f t="shared" si="1"/>
        <v/>
      </c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</row>
    <row r="22" spans="1:119" ht="13" customHeight="1" x14ac:dyDescent="0.25">
      <c r="A22"/>
      <c r="B22" s="334" t="s">
        <v>4499</v>
      </c>
      <c r="C22" s="334" t="s">
        <v>4487</v>
      </c>
      <c r="D22" s="335" t="s">
        <v>714</v>
      </c>
      <c r="E22" s="340" t="s">
        <v>1145</v>
      </c>
      <c r="F22" s="340" t="s">
        <v>718</v>
      </c>
      <c r="G22" s="382"/>
      <c r="H22"/>
      <c r="I22" s="2" t="s">
        <v>591</v>
      </c>
      <c r="J22" s="1">
        <f>COUNTIF($E$6:$E$900,"Red Arrow")</f>
        <v>38</v>
      </c>
      <c r="K22" s="1" t="str">
        <f t="shared" si="0"/>
        <v/>
      </c>
      <c r="L22" s="1"/>
      <c r="M22" s="1">
        <f>(M21+1)</f>
        <v>15</v>
      </c>
      <c r="N22" t="s">
        <v>1892</v>
      </c>
      <c r="O22"/>
      <c r="P22" s="125">
        <f>COUNTIF($D$6:$D$979,"WAS")</f>
        <v>30</v>
      </c>
      <c r="Q22" s="2" t="str">
        <f t="shared" si="1"/>
        <v/>
      </c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</row>
    <row r="23" spans="1:119" ht="13" customHeight="1" x14ac:dyDescent="0.25">
      <c r="A23"/>
      <c r="B23" s="334" t="s">
        <v>1226</v>
      </c>
      <c r="C23" s="334" t="s">
        <v>1227</v>
      </c>
      <c r="D23" s="335" t="s">
        <v>712</v>
      </c>
      <c r="E23" s="340" t="s">
        <v>1145</v>
      </c>
      <c r="F23" s="335" t="s">
        <v>699</v>
      </c>
      <c r="G23" s="382"/>
      <c r="H23"/>
      <c r="I23" s="2" t="s">
        <v>601</v>
      </c>
      <c r="J23" s="1">
        <f>COUNTIF($E$6:$E$900,"Shizuoka")</f>
        <v>40</v>
      </c>
      <c r="K23" s="1" t="str">
        <f t="shared" si="0"/>
        <v/>
      </c>
      <c r="L23" s="1"/>
      <c r="M23" s="1">
        <f>(M22+1)</f>
        <v>16</v>
      </c>
      <c r="N23" t="s">
        <v>1893</v>
      </c>
      <c r="O23"/>
      <c r="P23" s="125">
        <f>COUNTIF($D$6:$D$979,"BAL")</f>
        <v>30</v>
      </c>
      <c r="Q23" s="2" t="str">
        <f t="shared" si="1"/>
        <v/>
      </c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</row>
    <row r="24" spans="1:119" ht="13" customHeight="1" x14ac:dyDescent="0.25">
      <c r="A24"/>
      <c r="B24" s="334" t="s">
        <v>785</v>
      </c>
      <c r="C24" s="334" t="s">
        <v>576</v>
      </c>
      <c r="D24" s="335" t="s">
        <v>690</v>
      </c>
      <c r="E24" s="340" t="s">
        <v>1145</v>
      </c>
      <c r="F24" s="335" t="s">
        <v>710</v>
      </c>
      <c r="G24" s="383"/>
      <c r="H24"/>
      <c r="I24" s="2" t="s">
        <v>2766</v>
      </c>
      <c r="J24" s="1">
        <f>COUNTIF($E$6:$E$900,"St Paul")</f>
        <v>40</v>
      </c>
      <c r="K24" s="1" t="str">
        <f t="shared" si="0"/>
        <v/>
      </c>
      <c r="L24" s="1"/>
      <c r="M24" s="1">
        <f t="shared" si="2"/>
        <v>17</v>
      </c>
      <c r="N24" t="s">
        <v>1894</v>
      </c>
      <c r="O24"/>
      <c r="P24" s="125">
        <f>COUNTIF($D$6:$D$979,"BOS")</f>
        <v>30</v>
      </c>
      <c r="Q24" s="2" t="str">
        <f t="shared" si="1"/>
        <v/>
      </c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</row>
    <row r="25" spans="1:119" ht="13" customHeight="1" thickBot="1" x14ac:dyDescent="0.3">
      <c r="A25"/>
      <c r="B25" s="337" t="s">
        <v>2735</v>
      </c>
      <c r="C25" s="337" t="s">
        <v>643</v>
      </c>
      <c r="D25" s="335" t="s">
        <v>706</v>
      </c>
      <c r="E25" s="335" t="s">
        <v>1145</v>
      </c>
      <c r="F25" s="335" t="s">
        <v>710</v>
      </c>
      <c r="G25" s="382"/>
      <c r="H25"/>
      <c r="I25" s="2" t="s">
        <v>235</v>
      </c>
      <c r="J25" s="455">
        <f>COUNTIF($E$6:$E$900,"Terrapin")</f>
        <v>40</v>
      </c>
      <c r="K25" s="1" t="str">
        <f t="shared" si="0"/>
        <v/>
      </c>
      <c r="L25" s="1"/>
      <c r="M25" s="1">
        <f t="shared" si="2"/>
        <v>18</v>
      </c>
      <c r="N25" t="s">
        <v>1895</v>
      </c>
      <c r="O25"/>
      <c r="P25" s="125">
        <f>COUNTIF($D$6:$D$979,"CSX")</f>
        <v>30</v>
      </c>
      <c r="Q25" s="2" t="str">
        <f t="shared" si="1"/>
        <v/>
      </c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</row>
    <row r="26" spans="1:119" ht="13" customHeight="1" x14ac:dyDescent="0.25">
      <c r="A26"/>
      <c r="B26" s="337" t="s">
        <v>5085</v>
      </c>
      <c r="C26" s="337" t="s">
        <v>747</v>
      </c>
      <c r="D26" s="335" t="s">
        <v>767</v>
      </c>
      <c r="E26" s="335" t="s">
        <v>1145</v>
      </c>
      <c r="F26" s="335" t="s">
        <v>710</v>
      </c>
      <c r="G26" s="382"/>
      <c r="H26"/>
      <c r="I26" s="2"/>
      <c r="J26" s="1">
        <f>SUM(J8:J25)</f>
        <v>709</v>
      </c>
      <c r="K26"/>
      <c r="L26" s="1"/>
      <c r="M26" s="1">
        <f t="shared" si="2"/>
        <v>19</v>
      </c>
      <c r="N26" s="4" t="s">
        <v>3759</v>
      </c>
      <c r="O26"/>
      <c r="P26" s="125">
        <f>COUNTIF($D$6:$D$979,"CLE")</f>
        <v>30</v>
      </c>
      <c r="Q26" s="2" t="str">
        <f t="shared" si="1"/>
        <v/>
      </c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</row>
    <row r="27" spans="1:119" ht="13" customHeight="1" x14ac:dyDescent="0.25">
      <c r="A27"/>
      <c r="B27" s="334" t="s">
        <v>4512</v>
      </c>
      <c r="C27" s="334" t="s">
        <v>639</v>
      </c>
      <c r="D27" s="335" t="s">
        <v>720</v>
      </c>
      <c r="E27" s="335" t="s">
        <v>1145</v>
      </c>
      <c r="F27" s="340" t="s">
        <v>699</v>
      </c>
      <c r="G27" s="382"/>
      <c r="H27"/>
      <c r="I27" s="2"/>
      <c r="J27"/>
      <c r="K27"/>
      <c r="L27" s="1"/>
      <c r="M27" s="1">
        <f t="shared" si="2"/>
        <v>20</v>
      </c>
      <c r="N27" t="s">
        <v>1896</v>
      </c>
      <c r="O27"/>
      <c r="P27" s="125">
        <f>COUNTIF($D$6:$D$979,"DET")</f>
        <v>30</v>
      </c>
      <c r="Q27" s="2" t="str">
        <f t="shared" si="1"/>
        <v/>
      </c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</row>
    <row r="28" spans="1:119" ht="13" customHeight="1" x14ac:dyDescent="0.25">
      <c r="A28"/>
      <c r="B28" s="334" t="s">
        <v>5419</v>
      </c>
      <c r="C28" s="334" t="s">
        <v>5420</v>
      </c>
      <c r="D28" s="335" t="s">
        <v>739</v>
      </c>
      <c r="E28" s="335" t="s">
        <v>1145</v>
      </c>
      <c r="F28" s="335" t="s">
        <v>699</v>
      </c>
      <c r="G28" s="382"/>
      <c r="H28"/>
      <c r="I28" s="2"/>
      <c r="J28" s="1"/>
      <c r="K28"/>
      <c r="L28" s="1"/>
      <c r="M28" s="1">
        <f t="shared" si="2"/>
        <v>21</v>
      </c>
      <c r="N28" t="s">
        <v>1897</v>
      </c>
      <c r="O28"/>
      <c r="P28" s="125">
        <f>COUNTIF($D$6:$D$1230,"HOU")</f>
        <v>30</v>
      </c>
      <c r="Q28" s="2" t="str">
        <f t="shared" si="1"/>
        <v/>
      </c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</row>
    <row r="29" spans="1:119" ht="13" customHeight="1" x14ac:dyDescent="0.25">
      <c r="A29"/>
      <c r="B29" s="337" t="s">
        <v>2999</v>
      </c>
      <c r="C29" s="337" t="s">
        <v>617</v>
      </c>
      <c r="D29" s="335" t="s">
        <v>713</v>
      </c>
      <c r="E29" s="340" t="s">
        <v>1145</v>
      </c>
      <c r="F29" s="335" t="s">
        <v>702</v>
      </c>
      <c r="G29" s="382"/>
      <c r="H29"/>
      <c r="I29" s="1"/>
      <c r="J29" s="1"/>
      <c r="K29"/>
      <c r="L29" s="1"/>
      <c r="M29" s="1">
        <f t="shared" si="2"/>
        <v>22</v>
      </c>
      <c r="N29" t="s">
        <v>1898</v>
      </c>
      <c r="O29"/>
      <c r="P29" s="125">
        <f>COUNTIF($D$6:$D$1230,"KC")</f>
        <v>30</v>
      </c>
      <c r="Q29" s="2" t="str">
        <f t="shared" si="1"/>
        <v/>
      </c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</row>
    <row r="30" spans="1:119" ht="13" customHeight="1" x14ac:dyDescent="0.25">
      <c r="A30"/>
      <c r="B30" s="337" t="s">
        <v>2431</v>
      </c>
      <c r="C30" s="337" t="s">
        <v>648</v>
      </c>
      <c r="D30" s="335" t="s">
        <v>731</v>
      </c>
      <c r="E30" s="340" t="s">
        <v>1145</v>
      </c>
      <c r="F30" s="335" t="s">
        <v>710</v>
      </c>
      <c r="G30" s="383"/>
      <c r="H30"/>
      <c r="I30" s="2"/>
      <c r="J30" s="1"/>
      <c r="K30"/>
      <c r="L30" s="1"/>
      <c r="M30" s="1">
        <f t="shared" si="2"/>
        <v>23</v>
      </c>
      <c r="N30" t="s">
        <v>1899</v>
      </c>
      <c r="O30"/>
      <c r="P30" s="125">
        <f>COUNTIF($C$6:$D$1230,"LAA")</f>
        <v>30</v>
      </c>
      <c r="Q30" s="2" t="str">
        <f t="shared" si="1"/>
        <v/>
      </c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</row>
    <row r="31" spans="1:119" ht="13" customHeight="1" x14ac:dyDescent="0.25">
      <c r="A31"/>
      <c r="B31" s="339" t="s">
        <v>3325</v>
      </c>
      <c r="C31" s="339" t="s">
        <v>3326</v>
      </c>
      <c r="D31" s="335" t="s">
        <v>691</v>
      </c>
      <c r="E31" s="335" t="s">
        <v>1145</v>
      </c>
      <c r="F31" s="335" t="s">
        <v>4461</v>
      </c>
      <c r="G31" s="382"/>
      <c r="H31"/>
      <c r="I31" s="2"/>
      <c r="J31" s="1"/>
      <c r="K31"/>
      <c r="L31" s="1"/>
      <c r="M31" s="1">
        <f t="shared" si="2"/>
        <v>24</v>
      </c>
      <c r="N31" t="s">
        <v>1900</v>
      </c>
      <c r="O31"/>
      <c r="P31" s="125">
        <f>COUNTIF($D$6:$D$979,"MIN")</f>
        <v>30</v>
      </c>
      <c r="Q31" s="2" t="str">
        <f t="shared" si="1"/>
        <v/>
      </c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</row>
    <row r="32" spans="1:119" ht="13" customHeight="1" x14ac:dyDescent="0.25">
      <c r="A32"/>
      <c r="B32" s="337" t="s">
        <v>3026</v>
      </c>
      <c r="C32" s="334" t="s">
        <v>747</v>
      </c>
      <c r="D32" s="335" t="s">
        <v>630</v>
      </c>
      <c r="E32" s="340" t="s">
        <v>1145</v>
      </c>
      <c r="F32" s="335" t="s">
        <v>751</v>
      </c>
      <c r="G32" s="382"/>
      <c r="H32"/>
      <c r="I32" s="2"/>
      <c r="J32" s="1"/>
      <c r="K32"/>
      <c r="L32" s="1"/>
      <c r="M32" s="1">
        <f t="shared" si="2"/>
        <v>25</v>
      </c>
      <c r="N32" t="s">
        <v>1902</v>
      </c>
      <c r="O32"/>
      <c r="P32" s="125">
        <f>COUNTIF($D$6:$D$979,"NYY")</f>
        <v>30</v>
      </c>
      <c r="Q32" s="2" t="str">
        <f t="shared" si="1"/>
        <v/>
      </c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</row>
    <row r="33" spans="1:119" ht="13" customHeight="1" x14ac:dyDescent="0.25">
      <c r="A33"/>
      <c r="B33" s="334" t="s">
        <v>1862</v>
      </c>
      <c r="C33" s="334" t="s">
        <v>1877</v>
      </c>
      <c r="D33" s="335" t="s">
        <v>630</v>
      </c>
      <c r="E33" s="335" t="s">
        <v>1145</v>
      </c>
      <c r="F33" s="335" t="s">
        <v>702</v>
      </c>
      <c r="G33" s="382"/>
      <c r="H33"/>
      <c r="I33" s="2"/>
      <c r="J33" s="1"/>
      <c r="K33"/>
      <c r="L33" s="1"/>
      <c r="M33" s="1">
        <f t="shared" si="2"/>
        <v>26</v>
      </c>
      <c r="N33" t="s">
        <v>1903</v>
      </c>
      <c r="O33"/>
      <c r="P33" s="125">
        <f>COUNTIF($D$6:$D$979,"OAK")</f>
        <v>30</v>
      </c>
      <c r="Q33" s="2" t="str">
        <f t="shared" si="1"/>
        <v/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</row>
    <row r="34" spans="1:119" ht="13" customHeight="1" x14ac:dyDescent="0.25">
      <c r="A34"/>
      <c r="B34" s="334" t="s">
        <v>589</v>
      </c>
      <c r="C34" s="337" t="s">
        <v>5774</v>
      </c>
      <c r="D34" s="335" t="s">
        <v>1550</v>
      </c>
      <c r="E34" s="335" t="s">
        <v>1145</v>
      </c>
      <c r="F34" s="335" t="s">
        <v>710</v>
      </c>
      <c r="G34" s="382"/>
      <c r="H34"/>
      <c r="I34" s="2"/>
      <c r="J34" s="1"/>
      <c r="K34" s="2"/>
      <c r="L34" s="1"/>
      <c r="M34" s="1">
        <f t="shared" si="2"/>
        <v>27</v>
      </c>
      <c r="N34" t="s">
        <v>1901</v>
      </c>
      <c r="O34"/>
      <c r="P34" s="125">
        <f>COUNTIF($D$6:$D$979,"SEA")</f>
        <v>30</v>
      </c>
      <c r="Q34" s="2" t="str">
        <f>IF(P34&lt;30,"Check","")</f>
        <v/>
      </c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</row>
    <row r="35" spans="1:119" ht="13" customHeight="1" x14ac:dyDescent="0.25">
      <c r="A35"/>
      <c r="B35" s="337" t="s">
        <v>5064</v>
      </c>
      <c r="C35" s="337" t="s">
        <v>3708</v>
      </c>
      <c r="D35" s="335" t="s">
        <v>732</v>
      </c>
      <c r="E35" s="335" t="s">
        <v>1145</v>
      </c>
      <c r="F35" s="335" t="s">
        <v>718</v>
      </c>
      <c r="G35" s="382"/>
      <c r="H35"/>
      <c r="I35" s="2"/>
      <c r="J35" s="1"/>
      <c r="K35" s="2"/>
      <c r="L35" s="1"/>
      <c r="M35" s="1">
        <f>(M34+1)</f>
        <v>28</v>
      </c>
      <c r="N35" s="2" t="s">
        <v>1904</v>
      </c>
      <c r="O35" s="2"/>
      <c r="P35" s="125">
        <f>COUNTIF($D$6:$D$979,"TB")</f>
        <v>30</v>
      </c>
      <c r="Q35" s="2" t="str">
        <f>IF(P35&lt;30,"Check","")</f>
        <v/>
      </c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</row>
    <row r="36" spans="1:119" ht="13" customHeight="1" x14ac:dyDescent="0.25">
      <c r="A36"/>
      <c r="B36" s="334" t="s">
        <v>538</v>
      </c>
      <c r="C36" s="334" t="s">
        <v>618</v>
      </c>
      <c r="D36" s="335" t="s">
        <v>1550</v>
      </c>
      <c r="E36" s="335" t="s">
        <v>1145</v>
      </c>
      <c r="F36" s="335" t="s">
        <v>699</v>
      </c>
      <c r="G36" s="382"/>
      <c r="H36"/>
      <c r="I36" s="2"/>
      <c r="J36" s="1"/>
      <c r="K36" s="2"/>
      <c r="L36" s="1"/>
      <c r="M36" s="1">
        <f>(M35+1)</f>
        <v>29</v>
      </c>
      <c r="N36" s="3" t="s">
        <v>1905</v>
      </c>
      <c r="O36" s="2"/>
      <c r="P36" s="125">
        <f>COUNTIF($D$6:$D$979,"TEX")</f>
        <v>30</v>
      </c>
      <c r="Q36" s="2" t="str">
        <f>IF(P36&lt;30,"Check","")</f>
        <v/>
      </c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</row>
    <row r="37" spans="1:119" ht="13" customHeight="1" x14ac:dyDescent="0.25">
      <c r="A37"/>
      <c r="B37" s="334" t="s">
        <v>1237</v>
      </c>
      <c r="C37" s="334" t="s">
        <v>744</v>
      </c>
      <c r="D37" s="335" t="s">
        <v>712</v>
      </c>
      <c r="E37" s="340" t="s">
        <v>1145</v>
      </c>
      <c r="F37" s="335" t="s">
        <v>699</v>
      </c>
      <c r="G37" s="382"/>
      <c r="H37"/>
      <c r="I37" s="2"/>
      <c r="J37" s="1"/>
      <c r="K37" s="2"/>
      <c r="L37" s="1"/>
      <c r="M37" s="1">
        <f>(M36+1)</f>
        <v>30</v>
      </c>
      <c r="N37" s="3" t="s">
        <v>1906</v>
      </c>
      <c r="O37" s="2"/>
      <c r="P37" s="125">
        <f>COUNTIF($D$6:$D$1232,"TOR")</f>
        <v>30</v>
      </c>
      <c r="Q37" s="2" t="str">
        <f>IF(P37&lt;30,"Check","")</f>
        <v/>
      </c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</row>
    <row r="38" spans="1:119" ht="13" customHeight="1" x14ac:dyDescent="0.25">
      <c r="A38"/>
      <c r="B38" s="337" t="s">
        <v>664</v>
      </c>
      <c r="C38" s="337" t="s">
        <v>4527</v>
      </c>
      <c r="D38" s="335" t="s">
        <v>720</v>
      </c>
      <c r="E38" s="335" t="s">
        <v>1145</v>
      </c>
      <c r="F38" s="335" t="s">
        <v>710</v>
      </c>
      <c r="G38" s="383"/>
      <c r="H38"/>
      <c r="I38" s="2"/>
      <c r="J38" s="1"/>
      <c r="K38" s="84"/>
      <c r="L38" s="1"/>
      <c r="M38" s="84"/>
      <c r="N38" s="84" t="s">
        <v>1286</v>
      </c>
      <c r="O38" s="84"/>
      <c r="P38" s="125">
        <f>COUNTIF($D$6:$D$1230,"UNC")</f>
        <v>42</v>
      </c>
      <c r="Q38" s="2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</row>
    <row r="39" spans="1:119" ht="13" customHeight="1" x14ac:dyDescent="0.25">
      <c r="A39"/>
      <c r="B39" s="337" t="s">
        <v>2201</v>
      </c>
      <c r="C39" s="337" t="s">
        <v>629</v>
      </c>
      <c r="D39" s="335" t="s">
        <v>704</v>
      </c>
      <c r="E39" s="335" t="s">
        <v>1145</v>
      </c>
      <c r="F39" s="335" t="s">
        <v>718</v>
      </c>
      <c r="G39" s="382"/>
      <c r="H39"/>
      <c r="I39" s="2"/>
      <c r="J39" s="1"/>
      <c r="K39" s="292"/>
      <c r="L39" s="1"/>
      <c r="M39"/>
      <c r="N39"/>
      <c r="O39"/>
      <c r="P39"/>
      <c r="Q39" s="292">
        <f>SUM(P8:P37)</f>
        <v>900</v>
      </c>
      <c r="R39" s="292" t="s">
        <v>2449</v>
      </c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</row>
    <row r="40" spans="1:119" ht="13" customHeight="1" x14ac:dyDescent="0.25">
      <c r="A40"/>
      <c r="B40" s="337" t="s">
        <v>3344</v>
      </c>
      <c r="C40" s="337" t="s">
        <v>3345</v>
      </c>
      <c r="D40" s="335" t="s">
        <v>720</v>
      </c>
      <c r="E40" s="335" t="s">
        <v>1145</v>
      </c>
      <c r="F40" s="335" t="s">
        <v>699</v>
      </c>
      <c r="G40" s="382"/>
      <c r="H40"/>
      <c r="I40" s="2"/>
      <c r="J40" s="1"/>
      <c r="K40" s="292"/>
      <c r="L40" s="1"/>
      <c r="M40" s="292"/>
      <c r="N40" s="292"/>
      <c r="O40" s="292"/>
      <c r="P40" s="316"/>
      <c r="Q40" s="292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</row>
    <row r="41" spans="1:119" ht="13" customHeight="1" x14ac:dyDescent="0.25">
      <c r="A41"/>
      <c r="B41" s="334" t="s">
        <v>5390</v>
      </c>
      <c r="C41" s="334" t="s">
        <v>3315</v>
      </c>
      <c r="D41" s="335" t="s">
        <v>630</v>
      </c>
      <c r="E41" s="335" t="s">
        <v>1145</v>
      </c>
      <c r="F41" s="335" t="s">
        <v>710</v>
      </c>
      <c r="G41" s="382"/>
      <c r="H41"/>
      <c r="I41" s="2"/>
      <c r="J41" s="1"/>
      <c r="K41" s="292"/>
      <c r="L41" s="1"/>
      <c r="M41" s="292"/>
      <c r="N41" s="292" t="s">
        <v>829</v>
      </c>
      <c r="O41" s="292"/>
      <c r="P41" s="84">
        <f>SUM(P8:P40)</f>
        <v>942</v>
      </c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</row>
    <row r="42" spans="1:119" ht="13" customHeight="1" x14ac:dyDescent="0.25">
      <c r="A42"/>
      <c r="B42" s="337" t="s">
        <v>2167</v>
      </c>
      <c r="C42" s="337" t="s">
        <v>1879</v>
      </c>
      <c r="D42" s="335" t="s">
        <v>851</v>
      </c>
      <c r="E42" s="340" t="s">
        <v>1145</v>
      </c>
      <c r="F42" s="335" t="s">
        <v>699</v>
      </c>
      <c r="G42" s="382"/>
      <c r="H42"/>
      <c r="I42" s="2"/>
      <c r="J42" s="1"/>
      <c r="K42" s="292"/>
      <c r="L42" s="1"/>
      <c r="M42" s="292"/>
      <c r="N42" s="292"/>
      <c r="O42" s="292"/>
      <c r="P42" s="292"/>
      <c r="Q42" s="292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</row>
    <row r="43" spans="1:119" ht="13" customHeight="1" x14ac:dyDescent="0.25">
      <c r="A43"/>
      <c r="B43" s="334" t="s">
        <v>3723</v>
      </c>
      <c r="C43" s="334" t="s">
        <v>3315</v>
      </c>
      <c r="D43" s="335" t="s">
        <v>720</v>
      </c>
      <c r="E43" s="335" t="s">
        <v>1145</v>
      </c>
      <c r="F43" s="335" t="s">
        <v>710</v>
      </c>
      <c r="G43" s="382"/>
      <c r="H43"/>
      <c r="I43" s="2"/>
      <c r="J43" s="1"/>
      <c r="K43" s="292"/>
      <c r="L43" s="1"/>
      <c r="M43" s="292"/>
      <c r="N43" s="292"/>
      <c r="O43" s="292"/>
      <c r="P43" s="292"/>
      <c r="Q43" s="292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</row>
    <row r="44" spans="1:119" ht="13" customHeight="1" x14ac:dyDescent="0.25">
      <c r="A44"/>
      <c r="B44" s="334" t="s">
        <v>3736</v>
      </c>
      <c r="C44" s="334" t="s">
        <v>791</v>
      </c>
      <c r="D44" s="335" t="s">
        <v>691</v>
      </c>
      <c r="E44" s="335" t="s">
        <v>1145</v>
      </c>
      <c r="F44" s="335" t="s">
        <v>748</v>
      </c>
      <c r="G44" s="383"/>
      <c r="H44"/>
      <c r="I44"/>
      <c r="J44"/>
      <c r="K44"/>
      <c r="L44"/>
      <c r="M44"/>
      <c r="N44"/>
      <c r="O44"/>
      <c r="P44"/>
      <c r="Q44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</row>
    <row r="45" spans="1:119" ht="13" customHeight="1" x14ac:dyDescent="0.25">
      <c r="A45"/>
      <c r="B45" s="334" t="s">
        <v>5902</v>
      </c>
      <c r="C45" s="337" t="s">
        <v>5903</v>
      </c>
      <c r="D45" s="335" t="s">
        <v>708</v>
      </c>
      <c r="E45" s="335" t="s">
        <v>1145</v>
      </c>
      <c r="F45" s="335" t="s">
        <v>710</v>
      </c>
      <c r="G45" s="382"/>
      <c r="H45"/>
      <c r="I45"/>
      <c r="J45"/>
      <c r="K45"/>
      <c r="L45"/>
      <c r="M45"/>
      <c r="N45"/>
      <c r="O45"/>
      <c r="P45"/>
      <c r="Q45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</row>
    <row r="46" spans="1:119" ht="13" customHeight="1" x14ac:dyDescent="0.25">
      <c r="A46"/>
      <c r="B46" s="334" t="s">
        <v>4543</v>
      </c>
      <c r="C46" s="334" t="s">
        <v>115</v>
      </c>
      <c r="D46" s="335" t="s">
        <v>691</v>
      </c>
      <c r="E46" s="340" t="s">
        <v>1145</v>
      </c>
      <c r="F46" s="340" t="s">
        <v>702</v>
      </c>
      <c r="G46" s="382"/>
      <c r="H46"/>
      <c r="I46"/>
      <c r="J46"/>
      <c r="K46"/>
      <c r="L46"/>
      <c r="M46"/>
      <c r="N46"/>
      <c r="O46"/>
      <c r="P46"/>
      <c r="Q46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</row>
    <row r="47" spans="1:119" ht="13" customHeight="1" x14ac:dyDescent="0.25">
      <c r="A47"/>
      <c r="B47" s="334" t="s">
        <v>5319</v>
      </c>
      <c r="C47" s="334" t="s">
        <v>588</v>
      </c>
      <c r="D47" s="335" t="s">
        <v>712</v>
      </c>
      <c r="E47" s="335" t="s">
        <v>1145</v>
      </c>
      <c r="F47" s="335" t="s">
        <v>710</v>
      </c>
      <c r="G47" s="382"/>
      <c r="H47"/>
      <c r="I47"/>
      <c r="J47"/>
      <c r="K47"/>
      <c r="L47"/>
      <c r="M47"/>
      <c r="N47"/>
      <c r="O47"/>
      <c r="P47"/>
      <c r="Q47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</row>
    <row r="48" spans="1:119" ht="13" customHeight="1" x14ac:dyDescent="0.25">
      <c r="A48"/>
      <c r="B48" s="337" t="s">
        <v>5677</v>
      </c>
      <c r="C48" s="337" t="s">
        <v>2731</v>
      </c>
      <c r="D48" s="335" t="s">
        <v>630</v>
      </c>
      <c r="E48" s="340" t="s">
        <v>614</v>
      </c>
      <c r="F48" s="335" t="s">
        <v>702</v>
      </c>
      <c r="G48" s="382"/>
      <c r="H48"/>
      <c r="I48"/>
      <c r="J48"/>
      <c r="K48"/>
      <c r="L48"/>
      <c r="M48"/>
      <c r="N48"/>
      <c r="O48"/>
      <c r="P48"/>
      <c r="Q48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</row>
    <row r="49" spans="1:43" ht="13" customHeight="1" x14ac:dyDescent="0.25">
      <c r="A49"/>
      <c r="B49" s="334" t="s">
        <v>3717</v>
      </c>
      <c r="C49" s="334" t="s">
        <v>635</v>
      </c>
      <c r="D49" s="335" t="s">
        <v>733</v>
      </c>
      <c r="E49" s="335" t="s">
        <v>614</v>
      </c>
      <c r="F49" s="335" t="s">
        <v>699</v>
      </c>
      <c r="G49" s="382"/>
      <c r="H49"/>
      <c r="I49"/>
      <c r="J49"/>
      <c r="K49"/>
      <c r="L49"/>
      <c r="M49"/>
      <c r="N49"/>
      <c r="O49"/>
      <c r="P49"/>
      <c r="Q4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</row>
    <row r="50" spans="1:43" ht="13" customHeight="1" x14ac:dyDescent="0.25">
      <c r="A50"/>
      <c r="B50" s="334" t="s">
        <v>5391</v>
      </c>
      <c r="C50" s="334" t="s">
        <v>674</v>
      </c>
      <c r="D50" s="335" t="s">
        <v>851</v>
      </c>
      <c r="E50" s="335" t="s">
        <v>614</v>
      </c>
      <c r="F50" s="335" t="s">
        <v>710</v>
      </c>
      <c r="G50" s="382"/>
      <c r="H50"/>
      <c r="I50"/>
      <c r="J50"/>
      <c r="K50"/>
      <c r="L50"/>
      <c r="M50"/>
      <c r="N50"/>
      <c r="O50"/>
      <c r="P50"/>
      <c r="Q50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</row>
    <row r="51" spans="1:43" ht="13" customHeight="1" x14ac:dyDescent="0.25">
      <c r="A51"/>
      <c r="B51" s="334" t="s">
        <v>5787</v>
      </c>
      <c r="C51" s="337" t="s">
        <v>685</v>
      </c>
      <c r="D51" s="335" t="s">
        <v>713</v>
      </c>
      <c r="E51" s="335" t="s">
        <v>614</v>
      </c>
      <c r="F51" s="335" t="s">
        <v>748</v>
      </c>
      <c r="G51" s="382"/>
      <c r="H51"/>
      <c r="I51"/>
      <c r="J51"/>
      <c r="K51"/>
      <c r="L51"/>
      <c r="M51"/>
      <c r="N51"/>
      <c r="O51"/>
      <c r="P51"/>
      <c r="Q51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</row>
    <row r="52" spans="1:43" ht="13" customHeight="1" x14ac:dyDescent="0.25">
      <c r="A52"/>
      <c r="B52" s="334" t="s">
        <v>1589</v>
      </c>
      <c r="C52" s="334" t="s">
        <v>617</v>
      </c>
      <c r="D52" s="335" t="s">
        <v>738</v>
      </c>
      <c r="E52" s="335" t="s">
        <v>614</v>
      </c>
      <c r="F52" s="335" t="s">
        <v>751</v>
      </c>
      <c r="G52" s="383"/>
      <c r="H52"/>
      <c r="I52"/>
      <c r="J52"/>
      <c r="K52"/>
      <c r="L52"/>
      <c r="M52"/>
      <c r="N52"/>
      <c r="O52"/>
      <c r="P52"/>
      <c r="Q52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</row>
    <row r="53" spans="1:43" ht="13" customHeight="1" x14ac:dyDescent="0.25">
      <c r="A53"/>
      <c r="B53" s="334" t="s">
        <v>5405</v>
      </c>
      <c r="C53" s="334" t="s">
        <v>626</v>
      </c>
      <c r="D53" s="335" t="s">
        <v>737</v>
      </c>
      <c r="E53" s="335" t="s">
        <v>614</v>
      </c>
      <c r="F53" s="335" t="s">
        <v>699</v>
      </c>
      <c r="G53" s="382"/>
      <c r="H53"/>
      <c r="I53"/>
      <c r="J53"/>
      <c r="K53"/>
      <c r="L53"/>
      <c r="M53"/>
      <c r="N53"/>
      <c r="O53"/>
      <c r="P53"/>
      <c r="Q53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</row>
    <row r="54" spans="1:43" ht="13" customHeight="1" x14ac:dyDescent="0.25">
      <c r="A54"/>
      <c r="B54" s="334" t="s">
        <v>1214</v>
      </c>
      <c r="C54" s="337" t="s">
        <v>808</v>
      </c>
      <c r="D54" s="335" t="s">
        <v>613</v>
      </c>
      <c r="E54" s="335" t="s">
        <v>614</v>
      </c>
      <c r="F54" s="335" t="s">
        <v>702</v>
      </c>
      <c r="G54" s="383"/>
      <c r="H54"/>
      <c r="I54"/>
      <c r="J54"/>
      <c r="K54"/>
      <c r="L54"/>
      <c r="M54"/>
      <c r="N54"/>
      <c r="O54"/>
      <c r="P54"/>
      <c r="Q54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</row>
    <row r="55" spans="1:43" ht="13" customHeight="1" x14ac:dyDescent="0.25">
      <c r="A55"/>
      <c r="B55" s="337" t="s">
        <v>3297</v>
      </c>
      <c r="C55" s="337" t="s">
        <v>634</v>
      </c>
      <c r="D55" s="335" t="s">
        <v>720</v>
      </c>
      <c r="E55" s="335" t="s">
        <v>614</v>
      </c>
      <c r="F55" s="335" t="s">
        <v>710</v>
      </c>
      <c r="G55" s="382"/>
      <c r="H55"/>
      <c r="I55"/>
      <c r="J55"/>
      <c r="K55"/>
      <c r="L55"/>
      <c r="M55"/>
      <c r="N55"/>
      <c r="O55"/>
      <c r="P55"/>
      <c r="Q55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</row>
    <row r="56" spans="1:43" ht="13" customHeight="1" x14ac:dyDescent="0.25">
      <c r="A56"/>
      <c r="B56" s="334" t="s">
        <v>5379</v>
      </c>
      <c r="C56" s="334" t="s">
        <v>2136</v>
      </c>
      <c r="D56" s="335" t="s">
        <v>717</v>
      </c>
      <c r="E56" s="335" t="s">
        <v>614</v>
      </c>
      <c r="F56" s="335" t="s">
        <v>699</v>
      </c>
      <c r="G56" s="382"/>
      <c r="H56"/>
      <c r="I56"/>
      <c r="J56"/>
      <c r="K56"/>
      <c r="L56"/>
      <c r="M56"/>
      <c r="N56"/>
      <c r="O56"/>
      <c r="P56"/>
      <c r="Q56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</row>
    <row r="57" spans="1:43" ht="13" customHeight="1" x14ac:dyDescent="0.25">
      <c r="A57"/>
      <c r="B57" s="339" t="s">
        <v>521</v>
      </c>
      <c r="C57" s="339" t="s">
        <v>637</v>
      </c>
      <c r="D57" s="335" t="s">
        <v>713</v>
      </c>
      <c r="E57" s="335" t="s">
        <v>614</v>
      </c>
      <c r="F57" s="335" t="s">
        <v>710</v>
      </c>
      <c r="G57" s="382"/>
      <c r="H57"/>
      <c r="I57"/>
      <c r="J57"/>
      <c r="K57"/>
      <c r="L57"/>
      <c r="M57"/>
      <c r="N57"/>
      <c r="O57"/>
      <c r="P57"/>
      <c r="Q57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</row>
    <row r="58" spans="1:43" ht="13" customHeight="1" x14ac:dyDescent="0.25">
      <c r="A58"/>
      <c r="B58" s="334" t="s">
        <v>5388</v>
      </c>
      <c r="C58" s="334" t="s">
        <v>526</v>
      </c>
      <c r="D58" s="335" t="s">
        <v>630</v>
      </c>
      <c r="E58" s="335" t="s">
        <v>614</v>
      </c>
      <c r="F58" s="335" t="s">
        <v>699</v>
      </c>
      <c r="G58" s="382"/>
      <c r="H58"/>
      <c r="I58"/>
      <c r="J58"/>
      <c r="K58"/>
      <c r="L58"/>
      <c r="M58"/>
      <c r="N58"/>
      <c r="O58"/>
      <c r="P58"/>
      <c r="Q58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</row>
    <row r="59" spans="1:43" ht="13" customHeight="1" x14ac:dyDescent="0.25">
      <c r="A59"/>
      <c r="B59" s="334" t="s">
        <v>122</v>
      </c>
      <c r="C59" s="334" t="s">
        <v>1873</v>
      </c>
      <c r="D59" s="335" t="s">
        <v>714</v>
      </c>
      <c r="E59" s="335" t="s">
        <v>614</v>
      </c>
      <c r="F59" s="335" t="s">
        <v>710</v>
      </c>
      <c r="G59" s="382"/>
      <c r="H59"/>
      <c r="I59"/>
      <c r="J59"/>
      <c r="K59"/>
      <c r="L59"/>
      <c r="M59"/>
      <c r="N59"/>
      <c r="O59"/>
      <c r="P59"/>
      <c r="Q5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</row>
    <row r="60" spans="1:43" ht="13" customHeight="1" x14ac:dyDescent="0.25">
      <c r="A60"/>
      <c r="B60" s="334" t="s">
        <v>5031</v>
      </c>
      <c r="C60" s="334" t="s">
        <v>5032</v>
      </c>
      <c r="D60" s="335" t="s">
        <v>613</v>
      </c>
      <c r="E60" s="340" t="s">
        <v>614</v>
      </c>
      <c r="F60" s="335" t="s">
        <v>699</v>
      </c>
      <c r="G60" s="382"/>
      <c r="H60"/>
      <c r="I60"/>
      <c r="J60"/>
      <c r="K60"/>
      <c r="L60"/>
      <c r="M60"/>
      <c r="N60"/>
      <c r="O60"/>
      <c r="P60"/>
      <c r="Q60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</row>
    <row r="61" spans="1:43" ht="13" customHeight="1" x14ac:dyDescent="0.25">
      <c r="A61"/>
      <c r="B61" s="334" t="s">
        <v>3704</v>
      </c>
      <c r="C61" s="337" t="s">
        <v>3740</v>
      </c>
      <c r="D61" s="335" t="s">
        <v>777</v>
      </c>
      <c r="E61" s="335" t="s">
        <v>614</v>
      </c>
      <c r="F61" s="335" t="s">
        <v>710</v>
      </c>
      <c r="G61" s="382"/>
      <c r="H61"/>
      <c r="I61"/>
      <c r="J61"/>
      <c r="K61"/>
      <c r="L61"/>
      <c r="M61"/>
      <c r="N61"/>
      <c r="O61"/>
      <c r="P61"/>
      <c r="Q61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</row>
    <row r="62" spans="1:43" ht="13" customHeight="1" x14ac:dyDescent="0.25">
      <c r="A62"/>
      <c r="B62" s="334" t="s">
        <v>5445</v>
      </c>
      <c r="C62" s="334" t="s">
        <v>5446</v>
      </c>
      <c r="D62" s="335" t="s">
        <v>692</v>
      </c>
      <c r="E62" s="335" t="s">
        <v>614</v>
      </c>
      <c r="F62" s="335" t="s">
        <v>710</v>
      </c>
      <c r="G62" s="383"/>
      <c r="H62"/>
      <c r="I62"/>
      <c r="J62"/>
      <c r="K62"/>
      <c r="L62"/>
      <c r="M62"/>
      <c r="N62"/>
      <c r="O62"/>
      <c r="P62"/>
      <c r="Q62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</row>
    <row r="63" spans="1:43" ht="13" customHeight="1" x14ac:dyDescent="0.25">
      <c r="A63"/>
      <c r="B63" s="334" t="s">
        <v>1593</v>
      </c>
      <c r="C63" s="334" t="s">
        <v>1594</v>
      </c>
      <c r="D63" s="335" t="s">
        <v>731</v>
      </c>
      <c r="E63" s="335" t="s">
        <v>614</v>
      </c>
      <c r="F63" s="340" t="s">
        <v>702</v>
      </c>
      <c r="G63" s="383"/>
      <c r="H63"/>
      <c r="I63"/>
      <c r="J63"/>
      <c r="K63"/>
      <c r="L63"/>
      <c r="M63"/>
      <c r="N63"/>
      <c r="O63"/>
      <c r="P63"/>
      <c r="Q63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</row>
    <row r="64" spans="1:43" ht="13" customHeight="1" x14ac:dyDescent="0.25">
      <c r="A64"/>
      <c r="B64" s="334" t="s">
        <v>1224</v>
      </c>
      <c r="C64" s="334" t="s">
        <v>4496</v>
      </c>
      <c r="D64" s="335" t="s">
        <v>750</v>
      </c>
      <c r="E64" s="335" t="s">
        <v>614</v>
      </c>
      <c r="F64" s="340" t="s">
        <v>748</v>
      </c>
      <c r="G64" s="383"/>
      <c r="H64"/>
      <c r="I64"/>
      <c r="J64"/>
      <c r="K64"/>
      <c r="L64"/>
      <c r="M64"/>
      <c r="N64"/>
      <c r="O64"/>
      <c r="P64"/>
      <c r="Q64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</row>
    <row r="65" spans="1:43" ht="13" customHeight="1" x14ac:dyDescent="0.25">
      <c r="A65"/>
      <c r="B65" s="334" t="s">
        <v>5368</v>
      </c>
      <c r="C65" s="334" t="s">
        <v>568</v>
      </c>
      <c r="D65" s="335" t="s">
        <v>732</v>
      </c>
      <c r="E65" s="335" t="s">
        <v>614</v>
      </c>
      <c r="F65" s="335" t="s">
        <v>710</v>
      </c>
      <c r="G65" s="383"/>
      <c r="H65"/>
      <c r="I65"/>
      <c r="J65"/>
      <c r="K65"/>
      <c r="L65"/>
      <c r="M65"/>
      <c r="N65"/>
      <c r="O65"/>
      <c r="P65"/>
      <c r="Q65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</row>
    <row r="66" spans="1:43" ht="13" customHeight="1" x14ac:dyDescent="0.25">
      <c r="A66"/>
      <c r="B66" s="334" t="s">
        <v>5407</v>
      </c>
      <c r="C66" s="334" t="s">
        <v>599</v>
      </c>
      <c r="D66" s="335" t="s">
        <v>737</v>
      </c>
      <c r="E66" s="335" t="s">
        <v>614</v>
      </c>
      <c r="F66" s="335" t="s">
        <v>699</v>
      </c>
      <c r="G66" s="383"/>
      <c r="H66"/>
      <c r="I66"/>
      <c r="J66"/>
      <c r="K66"/>
      <c r="L66"/>
      <c r="M66"/>
      <c r="N66"/>
      <c r="O66"/>
      <c r="P66"/>
      <c r="Q6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</row>
    <row r="67" spans="1:43" ht="13" customHeight="1" x14ac:dyDescent="0.25">
      <c r="A67"/>
      <c r="B67" s="334" t="s">
        <v>3299</v>
      </c>
      <c r="C67" s="337" t="s">
        <v>5900</v>
      </c>
      <c r="D67" s="335" t="s">
        <v>708</v>
      </c>
      <c r="E67" s="335" t="s">
        <v>614</v>
      </c>
      <c r="F67" s="335" t="s">
        <v>748</v>
      </c>
      <c r="G67" s="382"/>
      <c r="H67"/>
      <c r="I67"/>
      <c r="J67"/>
      <c r="K67"/>
      <c r="L67"/>
      <c r="M67"/>
      <c r="N67"/>
      <c r="O67"/>
      <c r="P67"/>
      <c r="Q67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</row>
    <row r="68" spans="1:43" ht="13" customHeight="1" x14ac:dyDescent="0.25">
      <c r="A68"/>
      <c r="B68" s="334" t="s">
        <v>644</v>
      </c>
      <c r="C68" s="334" t="s">
        <v>1660</v>
      </c>
      <c r="D68" s="335" t="s">
        <v>690</v>
      </c>
      <c r="E68" s="335" t="s">
        <v>614</v>
      </c>
      <c r="F68" s="335" t="s">
        <v>702</v>
      </c>
      <c r="G68" s="382"/>
      <c r="H68"/>
      <c r="I68"/>
      <c r="J68"/>
      <c r="K68"/>
      <c r="L68"/>
      <c r="M68"/>
      <c r="N68"/>
      <c r="O68"/>
      <c r="P68"/>
      <c r="Q68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</row>
    <row r="69" spans="1:43" ht="13" customHeight="1" x14ac:dyDescent="0.25">
      <c r="A69"/>
      <c r="B69" s="339" t="s">
        <v>3007</v>
      </c>
      <c r="C69" s="339" t="s">
        <v>625</v>
      </c>
      <c r="D69" s="335" t="s">
        <v>777</v>
      </c>
      <c r="E69" s="340" t="s">
        <v>614</v>
      </c>
      <c r="F69" s="335" t="s">
        <v>699</v>
      </c>
      <c r="G69" s="382"/>
      <c r="H69"/>
      <c r="I69"/>
      <c r="J69"/>
      <c r="K69"/>
      <c r="L69"/>
      <c r="M69"/>
      <c r="N69"/>
      <c r="O69"/>
      <c r="P69"/>
      <c r="Q6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</row>
    <row r="70" spans="1:43" ht="13" customHeight="1" x14ac:dyDescent="0.25">
      <c r="A70"/>
      <c r="B70" s="334" t="s">
        <v>5403</v>
      </c>
      <c r="C70" s="334" t="s">
        <v>5404</v>
      </c>
      <c r="D70" s="335" t="s">
        <v>750</v>
      </c>
      <c r="E70" s="335" t="s">
        <v>614</v>
      </c>
      <c r="F70" s="335" t="s">
        <v>699</v>
      </c>
      <c r="G70" s="383"/>
      <c r="H70"/>
      <c r="I70"/>
      <c r="J70"/>
      <c r="K70"/>
      <c r="L70"/>
      <c r="M70"/>
      <c r="N70"/>
      <c r="O70"/>
      <c r="P70"/>
      <c r="Q70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</row>
    <row r="71" spans="1:43" ht="13" customHeight="1" x14ac:dyDescent="0.25">
      <c r="A71"/>
      <c r="B71" s="334" t="s">
        <v>1337</v>
      </c>
      <c r="C71" s="334" t="s">
        <v>707</v>
      </c>
      <c r="D71" s="335" t="s">
        <v>691</v>
      </c>
      <c r="E71" s="335" t="s">
        <v>614</v>
      </c>
      <c r="F71" s="340" t="s">
        <v>748</v>
      </c>
      <c r="G71" s="382"/>
      <c r="H71"/>
      <c r="I71"/>
      <c r="J71"/>
      <c r="K71"/>
      <c r="L71"/>
      <c r="M71"/>
      <c r="N71"/>
      <c r="O71"/>
      <c r="P71"/>
      <c r="Q71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</row>
    <row r="72" spans="1:43" ht="13" customHeight="1" x14ac:dyDescent="0.25">
      <c r="A72"/>
      <c r="B72" s="334" t="s">
        <v>5891</v>
      </c>
      <c r="C72" s="337" t="s">
        <v>402</v>
      </c>
      <c r="D72" s="335" t="s">
        <v>691</v>
      </c>
      <c r="E72" s="335" t="s">
        <v>614</v>
      </c>
      <c r="F72" s="335" t="s">
        <v>718</v>
      </c>
      <c r="G72" s="382"/>
      <c r="H72"/>
      <c r="I72"/>
      <c r="J72"/>
      <c r="K72"/>
      <c r="L72"/>
      <c r="M72"/>
      <c r="N72"/>
      <c r="O72"/>
      <c r="P72"/>
      <c r="Q72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</row>
    <row r="73" spans="1:43" ht="13" customHeight="1" x14ac:dyDescent="0.25">
      <c r="A73"/>
      <c r="B73" s="337" t="s">
        <v>134</v>
      </c>
      <c r="C73" s="334" t="s">
        <v>3029</v>
      </c>
      <c r="D73" s="335" t="s">
        <v>708</v>
      </c>
      <c r="E73" s="340" t="s">
        <v>614</v>
      </c>
      <c r="F73" s="335" t="s">
        <v>699</v>
      </c>
      <c r="G73" s="383"/>
      <c r="H73"/>
      <c r="I73"/>
      <c r="J73"/>
      <c r="K73"/>
      <c r="L73"/>
      <c r="M73"/>
      <c r="N73"/>
      <c r="O73"/>
      <c r="P73"/>
      <c r="Q73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</row>
    <row r="74" spans="1:43" ht="13" customHeight="1" x14ac:dyDescent="0.25">
      <c r="A74"/>
      <c r="B74" s="334" t="s">
        <v>5799</v>
      </c>
      <c r="C74" s="337" t="s">
        <v>5800</v>
      </c>
      <c r="D74" s="335" t="s">
        <v>750</v>
      </c>
      <c r="E74" s="335" t="s">
        <v>614</v>
      </c>
      <c r="F74" s="335" t="s">
        <v>721</v>
      </c>
      <c r="G74" s="382"/>
      <c r="H74"/>
      <c r="I74"/>
      <c r="J74"/>
      <c r="K74"/>
      <c r="L74"/>
      <c r="M74"/>
      <c r="N74"/>
      <c r="O74"/>
      <c r="P74"/>
      <c r="Q74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</row>
    <row r="75" spans="1:43" ht="13" customHeight="1" x14ac:dyDescent="0.25">
      <c r="A75"/>
      <c r="B75" s="334" t="s">
        <v>10</v>
      </c>
      <c r="C75" s="334" t="s">
        <v>1216</v>
      </c>
      <c r="D75" s="335" t="s">
        <v>750</v>
      </c>
      <c r="E75" s="335" t="s">
        <v>614</v>
      </c>
      <c r="F75" s="335" t="s">
        <v>702</v>
      </c>
      <c r="G75" s="382"/>
      <c r="H75"/>
      <c r="I75"/>
      <c r="J75"/>
      <c r="K75"/>
      <c r="L75"/>
      <c r="M75"/>
      <c r="N75"/>
      <c r="O75"/>
      <c r="P75"/>
      <c r="Q75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</row>
    <row r="76" spans="1:43" ht="13" customHeight="1" x14ac:dyDescent="0.25">
      <c r="A76"/>
      <c r="B76" s="334" t="s">
        <v>2153</v>
      </c>
      <c r="C76" s="337" t="s">
        <v>5435</v>
      </c>
      <c r="D76" s="335" t="s">
        <v>731</v>
      </c>
      <c r="E76" s="335" t="s">
        <v>614</v>
      </c>
      <c r="F76" s="335" t="s">
        <v>702</v>
      </c>
      <c r="G76" s="382"/>
      <c r="H76"/>
      <c r="I76"/>
      <c r="J76"/>
      <c r="K76"/>
      <c r="L76"/>
      <c r="M76"/>
      <c r="N76"/>
      <c r="O76"/>
      <c r="P76"/>
      <c r="Q76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</row>
    <row r="77" spans="1:43" ht="13" customHeight="1" x14ac:dyDescent="0.25">
      <c r="A77"/>
      <c r="B77" s="334" t="s">
        <v>654</v>
      </c>
      <c r="C77" s="334" t="s">
        <v>646</v>
      </c>
      <c r="D77" s="335" t="s">
        <v>708</v>
      </c>
      <c r="E77" s="335" t="s">
        <v>614</v>
      </c>
      <c r="F77" s="335" t="s">
        <v>710</v>
      </c>
      <c r="G77" s="382"/>
      <c r="H77"/>
      <c r="I77"/>
      <c r="J77"/>
      <c r="K77"/>
      <c r="L77"/>
      <c r="M77"/>
      <c r="N77"/>
      <c r="O77"/>
      <c r="P77"/>
      <c r="Q77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</row>
    <row r="78" spans="1:43" ht="13" customHeight="1" x14ac:dyDescent="0.25">
      <c r="A78"/>
      <c r="B78" s="334" t="s">
        <v>5914</v>
      </c>
      <c r="C78" s="337" t="s">
        <v>3659</v>
      </c>
      <c r="D78" s="335" t="s">
        <v>714</v>
      </c>
      <c r="E78" s="335" t="s">
        <v>614</v>
      </c>
      <c r="F78" s="335" t="s">
        <v>710</v>
      </c>
      <c r="G78" s="382"/>
      <c r="H78"/>
      <c r="I78"/>
      <c r="J78"/>
      <c r="K78"/>
      <c r="L78"/>
      <c r="M78"/>
      <c r="N78"/>
      <c r="O78"/>
      <c r="P78"/>
      <c r="Q78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</row>
    <row r="79" spans="1:43" ht="13" customHeight="1" x14ac:dyDescent="0.25">
      <c r="A79"/>
      <c r="B79" s="334" t="s">
        <v>3300</v>
      </c>
      <c r="C79" s="334" t="s">
        <v>808</v>
      </c>
      <c r="D79" s="335" t="s">
        <v>690</v>
      </c>
      <c r="E79" s="340" t="s">
        <v>614</v>
      </c>
      <c r="F79" s="335" t="s">
        <v>718</v>
      </c>
      <c r="G79" s="382"/>
      <c r="H79"/>
      <c r="I79"/>
      <c r="J79"/>
      <c r="K79"/>
      <c r="L79"/>
      <c r="M79"/>
      <c r="N79"/>
      <c r="O79"/>
      <c r="P79"/>
      <c r="Q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</row>
    <row r="80" spans="1:43" ht="13" customHeight="1" x14ac:dyDescent="0.25">
      <c r="A80"/>
      <c r="B80" s="334" t="s">
        <v>561</v>
      </c>
      <c r="C80" s="337" t="s">
        <v>2136</v>
      </c>
      <c r="D80" s="335" t="s">
        <v>708</v>
      </c>
      <c r="E80" s="335" t="s">
        <v>614</v>
      </c>
      <c r="F80" s="335" t="s">
        <v>699</v>
      </c>
      <c r="G80" s="383"/>
      <c r="H80"/>
      <c r="I80"/>
      <c r="J80"/>
      <c r="K80"/>
      <c r="L80"/>
      <c r="M80"/>
      <c r="N80"/>
      <c r="O80"/>
      <c r="P80"/>
      <c r="Q80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</row>
    <row r="81" spans="1:43" ht="13" customHeight="1" x14ac:dyDescent="0.25">
      <c r="A81"/>
      <c r="B81" s="334" t="s">
        <v>4533</v>
      </c>
      <c r="C81" s="334" t="s">
        <v>172</v>
      </c>
      <c r="D81" s="335" t="s">
        <v>737</v>
      </c>
      <c r="E81" s="340" t="s">
        <v>614</v>
      </c>
      <c r="F81" s="340" t="s">
        <v>699</v>
      </c>
      <c r="G81" s="382"/>
      <c r="H81"/>
      <c r="I81"/>
      <c r="J81"/>
      <c r="K81"/>
      <c r="L81"/>
      <c r="M81"/>
      <c r="N81"/>
      <c r="O81"/>
      <c r="P81"/>
      <c r="Q81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</row>
    <row r="82" spans="1:43" ht="13" customHeight="1" x14ac:dyDescent="0.25">
      <c r="A82"/>
      <c r="B82" s="334" t="s">
        <v>3701</v>
      </c>
      <c r="C82" s="334" t="s">
        <v>631</v>
      </c>
      <c r="D82" s="335" t="s">
        <v>704</v>
      </c>
      <c r="E82" s="335" t="s">
        <v>614</v>
      </c>
      <c r="F82" s="335" t="s">
        <v>721</v>
      </c>
      <c r="G82" s="382"/>
      <c r="H82"/>
      <c r="I82"/>
      <c r="J82"/>
      <c r="K82"/>
      <c r="L82"/>
      <c r="M82"/>
      <c r="N82"/>
      <c r="O82"/>
      <c r="P82"/>
      <c r="Q82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</row>
    <row r="83" spans="1:43" ht="13" customHeight="1" x14ac:dyDescent="0.25">
      <c r="A83"/>
      <c r="B83" s="337" t="s">
        <v>500</v>
      </c>
      <c r="C83" s="337" t="s">
        <v>3628</v>
      </c>
      <c r="D83" s="335" t="s">
        <v>714</v>
      </c>
      <c r="E83" s="335" t="s">
        <v>614</v>
      </c>
      <c r="F83" s="335" t="s">
        <v>728</v>
      </c>
      <c r="G83" s="382"/>
      <c r="H83"/>
      <c r="I83"/>
      <c r="J83"/>
      <c r="K83"/>
      <c r="L83"/>
      <c r="M83"/>
      <c r="N83"/>
      <c r="O83"/>
      <c r="P83"/>
      <c r="Q83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</row>
    <row r="84" spans="1:43" ht="13" customHeight="1" x14ac:dyDescent="0.25">
      <c r="A84"/>
      <c r="B84" s="337" t="s">
        <v>3666</v>
      </c>
      <c r="C84" s="337" t="s">
        <v>402</v>
      </c>
      <c r="D84" s="335" t="s">
        <v>706</v>
      </c>
      <c r="E84" s="335" t="s">
        <v>614</v>
      </c>
      <c r="F84" s="335" t="s">
        <v>710</v>
      </c>
      <c r="G84" s="383"/>
      <c r="H84"/>
      <c r="I84"/>
      <c r="J84"/>
      <c r="K84"/>
      <c r="L84"/>
      <c r="M84"/>
      <c r="N84"/>
      <c r="O84"/>
      <c r="P84"/>
      <c r="Q84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</row>
    <row r="85" spans="1:43" ht="13" customHeight="1" x14ac:dyDescent="0.25">
      <c r="A85"/>
      <c r="B85" s="334" t="s">
        <v>5838</v>
      </c>
      <c r="C85" s="337" t="s">
        <v>1211</v>
      </c>
      <c r="D85" s="335" t="s">
        <v>719</v>
      </c>
      <c r="E85" s="335" t="s">
        <v>614</v>
      </c>
      <c r="F85" s="335" t="s">
        <v>728</v>
      </c>
      <c r="G85" s="382"/>
      <c r="H85"/>
      <c r="I85"/>
      <c r="J85"/>
      <c r="K85"/>
      <c r="L85"/>
      <c r="M85"/>
      <c r="N85"/>
      <c r="O85"/>
      <c r="P85"/>
      <c r="Q85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</row>
    <row r="86" spans="1:43" ht="13" customHeight="1" x14ac:dyDescent="0.25">
      <c r="A86"/>
      <c r="B86" s="334" t="s">
        <v>563</v>
      </c>
      <c r="C86" s="334" t="s">
        <v>5029</v>
      </c>
      <c r="D86" s="335" t="s">
        <v>739</v>
      </c>
      <c r="E86" s="335" t="s">
        <v>614</v>
      </c>
      <c r="F86" s="335" t="s">
        <v>710</v>
      </c>
      <c r="G86" s="383"/>
      <c r="H86"/>
      <c r="I86"/>
      <c r="J86"/>
      <c r="K86"/>
      <c r="L86"/>
      <c r="M86"/>
      <c r="N86"/>
      <c r="O86"/>
      <c r="P86"/>
      <c r="Q86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</row>
    <row r="87" spans="1:43" ht="13" customHeight="1" x14ac:dyDescent="0.25">
      <c r="A87"/>
      <c r="B87" s="334" t="s">
        <v>5348</v>
      </c>
      <c r="C87" s="334" t="s">
        <v>622</v>
      </c>
      <c r="D87" s="335" t="s">
        <v>725</v>
      </c>
      <c r="E87" s="335" t="s">
        <v>614</v>
      </c>
      <c r="F87" s="335" t="s">
        <v>721</v>
      </c>
      <c r="G87" s="382"/>
      <c r="H87"/>
      <c r="I87"/>
      <c r="J87"/>
      <c r="K87"/>
      <c r="L87"/>
      <c r="M87"/>
      <c r="N87"/>
      <c r="O87"/>
      <c r="P87"/>
      <c r="Q87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</row>
    <row r="88" spans="1:43" ht="13" customHeight="1" x14ac:dyDescent="0.25">
      <c r="A88"/>
      <c r="B88" s="334" t="s">
        <v>651</v>
      </c>
      <c r="C88" s="334" t="s">
        <v>752</v>
      </c>
      <c r="D88" s="335" t="s">
        <v>777</v>
      </c>
      <c r="E88" s="335" t="s">
        <v>4613</v>
      </c>
      <c r="F88" s="335" t="s">
        <v>751</v>
      </c>
      <c r="G88" s="382"/>
      <c r="H88"/>
      <c r="I88"/>
      <c r="J88"/>
      <c r="K88"/>
      <c r="L88"/>
      <c r="M88"/>
      <c r="N88"/>
      <c r="O88"/>
      <c r="P88"/>
      <c r="Q88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</row>
    <row r="89" spans="1:43" ht="13" customHeight="1" x14ac:dyDescent="0.25">
      <c r="A89"/>
      <c r="B89" s="334" t="s">
        <v>757</v>
      </c>
      <c r="C89" s="334" t="s">
        <v>758</v>
      </c>
      <c r="D89" s="335" t="s">
        <v>771</v>
      </c>
      <c r="E89" s="335" t="s">
        <v>4613</v>
      </c>
      <c r="F89" s="340" t="s">
        <v>721</v>
      </c>
      <c r="G89" s="382"/>
      <c r="H89"/>
      <c r="I89" s="450"/>
      <c r="J89" s="450"/>
      <c r="K89" s="451"/>
      <c r="L89"/>
      <c r="M89"/>
      <c r="N89"/>
      <c r="O89"/>
      <c r="P89"/>
      <c r="Q8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</row>
    <row r="90" spans="1:43" ht="13" customHeight="1" x14ac:dyDescent="0.25">
      <c r="A90"/>
      <c r="B90" s="334" t="s">
        <v>5801</v>
      </c>
      <c r="C90" s="337" t="s">
        <v>5802</v>
      </c>
      <c r="D90" s="335" t="s">
        <v>750</v>
      </c>
      <c r="E90" s="335" t="s">
        <v>4613</v>
      </c>
      <c r="F90" s="335" t="s">
        <v>702</v>
      </c>
      <c r="G90" s="382"/>
      <c r="H90"/>
      <c r="I90" s="450"/>
      <c r="J90" s="450"/>
      <c r="K90" s="451"/>
      <c r="L90"/>
      <c r="M90"/>
      <c r="N90"/>
      <c r="O90"/>
      <c r="P90"/>
      <c r="Q90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</row>
    <row r="91" spans="1:43" ht="13" customHeight="1" x14ac:dyDescent="0.25">
      <c r="A91"/>
      <c r="B91" s="334" t="s">
        <v>5829</v>
      </c>
      <c r="C91" s="337" t="s">
        <v>5830</v>
      </c>
      <c r="D91" s="335" t="s">
        <v>706</v>
      </c>
      <c r="E91" s="335" t="s">
        <v>4613</v>
      </c>
      <c r="F91" s="335" t="s">
        <v>699</v>
      </c>
      <c r="G91" s="382"/>
      <c r="H91"/>
      <c r="I91" s="450"/>
      <c r="J91" s="450"/>
      <c r="K91" s="451"/>
      <c r="L91"/>
      <c r="M91"/>
      <c r="N91"/>
      <c r="O91"/>
      <c r="P91"/>
      <c r="Q91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</row>
    <row r="92" spans="1:43" ht="13" customHeight="1" x14ac:dyDescent="0.25">
      <c r="A92"/>
      <c r="B92" s="337" t="s">
        <v>2706</v>
      </c>
      <c r="C92" s="337" t="s">
        <v>588</v>
      </c>
      <c r="D92" s="335" t="s">
        <v>1550</v>
      </c>
      <c r="E92" s="335" t="s">
        <v>4613</v>
      </c>
      <c r="F92" s="335" t="s">
        <v>751</v>
      </c>
      <c r="G92" s="382"/>
      <c r="H92"/>
      <c r="I92" s="452"/>
      <c r="J92" s="452"/>
      <c r="K92" s="451"/>
      <c r="L92"/>
      <c r="M92"/>
      <c r="N92"/>
      <c r="O92"/>
      <c r="P92"/>
      <c r="Q92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</row>
    <row r="93" spans="1:43" ht="13" customHeight="1" x14ac:dyDescent="0.25">
      <c r="A93"/>
      <c r="B93" s="337" t="s">
        <v>5059</v>
      </c>
      <c r="C93" s="337" t="s">
        <v>522</v>
      </c>
      <c r="D93" s="335" t="s">
        <v>724</v>
      </c>
      <c r="E93" s="335" t="s">
        <v>4613</v>
      </c>
      <c r="F93" s="335" t="s">
        <v>702</v>
      </c>
      <c r="G93" s="382"/>
      <c r="H93"/>
      <c r="I93" s="450"/>
      <c r="J93" s="450"/>
      <c r="K93" s="451"/>
      <c r="L93"/>
      <c r="M93"/>
      <c r="N93"/>
      <c r="O93"/>
      <c r="P93"/>
      <c r="Q93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</row>
    <row r="94" spans="1:43" ht="13" customHeight="1" x14ac:dyDescent="0.25">
      <c r="A94"/>
      <c r="B94" s="337" t="s">
        <v>3021</v>
      </c>
      <c r="C94" s="334" t="s">
        <v>3022</v>
      </c>
      <c r="D94" s="335" t="s">
        <v>851</v>
      </c>
      <c r="E94" s="335" t="s">
        <v>4613</v>
      </c>
      <c r="F94" s="335" t="s">
        <v>748</v>
      </c>
      <c r="G94" s="382"/>
      <c r="H94"/>
      <c r="I94" s="450"/>
      <c r="J94" s="450"/>
      <c r="K94" s="451"/>
      <c r="L94"/>
      <c r="M94"/>
      <c r="N94"/>
      <c r="O94"/>
      <c r="P94"/>
      <c r="Q94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</row>
    <row r="95" spans="1:43" ht="13" customHeight="1" x14ac:dyDescent="0.25">
      <c r="A95"/>
      <c r="B95" s="334" t="s">
        <v>5846</v>
      </c>
      <c r="C95" s="337" t="s">
        <v>394</v>
      </c>
      <c r="D95" s="335" t="s">
        <v>719</v>
      </c>
      <c r="E95" s="335" t="s">
        <v>4613</v>
      </c>
      <c r="F95" s="335" t="s">
        <v>699</v>
      </c>
      <c r="G95" s="382"/>
      <c r="H95"/>
      <c r="I95" s="452"/>
      <c r="J95" s="452"/>
      <c r="K95" s="451"/>
      <c r="L95"/>
      <c r="M95"/>
      <c r="N95"/>
      <c r="O95"/>
      <c r="P95"/>
      <c r="Q95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</row>
    <row r="96" spans="1:43" ht="13" customHeight="1" x14ac:dyDescent="0.25">
      <c r="A96"/>
      <c r="B96" s="334" t="s">
        <v>1619</v>
      </c>
      <c r="C96" s="334" t="s">
        <v>1620</v>
      </c>
      <c r="D96" s="335" t="s">
        <v>704</v>
      </c>
      <c r="E96" s="335" t="s">
        <v>4613</v>
      </c>
      <c r="F96" s="335" t="s">
        <v>710</v>
      </c>
      <c r="G96" s="382"/>
      <c r="H96"/>
      <c r="I96" s="450"/>
      <c r="J96" s="450"/>
      <c r="K96" s="451"/>
      <c r="L96"/>
      <c r="M96"/>
      <c r="N96"/>
      <c r="O96"/>
      <c r="P96"/>
      <c r="Q96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</row>
    <row r="97" spans="1:43" ht="13" customHeight="1" x14ac:dyDescent="0.25">
      <c r="A97"/>
      <c r="B97" s="334" t="s">
        <v>5021</v>
      </c>
      <c r="C97" s="334" t="s">
        <v>5022</v>
      </c>
      <c r="D97" s="335" t="s">
        <v>737</v>
      </c>
      <c r="E97" s="335" t="s">
        <v>4613</v>
      </c>
      <c r="F97" s="340" t="s">
        <v>702</v>
      </c>
      <c r="G97" s="382"/>
      <c r="H97"/>
      <c r="I97" s="487"/>
      <c r="J97" s="450"/>
      <c r="K97" s="451"/>
      <c r="L97"/>
      <c r="M97"/>
      <c r="N97"/>
      <c r="O97"/>
      <c r="P97"/>
      <c r="Q97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</row>
    <row r="98" spans="1:43" ht="13" customHeight="1" x14ac:dyDescent="0.25">
      <c r="A98"/>
      <c r="B98" s="334" t="s">
        <v>592</v>
      </c>
      <c r="C98" s="337" t="s">
        <v>5879</v>
      </c>
      <c r="D98" s="335" t="s">
        <v>777</v>
      </c>
      <c r="E98" s="335" t="s">
        <v>4613</v>
      </c>
      <c r="F98" s="335" t="s">
        <v>718</v>
      </c>
      <c r="G98" s="382"/>
      <c r="H98"/>
      <c r="I98" s="487"/>
      <c r="J98"/>
      <c r="K98"/>
      <c r="L98"/>
      <c r="M98"/>
      <c r="N98"/>
      <c r="O98"/>
      <c r="P98"/>
      <c r="Q98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</row>
    <row r="99" spans="1:43" ht="13" customHeight="1" x14ac:dyDescent="0.25">
      <c r="A99"/>
      <c r="B99" s="334" t="s">
        <v>688</v>
      </c>
      <c r="C99" s="334" t="s">
        <v>1623</v>
      </c>
      <c r="D99" s="335" t="s">
        <v>851</v>
      </c>
      <c r="E99" s="340" t="s">
        <v>4613</v>
      </c>
      <c r="F99" s="335" t="s">
        <v>718</v>
      </c>
      <c r="G99" s="383"/>
      <c r="H99"/>
      <c r="I99" s="487"/>
      <c r="J99"/>
      <c r="K99"/>
      <c r="L99"/>
      <c r="M99"/>
      <c r="N99"/>
      <c r="O99"/>
      <c r="P99"/>
      <c r="Q9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</row>
    <row r="100" spans="1:43" ht="13" customHeight="1" x14ac:dyDescent="0.25">
      <c r="A100"/>
      <c r="B100" s="334" t="s">
        <v>715</v>
      </c>
      <c r="C100" s="334" t="s">
        <v>598</v>
      </c>
      <c r="D100" s="335" t="s">
        <v>615</v>
      </c>
      <c r="E100" s="335" t="s">
        <v>4613</v>
      </c>
      <c r="F100" s="335" t="s">
        <v>710</v>
      </c>
      <c r="G100" s="382"/>
      <c r="H100"/>
      <c r="I100" s="487"/>
      <c r="J100"/>
      <c r="K100"/>
      <c r="L100"/>
      <c r="M100"/>
      <c r="N100"/>
      <c r="O100"/>
      <c r="P100"/>
      <c r="Q100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</row>
    <row r="101" spans="1:43" ht="13" customHeight="1" x14ac:dyDescent="0.25">
      <c r="A101"/>
      <c r="B101" s="334" t="s">
        <v>3691</v>
      </c>
      <c r="C101" s="334" t="s">
        <v>661</v>
      </c>
      <c r="D101" s="335" t="s">
        <v>713</v>
      </c>
      <c r="E101" s="335" t="s">
        <v>4613</v>
      </c>
      <c r="F101" s="335" t="s">
        <v>448</v>
      </c>
      <c r="G101" s="382"/>
      <c r="H101"/>
      <c r="I101" s="487"/>
      <c r="J101"/>
      <c r="K101"/>
      <c r="L101"/>
      <c r="M101"/>
      <c r="N101"/>
      <c r="O101"/>
      <c r="P101"/>
      <c r="Q101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</row>
    <row r="102" spans="1:43" ht="13" customHeight="1" x14ac:dyDescent="0.25">
      <c r="A102"/>
      <c r="B102" s="337" t="s">
        <v>2437</v>
      </c>
      <c r="C102" s="337" t="s">
        <v>816</v>
      </c>
      <c r="D102" s="335" t="s">
        <v>717</v>
      </c>
      <c r="E102" s="335" t="s">
        <v>4613</v>
      </c>
      <c r="F102" s="335" t="s">
        <v>710</v>
      </c>
      <c r="G102" s="383"/>
      <c r="H102"/>
      <c r="I102" s="487"/>
      <c r="J102"/>
      <c r="K102"/>
      <c r="L102"/>
      <c r="M102"/>
      <c r="N102"/>
      <c r="O102"/>
      <c r="P102"/>
      <c r="Q102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</row>
    <row r="103" spans="1:43" ht="13" customHeight="1" x14ac:dyDescent="0.25">
      <c r="A103"/>
      <c r="B103" s="334" t="s">
        <v>5869</v>
      </c>
      <c r="C103" s="337" t="s">
        <v>681</v>
      </c>
      <c r="D103" s="335" t="s">
        <v>767</v>
      </c>
      <c r="E103" s="335" t="s">
        <v>4613</v>
      </c>
      <c r="F103" s="335" t="s">
        <v>728</v>
      </c>
      <c r="G103" s="382"/>
      <c r="H103"/>
      <c r="I103" s="487"/>
      <c r="J103"/>
      <c r="K103"/>
      <c r="L103"/>
      <c r="M103"/>
      <c r="N103"/>
      <c r="O103"/>
      <c r="P103"/>
      <c r="Q103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</row>
    <row r="104" spans="1:43" ht="13" customHeight="1" x14ac:dyDescent="0.25">
      <c r="A104"/>
      <c r="B104" s="334" t="s">
        <v>5060</v>
      </c>
      <c r="C104" s="334" t="s">
        <v>122</v>
      </c>
      <c r="D104" s="335" t="s">
        <v>719</v>
      </c>
      <c r="E104" s="335" t="s">
        <v>4613</v>
      </c>
      <c r="F104" s="335" t="s">
        <v>710</v>
      </c>
      <c r="G104" s="382"/>
      <c r="H104"/>
      <c r="I104" s="487"/>
      <c r="J104"/>
      <c r="K104"/>
      <c r="L104"/>
      <c r="M104"/>
      <c r="N104"/>
      <c r="O104"/>
      <c r="P104"/>
      <c r="Q104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</row>
    <row r="105" spans="1:43" ht="13" customHeight="1" x14ac:dyDescent="0.25">
      <c r="A105"/>
      <c r="B105" s="334" t="s">
        <v>505</v>
      </c>
      <c r="C105" s="334" t="s">
        <v>603</v>
      </c>
      <c r="D105" s="335" t="s">
        <v>724</v>
      </c>
      <c r="E105" s="335" t="s">
        <v>4613</v>
      </c>
      <c r="F105" s="335" t="s">
        <v>699</v>
      </c>
      <c r="G105" s="382"/>
      <c r="H105"/>
      <c r="I105" s="487"/>
      <c r="J105"/>
      <c r="K105"/>
      <c r="L105"/>
      <c r="M105"/>
      <c r="N105"/>
      <c r="O105"/>
      <c r="P105"/>
      <c r="Q105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</row>
    <row r="106" spans="1:43" ht="13" customHeight="1" x14ac:dyDescent="0.25">
      <c r="A106"/>
      <c r="B106" s="334" t="s">
        <v>2146</v>
      </c>
      <c r="C106" s="337" t="s">
        <v>535</v>
      </c>
      <c r="D106" s="335" t="s">
        <v>714</v>
      </c>
      <c r="E106" s="335" t="s">
        <v>4613</v>
      </c>
      <c r="F106" s="335" t="s">
        <v>699</v>
      </c>
      <c r="G106" s="383"/>
      <c r="H106"/>
      <c r="I106" s="487"/>
      <c r="J106"/>
      <c r="K106"/>
      <c r="L106"/>
      <c r="M106"/>
      <c r="N106"/>
      <c r="O106"/>
      <c r="P106"/>
      <c r="Q106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</row>
    <row r="107" spans="1:43" ht="13" customHeight="1" x14ac:dyDescent="0.25">
      <c r="A107"/>
      <c r="B107" s="334" t="s">
        <v>3324</v>
      </c>
      <c r="C107" s="334" t="s">
        <v>784</v>
      </c>
      <c r="D107" s="335" t="s">
        <v>750</v>
      </c>
      <c r="E107" s="335" t="s">
        <v>4613</v>
      </c>
      <c r="F107" s="335" t="s">
        <v>710</v>
      </c>
      <c r="G107" s="382"/>
      <c r="H107"/>
      <c r="I107" s="487"/>
      <c r="J107"/>
      <c r="K107"/>
      <c r="L107"/>
      <c r="M107"/>
      <c r="N107"/>
      <c r="O107"/>
      <c r="P107"/>
      <c r="Q107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</row>
    <row r="108" spans="1:43" ht="13" customHeight="1" x14ac:dyDescent="0.25">
      <c r="A108"/>
      <c r="B108" s="334" t="s">
        <v>649</v>
      </c>
      <c r="C108" s="334" t="s">
        <v>3658</v>
      </c>
      <c r="D108" s="335" t="s">
        <v>701</v>
      </c>
      <c r="E108" s="340" t="s">
        <v>4613</v>
      </c>
      <c r="F108" s="335" t="s">
        <v>710</v>
      </c>
      <c r="G108" s="383"/>
      <c r="H108"/>
      <c r="I108" s="487"/>
      <c r="J108"/>
      <c r="K108"/>
      <c r="L108"/>
      <c r="M108"/>
      <c r="N108"/>
      <c r="O108"/>
      <c r="P108"/>
      <c r="Q108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</row>
    <row r="109" spans="1:43" ht="13" customHeight="1" x14ac:dyDescent="0.25">
      <c r="A109"/>
      <c r="B109" s="337" t="s">
        <v>5074</v>
      </c>
      <c r="C109" s="337" t="s">
        <v>636</v>
      </c>
      <c r="D109" s="335" t="s">
        <v>736</v>
      </c>
      <c r="E109" s="335" t="s">
        <v>4613</v>
      </c>
      <c r="F109" s="335" t="s">
        <v>699</v>
      </c>
      <c r="G109" s="382"/>
      <c r="H109"/>
      <c r="I109" s="487"/>
      <c r="J109" s="380"/>
      <c r="K109"/>
      <c r="L109"/>
      <c r="M109"/>
      <c r="N109"/>
      <c r="O109"/>
      <c r="P109"/>
      <c r="Q10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</row>
    <row r="110" spans="1:43" ht="13" customHeight="1" x14ac:dyDescent="0.25">
      <c r="A110"/>
      <c r="B110" s="334" t="s">
        <v>4511</v>
      </c>
      <c r="C110" s="334" t="s">
        <v>578</v>
      </c>
      <c r="D110" s="335" t="s">
        <v>719</v>
      </c>
      <c r="E110" s="335" t="s">
        <v>4613</v>
      </c>
      <c r="F110" s="340" t="s">
        <v>702</v>
      </c>
      <c r="G110" s="382"/>
      <c r="H110"/>
      <c r="I110" s="487"/>
      <c r="J110" s="380"/>
      <c r="K110"/>
      <c r="L110"/>
      <c r="M110"/>
      <c r="N110"/>
      <c r="O110"/>
      <c r="P110"/>
      <c r="Q110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</row>
    <row r="111" spans="1:43" ht="13" customHeight="1" x14ac:dyDescent="0.25">
      <c r="A111"/>
      <c r="B111" s="334" t="s">
        <v>5012</v>
      </c>
      <c r="C111" s="334" t="s">
        <v>626</v>
      </c>
      <c r="D111" s="335" t="s">
        <v>701</v>
      </c>
      <c r="E111" s="340" t="s">
        <v>4613</v>
      </c>
      <c r="F111" s="340" t="s">
        <v>702</v>
      </c>
      <c r="G111" s="382"/>
      <c r="H111"/>
      <c r="I111" s="487"/>
      <c r="J111" s="380"/>
      <c r="K111"/>
      <c r="L111"/>
      <c r="M111"/>
      <c r="N111"/>
      <c r="O111"/>
      <c r="P111"/>
      <c r="Q111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</row>
    <row r="112" spans="1:43" ht="13" customHeight="1" x14ac:dyDescent="0.25">
      <c r="A112"/>
      <c r="B112" s="334" t="s">
        <v>3293</v>
      </c>
      <c r="C112" s="334" t="s">
        <v>1221</v>
      </c>
      <c r="D112" s="335" t="s">
        <v>630</v>
      </c>
      <c r="E112" s="335" t="s">
        <v>4613</v>
      </c>
      <c r="F112" s="335" t="s">
        <v>699</v>
      </c>
      <c r="G112" s="382"/>
      <c r="H112"/>
      <c r="I112" s="487"/>
      <c r="J112" s="380"/>
      <c r="K112"/>
      <c r="L112"/>
      <c r="M112"/>
      <c r="N112"/>
      <c r="O112"/>
      <c r="P112"/>
      <c r="Q112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</row>
    <row r="113" spans="1:43" ht="13" customHeight="1" x14ac:dyDescent="0.25">
      <c r="A113"/>
      <c r="B113" s="334" t="s">
        <v>3748</v>
      </c>
      <c r="C113" s="334" t="s">
        <v>5408</v>
      </c>
      <c r="D113" s="335" t="s">
        <v>737</v>
      </c>
      <c r="E113" s="335" t="s">
        <v>4613</v>
      </c>
      <c r="F113" s="335" t="s">
        <v>748</v>
      </c>
      <c r="G113" s="382"/>
      <c r="H113"/>
      <c r="I113" s="487"/>
      <c r="J113" s="380"/>
      <c r="K113"/>
      <c r="L113"/>
      <c r="M113"/>
      <c r="N113"/>
      <c r="O113"/>
      <c r="P113"/>
      <c r="Q113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</row>
    <row r="114" spans="1:43" ht="13" customHeight="1" x14ac:dyDescent="0.25">
      <c r="A114"/>
      <c r="B114" s="337" t="s">
        <v>2432</v>
      </c>
      <c r="C114" s="337" t="s">
        <v>1344</v>
      </c>
      <c r="D114" s="335" t="s">
        <v>777</v>
      </c>
      <c r="E114" s="335" t="s">
        <v>4613</v>
      </c>
      <c r="F114" s="335" t="s">
        <v>699</v>
      </c>
      <c r="G114" s="382"/>
      <c r="H114"/>
      <c r="I114" s="487"/>
      <c r="J114" s="380"/>
      <c r="K114"/>
      <c r="L114"/>
      <c r="M114"/>
      <c r="N114"/>
      <c r="O114"/>
      <c r="P114"/>
      <c r="Q114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</row>
    <row r="115" spans="1:43" ht="13" customHeight="1" x14ac:dyDescent="0.25">
      <c r="A115"/>
      <c r="B115" s="337" t="s">
        <v>3308</v>
      </c>
      <c r="C115" s="334" t="s">
        <v>730</v>
      </c>
      <c r="D115" s="335" t="s">
        <v>615</v>
      </c>
      <c r="E115" s="340" t="s">
        <v>4613</v>
      </c>
      <c r="F115" s="335" t="s">
        <v>721</v>
      </c>
      <c r="G115" s="382"/>
      <c r="H115"/>
      <c r="I115" s="487"/>
      <c r="J115" s="380"/>
      <c r="K115"/>
      <c r="L115"/>
      <c r="M115"/>
      <c r="N115"/>
      <c r="O115"/>
      <c r="P115"/>
      <c r="Q115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</row>
    <row r="116" spans="1:43" ht="13" customHeight="1" x14ac:dyDescent="0.25">
      <c r="A116"/>
      <c r="B116" s="334" t="s">
        <v>5854</v>
      </c>
      <c r="C116" s="337" t="s">
        <v>190</v>
      </c>
      <c r="D116" s="335" t="s">
        <v>712</v>
      </c>
      <c r="E116" s="335" t="s">
        <v>4613</v>
      </c>
      <c r="F116" s="335" t="s">
        <v>710</v>
      </c>
      <c r="G116" s="382"/>
      <c r="H116"/>
      <c r="I116" s="487"/>
      <c r="J116" s="380"/>
      <c r="K116"/>
      <c r="L116"/>
      <c r="M116"/>
      <c r="N116"/>
      <c r="O116"/>
      <c r="P116"/>
      <c r="Q116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</row>
    <row r="117" spans="1:43" ht="13" customHeight="1" x14ac:dyDescent="0.25">
      <c r="A117"/>
      <c r="B117" s="334" t="s">
        <v>5466</v>
      </c>
      <c r="C117" s="334" t="s">
        <v>618</v>
      </c>
      <c r="D117" s="335" t="s">
        <v>720</v>
      </c>
      <c r="E117" s="335" t="s">
        <v>4613</v>
      </c>
      <c r="F117" s="335" t="s">
        <v>699</v>
      </c>
      <c r="G117" s="382"/>
      <c r="H117"/>
      <c r="I117" s="487"/>
      <c r="J117" s="380"/>
      <c r="K117"/>
      <c r="L117"/>
      <c r="M117"/>
      <c r="N117"/>
      <c r="O117"/>
      <c r="P117"/>
      <c r="Q117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</row>
    <row r="118" spans="1:43" ht="13" customHeight="1" x14ac:dyDescent="0.25">
      <c r="A118"/>
      <c r="B118" s="334" t="s">
        <v>5049</v>
      </c>
      <c r="C118" s="334" t="s">
        <v>645</v>
      </c>
      <c r="D118" s="335" t="s">
        <v>712</v>
      </c>
      <c r="E118" s="335" t="s">
        <v>4613</v>
      </c>
      <c r="F118" s="335" t="s">
        <v>710</v>
      </c>
      <c r="G118" s="383"/>
      <c r="H118"/>
      <c r="I118" s="487"/>
      <c r="J118"/>
      <c r="K118"/>
      <c r="L118"/>
      <c r="M118"/>
      <c r="N118"/>
      <c r="O118"/>
      <c r="P118"/>
      <c r="Q118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</row>
    <row r="119" spans="1:43" ht="13" customHeight="1" x14ac:dyDescent="0.25">
      <c r="A119"/>
      <c r="B119" s="337" t="s">
        <v>2730</v>
      </c>
      <c r="C119" s="337" t="s">
        <v>654</v>
      </c>
      <c r="D119" s="335" t="s">
        <v>777</v>
      </c>
      <c r="E119" s="340" t="s">
        <v>4613</v>
      </c>
      <c r="F119" s="335" t="s">
        <v>699</v>
      </c>
      <c r="G119" s="382"/>
      <c r="H119"/>
      <c r="I119" s="487"/>
      <c r="J119"/>
      <c r="K119"/>
      <c r="L119"/>
      <c r="M119"/>
      <c r="N119"/>
      <c r="O119"/>
      <c r="P119"/>
      <c r="Q11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</row>
    <row r="120" spans="1:43" ht="13" customHeight="1" x14ac:dyDescent="0.25">
      <c r="A120"/>
      <c r="B120" s="337" t="s">
        <v>778</v>
      </c>
      <c r="C120" s="337" t="s">
        <v>3679</v>
      </c>
      <c r="D120" s="335" t="s">
        <v>733</v>
      </c>
      <c r="E120" s="335" t="s">
        <v>4613</v>
      </c>
      <c r="F120" s="335" t="s">
        <v>702</v>
      </c>
      <c r="G120" s="382"/>
      <c r="H120"/>
      <c r="I120" s="487"/>
      <c r="J120"/>
      <c r="K120"/>
      <c r="L120"/>
      <c r="M120"/>
      <c r="N120"/>
      <c r="O120"/>
      <c r="P120"/>
      <c r="Q120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</row>
    <row r="121" spans="1:43" ht="13" customHeight="1" x14ac:dyDescent="0.25">
      <c r="A121"/>
      <c r="B121" s="334" t="s">
        <v>3714</v>
      </c>
      <c r="C121" s="334" t="s">
        <v>1318</v>
      </c>
      <c r="D121" s="335" t="s">
        <v>719</v>
      </c>
      <c r="E121" s="335" t="s">
        <v>4613</v>
      </c>
      <c r="F121" s="335" t="s">
        <v>702</v>
      </c>
      <c r="G121" s="382"/>
      <c r="H121"/>
      <c r="I121" s="487"/>
      <c r="J121"/>
      <c r="K121"/>
      <c r="L121"/>
      <c r="M121"/>
      <c r="N121"/>
      <c r="O121"/>
      <c r="P121"/>
      <c r="Q121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</row>
    <row r="122" spans="1:43" ht="13" customHeight="1" x14ac:dyDescent="0.25">
      <c r="A122"/>
      <c r="B122" s="339" t="s">
        <v>1865</v>
      </c>
      <c r="C122" s="339" t="s">
        <v>1879</v>
      </c>
      <c r="D122" s="335" t="s">
        <v>717</v>
      </c>
      <c r="E122" s="335" t="s">
        <v>4613</v>
      </c>
      <c r="F122" s="335" t="s">
        <v>721</v>
      </c>
      <c r="G122" s="382"/>
      <c r="H122"/>
      <c r="I122" s="487"/>
      <c r="J122"/>
      <c r="K122"/>
      <c r="L122"/>
      <c r="M122"/>
      <c r="N122"/>
      <c r="O122"/>
      <c r="P122"/>
      <c r="Q122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</row>
    <row r="123" spans="1:43" ht="13" customHeight="1" x14ac:dyDescent="0.25">
      <c r="A123"/>
      <c r="B123" s="334" t="s">
        <v>5901</v>
      </c>
      <c r="C123" s="337" t="s">
        <v>747</v>
      </c>
      <c r="D123" s="335" t="s">
        <v>708</v>
      </c>
      <c r="E123" s="335" t="s">
        <v>4613</v>
      </c>
      <c r="F123" s="335" t="s">
        <v>702</v>
      </c>
      <c r="G123" s="382"/>
      <c r="H123"/>
      <c r="I123" s="487"/>
      <c r="J123"/>
      <c r="K123"/>
      <c r="L123"/>
      <c r="M123"/>
      <c r="N123"/>
      <c r="O123"/>
      <c r="P123"/>
      <c r="Q123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</row>
    <row r="124" spans="1:43" ht="13" customHeight="1" x14ac:dyDescent="0.25">
      <c r="A124"/>
      <c r="B124" s="334" t="s">
        <v>1342</v>
      </c>
      <c r="C124" s="334" t="s">
        <v>638</v>
      </c>
      <c r="D124" s="335" t="s">
        <v>692</v>
      </c>
      <c r="E124" s="335" t="s">
        <v>4613</v>
      </c>
      <c r="F124" s="335" t="s">
        <v>710</v>
      </c>
      <c r="G124" s="383"/>
      <c r="H124"/>
      <c r="I124" s="487"/>
      <c r="J124"/>
      <c r="K124"/>
      <c r="L124"/>
      <c r="M124"/>
      <c r="N124"/>
      <c r="O124"/>
      <c r="P124"/>
      <c r="Q124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</row>
    <row r="125" spans="1:43" ht="13" customHeight="1" x14ac:dyDescent="0.25">
      <c r="A125"/>
      <c r="B125" s="334" t="s">
        <v>5442</v>
      </c>
      <c r="C125" s="334" t="s">
        <v>673</v>
      </c>
      <c r="D125" s="335" t="s">
        <v>720</v>
      </c>
      <c r="E125" s="335" t="s">
        <v>4613</v>
      </c>
      <c r="F125" s="335" t="s">
        <v>702</v>
      </c>
      <c r="G125" s="382"/>
      <c r="H125"/>
      <c r="I125" s="487"/>
      <c r="J125"/>
      <c r="K125"/>
      <c r="L125"/>
      <c r="M125"/>
      <c r="N125"/>
      <c r="O125"/>
      <c r="P125"/>
      <c r="Q125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</row>
    <row r="126" spans="1:43" ht="13" customHeight="1" x14ac:dyDescent="0.25">
      <c r="A126"/>
      <c r="B126" s="334" t="s">
        <v>5847</v>
      </c>
      <c r="C126" s="337" t="s">
        <v>5848</v>
      </c>
      <c r="D126" s="335" t="s">
        <v>712</v>
      </c>
      <c r="E126" s="335" t="s">
        <v>4613</v>
      </c>
      <c r="F126" s="335" t="s">
        <v>702</v>
      </c>
      <c r="G126" s="382"/>
      <c r="H126"/>
      <c r="I126" s="487"/>
      <c r="J126"/>
      <c r="K126"/>
      <c r="L126"/>
      <c r="M126"/>
      <c r="N126"/>
      <c r="O126"/>
      <c r="P126"/>
      <c r="Q126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</row>
    <row r="127" spans="1:43" ht="13" customHeight="1" x14ac:dyDescent="0.25">
      <c r="A127"/>
      <c r="B127" s="334" t="s">
        <v>651</v>
      </c>
      <c r="C127" s="334" t="s">
        <v>1216</v>
      </c>
      <c r="D127" s="335" t="s">
        <v>777</v>
      </c>
      <c r="E127" s="335" t="s">
        <v>652</v>
      </c>
      <c r="F127" s="335" t="s">
        <v>699</v>
      </c>
      <c r="G127" s="382"/>
      <c r="H127"/>
      <c r="I127" s="453"/>
      <c r="J127"/>
      <c r="K127"/>
      <c r="L127"/>
      <c r="M127"/>
      <c r="N127"/>
      <c r="O127"/>
      <c r="P127"/>
      <c r="Q127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</row>
    <row r="128" spans="1:43" ht="13" customHeight="1" x14ac:dyDescent="0.25">
      <c r="A128"/>
      <c r="B128" s="334" t="s">
        <v>2979</v>
      </c>
      <c r="C128" s="334" t="s">
        <v>2980</v>
      </c>
      <c r="D128" s="335" t="s">
        <v>630</v>
      </c>
      <c r="E128" s="335" t="s">
        <v>652</v>
      </c>
      <c r="F128" s="335" t="s">
        <v>728</v>
      </c>
      <c r="G128" s="382"/>
      <c r="H128"/>
      <c r="I128"/>
      <c r="J128"/>
      <c r="K128"/>
      <c r="L128"/>
      <c r="M128"/>
      <c r="N128"/>
      <c r="O128"/>
      <c r="P128"/>
      <c r="Q128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</row>
    <row r="129" spans="1:43" ht="13" customHeight="1" x14ac:dyDescent="0.25">
      <c r="A129"/>
      <c r="B129" s="334" t="s">
        <v>3750</v>
      </c>
      <c r="C129" s="334" t="s">
        <v>3751</v>
      </c>
      <c r="D129" s="335" t="s">
        <v>738</v>
      </c>
      <c r="E129" s="335" t="s">
        <v>652</v>
      </c>
      <c r="F129" s="335" t="s">
        <v>721</v>
      </c>
      <c r="G129" s="382"/>
      <c r="H129"/>
      <c r="I129"/>
      <c r="J129"/>
      <c r="K129"/>
      <c r="L129"/>
      <c r="M129"/>
      <c r="N129"/>
      <c r="O129"/>
      <c r="P129"/>
      <c r="Q12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</row>
    <row r="130" spans="1:43" ht="13" customHeight="1" x14ac:dyDescent="0.25">
      <c r="A130"/>
      <c r="B130" s="334" t="s">
        <v>4470</v>
      </c>
      <c r="C130" s="334" t="s">
        <v>4471</v>
      </c>
      <c r="D130" s="335" t="s">
        <v>731</v>
      </c>
      <c r="E130" s="340" t="s">
        <v>652</v>
      </c>
      <c r="F130" s="340" t="s">
        <v>748</v>
      </c>
      <c r="G130" s="382"/>
      <c r="H130"/>
      <c r="I130"/>
      <c r="J130"/>
      <c r="K130"/>
      <c r="L130"/>
      <c r="M130"/>
      <c r="N130"/>
      <c r="O130"/>
      <c r="P130"/>
      <c r="Q130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</row>
    <row r="131" spans="1:43" ht="13" customHeight="1" x14ac:dyDescent="0.25">
      <c r="A131"/>
      <c r="B131" s="334" t="s">
        <v>5370</v>
      </c>
      <c r="C131" s="334" t="s">
        <v>747</v>
      </c>
      <c r="D131" s="335" t="s">
        <v>732</v>
      </c>
      <c r="E131" s="335" t="s">
        <v>652</v>
      </c>
      <c r="F131" s="335" t="s">
        <v>699</v>
      </c>
      <c r="G131" s="382"/>
      <c r="H131"/>
      <c r="I131"/>
      <c r="J131"/>
      <c r="K131"/>
      <c r="L131"/>
      <c r="M131"/>
      <c r="N131"/>
      <c r="O131"/>
      <c r="P131"/>
      <c r="Q131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</row>
    <row r="132" spans="1:43" ht="13" customHeight="1" x14ac:dyDescent="0.25">
      <c r="A132"/>
      <c r="B132" s="334" t="s">
        <v>3689</v>
      </c>
      <c r="C132" s="334" t="s">
        <v>1554</v>
      </c>
      <c r="D132" s="335" t="s">
        <v>739</v>
      </c>
      <c r="E132" s="335" t="s">
        <v>652</v>
      </c>
      <c r="F132" s="335" t="s">
        <v>710</v>
      </c>
      <c r="G132" s="382"/>
      <c r="H132"/>
      <c r="I132"/>
      <c r="J132"/>
      <c r="K132"/>
      <c r="L132"/>
      <c r="M132"/>
      <c r="N132"/>
      <c r="O132"/>
      <c r="P132"/>
      <c r="Q132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</row>
    <row r="133" spans="1:43" ht="13" customHeight="1" x14ac:dyDescent="0.25">
      <c r="A133"/>
      <c r="B133" s="334" t="s">
        <v>6028</v>
      </c>
      <c r="C133" s="337" t="s">
        <v>752</v>
      </c>
      <c r="D133" s="335" t="s">
        <v>732</v>
      </c>
      <c r="E133" s="335" t="s">
        <v>652</v>
      </c>
      <c r="F133" s="335" t="s">
        <v>728</v>
      </c>
      <c r="G133" s="383"/>
      <c r="H133"/>
      <c r="I133"/>
      <c r="J133"/>
      <c r="K133"/>
      <c r="L133"/>
      <c r="M133"/>
      <c r="N133"/>
      <c r="O133"/>
      <c r="P133"/>
      <c r="Q133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</row>
    <row r="134" spans="1:43" ht="13" customHeight="1" x14ac:dyDescent="0.25">
      <c r="A134"/>
      <c r="B134" s="334" t="s">
        <v>5443</v>
      </c>
      <c r="C134" s="334" t="s">
        <v>661</v>
      </c>
      <c r="D134" s="335" t="s">
        <v>704</v>
      </c>
      <c r="E134" s="335" t="s">
        <v>652</v>
      </c>
      <c r="F134" s="335" t="s">
        <v>718</v>
      </c>
      <c r="G134" s="382"/>
      <c r="H134"/>
      <c r="I134"/>
      <c r="J134"/>
      <c r="K134"/>
      <c r="L134"/>
      <c r="M134"/>
      <c r="N134"/>
      <c r="O134"/>
      <c r="P134"/>
      <c r="Q134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</row>
    <row r="135" spans="1:43" ht="13" customHeight="1" x14ac:dyDescent="0.25">
      <c r="A135"/>
      <c r="B135" s="334" t="s">
        <v>5384</v>
      </c>
      <c r="C135" s="334" t="s">
        <v>1554</v>
      </c>
      <c r="D135" s="335" t="s">
        <v>701</v>
      </c>
      <c r="E135" s="335" t="s">
        <v>652</v>
      </c>
      <c r="F135" s="335" t="s">
        <v>702</v>
      </c>
      <c r="G135" s="383"/>
      <c r="H135"/>
      <c r="I135"/>
      <c r="J135"/>
      <c r="K135"/>
      <c r="L135"/>
      <c r="M135"/>
      <c r="N135"/>
      <c r="O135"/>
      <c r="P135"/>
      <c r="Q135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</row>
    <row r="136" spans="1:43" ht="13" customHeight="1" x14ac:dyDescent="0.25">
      <c r="A136"/>
      <c r="B136" s="334" t="s">
        <v>4476</v>
      </c>
      <c r="C136" s="334" t="s">
        <v>4477</v>
      </c>
      <c r="D136" s="335" t="s">
        <v>1550</v>
      </c>
      <c r="E136" s="340" t="s">
        <v>652</v>
      </c>
      <c r="F136" s="340" t="s">
        <v>728</v>
      </c>
      <c r="G136" s="382"/>
      <c r="H136"/>
      <c r="I136"/>
      <c r="J136"/>
      <c r="K136"/>
      <c r="L136"/>
      <c r="M136"/>
      <c r="N136"/>
      <c r="O136"/>
      <c r="P136"/>
      <c r="Q136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</row>
    <row r="137" spans="1:43" ht="13" customHeight="1" x14ac:dyDescent="0.25">
      <c r="A137"/>
      <c r="B137" s="334" t="s">
        <v>550</v>
      </c>
      <c r="C137" s="337" t="s">
        <v>5385</v>
      </c>
      <c r="D137" s="335" t="s">
        <v>750</v>
      </c>
      <c r="E137" s="335" t="s">
        <v>652</v>
      </c>
      <c r="F137" s="335" t="s">
        <v>702</v>
      </c>
      <c r="G137" s="382"/>
      <c r="H137"/>
      <c r="I137"/>
      <c r="J137"/>
      <c r="K137"/>
      <c r="L137"/>
      <c r="M137"/>
      <c r="N137"/>
      <c r="O137"/>
      <c r="P137"/>
      <c r="Q137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</row>
    <row r="138" spans="1:43" ht="13" customHeight="1" x14ac:dyDescent="0.25">
      <c r="A138"/>
      <c r="B138" s="334" t="s">
        <v>3671</v>
      </c>
      <c r="C138" s="334" t="s">
        <v>637</v>
      </c>
      <c r="D138" s="335" t="s">
        <v>691</v>
      </c>
      <c r="E138" s="335" t="s">
        <v>652</v>
      </c>
      <c r="F138" s="335" t="s">
        <v>699</v>
      </c>
      <c r="G138" s="383"/>
      <c r="H138"/>
      <c r="I138"/>
      <c r="J138"/>
      <c r="K138"/>
      <c r="L138"/>
      <c r="M138"/>
      <c r="N138"/>
      <c r="O138"/>
      <c r="P138"/>
      <c r="Q138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</row>
    <row r="139" spans="1:43" ht="13" customHeight="1" x14ac:dyDescent="0.25">
      <c r="A139"/>
      <c r="B139" s="334" t="s">
        <v>4485</v>
      </c>
      <c r="C139" s="334" t="s">
        <v>185</v>
      </c>
      <c r="D139" s="335" t="s">
        <v>733</v>
      </c>
      <c r="E139" s="340" t="s">
        <v>652</v>
      </c>
      <c r="F139" s="340" t="s">
        <v>699</v>
      </c>
      <c r="G139" s="383"/>
      <c r="H139"/>
      <c r="I139"/>
      <c r="J139"/>
      <c r="K139"/>
      <c r="L139"/>
      <c r="M139"/>
      <c r="N139"/>
      <c r="O139"/>
      <c r="P139"/>
      <c r="Q13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</row>
    <row r="140" spans="1:43" ht="13" customHeight="1" x14ac:dyDescent="0.25">
      <c r="A140"/>
      <c r="B140" s="337" t="s">
        <v>5013</v>
      </c>
      <c r="C140" s="337" t="s">
        <v>402</v>
      </c>
      <c r="D140" s="335" t="s">
        <v>732</v>
      </c>
      <c r="E140" s="335" t="s">
        <v>652</v>
      </c>
      <c r="F140" s="335" t="s">
        <v>710</v>
      </c>
      <c r="G140" s="382"/>
      <c r="H140"/>
      <c r="I140"/>
      <c r="J140"/>
      <c r="K140"/>
      <c r="L140"/>
      <c r="M140"/>
      <c r="N140"/>
      <c r="O140"/>
      <c r="P140"/>
      <c r="Q140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</row>
    <row r="141" spans="1:43" ht="13" customHeight="1" x14ac:dyDescent="0.25">
      <c r="A141"/>
      <c r="B141" s="334" t="s">
        <v>1347</v>
      </c>
      <c r="C141" s="334" t="s">
        <v>770</v>
      </c>
      <c r="D141" s="335" t="s">
        <v>717</v>
      </c>
      <c r="E141" s="335" t="s">
        <v>652</v>
      </c>
      <c r="F141" s="335" t="s">
        <v>710</v>
      </c>
      <c r="G141" s="382"/>
      <c r="H141"/>
      <c r="I141" s="489"/>
      <c r="J141"/>
      <c r="K141"/>
      <c r="L141"/>
      <c r="M141"/>
      <c r="N141"/>
      <c r="O141"/>
      <c r="P141"/>
      <c r="Q141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</row>
    <row r="142" spans="1:43" ht="13" customHeight="1" x14ac:dyDescent="0.25">
      <c r="A142"/>
      <c r="B142" s="337" t="s">
        <v>3013</v>
      </c>
      <c r="C142" s="337" t="s">
        <v>604</v>
      </c>
      <c r="D142" s="335" t="s">
        <v>719</v>
      </c>
      <c r="E142" s="335" t="s">
        <v>652</v>
      </c>
      <c r="F142" s="335" t="s">
        <v>702</v>
      </c>
      <c r="G142" s="382"/>
      <c r="H142"/>
      <c r="I142" s="489"/>
      <c r="J142"/>
      <c r="K142"/>
      <c r="L142"/>
      <c r="M142"/>
      <c r="N142"/>
      <c r="O142"/>
      <c r="P142"/>
      <c r="Q142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</row>
    <row r="143" spans="1:43" ht="13" customHeight="1" x14ac:dyDescent="0.25">
      <c r="A143"/>
      <c r="B143" s="337" t="s">
        <v>1226</v>
      </c>
      <c r="C143" s="337" t="s">
        <v>700</v>
      </c>
      <c r="D143" s="335" t="s">
        <v>738</v>
      </c>
      <c r="E143" s="335" t="s">
        <v>652</v>
      </c>
      <c r="F143" s="335" t="s">
        <v>718</v>
      </c>
      <c r="G143" s="382"/>
      <c r="H143"/>
      <c r="I143" s="489"/>
      <c r="J143"/>
      <c r="K143"/>
      <c r="L143"/>
      <c r="M143"/>
      <c r="N143"/>
      <c r="O143"/>
      <c r="P143"/>
      <c r="Q143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</row>
    <row r="144" spans="1:43" ht="13" customHeight="1" x14ac:dyDescent="0.25">
      <c r="A144"/>
      <c r="B144" s="334" t="s">
        <v>5818</v>
      </c>
      <c r="C144" s="337" t="s">
        <v>5819</v>
      </c>
      <c r="D144" s="335" t="s">
        <v>736</v>
      </c>
      <c r="E144" s="335" t="s">
        <v>652</v>
      </c>
      <c r="F144" s="335" t="s">
        <v>699</v>
      </c>
      <c r="G144" s="382"/>
      <c r="H144"/>
      <c r="I144" s="489"/>
      <c r="J144"/>
      <c r="K144"/>
      <c r="L144"/>
      <c r="M144"/>
      <c r="N144"/>
      <c r="O144"/>
      <c r="P144"/>
      <c r="Q144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</row>
    <row r="145" spans="1:43" ht="13" customHeight="1" x14ac:dyDescent="0.25">
      <c r="A145"/>
      <c r="B145" s="334" t="s">
        <v>642</v>
      </c>
      <c r="C145" s="334" t="s">
        <v>588</v>
      </c>
      <c r="D145" s="335" t="s">
        <v>733</v>
      </c>
      <c r="E145" s="335" t="s">
        <v>652</v>
      </c>
      <c r="F145" s="335" t="s">
        <v>702</v>
      </c>
      <c r="G145" s="382"/>
      <c r="H145"/>
      <c r="I145" s="489"/>
      <c r="J145"/>
      <c r="K145"/>
      <c r="L145"/>
      <c r="M145"/>
      <c r="N145"/>
      <c r="O145"/>
      <c r="P145"/>
      <c r="Q145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</row>
    <row r="146" spans="1:43" ht="13" customHeight="1" x14ac:dyDescent="0.25">
      <c r="A146"/>
      <c r="B146" s="337" t="s">
        <v>642</v>
      </c>
      <c r="C146" s="337" t="s">
        <v>4505</v>
      </c>
      <c r="D146" s="335" t="s">
        <v>717</v>
      </c>
      <c r="E146" s="335" t="s">
        <v>652</v>
      </c>
      <c r="F146" s="335" t="s">
        <v>751</v>
      </c>
      <c r="G146" s="382"/>
      <c r="H146"/>
      <c r="I146"/>
      <c r="J146"/>
      <c r="K146"/>
      <c r="L146"/>
      <c r="M146"/>
      <c r="N146"/>
      <c r="O146"/>
      <c r="P146"/>
      <c r="Q146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</row>
    <row r="147" spans="1:43" ht="13" customHeight="1" x14ac:dyDescent="0.25">
      <c r="A147"/>
      <c r="B147" s="334" t="s">
        <v>3673</v>
      </c>
      <c r="C147" s="334" t="s">
        <v>3674</v>
      </c>
      <c r="D147" s="335" t="s">
        <v>720</v>
      </c>
      <c r="E147" s="335" t="s">
        <v>652</v>
      </c>
      <c r="F147" s="335" t="s">
        <v>728</v>
      </c>
      <c r="G147" s="382"/>
      <c r="H147"/>
      <c r="I147" s="489"/>
      <c r="J147"/>
      <c r="K147"/>
      <c r="L147"/>
      <c r="M147"/>
      <c r="N147"/>
      <c r="O147"/>
      <c r="P147"/>
      <c r="Q147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</row>
    <row r="148" spans="1:43" ht="13" customHeight="1" x14ac:dyDescent="0.25">
      <c r="A148"/>
      <c r="B148" s="334" t="s">
        <v>5918</v>
      </c>
      <c r="C148" s="337" t="s">
        <v>5919</v>
      </c>
      <c r="D148" s="335" t="s">
        <v>714</v>
      </c>
      <c r="E148" s="335" t="s">
        <v>652</v>
      </c>
      <c r="F148" s="335" t="s">
        <v>699</v>
      </c>
      <c r="G148" s="382"/>
      <c r="H148"/>
      <c r="I148" s="489"/>
      <c r="J148"/>
      <c r="K148"/>
      <c r="L148"/>
      <c r="M148"/>
      <c r="N148"/>
      <c r="O148"/>
      <c r="P148"/>
      <c r="Q148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</row>
    <row r="149" spans="1:43" ht="13" customHeight="1" x14ac:dyDescent="0.25">
      <c r="A149"/>
      <c r="B149" s="334" t="s">
        <v>775</v>
      </c>
      <c r="C149" s="337" t="s">
        <v>5773</v>
      </c>
      <c r="D149" s="335" t="s">
        <v>690</v>
      </c>
      <c r="E149" s="335" t="s">
        <v>652</v>
      </c>
      <c r="F149" s="335" t="s">
        <v>699</v>
      </c>
      <c r="G149" s="382"/>
      <c r="H149"/>
      <c r="I149" s="489"/>
      <c r="J149"/>
      <c r="K149"/>
      <c r="L149"/>
      <c r="M149"/>
      <c r="N149"/>
      <c r="O149"/>
      <c r="P149"/>
      <c r="Q14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</row>
    <row r="150" spans="1:43" ht="13" customHeight="1" x14ac:dyDescent="0.25">
      <c r="A150"/>
      <c r="B150" s="334" t="s">
        <v>5978</v>
      </c>
      <c r="C150" s="337" t="s">
        <v>5810</v>
      </c>
      <c r="D150" s="335" t="s">
        <v>750</v>
      </c>
      <c r="E150" s="335" t="s">
        <v>652</v>
      </c>
      <c r="F150" s="335" t="s">
        <v>699</v>
      </c>
      <c r="G150" s="382"/>
      <c r="H150"/>
      <c r="I150" s="489"/>
      <c r="J150"/>
      <c r="K150"/>
      <c r="L150"/>
      <c r="M150"/>
      <c r="N150"/>
      <c r="O150"/>
      <c r="P150"/>
      <c r="Q150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</row>
    <row r="151" spans="1:43" ht="13" customHeight="1" x14ac:dyDescent="0.25">
      <c r="A151"/>
      <c r="B151" s="337" t="s">
        <v>2442</v>
      </c>
      <c r="C151" s="334" t="s">
        <v>1211</v>
      </c>
      <c r="D151" s="335" t="s">
        <v>717</v>
      </c>
      <c r="E151" s="340" t="s">
        <v>652</v>
      </c>
      <c r="F151" s="335" t="s">
        <v>710</v>
      </c>
      <c r="G151" s="382"/>
      <c r="H151"/>
      <c r="I151" s="489"/>
      <c r="J151"/>
      <c r="K151"/>
      <c r="L151"/>
      <c r="M151"/>
      <c r="N151"/>
      <c r="O151"/>
      <c r="P151"/>
      <c r="Q151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</row>
    <row r="152" spans="1:43" ht="13" customHeight="1" x14ac:dyDescent="0.25">
      <c r="A152"/>
      <c r="B152" s="334" t="s">
        <v>1335</v>
      </c>
      <c r="C152" s="334" t="s">
        <v>5392</v>
      </c>
      <c r="D152" s="335" t="s">
        <v>851</v>
      </c>
      <c r="E152" s="335" t="s">
        <v>652</v>
      </c>
      <c r="F152" s="335" t="s">
        <v>448</v>
      </c>
      <c r="G152" s="382"/>
      <c r="H152"/>
      <c r="I152"/>
      <c r="J152"/>
      <c r="K152"/>
      <c r="L152"/>
      <c r="M152"/>
      <c r="N152"/>
      <c r="O152"/>
      <c r="P152"/>
      <c r="Q152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</row>
    <row r="153" spans="1:43" ht="13" customHeight="1" x14ac:dyDescent="0.25">
      <c r="A153"/>
      <c r="B153" s="334" t="s">
        <v>3309</v>
      </c>
      <c r="C153" s="334" t="s">
        <v>3710</v>
      </c>
      <c r="D153" s="335" t="s">
        <v>732</v>
      </c>
      <c r="E153" s="335" t="s">
        <v>652</v>
      </c>
      <c r="F153" s="335" t="s">
        <v>699</v>
      </c>
      <c r="G153" s="382"/>
      <c r="H153"/>
      <c r="I153"/>
      <c r="J153"/>
      <c r="K153"/>
      <c r="L153"/>
      <c r="M153"/>
      <c r="N153"/>
      <c r="O153"/>
      <c r="P153"/>
      <c r="Q153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</row>
    <row r="154" spans="1:43" ht="13" customHeight="1" x14ac:dyDescent="0.25">
      <c r="A154"/>
      <c r="B154" s="334" t="s">
        <v>3703</v>
      </c>
      <c r="C154" s="334" t="s">
        <v>588</v>
      </c>
      <c r="D154" s="335" t="s">
        <v>613</v>
      </c>
      <c r="E154" s="335" t="s">
        <v>652</v>
      </c>
      <c r="F154" s="335" t="s">
        <v>702</v>
      </c>
      <c r="G154" s="383"/>
      <c r="H154"/>
      <c r="I154"/>
      <c r="J154"/>
      <c r="K154"/>
      <c r="L154"/>
      <c r="M154"/>
      <c r="N154"/>
      <c r="O154"/>
      <c r="P154"/>
      <c r="Q154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</row>
    <row r="155" spans="1:43" ht="13" customHeight="1" x14ac:dyDescent="0.25">
      <c r="A155"/>
      <c r="B155" s="337" t="s">
        <v>5094</v>
      </c>
      <c r="C155" s="337" t="s">
        <v>5095</v>
      </c>
      <c r="D155" s="335" t="s">
        <v>739</v>
      </c>
      <c r="E155" s="335" t="s">
        <v>652</v>
      </c>
      <c r="F155" s="335" t="s">
        <v>699</v>
      </c>
      <c r="G155" s="382"/>
      <c r="H155"/>
      <c r="I155"/>
      <c r="J155"/>
      <c r="K155"/>
      <c r="L155"/>
      <c r="M155"/>
      <c r="N155"/>
      <c r="O155"/>
      <c r="P155"/>
      <c r="Q155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</row>
    <row r="156" spans="1:43" ht="13" customHeight="1" x14ac:dyDescent="0.25">
      <c r="A156"/>
      <c r="B156" s="334" t="s">
        <v>534</v>
      </c>
      <c r="C156" s="334" t="s">
        <v>567</v>
      </c>
      <c r="D156" s="335" t="s">
        <v>739</v>
      </c>
      <c r="E156" s="335" t="s">
        <v>652</v>
      </c>
      <c r="F156" s="340" t="s">
        <v>710</v>
      </c>
      <c r="G156" s="382"/>
      <c r="H156"/>
      <c r="I156"/>
      <c r="J156"/>
      <c r="K156"/>
      <c r="L156"/>
      <c r="M156"/>
      <c r="N156"/>
      <c r="O156"/>
      <c r="P156"/>
      <c r="Q156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</row>
    <row r="157" spans="1:43" ht="13" customHeight="1" x14ac:dyDescent="0.25">
      <c r="A157"/>
      <c r="B157" s="334" t="s">
        <v>5734</v>
      </c>
      <c r="C157" s="337" t="s">
        <v>617</v>
      </c>
      <c r="D157" s="335" t="s">
        <v>701</v>
      </c>
      <c r="E157" s="335" t="s">
        <v>652</v>
      </c>
      <c r="F157" s="335" t="s">
        <v>710</v>
      </c>
      <c r="G157" s="382"/>
      <c r="H157"/>
      <c r="I157"/>
      <c r="J157"/>
      <c r="K157"/>
      <c r="L157"/>
      <c r="M157"/>
      <c r="N157"/>
      <c r="O157"/>
      <c r="P157"/>
      <c r="Q157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</row>
    <row r="158" spans="1:43" ht="13" customHeight="1" x14ac:dyDescent="0.25">
      <c r="A158"/>
      <c r="B158" s="334" t="s">
        <v>2710</v>
      </c>
      <c r="C158" s="334" t="s">
        <v>535</v>
      </c>
      <c r="D158" s="335" t="s">
        <v>701</v>
      </c>
      <c r="E158" s="335" t="s">
        <v>652</v>
      </c>
      <c r="F158" s="340" t="s">
        <v>702</v>
      </c>
      <c r="G158" s="382"/>
      <c r="H158"/>
      <c r="I158"/>
      <c r="J158"/>
      <c r="K158"/>
      <c r="L158"/>
      <c r="M158"/>
      <c r="N158"/>
      <c r="O158"/>
      <c r="P158"/>
      <c r="Q158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</row>
    <row r="159" spans="1:43" ht="13" customHeight="1" x14ac:dyDescent="0.25">
      <c r="A159"/>
      <c r="B159" s="334" t="s">
        <v>778</v>
      </c>
      <c r="C159" s="337" t="s">
        <v>645</v>
      </c>
      <c r="D159" s="335" t="s">
        <v>714</v>
      </c>
      <c r="E159" s="335" t="s">
        <v>652</v>
      </c>
      <c r="F159" s="335" t="s">
        <v>699</v>
      </c>
      <c r="G159" s="382"/>
      <c r="H159"/>
      <c r="I159"/>
      <c r="J159"/>
      <c r="K159"/>
      <c r="L159"/>
      <c r="M159"/>
      <c r="N159"/>
      <c r="O159"/>
      <c r="P159"/>
      <c r="Q15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</row>
    <row r="160" spans="1:43" ht="13" customHeight="1" x14ac:dyDescent="0.25">
      <c r="A160"/>
      <c r="B160" s="334" t="s">
        <v>138</v>
      </c>
      <c r="C160" s="334" t="s">
        <v>5043</v>
      </c>
      <c r="D160" s="335" t="s">
        <v>692</v>
      </c>
      <c r="E160" s="340" t="s">
        <v>652</v>
      </c>
      <c r="F160" s="340" t="s">
        <v>718</v>
      </c>
      <c r="G160" s="382"/>
      <c r="H160"/>
      <c r="I160" s="411"/>
      <c r="J160"/>
      <c r="K160"/>
      <c r="L160"/>
      <c r="M160"/>
      <c r="N160"/>
      <c r="O160"/>
      <c r="P160"/>
      <c r="Q160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</row>
    <row r="161" spans="1:43" ht="13" customHeight="1" x14ac:dyDescent="0.25">
      <c r="A161"/>
      <c r="B161" s="334" t="s">
        <v>5790</v>
      </c>
      <c r="C161" s="337" t="s">
        <v>5791</v>
      </c>
      <c r="D161" s="335" t="s">
        <v>713</v>
      </c>
      <c r="E161" s="335" t="s">
        <v>652</v>
      </c>
      <c r="F161" s="335" t="s">
        <v>710</v>
      </c>
      <c r="G161" s="383"/>
      <c r="H161"/>
      <c r="I161" s="411"/>
      <c r="J161"/>
      <c r="K161"/>
      <c r="L161"/>
      <c r="M161"/>
      <c r="N161"/>
      <c r="O161"/>
      <c r="P161"/>
      <c r="Q161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</row>
    <row r="162" spans="1:43" ht="13" customHeight="1" x14ac:dyDescent="0.25">
      <c r="A162"/>
      <c r="B162" s="337" t="s">
        <v>4530</v>
      </c>
      <c r="C162" s="337" t="s">
        <v>4531</v>
      </c>
      <c r="D162" s="335" t="s">
        <v>767</v>
      </c>
      <c r="E162" s="335" t="s">
        <v>652</v>
      </c>
      <c r="F162" s="335" t="s">
        <v>710</v>
      </c>
      <c r="G162" s="382"/>
      <c r="H162"/>
      <c r="I162" s="411"/>
      <c r="J162"/>
      <c r="K162"/>
      <c r="L162"/>
      <c r="M162"/>
      <c r="N162"/>
      <c r="O162"/>
      <c r="P162"/>
      <c r="Q162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</row>
    <row r="163" spans="1:43" ht="13" customHeight="1" x14ac:dyDescent="0.25">
      <c r="A163"/>
      <c r="B163" s="334" t="s">
        <v>5925</v>
      </c>
      <c r="C163" s="337" t="s">
        <v>639</v>
      </c>
      <c r="D163" s="335" t="s">
        <v>724</v>
      </c>
      <c r="E163" s="335" t="s">
        <v>652</v>
      </c>
      <c r="F163" s="335" t="s">
        <v>718</v>
      </c>
      <c r="G163" s="383"/>
      <c r="H163"/>
      <c r="I163" s="411"/>
      <c r="J163"/>
      <c r="K163"/>
      <c r="L163"/>
      <c r="M163"/>
      <c r="N163"/>
      <c r="O163"/>
      <c r="P163"/>
      <c r="Q163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</row>
    <row r="164" spans="1:43" ht="13" customHeight="1" x14ac:dyDescent="0.25">
      <c r="A164"/>
      <c r="B164" s="334" t="s">
        <v>4534</v>
      </c>
      <c r="C164" s="334" t="s">
        <v>4535</v>
      </c>
      <c r="D164" s="335" t="s">
        <v>717</v>
      </c>
      <c r="E164" s="340" t="s">
        <v>652</v>
      </c>
      <c r="F164" s="340" t="s">
        <v>702</v>
      </c>
      <c r="G164" s="382"/>
      <c r="H164"/>
      <c r="I164" s="489"/>
      <c r="J164"/>
      <c r="K164"/>
      <c r="L164"/>
      <c r="M164"/>
      <c r="N164"/>
      <c r="O164"/>
      <c r="P164"/>
      <c r="Q164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</row>
    <row r="165" spans="1:43" ht="13" customHeight="1" x14ac:dyDescent="0.25">
      <c r="A165"/>
      <c r="B165" s="334" t="s">
        <v>5336</v>
      </c>
      <c r="C165" s="334" t="s">
        <v>3315</v>
      </c>
      <c r="D165" s="335" t="s">
        <v>767</v>
      </c>
      <c r="E165" s="335" t="s">
        <v>652</v>
      </c>
      <c r="F165" s="335" t="s">
        <v>751</v>
      </c>
      <c r="G165" s="382"/>
      <c r="H165"/>
      <c r="I165" s="489"/>
      <c r="J165"/>
      <c r="K165"/>
      <c r="L165"/>
      <c r="M165"/>
      <c r="N165"/>
      <c r="O165"/>
      <c r="P165"/>
      <c r="Q165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</row>
    <row r="166" spans="1:43" ht="13" customHeight="1" x14ac:dyDescent="0.25">
      <c r="A166"/>
      <c r="B166" s="334" t="s">
        <v>175</v>
      </c>
      <c r="C166" s="337" t="s">
        <v>753</v>
      </c>
      <c r="D166" s="335" t="s">
        <v>690</v>
      </c>
      <c r="E166" s="335" t="s">
        <v>652</v>
      </c>
      <c r="F166" s="335" t="s">
        <v>728</v>
      </c>
      <c r="G166" s="382"/>
      <c r="H166"/>
      <c r="I166" s="489"/>
      <c r="J166"/>
      <c r="K166"/>
      <c r="L166"/>
      <c r="M166"/>
      <c r="N166"/>
      <c r="O166"/>
      <c r="P166"/>
      <c r="Q166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</row>
    <row r="167" spans="1:43" ht="13" customHeight="1" x14ac:dyDescent="0.25">
      <c r="A167"/>
      <c r="B167" s="334" t="s">
        <v>5756</v>
      </c>
      <c r="C167" s="337" t="s">
        <v>816</v>
      </c>
      <c r="D167" s="335" t="s">
        <v>615</v>
      </c>
      <c r="E167" s="335" t="s">
        <v>5121</v>
      </c>
      <c r="F167" s="335" t="s">
        <v>710</v>
      </c>
      <c r="G167" s="382"/>
      <c r="H167"/>
      <c r="I167" s="489"/>
      <c r="J167"/>
      <c r="K167"/>
      <c r="L167"/>
      <c r="M167"/>
      <c r="N167"/>
      <c r="O167"/>
      <c r="P167"/>
      <c r="Q167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</row>
    <row r="168" spans="1:43" ht="13" customHeight="1" x14ac:dyDescent="0.25">
      <c r="A168"/>
      <c r="B168" s="334" t="s">
        <v>3724</v>
      </c>
      <c r="C168" s="334" t="s">
        <v>2434</v>
      </c>
      <c r="D168" s="335" t="s">
        <v>1550</v>
      </c>
      <c r="E168" s="335" t="s">
        <v>5121</v>
      </c>
      <c r="F168" s="335" t="s">
        <v>710</v>
      </c>
      <c r="G168" s="382"/>
      <c r="H168"/>
      <c r="I168" s="489"/>
      <c r="J168"/>
      <c r="K168"/>
      <c r="L168"/>
      <c r="M168"/>
      <c r="N168"/>
      <c r="O168"/>
      <c r="P168"/>
      <c r="Q168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</row>
    <row r="169" spans="1:43" ht="13" customHeight="1" x14ac:dyDescent="0.25">
      <c r="A169"/>
      <c r="B169" s="334" t="s">
        <v>2129</v>
      </c>
      <c r="C169" s="334" t="s">
        <v>723</v>
      </c>
      <c r="D169" s="335" t="s">
        <v>771</v>
      </c>
      <c r="E169" s="340" t="s">
        <v>5121</v>
      </c>
      <c r="F169" s="335" t="s">
        <v>721</v>
      </c>
      <c r="G169" s="383"/>
      <c r="H169"/>
      <c r="I169"/>
      <c r="J169"/>
      <c r="K169"/>
      <c r="L169"/>
      <c r="M169"/>
      <c r="N169"/>
      <c r="O169"/>
      <c r="P169"/>
      <c r="Q16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</row>
    <row r="170" spans="1:43" ht="13" customHeight="1" x14ac:dyDescent="0.25">
      <c r="A170"/>
      <c r="B170" s="334" t="s">
        <v>5304</v>
      </c>
      <c r="C170" s="334" t="s">
        <v>5305</v>
      </c>
      <c r="D170" s="335" t="s">
        <v>719</v>
      </c>
      <c r="E170" s="335" t="s">
        <v>5121</v>
      </c>
      <c r="F170" s="335" t="s">
        <v>699</v>
      </c>
      <c r="G170" s="382"/>
      <c r="H170"/>
      <c r="I170" s="489"/>
      <c r="J170"/>
      <c r="K170"/>
      <c r="L170"/>
      <c r="M170"/>
      <c r="N170"/>
      <c r="O170"/>
      <c r="P170"/>
      <c r="Q170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</row>
    <row r="171" spans="1:43" ht="13" customHeight="1" x14ac:dyDescent="0.25">
      <c r="A171"/>
      <c r="B171" s="334" t="s">
        <v>5030</v>
      </c>
      <c r="C171" s="334" t="s">
        <v>618</v>
      </c>
      <c r="D171" s="335" t="s">
        <v>750</v>
      </c>
      <c r="E171" s="340" t="s">
        <v>5121</v>
      </c>
      <c r="F171" s="335" t="s">
        <v>699</v>
      </c>
      <c r="G171" s="382"/>
      <c r="H171"/>
      <c r="I171" s="489"/>
      <c r="J171"/>
      <c r="K171"/>
      <c r="L171"/>
      <c r="M171"/>
      <c r="N171"/>
      <c r="O171"/>
      <c r="P171"/>
      <c r="Q171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</row>
    <row r="172" spans="1:43" ht="13" customHeight="1" x14ac:dyDescent="0.25">
      <c r="A172"/>
      <c r="B172" s="334" t="s">
        <v>5320</v>
      </c>
      <c r="C172" s="334" t="s">
        <v>626</v>
      </c>
      <c r="D172" s="335" t="s">
        <v>1550</v>
      </c>
      <c r="E172" s="335" t="s">
        <v>5121</v>
      </c>
      <c r="F172" s="335" t="s">
        <v>748</v>
      </c>
      <c r="G172" s="382"/>
      <c r="H172"/>
      <c r="I172" s="489"/>
      <c r="J172"/>
      <c r="K172"/>
      <c r="L172"/>
      <c r="M172"/>
      <c r="N172"/>
      <c r="O172"/>
      <c r="P172"/>
      <c r="Q172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</row>
    <row r="173" spans="1:43" ht="13" customHeight="1" x14ac:dyDescent="0.25">
      <c r="A173"/>
      <c r="B173" s="334" t="s">
        <v>5842</v>
      </c>
      <c r="C173" s="337" t="s">
        <v>5843</v>
      </c>
      <c r="D173" s="335" t="s">
        <v>719</v>
      </c>
      <c r="E173" s="335" t="s">
        <v>5121</v>
      </c>
      <c r="F173" s="335" t="s">
        <v>699</v>
      </c>
      <c r="G173" s="382"/>
      <c r="H173"/>
      <c r="I173" s="489"/>
      <c r="J173"/>
      <c r="K173"/>
      <c r="L173"/>
      <c r="M173"/>
      <c r="N173"/>
      <c r="O173"/>
      <c r="P173"/>
      <c r="Q173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</row>
    <row r="174" spans="1:43" ht="13" customHeight="1" x14ac:dyDescent="0.25">
      <c r="A174"/>
      <c r="B174" s="334" t="s">
        <v>2425</v>
      </c>
      <c r="C174" s="334" t="s">
        <v>548</v>
      </c>
      <c r="D174" s="335" t="s">
        <v>706</v>
      </c>
      <c r="E174" s="335" t="s">
        <v>5121</v>
      </c>
      <c r="F174" s="340" t="s">
        <v>702</v>
      </c>
      <c r="G174" s="383"/>
      <c r="H174"/>
      <c r="I174" s="489"/>
      <c r="J174"/>
      <c r="K174"/>
      <c r="L174"/>
      <c r="M174"/>
      <c r="N174"/>
      <c r="O174"/>
      <c r="P174"/>
      <c r="Q174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</row>
    <row r="175" spans="1:43" ht="13" customHeight="1" x14ac:dyDescent="0.25">
      <c r="A175"/>
      <c r="B175" s="334" t="s">
        <v>768</v>
      </c>
      <c r="C175" s="334" t="s">
        <v>5313</v>
      </c>
      <c r="D175" s="335" t="s">
        <v>712</v>
      </c>
      <c r="E175" s="335" t="s">
        <v>5121</v>
      </c>
      <c r="F175" s="335" t="s">
        <v>710</v>
      </c>
      <c r="G175" s="382"/>
      <c r="H175"/>
      <c r="I175"/>
      <c r="J175"/>
      <c r="K175"/>
      <c r="L175"/>
      <c r="M175"/>
      <c r="N175"/>
      <c r="O175"/>
      <c r="P175"/>
      <c r="Q175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</row>
    <row r="176" spans="1:43" ht="13" customHeight="1" x14ac:dyDescent="0.25">
      <c r="A176"/>
      <c r="B176" s="334" t="s">
        <v>550</v>
      </c>
      <c r="C176" s="334" t="s">
        <v>1660</v>
      </c>
      <c r="D176" s="335" t="s">
        <v>706</v>
      </c>
      <c r="E176" s="335" t="s">
        <v>5121</v>
      </c>
      <c r="F176" s="340" t="s">
        <v>748</v>
      </c>
      <c r="G176" s="382"/>
      <c r="H176"/>
      <c r="I176"/>
      <c r="J176"/>
      <c r="K176"/>
      <c r="L176"/>
      <c r="M176"/>
      <c r="N176"/>
      <c r="O176"/>
      <c r="P176"/>
      <c r="Q176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</row>
    <row r="177" spans="1:43" ht="13" customHeight="1" x14ac:dyDescent="0.25">
      <c r="A177"/>
      <c r="B177" s="334" t="s">
        <v>5350</v>
      </c>
      <c r="C177" s="334" t="s">
        <v>5351</v>
      </c>
      <c r="D177" s="335" t="s">
        <v>691</v>
      </c>
      <c r="E177" s="335" t="s">
        <v>5121</v>
      </c>
      <c r="F177" s="335" t="s">
        <v>710</v>
      </c>
      <c r="G177" s="383"/>
      <c r="H177"/>
      <c r="I177"/>
      <c r="J177"/>
      <c r="K177"/>
      <c r="L177"/>
      <c r="M177"/>
      <c r="N177"/>
      <c r="O177"/>
      <c r="P177"/>
      <c r="Q177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</row>
    <row r="178" spans="1:43" ht="13" customHeight="1" x14ac:dyDescent="0.25">
      <c r="A178"/>
      <c r="B178" s="337" t="s">
        <v>3014</v>
      </c>
      <c r="C178" s="337" t="s">
        <v>683</v>
      </c>
      <c r="D178" s="335" t="s">
        <v>712</v>
      </c>
      <c r="E178" s="335" t="s">
        <v>5121</v>
      </c>
      <c r="F178" s="335" t="s">
        <v>748</v>
      </c>
      <c r="G178" s="382"/>
      <c r="H178"/>
      <c r="I178"/>
      <c r="J178"/>
      <c r="K178"/>
      <c r="L178"/>
      <c r="M178"/>
      <c r="N178"/>
      <c r="O178"/>
      <c r="P178"/>
      <c r="Q178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</row>
    <row r="179" spans="1:43" ht="13" customHeight="1" x14ac:dyDescent="0.25">
      <c r="A179"/>
      <c r="B179" s="334" t="s">
        <v>1327</v>
      </c>
      <c r="C179" s="334" t="s">
        <v>533</v>
      </c>
      <c r="D179" s="335" t="s">
        <v>717</v>
      </c>
      <c r="E179" s="335" t="s">
        <v>5121</v>
      </c>
      <c r="F179" s="335" t="s">
        <v>710</v>
      </c>
      <c r="G179" s="382"/>
      <c r="H179"/>
      <c r="I179"/>
      <c r="J179"/>
      <c r="K179"/>
      <c r="L179"/>
      <c r="M179"/>
      <c r="N179"/>
      <c r="O179"/>
      <c r="P179"/>
      <c r="Q1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</row>
    <row r="180" spans="1:43" ht="13" customHeight="1" x14ac:dyDescent="0.25">
      <c r="A180"/>
      <c r="B180" s="337" t="s">
        <v>5067</v>
      </c>
      <c r="C180" s="337" t="s">
        <v>626</v>
      </c>
      <c r="D180" s="335" t="s">
        <v>615</v>
      </c>
      <c r="E180" s="335" t="s">
        <v>5121</v>
      </c>
      <c r="F180" s="335" t="s">
        <v>702</v>
      </c>
      <c r="G180" s="382"/>
      <c r="H180"/>
      <c r="I180"/>
      <c r="J180"/>
      <c r="K180"/>
      <c r="L180"/>
      <c r="M180"/>
      <c r="N180"/>
      <c r="O180"/>
      <c r="P180"/>
      <c r="Q180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</row>
    <row r="181" spans="1:43" ht="13" customHeight="1" x14ac:dyDescent="0.25">
      <c r="A181"/>
      <c r="B181" s="334" t="s">
        <v>5920</v>
      </c>
      <c r="C181" s="337" t="s">
        <v>127</v>
      </c>
      <c r="D181" s="335" t="s">
        <v>714</v>
      </c>
      <c r="E181" s="335" t="s">
        <v>5121</v>
      </c>
      <c r="F181" s="335" t="s">
        <v>699</v>
      </c>
      <c r="G181" s="382"/>
      <c r="H181"/>
      <c r="I181"/>
      <c r="J181"/>
      <c r="K181"/>
      <c r="L181"/>
      <c r="M181"/>
      <c r="N181"/>
      <c r="O181"/>
      <c r="P181"/>
      <c r="Q181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</row>
    <row r="182" spans="1:43" ht="13" customHeight="1" x14ac:dyDescent="0.25">
      <c r="A182"/>
      <c r="B182" s="334" t="s">
        <v>3669</v>
      </c>
      <c r="C182" s="337" t="s">
        <v>675</v>
      </c>
      <c r="D182" s="335" t="s">
        <v>1550</v>
      </c>
      <c r="E182" s="335" t="s">
        <v>5121</v>
      </c>
      <c r="F182" s="335" t="s">
        <v>702</v>
      </c>
      <c r="G182" s="382"/>
      <c r="H182"/>
      <c r="I182"/>
      <c r="J182"/>
      <c r="K182"/>
      <c r="L182"/>
      <c r="M182"/>
      <c r="N182"/>
      <c r="O182"/>
      <c r="P182"/>
      <c r="Q182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</row>
    <row r="183" spans="1:43" ht="13" customHeight="1" x14ac:dyDescent="0.25">
      <c r="A183"/>
      <c r="B183" s="334" t="s">
        <v>1178</v>
      </c>
      <c r="C183" s="334" t="s">
        <v>548</v>
      </c>
      <c r="D183" s="335" t="s">
        <v>630</v>
      </c>
      <c r="E183" s="335" t="s">
        <v>5121</v>
      </c>
      <c r="F183" s="335" t="s">
        <v>702</v>
      </c>
      <c r="G183" s="382"/>
      <c r="H183"/>
      <c r="I183"/>
      <c r="J183"/>
      <c r="K183"/>
      <c r="L183"/>
      <c r="M183"/>
      <c r="N183"/>
      <c r="O183"/>
      <c r="P183"/>
      <c r="Q183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</row>
    <row r="184" spans="1:43" ht="13" customHeight="1" x14ac:dyDescent="0.25">
      <c r="A184"/>
      <c r="B184" s="334" t="s">
        <v>4497</v>
      </c>
      <c r="C184" s="334" t="s">
        <v>4498</v>
      </c>
      <c r="D184" s="335" t="s">
        <v>717</v>
      </c>
      <c r="E184" s="340" t="s">
        <v>5121</v>
      </c>
      <c r="F184" s="340" t="s">
        <v>718</v>
      </c>
      <c r="G184" s="382"/>
      <c r="H184"/>
      <c r="I184"/>
      <c r="J184"/>
      <c r="K184"/>
      <c r="L184"/>
      <c r="M184"/>
      <c r="N184"/>
      <c r="O184"/>
      <c r="P184"/>
      <c r="Q184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</row>
    <row r="185" spans="1:43" ht="13" customHeight="1" x14ac:dyDescent="0.25">
      <c r="A185"/>
      <c r="B185" s="337" t="s">
        <v>620</v>
      </c>
      <c r="C185" s="337" t="s">
        <v>3630</v>
      </c>
      <c r="D185" s="335" t="s">
        <v>690</v>
      </c>
      <c r="E185" s="335" t="s">
        <v>5121</v>
      </c>
      <c r="F185" s="335" t="s">
        <v>3350</v>
      </c>
      <c r="G185" s="383"/>
      <c r="H185"/>
      <c r="I185"/>
      <c r="J185"/>
      <c r="K185"/>
      <c r="L185"/>
      <c r="M185"/>
      <c r="N185"/>
      <c r="O185"/>
      <c r="P185"/>
      <c r="Q185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</row>
    <row r="186" spans="1:43" ht="13" customHeight="1" x14ac:dyDescent="0.25">
      <c r="A186"/>
      <c r="B186" s="337" t="s">
        <v>1860</v>
      </c>
      <c r="C186" s="337" t="s">
        <v>648</v>
      </c>
      <c r="D186" s="335" t="s">
        <v>719</v>
      </c>
      <c r="E186" s="340" t="s">
        <v>5121</v>
      </c>
      <c r="F186" s="335" t="s">
        <v>702</v>
      </c>
      <c r="G186" s="382"/>
      <c r="H186"/>
      <c r="I186"/>
      <c r="J186"/>
      <c r="K186"/>
      <c r="L186"/>
      <c r="M186"/>
      <c r="N186"/>
      <c r="O186"/>
      <c r="P186"/>
      <c r="Q186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</row>
    <row r="187" spans="1:43" ht="13" customHeight="1" x14ac:dyDescent="0.25">
      <c r="A187"/>
      <c r="B187" s="337" t="s">
        <v>646</v>
      </c>
      <c r="C187" s="337" t="s">
        <v>3744</v>
      </c>
      <c r="D187" s="335" t="s">
        <v>750</v>
      </c>
      <c r="E187" s="340" t="s">
        <v>5121</v>
      </c>
      <c r="F187" s="335" t="s">
        <v>702</v>
      </c>
      <c r="G187" s="383"/>
      <c r="H187"/>
      <c r="I187"/>
      <c r="J187"/>
      <c r="K187"/>
      <c r="L187"/>
      <c r="M187"/>
      <c r="N187"/>
      <c r="O187"/>
      <c r="P187"/>
      <c r="Q187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</row>
    <row r="188" spans="1:43" ht="13" customHeight="1" x14ac:dyDescent="0.25">
      <c r="A188"/>
      <c r="B188" s="334" t="s">
        <v>5055</v>
      </c>
      <c r="C188" s="334" t="s">
        <v>548</v>
      </c>
      <c r="D188" s="335" t="s">
        <v>771</v>
      </c>
      <c r="E188" s="340" t="s">
        <v>5121</v>
      </c>
      <c r="F188" s="340" t="s">
        <v>710</v>
      </c>
      <c r="G188" s="382"/>
      <c r="H188"/>
      <c r="I188"/>
      <c r="J188"/>
      <c r="K188"/>
      <c r="L188"/>
      <c r="M188"/>
      <c r="N188"/>
      <c r="O188"/>
      <c r="P188"/>
      <c r="Q188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</row>
    <row r="189" spans="1:43" ht="13" customHeight="1" x14ac:dyDescent="0.25">
      <c r="A189"/>
      <c r="B189" s="334" t="s">
        <v>1319</v>
      </c>
      <c r="C189" s="334" t="s">
        <v>1663</v>
      </c>
      <c r="D189" s="335" t="s">
        <v>714</v>
      </c>
      <c r="E189" s="335" t="s">
        <v>5121</v>
      </c>
      <c r="F189" s="335" t="s">
        <v>728</v>
      </c>
      <c r="G189" s="383"/>
      <c r="H189"/>
      <c r="I189"/>
      <c r="J189"/>
      <c r="K189"/>
      <c r="L189"/>
      <c r="M189"/>
      <c r="N189"/>
      <c r="O189"/>
      <c r="P189"/>
      <c r="Q18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</row>
    <row r="190" spans="1:43" ht="13" customHeight="1" x14ac:dyDescent="0.25">
      <c r="A190"/>
      <c r="B190" s="334" t="s">
        <v>5792</v>
      </c>
      <c r="C190" s="337" t="s">
        <v>711</v>
      </c>
      <c r="D190" s="335" t="s">
        <v>713</v>
      </c>
      <c r="E190" s="335" t="s">
        <v>5121</v>
      </c>
      <c r="F190" s="335" t="s">
        <v>710</v>
      </c>
      <c r="G190" s="382"/>
      <c r="H190"/>
      <c r="I190"/>
      <c r="J190"/>
      <c r="K190"/>
      <c r="L190"/>
      <c r="M190"/>
      <c r="N190"/>
      <c r="O190"/>
      <c r="P190"/>
      <c r="Q190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</row>
    <row r="191" spans="1:43" ht="13" customHeight="1" x14ac:dyDescent="0.25">
      <c r="A191"/>
      <c r="B191" s="337" t="s">
        <v>128</v>
      </c>
      <c r="C191" s="337" t="s">
        <v>744</v>
      </c>
      <c r="D191" s="335" t="s">
        <v>712</v>
      </c>
      <c r="E191" s="335" t="s">
        <v>5121</v>
      </c>
      <c r="F191" s="335" t="s">
        <v>699</v>
      </c>
      <c r="G191" s="382"/>
      <c r="H191"/>
      <c r="I191"/>
      <c r="J191"/>
      <c r="K191"/>
      <c r="L191"/>
      <c r="M191"/>
      <c r="N191"/>
      <c r="O191"/>
      <c r="P191"/>
      <c r="Q191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</row>
    <row r="192" spans="1:43" ht="13" customHeight="1" x14ac:dyDescent="0.25">
      <c r="A192"/>
      <c r="B192" s="334" t="s">
        <v>3329</v>
      </c>
      <c r="C192" s="334" t="s">
        <v>3755</v>
      </c>
      <c r="D192" s="335" t="s">
        <v>712</v>
      </c>
      <c r="E192" s="335" t="s">
        <v>5121</v>
      </c>
      <c r="F192" s="335" t="s">
        <v>718</v>
      </c>
      <c r="G192" s="382"/>
      <c r="H192"/>
      <c r="I192"/>
      <c r="J192"/>
      <c r="K192"/>
      <c r="L192"/>
      <c r="M192"/>
      <c r="N192"/>
      <c r="O192"/>
      <c r="P192"/>
      <c r="Q192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</row>
    <row r="193" spans="1:43" ht="13" customHeight="1" x14ac:dyDescent="0.25">
      <c r="A193"/>
      <c r="B193" s="334" t="s">
        <v>5748</v>
      </c>
      <c r="C193" s="337" t="s">
        <v>747</v>
      </c>
      <c r="D193" s="335" t="s">
        <v>615</v>
      </c>
      <c r="E193" s="335" t="s">
        <v>5121</v>
      </c>
      <c r="F193" s="335" t="s">
        <v>721</v>
      </c>
      <c r="G193" s="382"/>
      <c r="H193"/>
      <c r="I193"/>
      <c r="J193"/>
      <c r="K193"/>
      <c r="L193"/>
      <c r="M193"/>
      <c r="N193"/>
      <c r="O193"/>
      <c r="P193"/>
      <c r="Q193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</row>
    <row r="194" spans="1:43" ht="13" customHeight="1" x14ac:dyDescent="0.25">
      <c r="A194"/>
      <c r="B194" s="337" t="s">
        <v>3303</v>
      </c>
      <c r="C194" s="334" t="s">
        <v>660</v>
      </c>
      <c r="D194" s="335" t="s">
        <v>713</v>
      </c>
      <c r="E194" s="335" t="s">
        <v>5121</v>
      </c>
      <c r="F194" s="340" t="s">
        <v>728</v>
      </c>
      <c r="G194" s="382"/>
      <c r="H194"/>
      <c r="I194"/>
      <c r="J194"/>
      <c r="K194"/>
      <c r="L194"/>
      <c r="M194"/>
      <c r="N194"/>
      <c r="O194"/>
      <c r="P194"/>
      <c r="Q194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</row>
    <row r="195" spans="1:43" ht="13" customHeight="1" x14ac:dyDescent="0.25">
      <c r="A195"/>
      <c r="B195" s="334" t="s">
        <v>131</v>
      </c>
      <c r="C195" s="334" t="s">
        <v>1652</v>
      </c>
      <c r="D195" s="335" t="s">
        <v>732</v>
      </c>
      <c r="E195" s="335" t="s">
        <v>5121</v>
      </c>
      <c r="F195" s="340" t="s">
        <v>718</v>
      </c>
      <c r="G195" s="382"/>
      <c r="H195"/>
      <c r="I195" s="496"/>
      <c r="J195" s="496"/>
      <c r="K195" s="496"/>
      <c r="L195"/>
      <c r="M195"/>
      <c r="N195"/>
      <c r="O195"/>
      <c r="P195"/>
      <c r="Q195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</row>
    <row r="196" spans="1:43" ht="13" customHeight="1" x14ac:dyDescent="0.25">
      <c r="A196"/>
      <c r="B196" s="334" t="s">
        <v>1864</v>
      </c>
      <c r="C196" s="334" t="s">
        <v>1318</v>
      </c>
      <c r="D196" s="335" t="s">
        <v>720</v>
      </c>
      <c r="E196" s="335" t="s">
        <v>5121</v>
      </c>
      <c r="F196" s="335" t="s">
        <v>748</v>
      </c>
      <c r="G196" s="382"/>
      <c r="H196"/>
      <c r="I196" s="496"/>
      <c r="J196" s="496"/>
      <c r="K196" s="496"/>
      <c r="L196"/>
      <c r="M196"/>
      <c r="N196"/>
      <c r="O196"/>
      <c r="P196"/>
      <c r="Q196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</row>
    <row r="197" spans="1:43" ht="13" customHeight="1" x14ac:dyDescent="0.25">
      <c r="A197"/>
      <c r="B197" s="334" t="s">
        <v>2428</v>
      </c>
      <c r="C197" s="334" t="s">
        <v>515</v>
      </c>
      <c r="D197" s="335" t="s">
        <v>692</v>
      </c>
      <c r="E197" s="335" t="s">
        <v>5121</v>
      </c>
      <c r="F197" s="335" t="s">
        <v>702</v>
      </c>
      <c r="G197" s="383"/>
      <c r="H197"/>
      <c r="I197" s="496"/>
      <c r="J197" s="496"/>
      <c r="K197" s="496"/>
      <c r="L197"/>
      <c r="M197"/>
      <c r="N197"/>
      <c r="O197"/>
      <c r="P197"/>
      <c r="Q197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</row>
    <row r="198" spans="1:43" ht="13" customHeight="1" x14ac:dyDescent="0.25">
      <c r="A198"/>
      <c r="B198" s="334" t="s">
        <v>5758</v>
      </c>
      <c r="C198" s="337" t="s">
        <v>1219</v>
      </c>
      <c r="D198" s="335" t="s">
        <v>615</v>
      </c>
      <c r="E198" s="335" t="s">
        <v>5121</v>
      </c>
      <c r="F198" s="335" t="s">
        <v>699</v>
      </c>
      <c r="G198" s="382"/>
      <c r="H198"/>
      <c r="I198" s="496"/>
      <c r="J198" s="496"/>
      <c r="K198" s="496"/>
      <c r="L198"/>
      <c r="M198"/>
      <c r="N198"/>
      <c r="O198"/>
      <c r="P198"/>
      <c r="Q198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</row>
    <row r="199" spans="1:43" ht="13" customHeight="1" x14ac:dyDescent="0.25">
      <c r="A199"/>
      <c r="B199" s="334" t="s">
        <v>3692</v>
      </c>
      <c r="C199" s="334" t="s">
        <v>566</v>
      </c>
      <c r="D199" s="335" t="s">
        <v>851</v>
      </c>
      <c r="E199" s="335" t="s">
        <v>5121</v>
      </c>
      <c r="F199" s="335" t="s">
        <v>710</v>
      </c>
      <c r="G199" s="382"/>
      <c r="H199"/>
      <c r="I199" s="496"/>
      <c r="J199" s="496"/>
      <c r="K199" s="496"/>
      <c r="L199"/>
      <c r="M199"/>
      <c r="N199"/>
      <c r="O199"/>
      <c r="P199"/>
      <c r="Q19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</row>
    <row r="200" spans="1:43" ht="13" customHeight="1" x14ac:dyDescent="0.25">
      <c r="A200"/>
      <c r="B200" s="334" t="s">
        <v>3711</v>
      </c>
      <c r="C200" s="334" t="s">
        <v>3712</v>
      </c>
      <c r="D200" s="335" t="s">
        <v>708</v>
      </c>
      <c r="E200" s="340" t="s">
        <v>5121</v>
      </c>
      <c r="F200" s="335" t="s">
        <v>448</v>
      </c>
      <c r="G200" s="382"/>
      <c r="H200"/>
      <c r="I200" s="496"/>
      <c r="J200" s="496"/>
      <c r="K200" s="496"/>
      <c r="L200"/>
      <c r="M200"/>
      <c r="N200"/>
      <c r="O200"/>
      <c r="P200"/>
      <c r="Q200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</row>
    <row r="201" spans="1:43" ht="13" customHeight="1" x14ac:dyDescent="0.25">
      <c r="A201"/>
      <c r="B201" s="334" t="s">
        <v>2140</v>
      </c>
      <c r="C201" s="334" t="s">
        <v>578</v>
      </c>
      <c r="D201" s="335" t="s">
        <v>1550</v>
      </c>
      <c r="E201" s="335" t="s">
        <v>5121</v>
      </c>
      <c r="F201" s="335" t="s">
        <v>702</v>
      </c>
      <c r="G201" s="382"/>
      <c r="H201"/>
      <c r="I201" s="496"/>
      <c r="J201" s="496"/>
      <c r="K201" s="496"/>
      <c r="L201"/>
      <c r="M201"/>
      <c r="N201"/>
      <c r="O201"/>
      <c r="P201"/>
      <c r="Q201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</row>
    <row r="202" spans="1:43" ht="13" customHeight="1" x14ac:dyDescent="0.25">
      <c r="A202"/>
      <c r="B202" s="334" t="s">
        <v>3314</v>
      </c>
      <c r="C202" s="334" t="s">
        <v>673</v>
      </c>
      <c r="D202" s="335" t="s">
        <v>704</v>
      </c>
      <c r="E202" s="335" t="s">
        <v>5121</v>
      </c>
      <c r="F202" s="335" t="s">
        <v>702</v>
      </c>
      <c r="G202" s="383"/>
      <c r="H202"/>
      <c r="I202" s="496"/>
      <c r="J202" s="496"/>
      <c r="K202" s="496"/>
      <c r="L202"/>
      <c r="M202"/>
      <c r="N202"/>
      <c r="O202"/>
      <c r="P202"/>
      <c r="Q202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</row>
    <row r="203" spans="1:43" ht="13" customHeight="1" x14ac:dyDescent="0.25">
      <c r="A203"/>
      <c r="B203" s="334" t="s">
        <v>2149</v>
      </c>
      <c r="C203" s="334" t="s">
        <v>2987</v>
      </c>
      <c r="D203" s="335" t="s">
        <v>704</v>
      </c>
      <c r="E203" s="335" t="s">
        <v>5121</v>
      </c>
      <c r="F203" s="335" t="s">
        <v>699</v>
      </c>
      <c r="G203" s="382"/>
      <c r="H203"/>
      <c r="I203" s="380"/>
      <c r="J203"/>
      <c r="K203"/>
      <c r="L203"/>
      <c r="M203"/>
      <c r="N203"/>
      <c r="O203"/>
      <c r="P203"/>
      <c r="Q203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</row>
    <row r="204" spans="1:43" ht="13" customHeight="1" x14ac:dyDescent="0.25">
      <c r="A204"/>
      <c r="B204" s="339" t="s">
        <v>1869</v>
      </c>
      <c r="C204" s="339" t="s">
        <v>548</v>
      </c>
      <c r="D204" s="335" t="s">
        <v>704</v>
      </c>
      <c r="E204" s="335" t="s">
        <v>5121</v>
      </c>
      <c r="F204" s="335" t="s">
        <v>710</v>
      </c>
      <c r="G204" s="382"/>
      <c r="H204"/>
      <c r="I204" s="380"/>
      <c r="J204"/>
      <c r="K204"/>
      <c r="L204"/>
      <c r="M204"/>
      <c r="N204"/>
      <c r="O204"/>
      <c r="P204"/>
      <c r="Q204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  <c r="AF204" s="176"/>
      <c r="AG204" s="176"/>
      <c r="AH204" s="176"/>
      <c r="AI204" s="176"/>
      <c r="AJ204" s="176"/>
      <c r="AK204" s="176"/>
      <c r="AL204" s="176"/>
      <c r="AM204" s="176"/>
      <c r="AN204" s="176"/>
      <c r="AO204" s="176"/>
      <c r="AP204" s="176"/>
      <c r="AQ204" s="176"/>
    </row>
    <row r="205" spans="1:43" ht="13" customHeight="1" x14ac:dyDescent="0.25">
      <c r="A205"/>
      <c r="B205" s="334" t="s">
        <v>634</v>
      </c>
      <c r="C205" s="337" t="s">
        <v>654</v>
      </c>
      <c r="D205" s="335" t="s">
        <v>706</v>
      </c>
      <c r="E205" s="335" t="s">
        <v>5121</v>
      </c>
      <c r="F205" s="335" t="s">
        <v>710</v>
      </c>
      <c r="G205" s="382"/>
      <c r="H205"/>
      <c r="I205" s="380"/>
      <c r="J205"/>
      <c r="K205"/>
      <c r="L205"/>
      <c r="M205"/>
      <c r="N205"/>
      <c r="O205"/>
      <c r="P205"/>
      <c r="Q205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</row>
    <row r="206" spans="1:43" ht="13" customHeight="1" x14ac:dyDescent="0.25">
      <c r="A206"/>
      <c r="B206" s="334" t="s">
        <v>5745</v>
      </c>
      <c r="C206" s="337" t="s">
        <v>5746</v>
      </c>
      <c r="D206" s="335" t="s">
        <v>851</v>
      </c>
      <c r="E206" s="335" t="s">
        <v>5121</v>
      </c>
      <c r="F206" s="335" t="s">
        <v>710</v>
      </c>
      <c r="G206" s="382"/>
      <c r="H206"/>
      <c r="I206" s="380"/>
      <c r="J206"/>
      <c r="K206"/>
      <c r="L206"/>
      <c r="M206"/>
      <c r="N206"/>
      <c r="O206"/>
      <c r="P206"/>
      <c r="Q206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</row>
    <row r="207" spans="1:43" ht="13" customHeight="1" x14ac:dyDescent="0.25">
      <c r="A207"/>
      <c r="B207" s="337" t="s">
        <v>727</v>
      </c>
      <c r="C207" s="337" t="s">
        <v>621</v>
      </c>
      <c r="D207" s="335" t="s">
        <v>733</v>
      </c>
      <c r="E207" s="335" t="s">
        <v>5273</v>
      </c>
      <c r="F207" s="335" t="s">
        <v>699</v>
      </c>
      <c r="G207" s="383"/>
      <c r="H207"/>
      <c r="I207" s="380"/>
      <c r="J207"/>
      <c r="K207"/>
      <c r="L207"/>
      <c r="M207"/>
      <c r="N207"/>
      <c r="O207"/>
      <c r="P207"/>
      <c r="Q207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</row>
    <row r="208" spans="1:43" ht="13" customHeight="1" x14ac:dyDescent="0.25">
      <c r="A208"/>
      <c r="B208" s="334" t="s">
        <v>5743</v>
      </c>
      <c r="C208" s="337" t="s">
        <v>753</v>
      </c>
      <c r="D208" s="335" t="s">
        <v>851</v>
      </c>
      <c r="E208" s="335" t="s">
        <v>5273</v>
      </c>
      <c r="F208" s="335" t="s">
        <v>718</v>
      </c>
      <c r="G208" s="382"/>
      <c r="H208"/>
      <c r="I208" s="380"/>
      <c r="J208"/>
      <c r="K208"/>
      <c r="L208"/>
      <c r="M208"/>
      <c r="N208"/>
      <c r="O208"/>
      <c r="P208"/>
      <c r="Q208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</row>
    <row r="209" spans="1:43" ht="13" customHeight="1" x14ac:dyDescent="0.25">
      <c r="A209"/>
      <c r="B209" s="334" t="s">
        <v>5236</v>
      </c>
      <c r="C209" s="334" t="s">
        <v>735</v>
      </c>
      <c r="D209" s="335" t="s">
        <v>630</v>
      </c>
      <c r="E209" s="335" t="s">
        <v>5273</v>
      </c>
      <c r="F209" s="335" t="s">
        <v>728</v>
      </c>
      <c r="G209" s="382"/>
      <c r="H209"/>
      <c r="I209"/>
      <c r="J209"/>
      <c r="K209"/>
      <c r="L209"/>
      <c r="M209"/>
      <c r="N209"/>
      <c r="O209"/>
      <c r="P209"/>
      <c r="Q209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  <c r="AF209" s="176"/>
      <c r="AG209" s="176"/>
      <c r="AH209" s="176"/>
      <c r="AI209" s="176"/>
      <c r="AJ209" s="176"/>
      <c r="AK209" s="176"/>
      <c r="AL209" s="176"/>
      <c r="AM209" s="176"/>
      <c r="AN209" s="176"/>
      <c r="AO209" s="176"/>
      <c r="AP209" s="176"/>
      <c r="AQ209" s="176"/>
    </row>
    <row r="210" spans="1:43" ht="13" customHeight="1" x14ac:dyDescent="0.25">
      <c r="A210"/>
      <c r="B210" s="334" t="s">
        <v>5396</v>
      </c>
      <c r="C210" s="334" t="s">
        <v>5397</v>
      </c>
      <c r="D210" s="335" t="s">
        <v>615</v>
      </c>
      <c r="E210" s="335" t="s">
        <v>5273</v>
      </c>
      <c r="F210" s="335" t="s">
        <v>710</v>
      </c>
      <c r="G210" s="383"/>
      <c r="H210"/>
      <c r="I210" s="486"/>
      <c r="J210"/>
      <c r="K210"/>
      <c r="L210"/>
      <c r="M210"/>
      <c r="N210"/>
      <c r="O210"/>
      <c r="P210"/>
      <c r="Q210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</row>
    <row r="211" spans="1:43" ht="13" customHeight="1" x14ac:dyDescent="0.25">
      <c r="A211"/>
      <c r="B211" s="337" t="s">
        <v>3734</v>
      </c>
      <c r="C211" s="337" t="s">
        <v>394</v>
      </c>
      <c r="D211" s="335" t="s">
        <v>737</v>
      </c>
      <c r="E211" s="335" t="s">
        <v>5273</v>
      </c>
      <c r="F211" s="335" t="s">
        <v>699</v>
      </c>
      <c r="G211" s="382"/>
      <c r="H211"/>
      <c r="I211" s="486"/>
      <c r="J211"/>
      <c r="K211"/>
      <c r="L211"/>
      <c r="M211"/>
      <c r="N211"/>
      <c r="O211"/>
      <c r="P211"/>
      <c r="Q211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</row>
    <row r="212" spans="1:43" ht="13" customHeight="1" x14ac:dyDescent="0.25">
      <c r="A212"/>
      <c r="B212" s="334" t="s">
        <v>5431</v>
      </c>
      <c r="C212" s="334" t="s">
        <v>621</v>
      </c>
      <c r="D212" s="335" t="s">
        <v>750</v>
      </c>
      <c r="E212" s="335" t="s">
        <v>5273</v>
      </c>
      <c r="F212" s="335" t="s">
        <v>718</v>
      </c>
      <c r="G212" s="383"/>
      <c r="H212"/>
      <c r="I212" s="486"/>
      <c r="J212"/>
      <c r="K212"/>
      <c r="L212"/>
      <c r="M212"/>
      <c r="N212"/>
      <c r="O212"/>
      <c r="P212"/>
      <c r="Q212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</row>
    <row r="213" spans="1:43" ht="13" customHeight="1" x14ac:dyDescent="0.25">
      <c r="A213"/>
      <c r="B213" s="334" t="s">
        <v>5237</v>
      </c>
      <c r="C213" s="334" t="s">
        <v>5238</v>
      </c>
      <c r="D213" s="335" t="s">
        <v>777</v>
      </c>
      <c r="E213" s="335" t="s">
        <v>5273</v>
      </c>
      <c r="F213" s="335" t="s">
        <v>728</v>
      </c>
      <c r="G213" s="382"/>
      <c r="H213"/>
      <c r="I213" s="486"/>
      <c r="J213"/>
      <c r="K213"/>
      <c r="L213"/>
      <c r="M213"/>
      <c r="N213"/>
      <c r="O213"/>
      <c r="P213"/>
      <c r="Q213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</row>
    <row r="214" spans="1:43" ht="13" customHeight="1" x14ac:dyDescent="0.25">
      <c r="A214"/>
      <c r="B214" s="334" t="s">
        <v>5874</v>
      </c>
      <c r="C214" s="337" t="s">
        <v>663</v>
      </c>
      <c r="D214" s="335" t="s">
        <v>767</v>
      </c>
      <c r="E214" s="335" t="s">
        <v>5273</v>
      </c>
      <c r="F214" s="335" t="s">
        <v>710</v>
      </c>
      <c r="G214" s="382"/>
      <c r="H214"/>
      <c r="I214" s="486"/>
      <c r="J214"/>
      <c r="K214"/>
      <c r="L214"/>
      <c r="M214"/>
      <c r="N214"/>
      <c r="O214"/>
      <c r="P214"/>
      <c r="Q214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</row>
    <row r="215" spans="1:43" ht="13" customHeight="1" x14ac:dyDescent="0.25">
      <c r="A215"/>
      <c r="B215" s="334" t="s">
        <v>5882</v>
      </c>
      <c r="C215" s="337" t="s">
        <v>567</v>
      </c>
      <c r="D215" s="335" t="s">
        <v>725</v>
      </c>
      <c r="E215" s="335" t="s">
        <v>5273</v>
      </c>
      <c r="F215" s="335" t="s">
        <v>718</v>
      </c>
      <c r="G215" s="382"/>
      <c r="H215"/>
      <c r="I215" s="486"/>
      <c r="J215"/>
      <c r="K215"/>
      <c r="L215"/>
      <c r="M215"/>
      <c r="N215"/>
      <c r="O215"/>
      <c r="P215"/>
      <c r="Q215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</row>
    <row r="216" spans="1:43" ht="13" customHeight="1" x14ac:dyDescent="0.25">
      <c r="A216"/>
      <c r="B216" s="334" t="s">
        <v>1321</v>
      </c>
      <c r="C216" s="334" t="s">
        <v>727</v>
      </c>
      <c r="D216" s="335" t="s">
        <v>719</v>
      </c>
      <c r="E216" s="335" t="s">
        <v>5273</v>
      </c>
      <c r="F216" s="335" t="s">
        <v>702</v>
      </c>
      <c r="G216" s="382"/>
      <c r="H216"/>
      <c r="I216" s="486"/>
      <c r="J216"/>
      <c r="K216"/>
      <c r="L216"/>
      <c r="M216"/>
      <c r="N216"/>
      <c r="O216"/>
      <c r="P216"/>
      <c r="Q216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</row>
    <row r="217" spans="1:43" ht="13" customHeight="1" x14ac:dyDescent="0.25">
      <c r="A217"/>
      <c r="B217" s="334" t="s">
        <v>1314</v>
      </c>
      <c r="C217" s="334" t="s">
        <v>1315</v>
      </c>
      <c r="D217" s="335" t="s">
        <v>690</v>
      </c>
      <c r="E217" s="335" t="s">
        <v>5273</v>
      </c>
      <c r="F217" s="340" t="s">
        <v>751</v>
      </c>
      <c r="G217" s="383"/>
      <c r="H217"/>
      <c r="I217" s="486"/>
      <c r="J217"/>
      <c r="K217"/>
      <c r="L217"/>
      <c r="M217"/>
      <c r="N217"/>
      <c r="O217"/>
      <c r="P217"/>
      <c r="Q217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</row>
    <row r="218" spans="1:43" ht="13" customHeight="1" x14ac:dyDescent="0.25">
      <c r="A218"/>
      <c r="B218" s="337" t="s">
        <v>3626</v>
      </c>
      <c r="C218" s="334" t="s">
        <v>2713</v>
      </c>
      <c r="D218" s="335" t="s">
        <v>732</v>
      </c>
      <c r="E218" s="335" t="s">
        <v>5273</v>
      </c>
      <c r="F218" s="335" t="s">
        <v>710</v>
      </c>
      <c r="G218" s="382"/>
      <c r="H218"/>
      <c r="I218" s="486"/>
      <c r="J218"/>
      <c r="K218"/>
      <c r="L218"/>
      <c r="M218"/>
      <c r="N218"/>
      <c r="O218"/>
      <c r="P218"/>
      <c r="Q218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</row>
    <row r="219" spans="1:43" ht="13" customHeight="1" x14ac:dyDescent="0.25">
      <c r="A219"/>
      <c r="B219" s="339" t="s">
        <v>1347</v>
      </c>
      <c r="C219" s="339" t="s">
        <v>1876</v>
      </c>
      <c r="D219" s="335" t="s">
        <v>708</v>
      </c>
      <c r="E219" s="335" t="s">
        <v>5273</v>
      </c>
      <c r="F219" s="335" t="s">
        <v>710</v>
      </c>
      <c r="G219" s="382"/>
      <c r="H219"/>
      <c r="I219" s="486"/>
      <c r="J219"/>
      <c r="K219"/>
      <c r="L219"/>
      <c r="M219"/>
      <c r="N219"/>
      <c r="O219"/>
      <c r="P219"/>
      <c r="Q21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</row>
    <row r="220" spans="1:43" ht="13" customHeight="1" x14ac:dyDescent="0.25">
      <c r="A220"/>
      <c r="B220" s="337" t="s">
        <v>2160</v>
      </c>
      <c r="C220" s="337" t="s">
        <v>2162</v>
      </c>
      <c r="D220" s="335" t="s">
        <v>691</v>
      </c>
      <c r="E220" s="335" t="s">
        <v>5273</v>
      </c>
      <c r="F220" s="335" t="s">
        <v>702</v>
      </c>
      <c r="G220" s="382"/>
      <c r="H220"/>
      <c r="I220" s="486"/>
      <c r="J220"/>
      <c r="K220"/>
      <c r="L220"/>
      <c r="M220"/>
      <c r="N220"/>
      <c r="O220"/>
      <c r="P220"/>
      <c r="Q220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</row>
    <row r="221" spans="1:43" ht="13" customHeight="1" x14ac:dyDescent="0.25">
      <c r="A221"/>
      <c r="B221" s="337" t="s">
        <v>620</v>
      </c>
      <c r="C221" s="337" t="s">
        <v>637</v>
      </c>
      <c r="D221" s="335" t="s">
        <v>725</v>
      </c>
      <c r="E221" s="335" t="s">
        <v>5273</v>
      </c>
      <c r="F221" s="335" t="s">
        <v>710</v>
      </c>
      <c r="G221" s="382"/>
      <c r="H221"/>
      <c r="I221" s="486"/>
      <c r="J221"/>
      <c r="K221"/>
      <c r="L221"/>
      <c r="M221"/>
      <c r="N221"/>
      <c r="O221"/>
      <c r="P221"/>
      <c r="Q221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</row>
    <row r="222" spans="1:43" ht="13" customHeight="1" x14ac:dyDescent="0.25">
      <c r="A222"/>
      <c r="B222" s="334" t="s">
        <v>5039</v>
      </c>
      <c r="C222" s="337" t="s">
        <v>400</v>
      </c>
      <c r="D222" s="335" t="s">
        <v>733</v>
      </c>
      <c r="E222" s="335" t="s">
        <v>5273</v>
      </c>
      <c r="F222" s="335" t="s">
        <v>699</v>
      </c>
      <c r="G222" s="382"/>
      <c r="H222"/>
      <c r="I222" s="486"/>
      <c r="J222"/>
      <c r="K222"/>
      <c r="L222"/>
      <c r="M222"/>
      <c r="N222"/>
      <c r="O222"/>
      <c r="P222"/>
      <c r="Q222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</row>
    <row r="223" spans="1:43" ht="13" customHeight="1" x14ac:dyDescent="0.25">
      <c r="A223"/>
      <c r="B223" s="334" t="s">
        <v>6081</v>
      </c>
      <c r="C223" s="337" t="s">
        <v>815</v>
      </c>
      <c r="D223" s="335" t="s">
        <v>720</v>
      </c>
      <c r="E223" s="335" t="s">
        <v>5273</v>
      </c>
      <c r="F223" s="335" t="s">
        <v>699</v>
      </c>
      <c r="G223" s="382"/>
      <c r="H223"/>
      <c r="I223" s="486"/>
      <c r="J223"/>
      <c r="K223"/>
      <c r="L223"/>
      <c r="M223"/>
      <c r="N223"/>
      <c r="O223"/>
      <c r="P223"/>
      <c r="Q223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</row>
    <row r="224" spans="1:43" ht="13" customHeight="1" x14ac:dyDescent="0.25">
      <c r="A224"/>
      <c r="B224" s="334" t="s">
        <v>2704</v>
      </c>
      <c r="C224" s="334" t="s">
        <v>522</v>
      </c>
      <c r="D224" s="335" t="s">
        <v>704</v>
      </c>
      <c r="E224" s="335" t="s">
        <v>5273</v>
      </c>
      <c r="F224" s="335" t="s">
        <v>710</v>
      </c>
      <c r="G224" s="383"/>
      <c r="H224"/>
      <c r="I224" s="486"/>
      <c r="J224"/>
      <c r="K224"/>
      <c r="L224"/>
      <c r="M224"/>
      <c r="N224"/>
      <c r="O224"/>
      <c r="P224"/>
      <c r="Q224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</row>
    <row r="225" spans="1:43" ht="13" customHeight="1" x14ac:dyDescent="0.25">
      <c r="A225"/>
      <c r="B225" s="334" t="s">
        <v>5382</v>
      </c>
      <c r="C225" s="334" t="s">
        <v>5383</v>
      </c>
      <c r="D225" s="335" t="s">
        <v>851</v>
      </c>
      <c r="E225" s="335" t="s">
        <v>5273</v>
      </c>
      <c r="F225" s="335" t="s">
        <v>699</v>
      </c>
      <c r="G225" s="383"/>
      <c r="H225"/>
      <c r="I225" s="486"/>
      <c r="J225"/>
      <c r="K225"/>
      <c r="L225"/>
      <c r="M225"/>
      <c r="N225"/>
      <c r="O225"/>
      <c r="P225"/>
      <c r="Q225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</row>
    <row r="226" spans="1:43" ht="13" customHeight="1" x14ac:dyDescent="0.25">
      <c r="A226"/>
      <c r="B226" s="334" t="s">
        <v>775</v>
      </c>
      <c r="C226" s="337" t="s">
        <v>4480</v>
      </c>
      <c r="D226" s="335" t="s">
        <v>690</v>
      </c>
      <c r="E226" s="335" t="s">
        <v>5273</v>
      </c>
      <c r="F226" s="335" t="s">
        <v>710</v>
      </c>
      <c r="G226" s="382"/>
      <c r="H226"/>
      <c r="I226" s="486"/>
      <c r="J226"/>
      <c r="K226"/>
      <c r="L226"/>
      <c r="M226"/>
      <c r="N226"/>
      <c r="O226"/>
      <c r="P226"/>
      <c r="Q226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</row>
    <row r="227" spans="1:43" ht="13" customHeight="1" x14ac:dyDescent="0.25">
      <c r="A227"/>
      <c r="B227" s="337" t="s">
        <v>3028</v>
      </c>
      <c r="C227" s="334" t="s">
        <v>3762</v>
      </c>
      <c r="D227" s="335" t="s">
        <v>720</v>
      </c>
      <c r="E227" s="483" t="s">
        <v>5273</v>
      </c>
      <c r="F227" s="335" t="s">
        <v>710</v>
      </c>
      <c r="G227" s="382"/>
      <c r="H227"/>
      <c r="I227" s="486"/>
      <c r="J227"/>
      <c r="K227"/>
      <c r="L227"/>
      <c r="M227"/>
      <c r="N227"/>
      <c r="O227"/>
      <c r="P227"/>
      <c r="Q227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</row>
    <row r="228" spans="1:43" ht="13" customHeight="1" x14ac:dyDescent="0.25">
      <c r="A228"/>
      <c r="B228" s="334" t="s">
        <v>662</v>
      </c>
      <c r="C228" s="334" t="s">
        <v>743</v>
      </c>
      <c r="D228" s="335" t="s">
        <v>732</v>
      </c>
      <c r="E228" s="335" t="s">
        <v>5273</v>
      </c>
      <c r="F228" s="335" t="s">
        <v>702</v>
      </c>
      <c r="G228" s="382"/>
      <c r="H228"/>
      <c r="I228" s="486"/>
      <c r="J228"/>
      <c r="K228"/>
      <c r="L228"/>
      <c r="M228"/>
      <c r="N228"/>
      <c r="O228"/>
      <c r="P228"/>
      <c r="Q228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</row>
    <row r="229" spans="1:43" ht="13" customHeight="1" x14ac:dyDescent="0.25">
      <c r="A229"/>
      <c r="B229" s="334" t="s">
        <v>5924</v>
      </c>
      <c r="C229" s="337" t="s">
        <v>172</v>
      </c>
      <c r="D229" s="335" t="s">
        <v>724</v>
      </c>
      <c r="E229" s="335" t="s">
        <v>5273</v>
      </c>
      <c r="F229" s="335" t="s">
        <v>702</v>
      </c>
      <c r="G229" s="382"/>
      <c r="H229"/>
      <c r="I229"/>
      <c r="J229"/>
      <c r="K229"/>
      <c r="L229"/>
      <c r="M229"/>
      <c r="N229"/>
      <c r="O229"/>
      <c r="P229"/>
      <c r="Q22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</row>
    <row r="230" spans="1:43" ht="13" customHeight="1" x14ac:dyDescent="0.25">
      <c r="A230"/>
      <c r="B230" s="337" t="s">
        <v>1656</v>
      </c>
      <c r="C230" s="337" t="s">
        <v>2419</v>
      </c>
      <c r="D230" s="335" t="s">
        <v>630</v>
      </c>
      <c r="E230" s="335" t="s">
        <v>5273</v>
      </c>
      <c r="F230" s="335" t="s">
        <v>702</v>
      </c>
      <c r="G230" s="382"/>
      <c r="H230"/>
      <c r="I230"/>
      <c r="J230"/>
      <c r="K230"/>
      <c r="L230"/>
      <c r="M230"/>
      <c r="N230"/>
      <c r="O230"/>
      <c r="P230"/>
      <c r="Q230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</row>
    <row r="231" spans="1:43" ht="13" customHeight="1" x14ac:dyDescent="0.25">
      <c r="A231"/>
      <c r="B231" s="334" t="s">
        <v>5378</v>
      </c>
      <c r="C231" s="334" t="s">
        <v>752</v>
      </c>
      <c r="D231" s="335" t="s">
        <v>733</v>
      </c>
      <c r="E231" s="335" t="s">
        <v>5273</v>
      </c>
      <c r="F231" s="335" t="s">
        <v>702</v>
      </c>
      <c r="G231" s="382"/>
      <c r="H231"/>
      <c r="I231"/>
      <c r="J231"/>
      <c r="K231"/>
      <c r="L231"/>
      <c r="M231"/>
      <c r="N231"/>
      <c r="O231"/>
      <c r="P231"/>
      <c r="Q231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176"/>
      <c r="AJ231" s="176"/>
      <c r="AK231" s="176"/>
      <c r="AL231" s="176"/>
      <c r="AM231" s="176"/>
      <c r="AN231" s="176"/>
      <c r="AO231" s="176"/>
      <c r="AP231" s="176"/>
      <c r="AQ231" s="176"/>
    </row>
    <row r="232" spans="1:43" ht="13" customHeight="1" x14ac:dyDescent="0.25">
      <c r="A232"/>
      <c r="B232" s="337" t="s">
        <v>2149</v>
      </c>
      <c r="C232" s="337" t="s">
        <v>2151</v>
      </c>
      <c r="D232" s="335" t="s">
        <v>732</v>
      </c>
      <c r="E232" s="335" t="s">
        <v>5273</v>
      </c>
      <c r="F232" s="335" t="s">
        <v>721</v>
      </c>
      <c r="G232" s="383"/>
      <c r="H232"/>
      <c r="I232"/>
      <c r="J232"/>
      <c r="K232"/>
      <c r="L232"/>
      <c r="M232"/>
      <c r="N232"/>
      <c r="O232"/>
      <c r="P232"/>
      <c r="Q232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</row>
    <row r="233" spans="1:43" ht="13" customHeight="1" x14ac:dyDescent="0.25">
      <c r="A233"/>
      <c r="B233" s="334" t="s">
        <v>499</v>
      </c>
      <c r="C233" s="334" t="s">
        <v>5395</v>
      </c>
      <c r="D233" s="335" t="s">
        <v>851</v>
      </c>
      <c r="E233" s="335" t="s">
        <v>5273</v>
      </c>
      <c r="F233" s="335" t="s">
        <v>702</v>
      </c>
      <c r="G233" s="382"/>
      <c r="H233"/>
      <c r="I233"/>
      <c r="J233"/>
      <c r="K233"/>
      <c r="L233"/>
      <c r="M233"/>
      <c r="N233"/>
      <c r="O233"/>
      <c r="P233"/>
      <c r="Q233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</row>
    <row r="234" spans="1:43" ht="13" customHeight="1" x14ac:dyDescent="0.25">
      <c r="A234"/>
      <c r="B234" s="334" t="s">
        <v>6079</v>
      </c>
      <c r="C234" s="334" t="s">
        <v>6080</v>
      </c>
      <c r="D234" s="335" t="s">
        <v>720</v>
      </c>
      <c r="E234" s="335" t="s">
        <v>5273</v>
      </c>
      <c r="F234" s="335" t="s">
        <v>699</v>
      </c>
      <c r="G234" s="382"/>
      <c r="H234"/>
      <c r="I234"/>
      <c r="J234"/>
      <c r="K234"/>
      <c r="L234"/>
      <c r="M234"/>
      <c r="N234"/>
      <c r="O234"/>
      <c r="P234"/>
      <c r="Q234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</row>
    <row r="235" spans="1:43" ht="13" customHeight="1" x14ac:dyDescent="0.25">
      <c r="A235"/>
      <c r="B235" s="334" t="s">
        <v>582</v>
      </c>
      <c r="C235" s="334" t="s">
        <v>5077</v>
      </c>
      <c r="D235" s="335" t="s">
        <v>701</v>
      </c>
      <c r="E235" s="335" t="s">
        <v>5273</v>
      </c>
      <c r="F235" s="335" t="s">
        <v>702</v>
      </c>
      <c r="G235" s="382"/>
      <c r="H235"/>
      <c r="I235"/>
      <c r="J235"/>
      <c r="K235"/>
      <c r="L235"/>
      <c r="M235"/>
      <c r="N235"/>
      <c r="O235"/>
      <c r="P235"/>
      <c r="Q235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</row>
    <row r="236" spans="1:43" ht="13" customHeight="1" x14ac:dyDescent="0.25">
      <c r="A236"/>
      <c r="B236" s="334" t="s">
        <v>5741</v>
      </c>
      <c r="C236" s="337" t="s">
        <v>548</v>
      </c>
      <c r="D236" s="335" t="s">
        <v>630</v>
      </c>
      <c r="E236" s="335" t="s">
        <v>5273</v>
      </c>
      <c r="F236" s="335" t="s">
        <v>699</v>
      </c>
      <c r="G236" s="383"/>
      <c r="H236"/>
      <c r="I236"/>
      <c r="J236"/>
      <c r="K236"/>
      <c r="L236"/>
      <c r="M236"/>
      <c r="N236"/>
      <c r="O236"/>
      <c r="P236"/>
      <c r="Q236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</row>
    <row r="237" spans="1:43" ht="13" customHeight="1" x14ac:dyDescent="0.25">
      <c r="A237"/>
      <c r="B237" s="334" t="s">
        <v>5762</v>
      </c>
      <c r="C237" s="337" t="s">
        <v>5380</v>
      </c>
      <c r="D237" s="335" t="s">
        <v>737</v>
      </c>
      <c r="E237" s="335" t="s">
        <v>5273</v>
      </c>
      <c r="F237" s="335" t="s">
        <v>721</v>
      </c>
      <c r="G237" s="382"/>
      <c r="H237"/>
      <c r="I237"/>
      <c r="J237"/>
      <c r="K237"/>
      <c r="L237"/>
      <c r="M237"/>
      <c r="N237"/>
      <c r="O237"/>
      <c r="P237"/>
      <c r="Q237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</row>
    <row r="238" spans="1:43" ht="13" customHeight="1" x14ac:dyDescent="0.25">
      <c r="A238"/>
      <c r="B238" s="334" t="s">
        <v>3747</v>
      </c>
      <c r="C238" s="334" t="s">
        <v>752</v>
      </c>
      <c r="D238" s="335" t="s">
        <v>714</v>
      </c>
      <c r="E238" s="335" t="s">
        <v>5273</v>
      </c>
      <c r="F238" s="335" t="s">
        <v>718</v>
      </c>
      <c r="G238" s="382"/>
      <c r="H238"/>
      <c r="I238"/>
      <c r="J238"/>
      <c r="K238"/>
      <c r="L238"/>
      <c r="M238"/>
      <c r="N238"/>
      <c r="O238"/>
      <c r="P238"/>
      <c r="Q238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</row>
    <row r="239" spans="1:43" ht="13" customHeight="1" x14ac:dyDescent="0.25">
      <c r="A239"/>
      <c r="B239" s="334" t="s">
        <v>5355</v>
      </c>
      <c r="C239" s="334" t="s">
        <v>659</v>
      </c>
      <c r="D239" s="335" t="s">
        <v>725</v>
      </c>
      <c r="E239" s="335" t="s">
        <v>5273</v>
      </c>
      <c r="F239" s="335" t="s">
        <v>702</v>
      </c>
      <c r="G239" s="382"/>
      <c r="H239"/>
      <c r="I239"/>
      <c r="J239"/>
      <c r="K239"/>
      <c r="L239"/>
      <c r="M239"/>
      <c r="N239"/>
      <c r="O239"/>
      <c r="P239"/>
      <c r="Q23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</row>
    <row r="240" spans="1:43" ht="13" customHeight="1" x14ac:dyDescent="0.25">
      <c r="A240"/>
      <c r="B240" s="334" t="s">
        <v>5755</v>
      </c>
      <c r="C240" s="337" t="s">
        <v>617</v>
      </c>
      <c r="D240" s="335" t="s">
        <v>615</v>
      </c>
      <c r="E240" s="335" t="s">
        <v>5273</v>
      </c>
      <c r="F240" s="335" t="s">
        <v>710</v>
      </c>
      <c r="G240" s="382"/>
      <c r="H240"/>
      <c r="I240"/>
      <c r="J240"/>
      <c r="K240"/>
      <c r="L240"/>
      <c r="M240"/>
      <c r="N240"/>
      <c r="O240"/>
      <c r="P240"/>
      <c r="Q240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</row>
    <row r="241" spans="1:43" ht="13" customHeight="1" x14ac:dyDescent="0.25">
      <c r="A241"/>
      <c r="B241" s="337" t="s">
        <v>4466</v>
      </c>
      <c r="C241" s="337" t="s">
        <v>4467</v>
      </c>
      <c r="D241" s="335" t="s">
        <v>851</v>
      </c>
      <c r="E241" s="335" t="s">
        <v>3368</v>
      </c>
      <c r="F241" s="335" t="s">
        <v>710</v>
      </c>
      <c r="G241" s="382"/>
      <c r="H241"/>
      <c r="I241"/>
      <c r="J241"/>
      <c r="K241"/>
      <c r="L241"/>
      <c r="M241"/>
      <c r="N241"/>
      <c r="O241"/>
      <c r="P241"/>
      <c r="Q241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</row>
    <row r="242" spans="1:43" ht="13" customHeight="1" x14ac:dyDescent="0.25">
      <c r="A242"/>
      <c r="B242" s="334" t="s">
        <v>2129</v>
      </c>
      <c r="C242" s="337" t="s">
        <v>645</v>
      </c>
      <c r="D242" s="335" t="s">
        <v>630</v>
      </c>
      <c r="E242" s="335" t="s">
        <v>3368</v>
      </c>
      <c r="F242" s="335" t="s">
        <v>699</v>
      </c>
      <c r="G242" s="382"/>
      <c r="H242"/>
      <c r="I242"/>
      <c r="J242"/>
      <c r="K242"/>
      <c r="L242"/>
      <c r="M242"/>
      <c r="N242"/>
      <c r="O242"/>
      <c r="P242"/>
      <c r="Q242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</row>
    <row r="243" spans="1:43" ht="13" customHeight="1" x14ac:dyDescent="0.25">
      <c r="A243"/>
      <c r="B243" s="334" t="s">
        <v>5099</v>
      </c>
      <c r="C243" s="337" t="s">
        <v>1555</v>
      </c>
      <c r="D243" s="335" t="s">
        <v>706</v>
      </c>
      <c r="E243" s="335" t="s">
        <v>3368</v>
      </c>
      <c r="F243" s="335" t="s">
        <v>718</v>
      </c>
      <c r="G243" s="382"/>
      <c r="H243"/>
      <c r="I243"/>
      <c r="J243"/>
      <c r="K243"/>
      <c r="L243"/>
      <c r="M243"/>
      <c r="N243"/>
      <c r="O243"/>
      <c r="P243"/>
      <c r="Q243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</row>
    <row r="244" spans="1:43" ht="13" customHeight="1" x14ac:dyDescent="0.25">
      <c r="A244"/>
      <c r="B244" s="334" t="s">
        <v>5852</v>
      </c>
      <c r="C244" s="337" t="s">
        <v>5853</v>
      </c>
      <c r="D244" s="335" t="s">
        <v>712</v>
      </c>
      <c r="E244" s="335" t="s">
        <v>3368</v>
      </c>
      <c r="F244" s="335" t="s">
        <v>710</v>
      </c>
      <c r="G244" s="383"/>
      <c r="H244"/>
      <c r="I244"/>
      <c r="J244"/>
      <c r="K244"/>
      <c r="L244"/>
      <c r="M244"/>
      <c r="N244"/>
      <c r="O244"/>
      <c r="P244"/>
      <c r="Q244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</row>
    <row r="245" spans="1:43" ht="13" customHeight="1" x14ac:dyDescent="0.25">
      <c r="A245"/>
      <c r="B245" s="334" t="s">
        <v>5312</v>
      </c>
      <c r="C245" s="337" t="s">
        <v>654</v>
      </c>
      <c r="D245" s="335" t="s">
        <v>690</v>
      </c>
      <c r="E245" s="335" t="s">
        <v>3368</v>
      </c>
      <c r="F245" s="335" t="s">
        <v>699</v>
      </c>
      <c r="G245" s="382"/>
      <c r="H245"/>
      <c r="I245"/>
      <c r="J245"/>
      <c r="K245"/>
      <c r="L245"/>
      <c r="M245"/>
      <c r="N245"/>
      <c r="O245"/>
      <c r="P245"/>
      <c r="Q245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</row>
    <row r="246" spans="1:43" ht="13" customHeight="1" x14ac:dyDescent="0.25">
      <c r="A246"/>
      <c r="B246" s="334" t="s">
        <v>575</v>
      </c>
      <c r="C246" s="334" t="s">
        <v>5357</v>
      </c>
      <c r="D246" s="335" t="s">
        <v>714</v>
      </c>
      <c r="E246" s="335" t="s">
        <v>3368</v>
      </c>
      <c r="F246" s="335" t="s">
        <v>702</v>
      </c>
      <c r="G246" s="382"/>
      <c r="H246"/>
      <c r="I246"/>
      <c r="J246"/>
      <c r="K246"/>
      <c r="L246"/>
      <c r="M246"/>
      <c r="N246"/>
      <c r="O246"/>
      <c r="P246"/>
      <c r="Q246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</row>
    <row r="247" spans="1:43" ht="13" customHeight="1" x14ac:dyDescent="0.25">
      <c r="A247"/>
      <c r="B247" s="337" t="s">
        <v>3027</v>
      </c>
      <c r="C247" s="334" t="s">
        <v>740</v>
      </c>
      <c r="D247" s="335" t="s">
        <v>739</v>
      </c>
      <c r="E247" s="335" t="s">
        <v>3368</v>
      </c>
      <c r="F247" s="335" t="s">
        <v>702</v>
      </c>
      <c r="G247" s="382"/>
      <c r="H247"/>
      <c r="I247"/>
      <c r="J247"/>
      <c r="K247"/>
      <c r="L247"/>
      <c r="M247"/>
      <c r="N247"/>
      <c r="O247"/>
      <c r="P247"/>
      <c r="Q247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</row>
    <row r="248" spans="1:43" ht="13" customHeight="1" x14ac:dyDescent="0.25">
      <c r="A248"/>
      <c r="B248" s="334" t="s">
        <v>5833</v>
      </c>
      <c r="C248" s="337" t="s">
        <v>799</v>
      </c>
      <c r="D248" s="335" t="s">
        <v>717</v>
      </c>
      <c r="E248" s="335" t="s">
        <v>3368</v>
      </c>
      <c r="F248" s="335" t="s">
        <v>702</v>
      </c>
      <c r="G248" s="382"/>
      <c r="H248"/>
      <c r="I248"/>
      <c r="J248"/>
      <c r="K248"/>
      <c r="L248"/>
      <c r="M248"/>
      <c r="N248"/>
      <c r="O248"/>
      <c r="P248"/>
      <c r="Q248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</row>
    <row r="249" spans="1:43" ht="13" customHeight="1" x14ac:dyDescent="0.25">
      <c r="A249"/>
      <c r="B249" s="337" t="s">
        <v>3334</v>
      </c>
      <c r="C249" s="337" t="s">
        <v>3335</v>
      </c>
      <c r="D249" s="335" t="s">
        <v>720</v>
      </c>
      <c r="E249" s="335" t="s">
        <v>3368</v>
      </c>
      <c r="F249" s="335" t="s">
        <v>702</v>
      </c>
      <c r="G249" s="383"/>
      <c r="H249"/>
      <c r="I249"/>
      <c r="J249"/>
      <c r="K249"/>
      <c r="L249"/>
      <c r="M249"/>
      <c r="N249"/>
      <c r="O249"/>
      <c r="P249"/>
      <c r="Q24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</row>
    <row r="250" spans="1:43" ht="13" customHeight="1" x14ac:dyDescent="0.25">
      <c r="A250"/>
      <c r="B250" s="334" t="s">
        <v>5824</v>
      </c>
      <c r="C250" s="337" t="s">
        <v>1652</v>
      </c>
      <c r="D250" s="335" t="s">
        <v>704</v>
      </c>
      <c r="E250" s="335" t="s">
        <v>3368</v>
      </c>
      <c r="F250" s="335" t="s">
        <v>699</v>
      </c>
      <c r="G250" s="382"/>
      <c r="H250"/>
      <c r="I250"/>
      <c r="J250"/>
      <c r="K250"/>
      <c r="L250"/>
      <c r="M250"/>
      <c r="N250"/>
      <c r="O250"/>
      <c r="P250"/>
      <c r="Q250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</row>
    <row r="251" spans="1:43" ht="13" customHeight="1" x14ac:dyDescent="0.25">
      <c r="A251"/>
      <c r="B251" s="334" t="s">
        <v>3712</v>
      </c>
      <c r="C251" s="334" t="s">
        <v>4431</v>
      </c>
      <c r="D251" s="335" t="s">
        <v>736</v>
      </c>
      <c r="E251" s="335" t="s">
        <v>3368</v>
      </c>
      <c r="F251" s="335" t="s">
        <v>448</v>
      </c>
      <c r="G251" s="382"/>
      <c r="H251"/>
      <c r="I251"/>
      <c r="J251"/>
      <c r="K251"/>
      <c r="L251"/>
      <c r="M251"/>
      <c r="N251"/>
      <c r="O251"/>
      <c r="P251"/>
      <c r="Q251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</row>
    <row r="252" spans="1:43" ht="13" customHeight="1" x14ac:dyDescent="0.25">
      <c r="A252"/>
      <c r="B252" s="334" t="s">
        <v>5459</v>
      </c>
      <c r="C252" s="334" t="s">
        <v>769</v>
      </c>
      <c r="D252" s="335" t="s">
        <v>692</v>
      </c>
      <c r="E252" s="335" t="s">
        <v>3368</v>
      </c>
      <c r="F252" s="335" t="s">
        <v>699</v>
      </c>
      <c r="G252" s="383"/>
      <c r="H252"/>
      <c r="I252"/>
      <c r="J252"/>
      <c r="K252"/>
      <c r="L252"/>
      <c r="M252"/>
      <c r="N252"/>
      <c r="O252"/>
      <c r="P252"/>
      <c r="Q252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</row>
    <row r="253" spans="1:43" ht="13" customHeight="1" x14ac:dyDescent="0.25">
      <c r="A253"/>
      <c r="B253" s="334" t="s">
        <v>5422</v>
      </c>
      <c r="C253" s="334" t="s">
        <v>5099</v>
      </c>
      <c r="D253" s="335" t="s">
        <v>750</v>
      </c>
      <c r="E253" s="335" t="s">
        <v>3368</v>
      </c>
      <c r="F253" s="335" t="s">
        <v>710</v>
      </c>
      <c r="G253" s="382"/>
      <c r="H253"/>
      <c r="I253"/>
      <c r="J253"/>
      <c r="K253"/>
      <c r="L253"/>
      <c r="M253"/>
      <c r="N253"/>
      <c r="O253"/>
      <c r="P253"/>
      <c r="Q253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</row>
    <row r="254" spans="1:43" ht="13" customHeight="1" x14ac:dyDescent="0.25">
      <c r="A254"/>
      <c r="B254" s="337" t="s">
        <v>812</v>
      </c>
      <c r="C254" s="337" t="s">
        <v>2158</v>
      </c>
      <c r="D254" s="335" t="s">
        <v>706</v>
      </c>
      <c r="E254" s="335" t="s">
        <v>3368</v>
      </c>
      <c r="F254" s="335" t="s">
        <v>721</v>
      </c>
      <c r="G254" s="382"/>
      <c r="H254"/>
      <c r="I254"/>
      <c r="J254"/>
      <c r="K254"/>
      <c r="L254"/>
      <c r="M254"/>
      <c r="N254"/>
      <c r="O254"/>
      <c r="P254"/>
      <c r="Q254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</row>
    <row r="255" spans="1:43" ht="13" customHeight="1" x14ac:dyDescent="0.25">
      <c r="A255"/>
      <c r="B255" s="334" t="s">
        <v>3704</v>
      </c>
      <c r="C255" s="334" t="s">
        <v>3705</v>
      </c>
      <c r="D255" s="335" t="s">
        <v>732</v>
      </c>
      <c r="E255" s="335" t="s">
        <v>3368</v>
      </c>
      <c r="F255" s="335" t="s">
        <v>448</v>
      </c>
      <c r="G255" s="382"/>
      <c r="H255"/>
      <c r="I255"/>
      <c r="J255"/>
      <c r="K255"/>
      <c r="L255"/>
      <c r="M255"/>
      <c r="N255"/>
      <c r="O255"/>
      <c r="P255"/>
      <c r="Q255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</row>
    <row r="256" spans="1:43" ht="13" customHeight="1" x14ac:dyDescent="0.25">
      <c r="A256"/>
      <c r="B256" s="334" t="s">
        <v>675</v>
      </c>
      <c r="C256" s="334" t="s">
        <v>5416</v>
      </c>
      <c r="D256" s="335" t="s">
        <v>1550</v>
      </c>
      <c r="E256" s="335" t="s">
        <v>3368</v>
      </c>
      <c r="F256" s="335" t="s">
        <v>710</v>
      </c>
      <c r="G256" s="382"/>
      <c r="H256"/>
      <c r="I256"/>
      <c r="J256"/>
      <c r="K256"/>
      <c r="L256"/>
      <c r="M256"/>
      <c r="N256"/>
      <c r="O256"/>
      <c r="P256"/>
      <c r="Q256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</row>
    <row r="257" spans="1:43" ht="13" customHeight="1" x14ac:dyDescent="0.25">
      <c r="A257"/>
      <c r="B257" s="334" t="s">
        <v>3753</v>
      </c>
      <c r="C257" s="334" t="s">
        <v>3754</v>
      </c>
      <c r="D257" s="335" t="s">
        <v>738</v>
      </c>
      <c r="E257" s="335" t="s">
        <v>3368</v>
      </c>
      <c r="F257" s="335" t="s">
        <v>748</v>
      </c>
      <c r="G257" s="382"/>
      <c r="H257"/>
      <c r="I257"/>
      <c r="J257"/>
      <c r="K257"/>
      <c r="L257"/>
      <c r="M257"/>
      <c r="N257"/>
      <c r="O257"/>
      <c r="P257"/>
      <c r="Q257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</row>
    <row r="258" spans="1:43" ht="13" customHeight="1" x14ac:dyDescent="0.25">
      <c r="A258"/>
      <c r="B258" s="334" t="s">
        <v>5385</v>
      </c>
      <c r="C258" s="334" t="s">
        <v>535</v>
      </c>
      <c r="D258" s="335" t="s">
        <v>701</v>
      </c>
      <c r="E258" s="335" t="s">
        <v>3368</v>
      </c>
      <c r="F258" s="335" t="s">
        <v>710</v>
      </c>
      <c r="G258" s="382"/>
      <c r="H258"/>
      <c r="I258"/>
      <c r="J258" s="3"/>
      <c r="K258" s="3"/>
      <c r="L258" s="2"/>
      <c r="M258" s="2"/>
      <c r="N258" s="2"/>
      <c r="O258"/>
      <c r="P258"/>
      <c r="Q258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</row>
    <row r="259" spans="1:43" ht="13" customHeight="1" x14ac:dyDescent="0.25">
      <c r="A259"/>
      <c r="B259" s="337" t="s">
        <v>5081</v>
      </c>
      <c r="C259" s="337" t="s">
        <v>1218</v>
      </c>
      <c r="D259" s="335" t="s">
        <v>613</v>
      </c>
      <c r="E259" s="335" t="s">
        <v>3368</v>
      </c>
      <c r="F259" s="335" t="s">
        <v>710</v>
      </c>
      <c r="G259" s="382"/>
      <c r="H259"/>
      <c r="I259"/>
      <c r="J259"/>
      <c r="K259"/>
      <c r="L259"/>
      <c r="M259"/>
      <c r="N259"/>
      <c r="O259"/>
      <c r="P259"/>
      <c r="Q25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</row>
    <row r="260" spans="1:43" ht="13" customHeight="1" x14ac:dyDescent="0.25">
      <c r="A260"/>
      <c r="B260" s="337" t="s">
        <v>5035</v>
      </c>
      <c r="C260" s="337" t="s">
        <v>816</v>
      </c>
      <c r="D260" s="335" t="s">
        <v>736</v>
      </c>
      <c r="E260" s="335" t="s">
        <v>3368</v>
      </c>
      <c r="F260" s="335" t="s">
        <v>718</v>
      </c>
      <c r="G260" s="382"/>
      <c r="H260"/>
      <c r="I260"/>
      <c r="J260"/>
      <c r="K260"/>
      <c r="L260"/>
      <c r="M260"/>
      <c r="N260"/>
      <c r="O260"/>
      <c r="P260"/>
      <c r="Q260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</row>
    <row r="261" spans="1:43" ht="13" customHeight="1" x14ac:dyDescent="0.25">
      <c r="A261"/>
      <c r="B261" s="334" t="s">
        <v>729</v>
      </c>
      <c r="C261" s="334" t="s">
        <v>578</v>
      </c>
      <c r="D261" s="335" t="s">
        <v>719</v>
      </c>
      <c r="E261" s="335" t="s">
        <v>3368</v>
      </c>
      <c r="F261" s="335" t="s">
        <v>710</v>
      </c>
      <c r="G261" s="383"/>
      <c r="H261"/>
      <c r="I261"/>
      <c r="J261"/>
      <c r="K261"/>
      <c r="L261"/>
      <c r="M261"/>
      <c r="N261"/>
      <c r="O261"/>
      <c r="P261"/>
      <c r="Q261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</row>
    <row r="262" spans="1:43" ht="13" customHeight="1" x14ac:dyDescent="0.25">
      <c r="A262"/>
      <c r="B262" s="334" t="s">
        <v>3005</v>
      </c>
      <c r="C262" s="334" t="s">
        <v>2701</v>
      </c>
      <c r="D262" s="335" t="s">
        <v>733</v>
      </c>
      <c r="E262" s="335" t="s">
        <v>3368</v>
      </c>
      <c r="F262" s="335" t="s">
        <v>702</v>
      </c>
      <c r="G262" s="382"/>
      <c r="H262"/>
      <c r="I262"/>
      <c r="J262"/>
      <c r="K262"/>
      <c r="L262"/>
      <c r="M262"/>
      <c r="N262"/>
      <c r="O262"/>
      <c r="P262"/>
      <c r="Q262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</row>
    <row r="263" spans="1:43" ht="13" customHeight="1" x14ac:dyDescent="0.25">
      <c r="A263"/>
      <c r="B263" s="334" t="s">
        <v>5828</v>
      </c>
      <c r="C263" s="337" t="s">
        <v>661</v>
      </c>
      <c r="D263" s="335" t="s">
        <v>706</v>
      </c>
      <c r="E263" s="335" t="s">
        <v>3368</v>
      </c>
      <c r="F263" s="335" t="s">
        <v>702</v>
      </c>
      <c r="G263" s="383"/>
      <c r="H263"/>
      <c r="I263"/>
      <c r="J263"/>
      <c r="K263"/>
      <c r="L263"/>
      <c r="M263"/>
      <c r="N263"/>
      <c r="O263"/>
      <c r="P263"/>
      <c r="Q263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</row>
    <row r="264" spans="1:43" ht="13" customHeight="1" x14ac:dyDescent="0.25">
      <c r="A264"/>
      <c r="B264" s="337" t="s">
        <v>5089</v>
      </c>
      <c r="C264" s="337" t="s">
        <v>626</v>
      </c>
      <c r="D264" s="335" t="s">
        <v>777</v>
      </c>
      <c r="E264" s="335" t="s">
        <v>3368</v>
      </c>
      <c r="F264" s="335" t="s">
        <v>702</v>
      </c>
      <c r="G264" s="382"/>
      <c r="H264"/>
      <c r="I264"/>
      <c r="J264"/>
      <c r="K264"/>
      <c r="L264"/>
      <c r="M264"/>
      <c r="N264"/>
      <c r="O264"/>
      <c r="P264"/>
      <c r="Q264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</row>
    <row r="265" spans="1:43" ht="13" customHeight="1" x14ac:dyDescent="0.25">
      <c r="A265"/>
      <c r="B265" s="334" t="s">
        <v>775</v>
      </c>
      <c r="C265" s="337" t="s">
        <v>1594</v>
      </c>
      <c r="D265" s="335" t="s">
        <v>732</v>
      </c>
      <c r="E265" s="335" t="s">
        <v>3368</v>
      </c>
      <c r="F265" s="335" t="s">
        <v>710</v>
      </c>
      <c r="G265" s="383"/>
      <c r="H265"/>
      <c r="I265"/>
      <c r="J265"/>
      <c r="K265"/>
      <c r="L265"/>
      <c r="M265"/>
      <c r="N265"/>
      <c r="O265"/>
      <c r="P265"/>
      <c r="Q265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</row>
    <row r="266" spans="1:43" ht="13" customHeight="1" x14ac:dyDescent="0.25">
      <c r="A266"/>
      <c r="B266" s="337" t="s">
        <v>2724</v>
      </c>
      <c r="C266" s="337" t="s">
        <v>3627</v>
      </c>
      <c r="D266" s="335" t="s">
        <v>720</v>
      </c>
      <c r="E266" s="335" t="s">
        <v>3368</v>
      </c>
      <c r="F266" s="335" t="s">
        <v>728</v>
      </c>
      <c r="G266" s="382"/>
      <c r="H266"/>
      <c r="I266"/>
      <c r="J266"/>
      <c r="K266"/>
      <c r="L266"/>
      <c r="M266"/>
      <c r="N266"/>
      <c r="O266"/>
      <c r="P266"/>
      <c r="Q266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</row>
    <row r="267" spans="1:43" ht="13" customHeight="1" x14ac:dyDescent="0.25">
      <c r="A267"/>
      <c r="B267" s="334" t="s">
        <v>5354</v>
      </c>
      <c r="C267" s="334" t="s">
        <v>1573</v>
      </c>
      <c r="D267" s="335" t="s">
        <v>691</v>
      </c>
      <c r="E267" s="335" t="s">
        <v>3368</v>
      </c>
      <c r="F267" s="335" t="s">
        <v>702</v>
      </c>
      <c r="G267" s="382"/>
      <c r="H267"/>
      <c r="I267"/>
      <c r="J267"/>
      <c r="K267"/>
      <c r="L267"/>
      <c r="M267"/>
      <c r="N267"/>
      <c r="O267"/>
      <c r="P267"/>
      <c r="Q267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</row>
    <row r="268" spans="1:43" ht="13" customHeight="1" x14ac:dyDescent="0.25">
      <c r="A268"/>
      <c r="B268" s="337" t="s">
        <v>4521</v>
      </c>
      <c r="C268" s="337" t="s">
        <v>4522</v>
      </c>
      <c r="D268" s="335" t="s">
        <v>725</v>
      </c>
      <c r="E268" s="335" t="s">
        <v>3368</v>
      </c>
      <c r="F268" s="335" t="s">
        <v>702</v>
      </c>
      <c r="G268" s="382"/>
      <c r="H268"/>
      <c r="I268"/>
      <c r="J268"/>
      <c r="K268"/>
      <c r="L268"/>
      <c r="M268"/>
      <c r="N268"/>
      <c r="O268"/>
      <c r="P268"/>
      <c r="Q268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</row>
    <row r="269" spans="1:43" ht="13" customHeight="1" x14ac:dyDescent="0.25">
      <c r="A269"/>
      <c r="B269" s="334" t="s">
        <v>5365</v>
      </c>
      <c r="C269" s="334" t="s">
        <v>4504</v>
      </c>
      <c r="D269" s="335" t="s">
        <v>731</v>
      </c>
      <c r="E269" s="335" t="s">
        <v>3368</v>
      </c>
      <c r="F269" s="335" t="s">
        <v>702</v>
      </c>
      <c r="G269" s="382"/>
      <c r="H269"/>
      <c r="I269"/>
      <c r="J269"/>
      <c r="K269"/>
      <c r="L269"/>
      <c r="M269"/>
      <c r="N269"/>
      <c r="O269"/>
      <c r="P269"/>
      <c r="Q26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</row>
    <row r="270" spans="1:43" ht="13" customHeight="1" x14ac:dyDescent="0.25">
      <c r="A270"/>
      <c r="B270" s="334" t="s">
        <v>5338</v>
      </c>
      <c r="C270" s="334" t="s">
        <v>653</v>
      </c>
      <c r="D270" s="335" t="s">
        <v>777</v>
      </c>
      <c r="E270" s="335" t="s">
        <v>3368</v>
      </c>
      <c r="F270" s="335" t="s">
        <v>721</v>
      </c>
      <c r="G270" s="382"/>
      <c r="H270"/>
      <c r="I270"/>
      <c r="J270"/>
      <c r="K270"/>
      <c r="L270"/>
      <c r="M270"/>
      <c r="N270"/>
      <c r="O270"/>
      <c r="P270"/>
      <c r="Q270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</row>
    <row r="271" spans="1:43" ht="13" customHeight="1" x14ac:dyDescent="0.25">
      <c r="A271"/>
      <c r="B271" s="337" t="s">
        <v>534</v>
      </c>
      <c r="C271" s="337" t="s">
        <v>2985</v>
      </c>
      <c r="D271" s="335" t="s">
        <v>714</v>
      </c>
      <c r="E271" s="335" t="s">
        <v>3368</v>
      </c>
      <c r="F271" s="335" t="s">
        <v>699</v>
      </c>
      <c r="G271" s="382"/>
      <c r="H271"/>
      <c r="I271"/>
      <c r="J271"/>
      <c r="K271"/>
      <c r="L271"/>
      <c r="M271"/>
      <c r="N271"/>
      <c r="O271"/>
      <c r="P271"/>
      <c r="Q271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</row>
    <row r="272" spans="1:43" ht="13" customHeight="1" x14ac:dyDescent="0.25">
      <c r="A272"/>
      <c r="B272" s="334" t="s">
        <v>3707</v>
      </c>
      <c r="C272" s="334" t="s">
        <v>3708</v>
      </c>
      <c r="D272" s="335" t="s">
        <v>613</v>
      </c>
      <c r="E272" s="335" t="s">
        <v>3368</v>
      </c>
      <c r="F272" s="335" t="s">
        <v>710</v>
      </c>
      <c r="G272" s="382"/>
      <c r="H272"/>
      <c r="I272"/>
      <c r="J272"/>
      <c r="K272"/>
      <c r="L272"/>
      <c r="M272"/>
      <c r="N272"/>
      <c r="O272"/>
      <c r="P272"/>
      <c r="Q272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</row>
    <row r="273" spans="1:43" ht="13" customHeight="1" x14ac:dyDescent="0.25">
      <c r="A273"/>
      <c r="B273" s="334" t="s">
        <v>664</v>
      </c>
      <c r="C273" s="337" t="s">
        <v>6094</v>
      </c>
      <c r="D273" s="335" t="s">
        <v>731</v>
      </c>
      <c r="E273" s="335" t="s">
        <v>3368</v>
      </c>
      <c r="F273" s="335" t="s">
        <v>710</v>
      </c>
      <c r="G273" s="382"/>
      <c r="H273"/>
      <c r="I273"/>
      <c r="J273"/>
      <c r="K273"/>
      <c r="L273"/>
      <c r="M273"/>
      <c r="N273"/>
      <c r="O273"/>
      <c r="P273"/>
      <c r="Q273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</row>
    <row r="274" spans="1:43" ht="13" customHeight="1" x14ac:dyDescent="0.25">
      <c r="A274"/>
      <c r="B274" s="334" t="s">
        <v>5367</v>
      </c>
      <c r="C274" s="334" t="s">
        <v>123</v>
      </c>
      <c r="D274" s="335" t="s">
        <v>724</v>
      </c>
      <c r="E274" s="335" t="s">
        <v>3368</v>
      </c>
      <c r="F274" s="335" t="s">
        <v>699</v>
      </c>
      <c r="G274" s="382"/>
      <c r="H274"/>
      <c r="I274"/>
      <c r="J274"/>
      <c r="K274"/>
      <c r="L274"/>
      <c r="M274"/>
      <c r="N274"/>
      <c r="O274"/>
      <c r="P274"/>
      <c r="Q274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</row>
    <row r="275" spans="1:43" ht="13" customHeight="1" x14ac:dyDescent="0.25">
      <c r="A275"/>
      <c r="B275" s="334" t="s">
        <v>5804</v>
      </c>
      <c r="C275" s="337" t="s">
        <v>1586</v>
      </c>
      <c r="D275" s="335" t="s">
        <v>750</v>
      </c>
      <c r="E275" s="335" t="s">
        <v>3368</v>
      </c>
      <c r="F275" s="335" t="s">
        <v>748</v>
      </c>
      <c r="G275" s="382"/>
      <c r="H275"/>
      <c r="I275"/>
      <c r="J275"/>
      <c r="K275"/>
      <c r="L275"/>
      <c r="M275"/>
      <c r="N275"/>
      <c r="O275"/>
      <c r="P275"/>
      <c r="Q275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</row>
    <row r="276" spans="1:43" ht="13" customHeight="1" x14ac:dyDescent="0.25">
      <c r="A276"/>
      <c r="B276" s="334" t="s">
        <v>5051</v>
      </c>
      <c r="C276" s="334" t="s">
        <v>816</v>
      </c>
      <c r="D276" s="335" t="s">
        <v>771</v>
      </c>
      <c r="E276" s="340" t="s">
        <v>3368</v>
      </c>
      <c r="F276" s="335" t="s">
        <v>702</v>
      </c>
      <c r="G276" s="382"/>
      <c r="H276"/>
      <c r="I276"/>
      <c r="J276"/>
      <c r="K276"/>
      <c r="L276"/>
      <c r="M276"/>
      <c r="N276"/>
      <c r="O276"/>
      <c r="P276"/>
      <c r="Q276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</row>
    <row r="277" spans="1:43" ht="13" customHeight="1" x14ac:dyDescent="0.25">
      <c r="A277"/>
      <c r="B277" s="334" t="s">
        <v>5337</v>
      </c>
      <c r="C277" s="334" t="s">
        <v>808</v>
      </c>
      <c r="D277" s="335" t="s">
        <v>767</v>
      </c>
      <c r="E277" s="335" t="s">
        <v>3368</v>
      </c>
      <c r="F277" s="335" t="s">
        <v>699</v>
      </c>
      <c r="G277" s="382"/>
      <c r="H277"/>
      <c r="I277"/>
      <c r="J277"/>
      <c r="K277"/>
      <c r="L277"/>
      <c r="M277"/>
      <c r="N277"/>
      <c r="O277"/>
      <c r="P277"/>
      <c r="Q277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</row>
    <row r="278" spans="1:43" ht="13" customHeight="1" x14ac:dyDescent="0.25">
      <c r="A278"/>
      <c r="B278" s="334" t="s">
        <v>1342</v>
      </c>
      <c r="C278" s="337" t="s">
        <v>3674</v>
      </c>
      <c r="D278" s="335" t="s">
        <v>613</v>
      </c>
      <c r="E278" s="335" t="s">
        <v>3368</v>
      </c>
      <c r="F278" s="335" t="s">
        <v>710</v>
      </c>
      <c r="G278" s="382"/>
      <c r="H278"/>
      <c r="I278"/>
      <c r="J278"/>
      <c r="K278"/>
      <c r="L278"/>
      <c r="M278"/>
      <c r="N278"/>
      <c r="O278"/>
      <c r="P278"/>
      <c r="Q278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</row>
    <row r="279" spans="1:43" ht="13" customHeight="1" x14ac:dyDescent="0.25">
      <c r="A279"/>
      <c r="B279" s="334" t="s">
        <v>3713</v>
      </c>
      <c r="C279" s="334" t="s">
        <v>707</v>
      </c>
      <c r="D279" s="335" t="s">
        <v>706</v>
      </c>
      <c r="E279" s="335" t="s">
        <v>3368</v>
      </c>
      <c r="F279" s="335" t="s">
        <v>702</v>
      </c>
      <c r="G279" s="382"/>
      <c r="H279"/>
      <c r="I279"/>
      <c r="J279"/>
      <c r="K279"/>
      <c r="L279"/>
      <c r="M279"/>
      <c r="N279"/>
      <c r="O279"/>
      <c r="P279"/>
      <c r="Q2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</row>
    <row r="280" spans="1:43" ht="13" customHeight="1" x14ac:dyDescent="0.25">
      <c r="A280"/>
      <c r="B280" s="334" t="s">
        <v>5323</v>
      </c>
      <c r="C280" s="334" t="s">
        <v>5324</v>
      </c>
      <c r="D280" s="335" t="s">
        <v>701</v>
      </c>
      <c r="E280" s="335" t="s">
        <v>3368</v>
      </c>
      <c r="F280" s="335" t="s">
        <v>718</v>
      </c>
      <c r="G280" s="383"/>
      <c r="H280"/>
      <c r="I280"/>
      <c r="J280"/>
      <c r="K280"/>
      <c r="L280"/>
      <c r="M280"/>
      <c r="N280"/>
      <c r="O280"/>
      <c r="P280"/>
      <c r="Q280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</row>
    <row r="281" spans="1:43" ht="13" customHeight="1" x14ac:dyDescent="0.25">
      <c r="A281"/>
      <c r="B281" s="334" t="s">
        <v>687</v>
      </c>
      <c r="C281" s="337" t="s">
        <v>5814</v>
      </c>
      <c r="D281" s="335" t="s">
        <v>736</v>
      </c>
      <c r="E281" s="335" t="s">
        <v>920</v>
      </c>
      <c r="F281" s="335" t="s">
        <v>751</v>
      </c>
      <c r="G281" s="382"/>
      <c r="H281"/>
      <c r="I281"/>
      <c r="J281"/>
      <c r="K281"/>
      <c r="L281"/>
      <c r="M281"/>
      <c r="N281"/>
      <c r="O281"/>
      <c r="P281"/>
      <c r="Q281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</row>
    <row r="282" spans="1:43" ht="13" customHeight="1" x14ac:dyDescent="0.25">
      <c r="A282"/>
      <c r="B282" s="334" t="s">
        <v>3739</v>
      </c>
      <c r="C282" s="334" t="s">
        <v>744</v>
      </c>
      <c r="D282" s="335" t="s">
        <v>738</v>
      </c>
      <c r="E282" s="340" t="s">
        <v>920</v>
      </c>
      <c r="F282" s="335" t="s">
        <v>710</v>
      </c>
      <c r="G282" s="382"/>
      <c r="H282"/>
      <c r="I282"/>
      <c r="J282"/>
      <c r="K282"/>
      <c r="L282"/>
      <c r="M282"/>
      <c r="N282"/>
      <c r="O282"/>
      <c r="P282"/>
      <c r="Q282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</row>
    <row r="283" spans="1:43" ht="13" customHeight="1" x14ac:dyDescent="0.25">
      <c r="A283"/>
      <c r="B283" s="334" t="s">
        <v>2131</v>
      </c>
      <c r="C283" s="334" t="s">
        <v>2134</v>
      </c>
      <c r="D283" s="335" t="s">
        <v>690</v>
      </c>
      <c r="E283" s="340" t="s">
        <v>920</v>
      </c>
      <c r="F283" s="335" t="s">
        <v>702</v>
      </c>
      <c r="G283" s="382"/>
      <c r="H283"/>
      <c r="I283"/>
      <c r="J283"/>
      <c r="K283"/>
      <c r="L283"/>
      <c r="M283"/>
      <c r="N283"/>
      <c r="O283"/>
      <c r="P283"/>
      <c r="Q283"/>
      <c r="R283" s="377"/>
      <c r="S283" s="377"/>
      <c r="T283" s="377"/>
      <c r="U283" s="377"/>
      <c r="V283" s="377"/>
      <c r="W283" s="377"/>
      <c r="X283" s="377"/>
      <c r="Y283" s="377"/>
      <c r="Z283" s="377"/>
      <c r="AA283" s="377"/>
      <c r="AB283" s="377"/>
      <c r="AC283" s="377"/>
      <c r="AD283" s="377"/>
      <c r="AE283" s="377"/>
      <c r="AF283" s="377"/>
      <c r="AG283" s="377"/>
      <c r="AH283" s="377"/>
      <c r="AI283" s="377"/>
      <c r="AJ283" s="377"/>
      <c r="AK283" s="377"/>
      <c r="AL283" s="377"/>
      <c r="AM283" s="377"/>
      <c r="AN283" s="79"/>
      <c r="AO283" s="79"/>
      <c r="AP283" s="79"/>
      <c r="AQ283" s="79"/>
    </row>
    <row r="284" spans="1:43" ht="13" customHeight="1" x14ac:dyDescent="0.25">
      <c r="A284"/>
      <c r="B284" s="334" t="s">
        <v>3752</v>
      </c>
      <c r="C284" s="334" t="s">
        <v>3763</v>
      </c>
      <c r="D284" s="335" t="s">
        <v>738</v>
      </c>
      <c r="E284" s="340" t="s">
        <v>920</v>
      </c>
      <c r="F284" s="335" t="s">
        <v>728</v>
      </c>
      <c r="G284" s="383"/>
      <c r="H284"/>
      <c r="I284"/>
      <c r="J284"/>
      <c r="K284"/>
      <c r="L284"/>
      <c r="M284"/>
      <c r="N284"/>
      <c r="O284"/>
      <c r="P284"/>
      <c r="Q284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404"/>
      <c r="AO284" s="79"/>
      <c r="AP284" s="79"/>
      <c r="AQ284" s="79"/>
    </row>
    <row r="285" spans="1:43" ht="13" customHeight="1" x14ac:dyDescent="0.25">
      <c r="A285"/>
      <c r="B285" s="334" t="s">
        <v>5926</v>
      </c>
      <c r="C285" s="337" t="s">
        <v>5407</v>
      </c>
      <c r="D285" s="335" t="s">
        <v>724</v>
      </c>
      <c r="E285" s="335" t="s">
        <v>920</v>
      </c>
      <c r="F285" s="335" t="s">
        <v>702</v>
      </c>
      <c r="G285" s="382"/>
      <c r="H285"/>
      <c r="I285"/>
      <c r="J285"/>
      <c r="K285"/>
      <c r="L285"/>
      <c r="M285"/>
      <c r="N285"/>
      <c r="O285"/>
      <c r="P285"/>
      <c r="Q28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404"/>
      <c r="AO285" s="79"/>
      <c r="AP285" s="79"/>
      <c r="AQ285" s="79"/>
    </row>
    <row r="286" spans="1:43" ht="13" customHeight="1" x14ac:dyDescent="0.25">
      <c r="A286"/>
      <c r="B286" s="334" t="s">
        <v>3733</v>
      </c>
      <c r="C286" s="334" t="s">
        <v>2736</v>
      </c>
      <c r="D286" s="335" t="s">
        <v>691</v>
      </c>
      <c r="E286" s="340" t="s">
        <v>920</v>
      </c>
      <c r="F286" s="335" t="s">
        <v>710</v>
      </c>
      <c r="G286" s="382"/>
      <c r="H286"/>
      <c r="I286"/>
      <c r="J286"/>
      <c r="K286"/>
      <c r="L286"/>
      <c r="M286"/>
      <c r="N286"/>
      <c r="O286"/>
      <c r="P286"/>
      <c r="Q286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404"/>
      <c r="AO286" s="79"/>
      <c r="AP286" s="79"/>
      <c r="AQ286" s="79"/>
    </row>
    <row r="287" spans="1:43" ht="13" customHeight="1" x14ac:dyDescent="0.25">
      <c r="A287"/>
      <c r="B287" s="334" t="s">
        <v>592</v>
      </c>
      <c r="C287" s="334" t="s">
        <v>5398</v>
      </c>
      <c r="D287" s="335" t="s">
        <v>615</v>
      </c>
      <c r="E287" s="335" t="s">
        <v>920</v>
      </c>
      <c r="F287" s="335" t="s">
        <v>699</v>
      </c>
      <c r="G287" s="382"/>
      <c r="H287"/>
      <c r="I287"/>
      <c r="J287"/>
      <c r="K287"/>
      <c r="L287"/>
      <c r="M287"/>
      <c r="N287"/>
      <c r="O287"/>
      <c r="P287"/>
      <c r="Q287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404"/>
      <c r="AO287" s="79"/>
      <c r="AP287" s="79"/>
      <c r="AQ287" s="79"/>
    </row>
    <row r="288" spans="1:43" ht="13" customHeight="1" x14ac:dyDescent="0.25">
      <c r="A288"/>
      <c r="B288" s="337" t="s">
        <v>592</v>
      </c>
      <c r="C288" s="337" t="s">
        <v>3002</v>
      </c>
      <c r="D288" s="335" t="s">
        <v>737</v>
      </c>
      <c r="E288" s="340" t="s">
        <v>920</v>
      </c>
      <c r="F288" s="335" t="s">
        <v>718</v>
      </c>
      <c r="G288" s="382"/>
      <c r="H288"/>
      <c r="I288"/>
      <c r="J288"/>
      <c r="K288"/>
      <c r="L288"/>
      <c r="M288"/>
      <c r="N288"/>
      <c r="O288"/>
      <c r="P288"/>
      <c r="Q288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404"/>
      <c r="AO288" s="79"/>
      <c r="AP288" s="79"/>
      <c r="AQ288" s="79"/>
    </row>
    <row r="289" spans="1:43" ht="13" customHeight="1" x14ac:dyDescent="0.25">
      <c r="A289"/>
      <c r="B289" s="337" t="s">
        <v>592</v>
      </c>
      <c r="C289" s="337" t="s">
        <v>2709</v>
      </c>
      <c r="D289" s="335" t="s">
        <v>724</v>
      </c>
      <c r="E289" s="340" t="s">
        <v>920</v>
      </c>
      <c r="F289" s="335" t="s">
        <v>721</v>
      </c>
      <c r="G289" s="382"/>
      <c r="H289"/>
      <c r="I289"/>
      <c r="J289"/>
      <c r="K289"/>
      <c r="L289"/>
      <c r="M289"/>
      <c r="N289"/>
      <c r="O289"/>
      <c r="P289"/>
      <c r="Q289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404"/>
      <c r="AO289" s="79"/>
      <c r="AP289" s="79"/>
      <c r="AQ289" s="79"/>
    </row>
    <row r="290" spans="1:43" ht="13" customHeight="1" x14ac:dyDescent="0.25">
      <c r="A290"/>
      <c r="B290" s="337" t="s">
        <v>592</v>
      </c>
      <c r="C290" s="337" t="s">
        <v>401</v>
      </c>
      <c r="D290" s="335" t="s">
        <v>720</v>
      </c>
      <c r="E290" s="340" t="s">
        <v>920</v>
      </c>
      <c r="F290" s="335" t="s">
        <v>699</v>
      </c>
      <c r="G290" s="382"/>
      <c r="H290"/>
      <c r="I290"/>
      <c r="J290"/>
      <c r="K290"/>
      <c r="L290"/>
      <c r="M290"/>
      <c r="N290"/>
      <c r="O290"/>
      <c r="P290"/>
      <c r="Q290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404"/>
      <c r="AO290" s="79"/>
      <c r="AP290" s="79"/>
      <c r="AQ290" s="79"/>
    </row>
    <row r="291" spans="1:43" ht="13" customHeight="1" x14ac:dyDescent="0.25">
      <c r="A291"/>
      <c r="B291" s="334" t="s">
        <v>3660</v>
      </c>
      <c r="C291" s="334" t="s">
        <v>3661</v>
      </c>
      <c r="D291" s="335" t="s">
        <v>701</v>
      </c>
      <c r="E291" s="340" t="s">
        <v>920</v>
      </c>
      <c r="F291" s="335" t="s">
        <v>710</v>
      </c>
      <c r="G291" s="382"/>
      <c r="H291"/>
      <c r="I291"/>
      <c r="J291"/>
      <c r="K291"/>
      <c r="L291"/>
      <c r="M291"/>
      <c r="N291"/>
      <c r="O291"/>
      <c r="P291"/>
      <c r="Q291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404"/>
      <c r="AO291" s="79"/>
      <c r="AP291" s="79"/>
      <c r="AQ291" s="79"/>
    </row>
    <row r="292" spans="1:43" ht="13" customHeight="1" x14ac:dyDescent="0.25">
      <c r="A292"/>
      <c r="B292" s="337" t="s">
        <v>675</v>
      </c>
      <c r="C292" s="337" t="s">
        <v>2984</v>
      </c>
      <c r="D292" s="335" t="s">
        <v>725</v>
      </c>
      <c r="E292" s="340" t="s">
        <v>920</v>
      </c>
      <c r="F292" s="335" t="s">
        <v>699</v>
      </c>
      <c r="G292" s="382"/>
      <c r="H292"/>
      <c r="I292"/>
      <c r="J292"/>
      <c r="K292"/>
      <c r="L292"/>
      <c r="M292"/>
      <c r="N292"/>
      <c r="O292"/>
      <c r="P292"/>
      <c r="Q29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404"/>
      <c r="AO292" s="79"/>
      <c r="AP292" s="79"/>
      <c r="AQ292" s="79"/>
    </row>
    <row r="293" spans="1:43" ht="13" customHeight="1" x14ac:dyDescent="0.25">
      <c r="A293"/>
      <c r="B293" s="334" t="s">
        <v>5418</v>
      </c>
      <c r="C293" s="334" t="s">
        <v>638</v>
      </c>
      <c r="D293" s="335" t="s">
        <v>713</v>
      </c>
      <c r="E293" s="335" t="s">
        <v>920</v>
      </c>
      <c r="F293" s="335" t="s">
        <v>699</v>
      </c>
      <c r="G293" s="382"/>
      <c r="H293"/>
      <c r="I293"/>
      <c r="J293"/>
      <c r="K293"/>
      <c r="L293"/>
      <c r="M293"/>
      <c r="N293"/>
      <c r="O293"/>
      <c r="P293"/>
      <c r="Q29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404"/>
      <c r="AO293" s="79"/>
      <c r="AP293" s="79"/>
      <c r="AQ293" s="79"/>
    </row>
    <row r="294" spans="1:43" ht="13" customHeight="1" x14ac:dyDescent="0.25">
      <c r="A294"/>
      <c r="B294" s="334" t="s">
        <v>4491</v>
      </c>
      <c r="C294" s="334" t="s">
        <v>4492</v>
      </c>
      <c r="D294" s="335" t="s">
        <v>690</v>
      </c>
      <c r="E294" s="340" t="s">
        <v>920</v>
      </c>
      <c r="F294" s="340" t="s">
        <v>699</v>
      </c>
      <c r="G294" s="382"/>
      <c r="H294"/>
      <c r="I294"/>
      <c r="J294"/>
      <c r="K294"/>
      <c r="L294"/>
      <c r="M294"/>
      <c r="N294"/>
      <c r="O294"/>
      <c r="P294"/>
      <c r="Q294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404"/>
      <c r="AO294" s="79"/>
      <c r="AP294" s="79"/>
      <c r="AQ294" s="79"/>
    </row>
    <row r="295" spans="1:43" ht="13" customHeight="1" x14ac:dyDescent="0.25">
      <c r="A295"/>
      <c r="B295" s="337" t="s">
        <v>1347</v>
      </c>
      <c r="C295" s="337" t="s">
        <v>5044</v>
      </c>
      <c r="D295" s="335" t="s">
        <v>692</v>
      </c>
      <c r="E295" s="335" t="s">
        <v>920</v>
      </c>
      <c r="F295" s="335" t="s">
        <v>710</v>
      </c>
      <c r="G295" s="382"/>
      <c r="H295"/>
      <c r="I295"/>
      <c r="J295"/>
      <c r="K295"/>
      <c r="L295"/>
      <c r="M295"/>
      <c r="N295"/>
      <c r="O295"/>
      <c r="P295"/>
      <c r="Q29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404"/>
      <c r="AO295" s="138"/>
      <c r="AP295" s="138"/>
      <c r="AQ295" s="138"/>
    </row>
    <row r="296" spans="1:43" ht="13" customHeight="1" x14ac:dyDescent="0.25">
      <c r="A296"/>
      <c r="B296" s="334" t="s">
        <v>5307</v>
      </c>
      <c r="C296" s="334" t="s">
        <v>5308</v>
      </c>
      <c r="D296" s="335" t="s">
        <v>719</v>
      </c>
      <c r="E296" s="335" t="s">
        <v>920</v>
      </c>
      <c r="F296" s="335" t="s">
        <v>748</v>
      </c>
      <c r="G296" s="382"/>
      <c r="H296"/>
      <c r="I296"/>
      <c r="J296"/>
      <c r="K296"/>
      <c r="L296"/>
      <c r="M296"/>
      <c r="N296"/>
      <c r="O296"/>
      <c r="P296"/>
      <c r="Q296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404"/>
      <c r="AO296" s="79"/>
      <c r="AP296" s="79"/>
      <c r="AQ296" s="79"/>
    </row>
    <row r="297" spans="1:43" ht="13" customHeight="1" x14ac:dyDescent="0.25">
      <c r="A297"/>
      <c r="B297" s="334" t="s">
        <v>5809</v>
      </c>
      <c r="C297" s="337" t="s">
        <v>3307</v>
      </c>
      <c r="D297" s="335" t="s">
        <v>750</v>
      </c>
      <c r="E297" s="335" t="s">
        <v>920</v>
      </c>
      <c r="F297" s="335" t="s">
        <v>699</v>
      </c>
      <c r="G297" s="383"/>
      <c r="H297"/>
      <c r="I297"/>
      <c r="J297"/>
      <c r="K297"/>
      <c r="L297"/>
      <c r="M297"/>
      <c r="N297"/>
      <c r="O297"/>
      <c r="P297"/>
      <c r="Q297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404"/>
      <c r="AO297" s="79"/>
      <c r="AP297" s="79"/>
      <c r="AQ297" s="79"/>
    </row>
    <row r="298" spans="1:43" ht="13" customHeight="1" x14ac:dyDescent="0.25">
      <c r="A298"/>
      <c r="B298" s="334" t="s">
        <v>5947</v>
      </c>
      <c r="C298" s="337" t="s">
        <v>588</v>
      </c>
      <c r="D298" s="335" t="s">
        <v>717</v>
      </c>
      <c r="E298" s="335" t="s">
        <v>920</v>
      </c>
      <c r="F298" s="335" t="s">
        <v>748</v>
      </c>
      <c r="G298" s="382"/>
      <c r="H298"/>
      <c r="I298"/>
      <c r="J298"/>
      <c r="K298"/>
      <c r="L298"/>
      <c r="M298"/>
      <c r="N298"/>
      <c r="O298"/>
      <c r="P298"/>
      <c r="Q298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404"/>
      <c r="AO298" s="79"/>
      <c r="AP298" s="79"/>
      <c r="AQ298" s="79"/>
    </row>
    <row r="299" spans="1:43" ht="13" customHeight="1" x14ac:dyDescent="0.25">
      <c r="A299"/>
      <c r="B299" s="337" t="s">
        <v>2727</v>
      </c>
      <c r="C299" s="337" t="s">
        <v>1186</v>
      </c>
      <c r="D299" s="335" t="s">
        <v>708</v>
      </c>
      <c r="E299" s="340" t="s">
        <v>920</v>
      </c>
      <c r="F299" s="335" t="s">
        <v>702</v>
      </c>
      <c r="G299" s="382"/>
      <c r="H299"/>
      <c r="I299"/>
      <c r="J299"/>
      <c r="K299"/>
      <c r="L299"/>
      <c r="M299"/>
      <c r="N299"/>
      <c r="O299"/>
      <c r="P299"/>
      <c r="Q299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404"/>
      <c r="AO299" s="79"/>
      <c r="AP299" s="79"/>
      <c r="AQ299" s="79"/>
    </row>
    <row r="300" spans="1:43" ht="13" customHeight="1" x14ac:dyDescent="0.25">
      <c r="A300"/>
      <c r="B300" s="337" t="s">
        <v>5086</v>
      </c>
      <c r="C300" s="337" t="s">
        <v>663</v>
      </c>
      <c r="D300" s="335" t="s">
        <v>767</v>
      </c>
      <c r="E300" s="335" t="s">
        <v>920</v>
      </c>
      <c r="F300" s="335" t="s">
        <v>699</v>
      </c>
      <c r="G300" s="382"/>
      <c r="H300"/>
      <c r="I300"/>
      <c r="J300"/>
      <c r="K300"/>
      <c r="L300"/>
      <c r="M300"/>
      <c r="N300"/>
      <c r="O300"/>
      <c r="P300"/>
      <c r="Q300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404"/>
      <c r="AO300" s="79"/>
      <c r="AP300" s="79"/>
      <c r="AQ300" s="79"/>
    </row>
    <row r="301" spans="1:43" ht="13" customHeight="1" x14ac:dyDescent="0.25">
      <c r="A301"/>
      <c r="B301" s="334" t="s">
        <v>5465</v>
      </c>
      <c r="C301" s="334" t="s">
        <v>740</v>
      </c>
      <c r="D301" s="335" t="s">
        <v>851</v>
      </c>
      <c r="E301" s="335" t="s">
        <v>920</v>
      </c>
      <c r="F301" s="335" t="s">
        <v>699</v>
      </c>
      <c r="G301" s="382"/>
      <c r="H301"/>
      <c r="I301"/>
      <c r="J301"/>
      <c r="K301"/>
      <c r="L301"/>
      <c r="M301"/>
      <c r="N301"/>
      <c r="O301"/>
      <c r="P301"/>
      <c r="Q301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404"/>
      <c r="AO301" s="79"/>
      <c r="AP301" s="79"/>
      <c r="AQ301" s="79"/>
    </row>
    <row r="302" spans="1:43" ht="13" customHeight="1" x14ac:dyDescent="0.25">
      <c r="A302"/>
      <c r="B302" s="334" t="s">
        <v>3339</v>
      </c>
      <c r="C302" s="337" t="s">
        <v>5871</v>
      </c>
      <c r="D302" s="335" t="s">
        <v>767</v>
      </c>
      <c r="E302" s="335" t="s">
        <v>920</v>
      </c>
      <c r="F302" s="335" t="s">
        <v>702</v>
      </c>
      <c r="G302" s="382"/>
      <c r="H302"/>
      <c r="I302"/>
      <c r="J302"/>
      <c r="K302"/>
      <c r="L302"/>
      <c r="M302"/>
      <c r="N302"/>
      <c r="O302"/>
      <c r="P302"/>
      <c r="Q30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404"/>
      <c r="AO302" s="79"/>
      <c r="AP302" s="79"/>
      <c r="AQ302" s="79"/>
    </row>
    <row r="303" spans="1:43" ht="13" customHeight="1" x14ac:dyDescent="0.25">
      <c r="A303"/>
      <c r="B303" s="334" t="s">
        <v>659</v>
      </c>
      <c r="C303" s="337" t="s">
        <v>3340</v>
      </c>
      <c r="D303" s="335" t="s">
        <v>701</v>
      </c>
      <c r="E303" s="335" t="s">
        <v>920</v>
      </c>
      <c r="F303" s="335" t="s">
        <v>710</v>
      </c>
      <c r="G303" s="382"/>
      <c r="H303"/>
      <c r="I303"/>
      <c r="J303"/>
      <c r="K303"/>
      <c r="L303"/>
      <c r="M303"/>
      <c r="N303"/>
      <c r="O303"/>
      <c r="P303"/>
      <c r="Q303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404"/>
      <c r="AO303" s="79"/>
      <c r="AP303" s="79"/>
      <c r="AQ303" s="79"/>
    </row>
    <row r="304" spans="1:43" ht="13" customHeight="1" x14ac:dyDescent="0.25">
      <c r="A304"/>
      <c r="B304" s="334" t="s">
        <v>5377</v>
      </c>
      <c r="C304" s="334" t="s">
        <v>3307</v>
      </c>
      <c r="D304" s="335" t="s">
        <v>733</v>
      </c>
      <c r="E304" s="335" t="s">
        <v>920</v>
      </c>
      <c r="F304" s="335" t="s">
        <v>699</v>
      </c>
      <c r="G304" s="382"/>
      <c r="H304"/>
      <c r="I304"/>
      <c r="J304"/>
      <c r="K304"/>
      <c r="L304"/>
      <c r="M304"/>
      <c r="N304"/>
      <c r="O304"/>
      <c r="P304"/>
      <c r="Q304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404"/>
      <c r="AO304" s="79"/>
      <c r="AP304" s="79"/>
      <c r="AQ304" s="79"/>
    </row>
    <row r="305" spans="1:43" ht="13" customHeight="1" x14ac:dyDescent="0.25">
      <c r="A305"/>
      <c r="B305" s="334" t="s">
        <v>2450</v>
      </c>
      <c r="C305" s="334" t="s">
        <v>2451</v>
      </c>
      <c r="D305" s="335" t="s">
        <v>731</v>
      </c>
      <c r="E305" s="340" t="s">
        <v>920</v>
      </c>
      <c r="F305" s="335" t="s">
        <v>718</v>
      </c>
      <c r="G305" s="383"/>
      <c r="H305"/>
      <c r="I305"/>
      <c r="J305"/>
      <c r="K305"/>
      <c r="L305"/>
      <c r="M305"/>
      <c r="N305"/>
      <c r="O305"/>
      <c r="P305"/>
      <c r="Q30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404"/>
      <c r="AO305" s="79"/>
      <c r="AP305" s="79"/>
      <c r="AQ305" s="79"/>
    </row>
    <row r="306" spans="1:43" ht="13" customHeight="1" x14ac:dyDescent="0.25">
      <c r="A306"/>
      <c r="B306" s="334" t="s">
        <v>1611</v>
      </c>
      <c r="C306" s="334" t="s">
        <v>638</v>
      </c>
      <c r="D306" s="335" t="s">
        <v>738</v>
      </c>
      <c r="E306" s="340" t="s">
        <v>920</v>
      </c>
      <c r="F306" s="335" t="s">
        <v>710</v>
      </c>
      <c r="G306" s="382"/>
      <c r="H306"/>
      <c r="I306"/>
      <c r="J306"/>
      <c r="K306"/>
      <c r="L306"/>
      <c r="M306"/>
      <c r="N306"/>
      <c r="O306"/>
      <c r="P306"/>
      <c r="Q306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404"/>
      <c r="AO306" s="79"/>
      <c r="AP306" s="79"/>
      <c r="AQ306" s="79"/>
    </row>
    <row r="307" spans="1:43" ht="13" customHeight="1" x14ac:dyDescent="0.25">
      <c r="A307"/>
      <c r="B307" s="334" t="s">
        <v>5393</v>
      </c>
      <c r="C307" s="337" t="s">
        <v>5394</v>
      </c>
      <c r="D307" s="335" t="s">
        <v>750</v>
      </c>
      <c r="E307" s="335" t="s">
        <v>920</v>
      </c>
      <c r="F307" s="335" t="s">
        <v>751</v>
      </c>
      <c r="G307" s="382"/>
      <c r="H307"/>
      <c r="I307"/>
      <c r="J307"/>
      <c r="K307"/>
      <c r="L307"/>
      <c r="M307"/>
      <c r="N307"/>
      <c r="O307"/>
      <c r="P307"/>
      <c r="Q307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404"/>
      <c r="AO307" s="79"/>
      <c r="AP307" s="79"/>
      <c r="AQ307" s="79"/>
    </row>
    <row r="308" spans="1:43" ht="13" customHeight="1" x14ac:dyDescent="0.25">
      <c r="A308"/>
      <c r="B308" s="337" t="s">
        <v>2987</v>
      </c>
      <c r="C308" s="337" t="s">
        <v>661</v>
      </c>
      <c r="D308" s="335" t="s">
        <v>771</v>
      </c>
      <c r="E308" s="335" t="s">
        <v>920</v>
      </c>
      <c r="F308" s="335" t="s">
        <v>702</v>
      </c>
      <c r="G308" s="382"/>
      <c r="H308"/>
      <c r="I308"/>
      <c r="J308"/>
      <c r="K308"/>
      <c r="L308"/>
      <c r="M308"/>
      <c r="N308"/>
      <c r="O308"/>
      <c r="P308"/>
      <c r="Q308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404"/>
      <c r="AO308" s="79"/>
      <c r="AP308" s="79"/>
      <c r="AQ308" s="79"/>
    </row>
    <row r="309" spans="1:43" ht="13" customHeight="1" x14ac:dyDescent="0.25">
      <c r="A309"/>
      <c r="B309" s="334" t="s">
        <v>5019</v>
      </c>
      <c r="C309" s="334" t="s">
        <v>548</v>
      </c>
      <c r="D309" s="335" t="s">
        <v>851</v>
      </c>
      <c r="E309" s="340" t="s">
        <v>920</v>
      </c>
      <c r="F309" s="340" t="s">
        <v>699</v>
      </c>
      <c r="G309" s="382"/>
      <c r="H309"/>
      <c r="I309"/>
      <c r="J309"/>
      <c r="K309"/>
      <c r="L309"/>
      <c r="M309"/>
      <c r="N309"/>
      <c r="O309"/>
      <c r="P309"/>
      <c r="Q309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404"/>
      <c r="AO309" s="79"/>
      <c r="AP309" s="79"/>
      <c r="AQ309" s="79"/>
    </row>
    <row r="310" spans="1:43" ht="13" customHeight="1" x14ac:dyDescent="0.25">
      <c r="A310"/>
      <c r="B310" s="334" t="s">
        <v>742</v>
      </c>
      <c r="C310" s="334" t="s">
        <v>637</v>
      </c>
      <c r="D310" s="335" t="s">
        <v>739</v>
      </c>
      <c r="E310" s="335" t="s">
        <v>920</v>
      </c>
      <c r="F310" s="335" t="s">
        <v>751</v>
      </c>
      <c r="G310" s="382"/>
      <c r="H310"/>
      <c r="I310"/>
      <c r="J310"/>
      <c r="K310"/>
      <c r="L310"/>
      <c r="M310"/>
      <c r="N310"/>
      <c r="O310"/>
      <c r="P310"/>
      <c r="Q310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404"/>
      <c r="AO310" s="79"/>
      <c r="AP310" s="79"/>
      <c r="AQ310" s="79"/>
    </row>
    <row r="311" spans="1:43" ht="13" customHeight="1" x14ac:dyDescent="0.25">
      <c r="A311"/>
      <c r="B311" s="334" t="s">
        <v>3667</v>
      </c>
      <c r="C311" s="334" t="s">
        <v>645</v>
      </c>
      <c r="D311" s="335" t="s">
        <v>615</v>
      </c>
      <c r="E311" s="335" t="s">
        <v>920</v>
      </c>
      <c r="F311" s="335" t="s">
        <v>702</v>
      </c>
      <c r="G311" s="382"/>
      <c r="H311"/>
      <c r="I311"/>
      <c r="J311"/>
      <c r="K311"/>
      <c r="L311"/>
      <c r="M311"/>
      <c r="N311"/>
      <c r="O311"/>
      <c r="P311"/>
      <c r="Q311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404"/>
      <c r="AO311" s="79"/>
      <c r="AP311" s="79"/>
      <c r="AQ311" s="79"/>
    </row>
    <row r="312" spans="1:43" ht="13" customHeight="1" x14ac:dyDescent="0.25">
      <c r="A312"/>
      <c r="B312" s="334" t="s">
        <v>232</v>
      </c>
      <c r="C312" s="334" t="s">
        <v>5753</v>
      </c>
      <c r="D312" s="335" t="s">
        <v>717</v>
      </c>
      <c r="E312" s="340" t="s">
        <v>920</v>
      </c>
      <c r="F312" s="335" t="s">
        <v>699</v>
      </c>
      <c r="G312" s="382"/>
      <c r="H312"/>
      <c r="I312"/>
      <c r="J312"/>
      <c r="K312"/>
      <c r="L312"/>
      <c r="M312"/>
      <c r="N312"/>
      <c r="O312"/>
      <c r="P312"/>
      <c r="Q31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404"/>
      <c r="AO312" s="79"/>
      <c r="AP312" s="79"/>
      <c r="AQ312" s="79"/>
    </row>
    <row r="313" spans="1:43" ht="13" customHeight="1" x14ac:dyDescent="0.25">
      <c r="A313"/>
      <c r="B313" s="334" t="s">
        <v>5033</v>
      </c>
      <c r="C313" s="334" t="s">
        <v>5034</v>
      </c>
      <c r="D313" s="335" t="s">
        <v>731</v>
      </c>
      <c r="E313" s="340" t="s">
        <v>920</v>
      </c>
      <c r="F313" s="340" t="s">
        <v>721</v>
      </c>
      <c r="G313" s="383"/>
      <c r="H313"/>
      <c r="I313"/>
      <c r="J313"/>
      <c r="K313"/>
      <c r="L313"/>
      <c r="M313"/>
      <c r="N313"/>
      <c r="O313"/>
      <c r="P313"/>
      <c r="Q313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404"/>
      <c r="AO313" s="79"/>
      <c r="AP313" s="79"/>
      <c r="AQ313" s="79"/>
    </row>
    <row r="314" spans="1:43" ht="13" customHeight="1" x14ac:dyDescent="0.25">
      <c r="A314"/>
      <c r="B314" s="334" t="s">
        <v>2986</v>
      </c>
      <c r="C314" s="337" t="s">
        <v>2987</v>
      </c>
      <c r="D314" s="335" t="s">
        <v>733</v>
      </c>
      <c r="E314" s="335" t="s">
        <v>920</v>
      </c>
      <c r="F314" s="335" t="s">
        <v>699</v>
      </c>
      <c r="G314" s="382"/>
      <c r="H314"/>
      <c r="I314"/>
      <c r="J314"/>
      <c r="K314"/>
      <c r="L314"/>
      <c r="M314"/>
      <c r="N314"/>
      <c r="O314"/>
      <c r="P314"/>
      <c r="Q314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404"/>
      <c r="AO314" s="79"/>
      <c r="AP314" s="79"/>
      <c r="AQ314" s="79"/>
    </row>
    <row r="315" spans="1:43" ht="13" customHeight="1" x14ac:dyDescent="0.25">
      <c r="A315"/>
      <c r="B315" s="334" t="s">
        <v>1341</v>
      </c>
      <c r="C315" s="334" t="s">
        <v>707</v>
      </c>
      <c r="D315" s="335" t="s">
        <v>691</v>
      </c>
      <c r="E315" s="340" t="s">
        <v>920</v>
      </c>
      <c r="F315" s="340" t="s">
        <v>702</v>
      </c>
      <c r="G315" s="382"/>
      <c r="H315"/>
      <c r="I315"/>
      <c r="J315"/>
      <c r="K315"/>
      <c r="L315"/>
      <c r="M315"/>
      <c r="N315"/>
      <c r="O315"/>
      <c r="P315"/>
      <c r="Q31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404"/>
      <c r="AO315" s="79"/>
      <c r="AP315" s="79"/>
      <c r="AQ315" s="79"/>
    </row>
    <row r="316" spans="1:43" ht="13" customHeight="1" x14ac:dyDescent="0.25">
      <c r="A316"/>
      <c r="B316" s="334" t="s">
        <v>5786</v>
      </c>
      <c r="C316" s="337" t="s">
        <v>740</v>
      </c>
      <c r="D316" s="335" t="s">
        <v>713</v>
      </c>
      <c r="E316" s="335" t="s">
        <v>920</v>
      </c>
      <c r="F316" s="335" t="s">
        <v>748</v>
      </c>
      <c r="G316" s="382"/>
      <c r="H316"/>
      <c r="I316"/>
      <c r="J316"/>
      <c r="K316"/>
      <c r="L316"/>
      <c r="M316"/>
      <c r="N316"/>
      <c r="O316"/>
      <c r="P316"/>
      <c r="Q316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404"/>
      <c r="AO316" s="79"/>
      <c r="AP316" s="79"/>
      <c r="AQ316" s="79"/>
    </row>
    <row r="317" spans="1:43" ht="13" customHeight="1" x14ac:dyDescent="0.25">
      <c r="A317"/>
      <c r="B317" s="337" t="s">
        <v>634</v>
      </c>
      <c r="C317" s="337" t="s">
        <v>2444</v>
      </c>
      <c r="D317" s="335" t="s">
        <v>731</v>
      </c>
      <c r="E317" s="340" t="s">
        <v>920</v>
      </c>
      <c r="F317" s="335" t="s">
        <v>710</v>
      </c>
      <c r="G317" s="382"/>
      <c r="H317"/>
      <c r="I317"/>
      <c r="J317"/>
      <c r="K317"/>
      <c r="L317"/>
      <c r="M317"/>
      <c r="N317"/>
      <c r="O317"/>
      <c r="P317"/>
      <c r="Q317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404"/>
      <c r="AO317" s="79"/>
      <c r="AP317" s="79"/>
      <c r="AQ317" s="79"/>
    </row>
    <row r="318" spans="1:43" ht="13" customHeight="1" x14ac:dyDescent="0.25">
      <c r="A318"/>
      <c r="B318" s="337" t="s">
        <v>5068</v>
      </c>
      <c r="C318" s="337" t="s">
        <v>115</v>
      </c>
      <c r="D318" s="335" t="s">
        <v>733</v>
      </c>
      <c r="E318" s="335" t="s">
        <v>920</v>
      </c>
      <c r="F318" s="335" t="s">
        <v>721</v>
      </c>
      <c r="G318" s="382"/>
      <c r="H318"/>
      <c r="I318"/>
      <c r="J318"/>
      <c r="K318"/>
      <c r="L318"/>
      <c r="M318"/>
      <c r="N318"/>
      <c r="O318"/>
      <c r="P318"/>
      <c r="Q318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404"/>
      <c r="AO318" s="79"/>
      <c r="AP318" s="79"/>
      <c r="AQ318" s="79"/>
    </row>
    <row r="319" spans="1:43" ht="13" customHeight="1" x14ac:dyDescent="0.25">
      <c r="A319"/>
      <c r="B319" s="334" t="s">
        <v>665</v>
      </c>
      <c r="C319" s="334" t="s">
        <v>639</v>
      </c>
      <c r="D319" s="335" t="s">
        <v>719</v>
      </c>
      <c r="E319" s="340" t="s">
        <v>920</v>
      </c>
      <c r="F319" s="340" t="s">
        <v>699</v>
      </c>
      <c r="G319" s="383"/>
      <c r="H319"/>
      <c r="I319"/>
      <c r="J319"/>
      <c r="K319"/>
      <c r="L319"/>
      <c r="M319"/>
      <c r="N319"/>
      <c r="O319"/>
      <c r="P319"/>
      <c r="Q319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404"/>
      <c r="AO319" s="79"/>
      <c r="AP319" s="79"/>
      <c r="AQ319" s="79"/>
    </row>
    <row r="320" spans="1:43" ht="13" customHeight="1" x14ac:dyDescent="0.25">
      <c r="A320"/>
      <c r="B320" s="334" t="s">
        <v>5935</v>
      </c>
      <c r="C320" s="337" t="s">
        <v>1216</v>
      </c>
      <c r="D320" s="335" t="s">
        <v>732</v>
      </c>
      <c r="E320" s="335" t="s">
        <v>920</v>
      </c>
      <c r="F320" s="335" t="s">
        <v>710</v>
      </c>
      <c r="G320" s="382"/>
      <c r="H320"/>
      <c r="I320"/>
      <c r="J320"/>
      <c r="K320"/>
      <c r="L320"/>
      <c r="M320"/>
      <c r="N320"/>
      <c r="O320"/>
      <c r="P320"/>
      <c r="Q320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404"/>
      <c r="AO320" s="79"/>
      <c r="AP320" s="79"/>
      <c r="AQ320" s="79"/>
    </row>
    <row r="321" spans="1:43" ht="13" customHeight="1" x14ac:dyDescent="0.25">
      <c r="A321"/>
      <c r="B321" s="334" t="s">
        <v>1322</v>
      </c>
      <c r="C321" s="334" t="s">
        <v>3690</v>
      </c>
      <c r="D321" s="335" t="s">
        <v>713</v>
      </c>
      <c r="E321" s="335" t="s">
        <v>564</v>
      </c>
      <c r="F321" s="335" t="s">
        <v>751</v>
      </c>
      <c r="G321" s="382"/>
      <c r="H321"/>
      <c r="I321"/>
      <c r="J321"/>
      <c r="K321"/>
      <c r="L321"/>
      <c r="M321"/>
      <c r="N321"/>
      <c r="O321"/>
      <c r="P321"/>
      <c r="Q321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404"/>
      <c r="AO321" s="79"/>
      <c r="AP321" s="79"/>
      <c r="AQ321" s="79"/>
    </row>
    <row r="322" spans="1:43" ht="13" customHeight="1" x14ac:dyDescent="0.25">
      <c r="A322"/>
      <c r="B322" s="334" t="s">
        <v>1212</v>
      </c>
      <c r="C322" s="337" t="s">
        <v>766</v>
      </c>
      <c r="D322" s="335" t="s">
        <v>713</v>
      </c>
      <c r="E322" s="335" t="s">
        <v>564</v>
      </c>
      <c r="F322" s="335" t="s">
        <v>718</v>
      </c>
      <c r="G322" s="382"/>
      <c r="H322"/>
      <c r="I322"/>
      <c r="J322"/>
      <c r="K322"/>
      <c r="L322"/>
      <c r="M322"/>
      <c r="N322"/>
      <c r="O322"/>
      <c r="P322"/>
      <c r="Q32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404"/>
      <c r="AO322" s="79"/>
      <c r="AP322" s="79"/>
      <c r="AQ322" s="79"/>
    </row>
    <row r="323" spans="1:43" ht="13" customHeight="1" x14ac:dyDescent="0.25">
      <c r="A323"/>
      <c r="B323" s="334" t="s">
        <v>1852</v>
      </c>
      <c r="C323" s="334" t="s">
        <v>1872</v>
      </c>
      <c r="D323" s="335" t="s">
        <v>736</v>
      </c>
      <c r="E323" s="335" t="s">
        <v>564</v>
      </c>
      <c r="F323" s="335" t="s">
        <v>748</v>
      </c>
      <c r="G323" s="383"/>
      <c r="H323"/>
      <c r="I323"/>
      <c r="J323"/>
      <c r="K323"/>
      <c r="L323"/>
      <c r="M323"/>
      <c r="N323"/>
      <c r="O323"/>
      <c r="P323"/>
      <c r="Q323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404"/>
      <c r="AO323" s="79"/>
      <c r="AP323" s="79"/>
      <c r="AQ323" s="79"/>
    </row>
    <row r="324" spans="1:43" ht="13" customHeight="1" x14ac:dyDescent="0.25">
      <c r="A324"/>
      <c r="B324" s="334" t="s">
        <v>5374</v>
      </c>
      <c r="C324" s="334" t="s">
        <v>1316</v>
      </c>
      <c r="D324" s="335" t="s">
        <v>733</v>
      </c>
      <c r="E324" s="335" t="s">
        <v>564</v>
      </c>
      <c r="F324" s="335" t="s">
        <v>718</v>
      </c>
      <c r="G324" s="382"/>
      <c r="H324"/>
      <c r="I324"/>
      <c r="J324"/>
      <c r="K324"/>
      <c r="L324"/>
      <c r="M324"/>
      <c r="N324"/>
      <c r="O324"/>
      <c r="P324"/>
      <c r="Q324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404"/>
      <c r="AO324" s="79"/>
      <c r="AP324" s="79"/>
      <c r="AQ324" s="79"/>
    </row>
    <row r="325" spans="1:43" ht="13" customHeight="1" x14ac:dyDescent="0.25">
      <c r="A325"/>
      <c r="B325" s="334" t="s">
        <v>5059</v>
      </c>
      <c r="C325" s="337" t="s">
        <v>598</v>
      </c>
      <c r="D325" s="335" t="s">
        <v>777</v>
      </c>
      <c r="E325" s="335" t="s">
        <v>564</v>
      </c>
      <c r="F325" s="335" t="s">
        <v>710</v>
      </c>
      <c r="G325" s="382"/>
      <c r="H325"/>
      <c r="I325"/>
      <c r="J325"/>
      <c r="K325"/>
      <c r="L325"/>
      <c r="M325"/>
      <c r="N325"/>
      <c r="O325"/>
      <c r="P325"/>
      <c r="Q32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404"/>
      <c r="AO325" s="79"/>
      <c r="AP325" s="79"/>
      <c r="AQ325" s="79"/>
    </row>
    <row r="326" spans="1:43" ht="13" customHeight="1" x14ac:dyDescent="0.25">
      <c r="A326"/>
      <c r="B326" s="334" t="s">
        <v>2416</v>
      </c>
      <c r="C326" s="334" t="s">
        <v>756</v>
      </c>
      <c r="D326" s="335" t="s">
        <v>737</v>
      </c>
      <c r="E326" s="335" t="s">
        <v>564</v>
      </c>
      <c r="F326" s="340" t="s">
        <v>702</v>
      </c>
      <c r="G326" s="383"/>
      <c r="H326"/>
      <c r="I326"/>
      <c r="J326"/>
      <c r="K326"/>
      <c r="L326"/>
      <c r="M326"/>
      <c r="N326"/>
      <c r="O326"/>
      <c r="P326"/>
      <c r="Q326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404"/>
      <c r="AO326" s="176"/>
      <c r="AP326" s="176"/>
      <c r="AQ326" s="176"/>
    </row>
    <row r="327" spans="1:43" ht="13" customHeight="1" x14ac:dyDescent="0.25">
      <c r="A327"/>
      <c r="B327" s="337" t="s">
        <v>1560</v>
      </c>
      <c r="C327" s="337" t="s">
        <v>661</v>
      </c>
      <c r="D327" s="335" t="s">
        <v>732</v>
      </c>
      <c r="E327" s="340" t="s">
        <v>564</v>
      </c>
      <c r="F327" s="335" t="s">
        <v>710</v>
      </c>
      <c r="G327" s="382"/>
      <c r="H327"/>
      <c r="I327"/>
      <c r="J327"/>
      <c r="K327"/>
      <c r="L327"/>
      <c r="M327"/>
      <c r="N327"/>
      <c r="O327"/>
      <c r="P327"/>
      <c r="Q327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404"/>
      <c r="AO327" s="79"/>
      <c r="AP327" s="79"/>
      <c r="AQ327" s="79"/>
    </row>
    <row r="328" spans="1:43" ht="13" customHeight="1" x14ac:dyDescent="0.25">
      <c r="A328"/>
      <c r="B328" s="334" t="s">
        <v>1323</v>
      </c>
      <c r="C328" s="334" t="s">
        <v>1324</v>
      </c>
      <c r="D328" s="335" t="s">
        <v>717</v>
      </c>
      <c r="E328" s="335" t="s">
        <v>564</v>
      </c>
      <c r="F328" s="335" t="s">
        <v>699</v>
      </c>
      <c r="G328" s="382"/>
      <c r="H328"/>
      <c r="I328"/>
      <c r="J328"/>
      <c r="K328"/>
      <c r="L328"/>
      <c r="M328"/>
      <c r="N328"/>
      <c r="O328"/>
      <c r="P328"/>
      <c r="Q328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404"/>
      <c r="AO328" s="79"/>
      <c r="AP328" s="79"/>
      <c r="AQ328" s="79"/>
    </row>
    <row r="329" spans="1:43" ht="13" customHeight="1" x14ac:dyDescent="0.25">
      <c r="A329"/>
      <c r="B329" s="334" t="s">
        <v>5839</v>
      </c>
      <c r="C329" s="337" t="s">
        <v>5840</v>
      </c>
      <c r="D329" s="335" t="s">
        <v>719</v>
      </c>
      <c r="E329" s="335" t="s">
        <v>564</v>
      </c>
      <c r="F329" s="335" t="s">
        <v>702</v>
      </c>
      <c r="G329" s="382"/>
      <c r="H329"/>
      <c r="I329"/>
      <c r="J329"/>
      <c r="K329"/>
      <c r="L329"/>
      <c r="M329"/>
      <c r="N329"/>
      <c r="O329"/>
      <c r="P329"/>
      <c r="Q329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404"/>
      <c r="AO329" s="79"/>
      <c r="AP329" s="79"/>
      <c r="AQ329" s="79"/>
    </row>
    <row r="330" spans="1:43" ht="13" customHeight="1" x14ac:dyDescent="0.25">
      <c r="A330"/>
      <c r="B330" s="337" t="s">
        <v>2156</v>
      </c>
      <c r="C330" s="337" t="s">
        <v>1552</v>
      </c>
      <c r="D330" s="335" t="s">
        <v>720</v>
      </c>
      <c r="E330" s="335" t="s">
        <v>564</v>
      </c>
      <c r="F330" s="335" t="s">
        <v>710</v>
      </c>
      <c r="G330" s="382"/>
      <c r="H330"/>
      <c r="I330"/>
      <c r="J330"/>
      <c r="K330"/>
      <c r="L330"/>
      <c r="M330"/>
      <c r="N330"/>
      <c r="O330"/>
      <c r="P330"/>
      <c r="Q330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404"/>
      <c r="AO330" s="79"/>
      <c r="AP330" s="79"/>
      <c r="AQ330" s="79"/>
    </row>
    <row r="331" spans="1:43" ht="13" customHeight="1" x14ac:dyDescent="0.25">
      <c r="A331"/>
      <c r="B331" s="334" t="s">
        <v>3317</v>
      </c>
      <c r="C331" s="334" t="s">
        <v>1219</v>
      </c>
      <c r="D331" s="335" t="s">
        <v>613</v>
      </c>
      <c r="E331" s="335" t="s">
        <v>564</v>
      </c>
      <c r="F331" s="335" t="s">
        <v>710</v>
      </c>
      <c r="G331" s="382"/>
      <c r="H331"/>
      <c r="I331"/>
      <c r="J331"/>
      <c r="K331"/>
      <c r="L331"/>
      <c r="M331"/>
      <c r="N331"/>
      <c r="O331"/>
      <c r="P331"/>
      <c r="Q331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404"/>
      <c r="AO331" s="79"/>
      <c r="AP331" s="79"/>
      <c r="AQ331" s="79"/>
    </row>
    <row r="332" spans="1:43" ht="13" customHeight="1" x14ac:dyDescent="0.25">
      <c r="A332"/>
      <c r="B332" s="334" t="s">
        <v>715</v>
      </c>
      <c r="C332" s="334" t="s">
        <v>3663</v>
      </c>
      <c r="D332" s="335" t="s">
        <v>767</v>
      </c>
      <c r="E332" s="335" t="s">
        <v>564</v>
      </c>
      <c r="F332" s="335" t="s">
        <v>702</v>
      </c>
      <c r="G332" s="382"/>
      <c r="H332"/>
      <c r="I332"/>
      <c r="J332"/>
      <c r="K332"/>
      <c r="L332"/>
      <c r="M332"/>
      <c r="N332"/>
      <c r="O332"/>
      <c r="P332"/>
      <c r="Q33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404"/>
      <c r="AO332" s="79"/>
      <c r="AP332" s="79"/>
      <c r="AQ332" s="79"/>
    </row>
    <row r="333" spans="1:43" ht="13" customHeight="1" x14ac:dyDescent="0.25">
      <c r="A333"/>
      <c r="B333" s="337" t="s">
        <v>2996</v>
      </c>
      <c r="C333" s="337" t="s">
        <v>588</v>
      </c>
      <c r="D333" s="335" t="s">
        <v>704</v>
      </c>
      <c r="E333" s="335" t="s">
        <v>564</v>
      </c>
      <c r="F333" s="335" t="s">
        <v>699</v>
      </c>
      <c r="G333" s="382"/>
      <c r="H333"/>
      <c r="I333"/>
      <c r="J333"/>
      <c r="K333"/>
      <c r="L333"/>
      <c r="M333"/>
      <c r="N333"/>
      <c r="O333"/>
      <c r="P333"/>
      <c r="Q333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404"/>
      <c r="AO333" s="79"/>
      <c r="AP333" s="79"/>
      <c r="AQ333" s="79"/>
    </row>
    <row r="334" spans="1:43" ht="13" customHeight="1" x14ac:dyDescent="0.25">
      <c r="A334"/>
      <c r="B334" s="337" t="s">
        <v>4501</v>
      </c>
      <c r="C334" s="337" t="s">
        <v>4502</v>
      </c>
      <c r="D334" s="335" t="s">
        <v>851</v>
      </c>
      <c r="E334" s="335" t="s">
        <v>564</v>
      </c>
      <c r="F334" s="335" t="s">
        <v>728</v>
      </c>
      <c r="G334" s="382"/>
      <c r="H334"/>
      <c r="I334"/>
      <c r="J334"/>
      <c r="K334"/>
      <c r="L334"/>
      <c r="M334"/>
      <c r="N334"/>
      <c r="O334"/>
      <c r="P334"/>
      <c r="Q334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404"/>
      <c r="AO334" s="79"/>
      <c r="AP334" s="79"/>
      <c r="AQ334" s="79"/>
    </row>
    <row r="335" spans="1:43" ht="13" customHeight="1" x14ac:dyDescent="0.25">
      <c r="A335"/>
      <c r="B335" s="334" t="s">
        <v>505</v>
      </c>
      <c r="C335" s="334" t="s">
        <v>809</v>
      </c>
      <c r="D335" s="335" t="s">
        <v>706</v>
      </c>
      <c r="E335" s="335" t="s">
        <v>564</v>
      </c>
      <c r="F335" s="335" t="s">
        <v>699</v>
      </c>
      <c r="G335" s="382"/>
      <c r="H335"/>
      <c r="I335"/>
      <c r="J335"/>
      <c r="K335"/>
      <c r="L335"/>
      <c r="M335"/>
      <c r="N335"/>
      <c r="O335"/>
      <c r="P335"/>
      <c r="Q33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404"/>
      <c r="AO335" s="79"/>
      <c r="AP335" s="79"/>
      <c r="AQ335" s="79"/>
    </row>
    <row r="336" spans="1:43" ht="13" customHeight="1" x14ac:dyDescent="0.25">
      <c r="A336"/>
      <c r="B336" s="337" t="s">
        <v>5062</v>
      </c>
      <c r="C336" s="337" t="s">
        <v>5063</v>
      </c>
      <c r="D336" s="335" t="s">
        <v>732</v>
      </c>
      <c r="E336" s="335" t="s">
        <v>564</v>
      </c>
      <c r="F336" s="335" t="s">
        <v>702</v>
      </c>
      <c r="G336" s="382"/>
      <c r="H336"/>
      <c r="I336"/>
      <c r="J336"/>
      <c r="K336"/>
      <c r="L336"/>
      <c r="M336"/>
      <c r="N336"/>
      <c r="O336"/>
      <c r="P336"/>
      <c r="Q336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404"/>
      <c r="AO336" s="79"/>
      <c r="AP336" s="79"/>
      <c r="AQ336" s="79"/>
    </row>
    <row r="337" spans="1:43" ht="13" customHeight="1" x14ac:dyDescent="0.25">
      <c r="A337"/>
      <c r="B337" s="334" t="s">
        <v>1230</v>
      </c>
      <c r="C337" s="334" t="s">
        <v>602</v>
      </c>
      <c r="D337" s="335" t="s">
        <v>731</v>
      </c>
      <c r="E337" s="335" t="s">
        <v>564</v>
      </c>
      <c r="F337" s="335" t="s">
        <v>699</v>
      </c>
      <c r="G337" s="383"/>
      <c r="H337"/>
      <c r="I337"/>
      <c r="J337"/>
      <c r="K337"/>
      <c r="L337"/>
      <c r="M337"/>
      <c r="N337"/>
      <c r="O337"/>
      <c r="P337"/>
      <c r="Q337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404"/>
      <c r="AO337" s="79"/>
      <c r="AP337" s="79"/>
      <c r="AQ337" s="79"/>
    </row>
    <row r="338" spans="1:43" ht="13" customHeight="1" x14ac:dyDescent="0.25">
      <c r="A338"/>
      <c r="B338" s="334" t="s">
        <v>5074</v>
      </c>
      <c r="C338" s="334" t="s">
        <v>548</v>
      </c>
      <c r="D338" s="335" t="s">
        <v>714</v>
      </c>
      <c r="E338" s="335" t="s">
        <v>564</v>
      </c>
      <c r="F338" s="335" t="s">
        <v>699</v>
      </c>
      <c r="G338" s="382"/>
      <c r="H338"/>
      <c r="I338"/>
      <c r="J338"/>
      <c r="K338"/>
      <c r="L338"/>
      <c r="M338"/>
      <c r="N338"/>
      <c r="O338"/>
      <c r="P338"/>
      <c r="Q338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404"/>
      <c r="AO338" s="79"/>
      <c r="AP338" s="79"/>
      <c r="AQ338" s="79"/>
    </row>
    <row r="339" spans="1:43" ht="13" customHeight="1" x14ac:dyDescent="0.25">
      <c r="A339"/>
      <c r="B339" s="334" t="s">
        <v>5362</v>
      </c>
      <c r="C339" s="334" t="s">
        <v>5363</v>
      </c>
      <c r="D339" s="335" t="s">
        <v>724</v>
      </c>
      <c r="E339" s="335" t="s">
        <v>564</v>
      </c>
      <c r="F339" s="335" t="s">
        <v>718</v>
      </c>
      <c r="G339" s="382"/>
      <c r="H339"/>
      <c r="I339"/>
      <c r="J339"/>
      <c r="K339"/>
      <c r="L339"/>
      <c r="M339"/>
      <c r="N339"/>
      <c r="O339"/>
      <c r="P339"/>
      <c r="Q339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404"/>
      <c r="AO339" s="79"/>
      <c r="AP339" s="79"/>
      <c r="AQ339" s="79"/>
    </row>
    <row r="340" spans="1:43" ht="13" customHeight="1" x14ac:dyDescent="0.25">
      <c r="A340"/>
      <c r="B340" s="334" t="s">
        <v>624</v>
      </c>
      <c r="C340" s="334" t="s">
        <v>2712</v>
      </c>
      <c r="D340" s="335" t="s">
        <v>720</v>
      </c>
      <c r="E340" s="340" t="s">
        <v>564</v>
      </c>
      <c r="F340" s="335" t="s">
        <v>699</v>
      </c>
      <c r="G340" s="382"/>
      <c r="H340"/>
      <c r="I340"/>
      <c r="J340"/>
      <c r="K340"/>
      <c r="L340"/>
      <c r="M340"/>
      <c r="N340"/>
      <c r="O340"/>
      <c r="P340"/>
      <c r="Q340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404"/>
      <c r="AO340" s="79"/>
      <c r="AP340" s="79"/>
      <c r="AQ340" s="79"/>
    </row>
    <row r="341" spans="1:43" ht="13" customHeight="1" x14ac:dyDescent="0.25">
      <c r="A341"/>
      <c r="B341" s="334" t="s">
        <v>4509</v>
      </c>
      <c r="C341" s="334" t="s">
        <v>13</v>
      </c>
      <c r="D341" s="335" t="s">
        <v>1550</v>
      </c>
      <c r="E341" s="340" t="s">
        <v>564</v>
      </c>
      <c r="F341" s="340" t="s">
        <v>710</v>
      </c>
      <c r="G341" s="383"/>
      <c r="H341"/>
      <c r="I341"/>
      <c r="J341"/>
      <c r="K341"/>
      <c r="L341"/>
      <c r="M341"/>
      <c r="N341"/>
      <c r="O341"/>
      <c r="P341"/>
      <c r="Q341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404"/>
      <c r="AO341" s="79"/>
      <c r="AP341" s="79"/>
      <c r="AQ341" s="79"/>
    </row>
    <row r="342" spans="1:43" ht="13" customHeight="1" x14ac:dyDescent="0.25">
      <c r="A342"/>
      <c r="B342" s="334" t="s">
        <v>2427</v>
      </c>
      <c r="C342" s="334" t="s">
        <v>804</v>
      </c>
      <c r="D342" s="335" t="s">
        <v>736</v>
      </c>
      <c r="E342" s="340" t="s">
        <v>564</v>
      </c>
      <c r="F342" s="335" t="s">
        <v>710</v>
      </c>
      <c r="G342" s="382"/>
      <c r="H342"/>
      <c r="I342"/>
      <c r="J342"/>
      <c r="K342"/>
      <c r="L342"/>
      <c r="M342"/>
      <c r="N342"/>
      <c r="O342"/>
      <c r="P342"/>
      <c r="Q34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404"/>
      <c r="AO342" s="79"/>
      <c r="AP342" s="79"/>
      <c r="AQ342" s="79"/>
    </row>
    <row r="343" spans="1:43" ht="13" customHeight="1" x14ac:dyDescent="0.25">
      <c r="A343"/>
      <c r="B343" s="334" t="s">
        <v>5238</v>
      </c>
      <c r="C343" s="337" t="s">
        <v>5788</v>
      </c>
      <c r="D343" s="335" t="s">
        <v>713</v>
      </c>
      <c r="E343" s="335" t="s">
        <v>564</v>
      </c>
      <c r="F343" s="335" t="s">
        <v>728</v>
      </c>
      <c r="G343" s="382"/>
      <c r="H343"/>
      <c r="I343"/>
      <c r="J343"/>
      <c r="K343"/>
      <c r="L343"/>
      <c r="M343"/>
      <c r="N343"/>
      <c r="O343"/>
      <c r="P343"/>
      <c r="Q343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404"/>
      <c r="AO343" s="79"/>
      <c r="AP343" s="79"/>
      <c r="AQ343" s="79"/>
    </row>
    <row r="344" spans="1:43" ht="13" customHeight="1" x14ac:dyDescent="0.25">
      <c r="A344"/>
      <c r="B344" s="334" t="s">
        <v>3331</v>
      </c>
      <c r="C344" s="334" t="s">
        <v>4513</v>
      </c>
      <c r="D344" s="335" t="s">
        <v>720</v>
      </c>
      <c r="E344" s="340" t="s">
        <v>564</v>
      </c>
      <c r="F344" s="340" t="s">
        <v>710</v>
      </c>
      <c r="G344" s="383"/>
      <c r="H344"/>
      <c r="I344"/>
      <c r="J344"/>
      <c r="K344"/>
      <c r="L344"/>
      <c r="M344"/>
      <c r="N344"/>
      <c r="O344"/>
      <c r="P344"/>
      <c r="Q344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404"/>
      <c r="AO344" s="79"/>
      <c r="AP344" s="79"/>
      <c r="AQ344" s="79"/>
    </row>
    <row r="345" spans="1:43" ht="13" customHeight="1" x14ac:dyDescent="0.25">
      <c r="A345"/>
      <c r="B345" s="337" t="s">
        <v>5069</v>
      </c>
      <c r="C345" s="337" t="s">
        <v>507</v>
      </c>
      <c r="D345" s="335" t="s">
        <v>733</v>
      </c>
      <c r="E345" s="335" t="s">
        <v>564</v>
      </c>
      <c r="F345" s="335" t="s">
        <v>710</v>
      </c>
      <c r="G345" s="382"/>
      <c r="H345"/>
      <c r="I345" s="489"/>
      <c r="J345"/>
      <c r="K345"/>
      <c r="L345"/>
      <c r="M345"/>
      <c r="N345"/>
      <c r="O345"/>
      <c r="P345"/>
      <c r="Q34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404"/>
      <c r="AO345" s="79"/>
      <c r="AP345" s="79"/>
      <c r="AQ345" s="79"/>
    </row>
    <row r="346" spans="1:43" ht="13" customHeight="1" x14ac:dyDescent="0.35">
      <c r="A346"/>
      <c r="B346" s="334" t="s">
        <v>4514</v>
      </c>
      <c r="C346" s="334" t="s">
        <v>4515</v>
      </c>
      <c r="D346" s="335" t="s">
        <v>720</v>
      </c>
      <c r="E346" s="340" t="s">
        <v>564</v>
      </c>
      <c r="F346" s="340" t="s">
        <v>710</v>
      </c>
      <c r="G346" s="382"/>
      <c r="H346"/>
      <c r="I346" s="489"/>
      <c r="J346" s="3"/>
      <c r="K346"/>
      <c r="L346"/>
      <c r="M346" s="446"/>
      <c r="N346" s="446"/>
      <c r="O346" s="446"/>
      <c r="P346" s="446"/>
      <c r="Q346" s="447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404"/>
      <c r="AO346" s="176"/>
      <c r="AP346" s="176"/>
      <c r="AQ346" s="176"/>
    </row>
    <row r="347" spans="1:43" ht="13" customHeight="1" x14ac:dyDescent="0.35">
      <c r="A347"/>
      <c r="B347" s="339" t="s">
        <v>3310</v>
      </c>
      <c r="C347" s="339" t="s">
        <v>639</v>
      </c>
      <c r="D347" s="335" t="s">
        <v>736</v>
      </c>
      <c r="E347" s="335" t="s">
        <v>564</v>
      </c>
      <c r="F347" s="335" t="s">
        <v>702</v>
      </c>
      <c r="G347" s="383"/>
      <c r="H347"/>
      <c r="I347" s="489"/>
      <c r="J347" s="4"/>
      <c r="K347"/>
      <c r="L347"/>
      <c r="M347" s="448"/>
      <c r="N347" s="446"/>
      <c r="O347" s="446"/>
      <c r="P347" s="446"/>
      <c r="Q347" s="446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404"/>
      <c r="AO347" s="79"/>
      <c r="AP347" s="79"/>
      <c r="AQ347" s="79"/>
    </row>
    <row r="348" spans="1:43" ht="13" customHeight="1" x14ac:dyDescent="0.35">
      <c r="A348"/>
      <c r="B348" s="337" t="s">
        <v>5061</v>
      </c>
      <c r="C348" s="337" t="s">
        <v>1221</v>
      </c>
      <c r="D348" s="335" t="s">
        <v>1550</v>
      </c>
      <c r="E348" s="335" t="s">
        <v>564</v>
      </c>
      <c r="F348" s="335" t="s">
        <v>699</v>
      </c>
      <c r="G348" s="382"/>
      <c r="H348"/>
      <c r="I348" s="489"/>
      <c r="J348" s="4"/>
      <c r="K348"/>
      <c r="L348"/>
      <c r="M348" s="448"/>
      <c r="N348" s="446"/>
      <c r="O348" s="446"/>
      <c r="P348" s="446"/>
      <c r="Q348" s="446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404"/>
      <c r="AO348" s="79"/>
      <c r="AP348" s="79"/>
      <c r="AQ348" s="79"/>
    </row>
    <row r="349" spans="1:43" ht="13" customHeight="1" x14ac:dyDescent="0.35">
      <c r="A349"/>
      <c r="B349" s="339" t="s">
        <v>3006</v>
      </c>
      <c r="C349" s="339" t="s">
        <v>598</v>
      </c>
      <c r="D349" s="335" t="s">
        <v>615</v>
      </c>
      <c r="E349" s="335" t="s">
        <v>564</v>
      </c>
      <c r="F349" s="335" t="s">
        <v>702</v>
      </c>
      <c r="G349" s="382"/>
      <c r="H349"/>
      <c r="I349" s="489"/>
      <c r="J349" s="449"/>
      <c r="K349"/>
      <c r="L349"/>
      <c r="M349" s="448"/>
      <c r="N349" s="446"/>
      <c r="O349" s="446"/>
      <c r="P349" s="446"/>
      <c r="Q349" s="446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404"/>
      <c r="AO349" s="79"/>
      <c r="AP349" s="79"/>
      <c r="AQ349" s="79"/>
    </row>
    <row r="350" spans="1:43" ht="13" customHeight="1" x14ac:dyDescent="0.35">
      <c r="A350"/>
      <c r="B350" s="334" t="s">
        <v>3732</v>
      </c>
      <c r="C350" s="334" t="s">
        <v>661</v>
      </c>
      <c r="D350" s="335" t="s">
        <v>691</v>
      </c>
      <c r="E350" s="340" t="s">
        <v>564</v>
      </c>
      <c r="F350" s="335" t="s">
        <v>728</v>
      </c>
      <c r="G350" s="383"/>
      <c r="H350"/>
      <c r="I350"/>
      <c r="J350" s="3"/>
      <c r="K350"/>
      <c r="L350"/>
      <c r="M350" s="448"/>
      <c r="N350" s="446"/>
      <c r="O350" s="446"/>
      <c r="P350" s="446"/>
      <c r="Q350" s="446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404"/>
      <c r="AO350" s="79"/>
      <c r="AP350" s="79"/>
      <c r="AQ350" s="79"/>
    </row>
    <row r="351" spans="1:43" ht="13" customHeight="1" x14ac:dyDescent="0.35">
      <c r="A351"/>
      <c r="B351" s="337" t="s">
        <v>5114</v>
      </c>
      <c r="C351" s="337" t="s">
        <v>645</v>
      </c>
      <c r="D351" s="335" t="s">
        <v>613</v>
      </c>
      <c r="E351" s="335" t="s">
        <v>564</v>
      </c>
      <c r="F351" s="335" t="s">
        <v>699</v>
      </c>
      <c r="G351" s="382"/>
      <c r="H351"/>
      <c r="I351" s="489"/>
      <c r="J351" s="3"/>
      <c r="K351"/>
      <c r="L351"/>
      <c r="M351" s="448"/>
      <c r="N351" s="446"/>
      <c r="O351" s="446"/>
      <c r="P351" s="446"/>
      <c r="Q351" s="446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404"/>
      <c r="AO351" s="138"/>
      <c r="AP351" s="138"/>
      <c r="AQ351" s="138"/>
    </row>
    <row r="352" spans="1:43" ht="13" customHeight="1" x14ac:dyDescent="0.35">
      <c r="A352"/>
      <c r="B352" s="337" t="s">
        <v>3008</v>
      </c>
      <c r="C352" s="337" t="s">
        <v>1555</v>
      </c>
      <c r="D352" s="335" t="s">
        <v>691</v>
      </c>
      <c r="E352" s="335" t="s">
        <v>564</v>
      </c>
      <c r="F352" s="335" t="s">
        <v>710</v>
      </c>
      <c r="G352" s="382"/>
      <c r="H352"/>
      <c r="I352" s="489"/>
      <c r="J352" s="4"/>
      <c r="K352"/>
      <c r="L352"/>
      <c r="M352" s="448"/>
      <c r="N352" s="446"/>
      <c r="O352" s="446"/>
      <c r="P352" s="446"/>
      <c r="Q352" s="446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404"/>
      <c r="AO352" s="292"/>
      <c r="AP352" s="292"/>
      <c r="AQ352" s="292"/>
    </row>
    <row r="353" spans="1:43" ht="13" customHeight="1" x14ac:dyDescent="0.35">
      <c r="A353"/>
      <c r="B353" s="334" t="s">
        <v>745</v>
      </c>
      <c r="C353" s="334" t="s">
        <v>1622</v>
      </c>
      <c r="D353" s="335" t="s">
        <v>1550</v>
      </c>
      <c r="E353" s="340" t="s">
        <v>564</v>
      </c>
      <c r="F353" s="335" t="s">
        <v>699</v>
      </c>
      <c r="G353" s="382"/>
      <c r="H353"/>
      <c r="I353" s="489"/>
      <c r="J353" s="3"/>
      <c r="K353"/>
      <c r="L353"/>
      <c r="M353" s="448"/>
      <c r="N353" s="446"/>
      <c r="O353" s="446"/>
      <c r="P353" s="446"/>
      <c r="Q353" s="446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404"/>
      <c r="AO353" s="79"/>
      <c r="AP353" s="79"/>
      <c r="AQ353" s="79"/>
    </row>
    <row r="354" spans="1:43" ht="13" customHeight="1" x14ac:dyDescent="0.35">
      <c r="A354"/>
      <c r="B354" s="334" t="s">
        <v>3009</v>
      </c>
      <c r="C354" s="334" t="s">
        <v>604</v>
      </c>
      <c r="D354" s="335" t="s">
        <v>706</v>
      </c>
      <c r="E354" s="335" t="s">
        <v>564</v>
      </c>
      <c r="F354" s="340" t="s">
        <v>702</v>
      </c>
      <c r="G354" s="382"/>
      <c r="H354"/>
      <c r="I354" s="489"/>
      <c r="J354" s="4"/>
      <c r="K354"/>
      <c r="L354"/>
      <c r="M354" s="448"/>
      <c r="N354" s="446"/>
      <c r="O354" s="446"/>
      <c r="P354" s="446"/>
      <c r="Q354" s="446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404"/>
      <c r="AO354" s="79"/>
      <c r="AP354" s="79"/>
      <c r="AQ354" s="79"/>
    </row>
    <row r="355" spans="1:43" ht="13" customHeight="1" x14ac:dyDescent="0.35">
      <c r="A355"/>
      <c r="B355" s="334" t="s">
        <v>1238</v>
      </c>
      <c r="C355" s="334" t="s">
        <v>1551</v>
      </c>
      <c r="D355" s="335" t="s">
        <v>714</v>
      </c>
      <c r="E355" s="335" t="s">
        <v>564</v>
      </c>
      <c r="F355" s="335" t="s">
        <v>702</v>
      </c>
      <c r="G355" s="382"/>
      <c r="H355"/>
      <c r="I355" s="489"/>
      <c r="J355"/>
      <c r="K355"/>
      <c r="L355"/>
      <c r="M355" s="448"/>
      <c r="N355" s="446"/>
      <c r="O355" s="446"/>
      <c r="P355" s="446"/>
      <c r="Q355" s="446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404"/>
      <c r="AO355" s="79"/>
      <c r="AP355" s="79"/>
      <c r="AQ355" s="79"/>
    </row>
    <row r="356" spans="1:43" ht="13" customHeight="1" x14ac:dyDescent="0.25">
      <c r="A356"/>
      <c r="B356" s="334" t="s">
        <v>2689</v>
      </c>
      <c r="C356" s="334" t="s">
        <v>2690</v>
      </c>
      <c r="D356" s="335" t="s">
        <v>851</v>
      </c>
      <c r="E356" s="340" t="s">
        <v>564</v>
      </c>
      <c r="F356" s="335" t="s">
        <v>721</v>
      </c>
      <c r="G356" s="382"/>
      <c r="H356"/>
      <c r="I356"/>
      <c r="J356"/>
      <c r="K356"/>
      <c r="L356"/>
      <c r="M356"/>
      <c r="N356"/>
      <c r="O356"/>
      <c r="P356"/>
      <c r="Q356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404"/>
      <c r="AO356" s="79"/>
      <c r="AP356" s="79"/>
      <c r="AQ356" s="79"/>
    </row>
    <row r="357" spans="1:43" ht="13" customHeight="1" x14ac:dyDescent="0.25">
      <c r="A357"/>
      <c r="B357" s="337" t="s">
        <v>115</v>
      </c>
      <c r="C357" s="337" t="s">
        <v>3761</v>
      </c>
      <c r="D357" s="335" t="s">
        <v>708</v>
      </c>
      <c r="E357" s="335" t="s">
        <v>564</v>
      </c>
      <c r="F357" s="335" t="s">
        <v>702</v>
      </c>
      <c r="G357" s="382"/>
      <c r="H357"/>
      <c r="I357"/>
      <c r="J357"/>
      <c r="K357"/>
      <c r="L357"/>
      <c r="M357"/>
      <c r="N357"/>
      <c r="O357"/>
      <c r="P357"/>
      <c r="Q357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79"/>
      <c r="AO357" s="79"/>
      <c r="AP357" s="79"/>
      <c r="AQ357" s="79"/>
    </row>
    <row r="358" spans="1:43" ht="13" customHeight="1" x14ac:dyDescent="0.25">
      <c r="A358"/>
      <c r="B358" s="334" t="s">
        <v>582</v>
      </c>
      <c r="C358" s="334" t="s">
        <v>3695</v>
      </c>
      <c r="D358" s="335" t="s">
        <v>692</v>
      </c>
      <c r="E358" s="335" t="s">
        <v>564</v>
      </c>
      <c r="F358" s="335" t="s">
        <v>702</v>
      </c>
      <c r="G358" s="382"/>
      <c r="H358"/>
      <c r="I358"/>
      <c r="J358"/>
      <c r="K358"/>
      <c r="L358"/>
      <c r="M358"/>
      <c r="N358"/>
      <c r="O358"/>
      <c r="P358"/>
      <c r="Q358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</row>
    <row r="359" spans="1:43" ht="13" customHeight="1" x14ac:dyDescent="0.25">
      <c r="A359"/>
      <c r="B359" s="334" t="s">
        <v>5050</v>
      </c>
      <c r="C359" s="334" t="s">
        <v>4525</v>
      </c>
      <c r="D359" s="335" t="s">
        <v>712</v>
      </c>
      <c r="E359" s="335" t="s">
        <v>564</v>
      </c>
      <c r="F359" s="335" t="s">
        <v>699</v>
      </c>
      <c r="G359" s="382"/>
      <c r="H359"/>
      <c r="I359"/>
      <c r="J359"/>
      <c r="K359"/>
      <c r="L359"/>
      <c r="M359"/>
      <c r="N359"/>
      <c r="O359"/>
      <c r="P359"/>
      <c r="Q35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</row>
    <row r="360" spans="1:43" ht="13" customHeight="1" x14ac:dyDescent="0.25">
      <c r="A360"/>
      <c r="B360" s="334" t="s">
        <v>5360</v>
      </c>
      <c r="C360" s="337" t="s">
        <v>402</v>
      </c>
      <c r="D360" s="335" t="s">
        <v>613</v>
      </c>
      <c r="E360" s="335" t="s">
        <v>5724</v>
      </c>
      <c r="F360" s="335" t="s">
        <v>710</v>
      </c>
      <c r="G360" s="382"/>
      <c r="H360"/>
      <c r="I360"/>
      <c r="J360"/>
      <c r="K360"/>
      <c r="L360"/>
      <c r="M360"/>
      <c r="N360"/>
      <c r="O360"/>
      <c r="P360"/>
      <c r="Q360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38"/>
      <c r="AJ360" s="138"/>
      <c r="AK360" s="138"/>
      <c r="AL360" s="138"/>
      <c r="AM360" s="138"/>
      <c r="AN360" s="138"/>
      <c r="AO360" s="138"/>
      <c r="AP360" s="138"/>
      <c r="AQ360" s="138"/>
    </row>
    <row r="361" spans="1:43" ht="13" customHeight="1" x14ac:dyDescent="0.25">
      <c r="A361"/>
      <c r="B361" s="334" t="s">
        <v>5944</v>
      </c>
      <c r="C361" s="337" t="s">
        <v>815</v>
      </c>
      <c r="D361" s="335" t="s">
        <v>733</v>
      </c>
      <c r="E361" s="335" t="s">
        <v>5724</v>
      </c>
      <c r="F361" s="335" t="s">
        <v>751</v>
      </c>
      <c r="G361" s="382"/>
      <c r="H361"/>
      <c r="I361"/>
      <c r="J361"/>
      <c r="K361"/>
      <c r="L361"/>
      <c r="M361"/>
      <c r="N361"/>
      <c r="O361"/>
      <c r="P361"/>
      <c r="Q361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</row>
    <row r="362" spans="1:43" ht="13" customHeight="1" x14ac:dyDescent="0.35">
      <c r="A362"/>
      <c r="B362" s="334" t="s">
        <v>5813</v>
      </c>
      <c r="C362" s="337" t="s">
        <v>4471</v>
      </c>
      <c r="D362" s="335" t="s">
        <v>736</v>
      </c>
      <c r="E362" s="335" t="s">
        <v>5724</v>
      </c>
      <c r="F362" s="335" t="s">
        <v>702</v>
      </c>
      <c r="G362" s="382"/>
      <c r="H362"/>
      <c r="I362" s="446"/>
      <c r="J362" s="446"/>
      <c r="K362" s="446"/>
      <c r="L362" s="446"/>
      <c r="M362" s="447"/>
      <c r="N362"/>
      <c r="O362"/>
      <c r="P362"/>
      <c r="Q362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</row>
    <row r="363" spans="1:43" ht="13" customHeight="1" x14ac:dyDescent="0.35">
      <c r="A363"/>
      <c r="B363" s="334" t="s">
        <v>5054</v>
      </c>
      <c r="C363" s="334" t="s">
        <v>4525</v>
      </c>
      <c r="D363" s="335" t="s">
        <v>720</v>
      </c>
      <c r="E363" s="335" t="s">
        <v>5724</v>
      </c>
      <c r="F363" s="340" t="s">
        <v>699</v>
      </c>
      <c r="G363" s="382"/>
      <c r="H363"/>
      <c r="I363" s="448"/>
      <c r="J363" s="446"/>
      <c r="K363" s="446"/>
      <c r="L363" s="446"/>
      <c r="M363" s="446"/>
      <c r="N363"/>
      <c r="O363"/>
      <c r="P363"/>
      <c r="Q363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</row>
    <row r="364" spans="1:43" ht="13" customHeight="1" x14ac:dyDescent="0.35">
      <c r="A364"/>
      <c r="B364" s="334" t="s">
        <v>5751</v>
      </c>
      <c r="C364" s="337" t="s">
        <v>1316</v>
      </c>
      <c r="D364" s="335" t="s">
        <v>615</v>
      </c>
      <c r="E364" s="335" t="s">
        <v>5724</v>
      </c>
      <c r="F364" s="335" t="s">
        <v>751</v>
      </c>
      <c r="G364" s="382"/>
      <c r="H364"/>
      <c r="I364" s="448"/>
      <c r="J364" s="446"/>
      <c r="K364" s="446"/>
      <c r="L364" s="446"/>
      <c r="M364" s="446"/>
      <c r="N364"/>
      <c r="O364"/>
      <c r="P364"/>
      <c r="Q364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</row>
    <row r="365" spans="1:43" ht="13" customHeight="1" x14ac:dyDescent="0.35">
      <c r="A365"/>
      <c r="B365" s="334" t="s">
        <v>3298</v>
      </c>
      <c r="C365" s="334" t="s">
        <v>2712</v>
      </c>
      <c r="D365" s="335" t="s">
        <v>708</v>
      </c>
      <c r="E365" s="335" t="s">
        <v>5724</v>
      </c>
      <c r="F365" s="335" t="s">
        <v>699</v>
      </c>
      <c r="G365" s="382"/>
      <c r="H365"/>
      <c r="I365" s="448"/>
      <c r="J365" s="446"/>
      <c r="K365" s="446"/>
      <c r="L365" s="446"/>
      <c r="M365" s="446"/>
      <c r="N365"/>
      <c r="O365"/>
      <c r="P365"/>
      <c r="Q365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</row>
    <row r="366" spans="1:43" ht="13" customHeight="1" x14ac:dyDescent="0.35">
      <c r="A366"/>
      <c r="B366" s="334" t="s">
        <v>5399</v>
      </c>
      <c r="C366" s="334" t="s">
        <v>5400</v>
      </c>
      <c r="D366" s="335" t="s">
        <v>615</v>
      </c>
      <c r="E366" s="335" t="s">
        <v>5724</v>
      </c>
      <c r="F366" s="335" t="s">
        <v>702</v>
      </c>
      <c r="G366" s="382"/>
      <c r="H366"/>
      <c r="I366" s="486"/>
      <c r="J366" s="446"/>
      <c r="K366" s="446"/>
      <c r="L366" s="446"/>
      <c r="M366" s="446"/>
      <c r="N366"/>
      <c r="O366"/>
      <c r="P366"/>
      <c r="Q366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</row>
    <row r="367" spans="1:43" ht="13" customHeight="1" x14ac:dyDescent="0.35">
      <c r="A367"/>
      <c r="B367" s="334" t="s">
        <v>5867</v>
      </c>
      <c r="C367" s="337" t="s">
        <v>618</v>
      </c>
      <c r="D367" s="335" t="s">
        <v>613</v>
      </c>
      <c r="E367" s="335" t="s">
        <v>5724</v>
      </c>
      <c r="F367" s="335" t="s">
        <v>718</v>
      </c>
      <c r="G367" s="382"/>
      <c r="H367"/>
      <c r="I367" s="491"/>
      <c r="J367" s="446"/>
      <c r="K367" s="446"/>
      <c r="L367" s="446"/>
      <c r="M367" s="446"/>
      <c r="N367"/>
      <c r="O367"/>
      <c r="P367"/>
      <c r="Q367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</row>
    <row r="368" spans="1:43" ht="13" customHeight="1" x14ac:dyDescent="0.35">
      <c r="A368"/>
      <c r="B368" s="334" t="s">
        <v>3698</v>
      </c>
      <c r="C368" s="334" t="s">
        <v>3699</v>
      </c>
      <c r="D368" s="335" t="s">
        <v>736</v>
      </c>
      <c r="E368" s="335" t="s">
        <v>5724</v>
      </c>
      <c r="F368" s="335" t="s">
        <v>699</v>
      </c>
      <c r="G368" s="382"/>
      <c r="H368"/>
      <c r="I368" s="491"/>
      <c r="J368" s="446"/>
      <c r="K368" s="446"/>
      <c r="L368" s="446"/>
      <c r="M368" s="446"/>
      <c r="N368" s="487"/>
      <c r="O368"/>
      <c r="P368"/>
      <c r="Q368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</row>
    <row r="369" spans="1:43" ht="13" customHeight="1" x14ac:dyDescent="0.35">
      <c r="A369"/>
      <c r="B369" s="334" t="s">
        <v>1222</v>
      </c>
      <c r="C369" s="337" t="s">
        <v>2141</v>
      </c>
      <c r="D369" s="335" t="s">
        <v>725</v>
      </c>
      <c r="E369" s="335" t="s">
        <v>5724</v>
      </c>
      <c r="F369" s="335" t="s">
        <v>748</v>
      </c>
      <c r="G369" s="383"/>
      <c r="H369"/>
      <c r="I369" s="491"/>
      <c r="J369" s="446"/>
      <c r="K369" s="446"/>
      <c r="L369" s="446"/>
      <c r="M369" s="446"/>
      <c r="N369" s="487"/>
      <c r="O369"/>
      <c r="P369"/>
      <c r="Q36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</row>
    <row r="370" spans="1:43" ht="13" customHeight="1" x14ac:dyDescent="0.35">
      <c r="A370"/>
      <c r="B370" s="334" t="s">
        <v>5922</v>
      </c>
      <c r="C370" s="337" t="s">
        <v>400</v>
      </c>
      <c r="D370" s="335" t="s">
        <v>724</v>
      </c>
      <c r="E370" s="335" t="s">
        <v>5724</v>
      </c>
      <c r="F370" s="335" t="s">
        <v>728</v>
      </c>
      <c r="G370" s="382"/>
      <c r="H370"/>
      <c r="I370" s="491"/>
      <c r="J370" s="446"/>
      <c r="K370" s="446"/>
      <c r="L370" s="446"/>
      <c r="M370" s="446"/>
      <c r="N370" s="487"/>
      <c r="O370"/>
      <c r="P370"/>
      <c r="Q370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</row>
    <row r="371" spans="1:43" ht="13" customHeight="1" x14ac:dyDescent="0.35">
      <c r="A371"/>
      <c r="B371" s="334" t="s">
        <v>3684</v>
      </c>
      <c r="C371" s="334" t="s">
        <v>3685</v>
      </c>
      <c r="D371" s="335" t="s">
        <v>704</v>
      </c>
      <c r="E371" s="335" t="s">
        <v>5724</v>
      </c>
      <c r="F371" s="335" t="s">
        <v>702</v>
      </c>
      <c r="G371" s="382"/>
      <c r="H371"/>
      <c r="I371" s="491"/>
      <c r="J371" s="446"/>
      <c r="K371" s="446"/>
      <c r="L371" s="446"/>
      <c r="M371" s="446"/>
      <c r="N371" s="487"/>
      <c r="O371"/>
      <c r="P371"/>
      <c r="Q371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</row>
    <row r="372" spans="1:43" ht="13" customHeight="1" x14ac:dyDescent="0.25">
      <c r="A372"/>
      <c r="B372" s="334" t="s">
        <v>5389</v>
      </c>
      <c r="C372" s="334" t="s">
        <v>5051</v>
      </c>
      <c r="D372" s="335" t="s">
        <v>630</v>
      </c>
      <c r="E372" s="335" t="s">
        <v>5724</v>
      </c>
      <c r="F372" s="335" t="s">
        <v>728</v>
      </c>
      <c r="G372" s="383"/>
      <c r="H372"/>
      <c r="I372" s="491"/>
      <c r="J372"/>
      <c r="K372"/>
      <c r="L372"/>
      <c r="M372"/>
      <c r="N372" s="487"/>
      <c r="O372"/>
      <c r="P372"/>
      <c r="Q372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</row>
    <row r="373" spans="1:43" ht="13" customHeight="1" x14ac:dyDescent="0.25">
      <c r="A373"/>
      <c r="B373" s="337" t="s">
        <v>2688</v>
      </c>
      <c r="C373" s="337" t="s">
        <v>784</v>
      </c>
      <c r="D373" s="335" t="s">
        <v>706</v>
      </c>
      <c r="E373" s="335" t="s">
        <v>5724</v>
      </c>
      <c r="F373" s="335" t="s">
        <v>702</v>
      </c>
      <c r="G373" s="382"/>
      <c r="H373"/>
      <c r="I373" s="491"/>
      <c r="J373"/>
      <c r="K373"/>
      <c r="L373"/>
      <c r="M373"/>
      <c r="N373" s="487"/>
      <c r="O373"/>
      <c r="P373"/>
      <c r="Q373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</row>
    <row r="374" spans="1:43" ht="13" customHeight="1" x14ac:dyDescent="0.25">
      <c r="A374"/>
      <c r="B374" s="337" t="s">
        <v>4503</v>
      </c>
      <c r="C374" s="337" t="s">
        <v>1622</v>
      </c>
      <c r="D374" s="335" t="s">
        <v>712</v>
      </c>
      <c r="E374" s="335" t="s">
        <v>5724</v>
      </c>
      <c r="F374" s="335" t="s">
        <v>710</v>
      </c>
      <c r="G374" s="382"/>
      <c r="H374"/>
      <c r="I374" s="491"/>
      <c r="J374"/>
      <c r="K374"/>
      <c r="L374"/>
      <c r="M374"/>
      <c r="N374" s="487"/>
      <c r="O374"/>
      <c r="P374"/>
      <c r="Q374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</row>
    <row r="375" spans="1:43" ht="13" customHeight="1" x14ac:dyDescent="0.25">
      <c r="A375"/>
      <c r="B375" s="334" t="s">
        <v>5060</v>
      </c>
      <c r="C375" s="337" t="s">
        <v>626</v>
      </c>
      <c r="D375" s="335" t="s">
        <v>692</v>
      </c>
      <c r="E375" s="335" t="s">
        <v>5724</v>
      </c>
      <c r="F375" s="335" t="s">
        <v>710</v>
      </c>
      <c r="G375" s="382"/>
      <c r="H375"/>
      <c r="I375" s="491"/>
      <c r="J375"/>
      <c r="K375"/>
      <c r="L375"/>
      <c r="M375"/>
      <c r="N375" s="487"/>
      <c r="O375"/>
      <c r="P375"/>
      <c r="Q375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</row>
    <row r="376" spans="1:43" ht="13" customHeight="1" x14ac:dyDescent="0.25">
      <c r="A376"/>
      <c r="B376" s="337" t="s">
        <v>5092</v>
      </c>
      <c r="C376" s="337" t="s">
        <v>553</v>
      </c>
      <c r="D376" s="335" t="s">
        <v>725</v>
      </c>
      <c r="E376" s="335" t="s">
        <v>5724</v>
      </c>
      <c r="F376" s="335" t="s">
        <v>702</v>
      </c>
      <c r="G376" s="382"/>
      <c r="H376"/>
      <c r="I376" s="486"/>
      <c r="J376"/>
      <c r="K376"/>
      <c r="L376"/>
      <c r="M376"/>
      <c r="N376" s="487"/>
      <c r="O376"/>
      <c r="P376"/>
      <c r="Q376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</row>
    <row r="377" spans="1:43" ht="13" customHeight="1" x14ac:dyDescent="0.25">
      <c r="A377"/>
      <c r="B377" s="337" t="s">
        <v>674</v>
      </c>
      <c r="C377" s="337" t="s">
        <v>4504</v>
      </c>
      <c r="D377" s="335" t="s">
        <v>777</v>
      </c>
      <c r="E377" s="335" t="s">
        <v>5724</v>
      </c>
      <c r="F377" s="335" t="s">
        <v>710</v>
      </c>
      <c r="G377" s="383"/>
      <c r="H377"/>
      <c r="I377" s="486"/>
      <c r="J377"/>
      <c r="K377"/>
      <c r="L377"/>
      <c r="M377"/>
      <c r="N377" s="487"/>
      <c r="O377"/>
      <c r="P377"/>
      <c r="Q377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</row>
    <row r="378" spans="1:43" ht="13" customHeight="1" x14ac:dyDescent="0.25">
      <c r="A378"/>
      <c r="B378" s="337" t="s">
        <v>1580</v>
      </c>
      <c r="C378" s="337" t="s">
        <v>5075</v>
      </c>
      <c r="D378" s="335" t="s">
        <v>738</v>
      </c>
      <c r="E378" s="335" t="s">
        <v>5724</v>
      </c>
      <c r="F378" s="335" t="s">
        <v>718</v>
      </c>
      <c r="G378" s="383"/>
      <c r="H378"/>
      <c r="J378"/>
      <c r="K378"/>
      <c r="L378"/>
      <c r="M378"/>
      <c r="N378"/>
      <c r="O378"/>
      <c r="P378"/>
      <c r="Q378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</row>
    <row r="379" spans="1:43" ht="13" customHeight="1" x14ac:dyDescent="0.25">
      <c r="A379"/>
      <c r="B379" s="334" t="s">
        <v>1585</v>
      </c>
      <c r="C379" s="334" t="s">
        <v>1653</v>
      </c>
      <c r="D379" s="335" t="s">
        <v>713</v>
      </c>
      <c r="E379" s="335" t="s">
        <v>5724</v>
      </c>
      <c r="F379" s="335" t="s">
        <v>702</v>
      </c>
      <c r="G379" s="382"/>
      <c r="H379"/>
      <c r="J379"/>
      <c r="K379"/>
      <c r="L379"/>
      <c r="M379"/>
      <c r="N379"/>
      <c r="O379"/>
      <c r="P379"/>
      <c r="Q3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</row>
    <row r="380" spans="1:43" ht="13" customHeight="1" x14ac:dyDescent="0.25">
      <c r="A380"/>
      <c r="B380" s="334" t="s">
        <v>5460</v>
      </c>
      <c r="C380" s="334" t="s">
        <v>711</v>
      </c>
      <c r="D380" s="335" t="s">
        <v>692</v>
      </c>
      <c r="E380" s="335" t="s">
        <v>5724</v>
      </c>
      <c r="F380" s="335" t="s">
        <v>702</v>
      </c>
      <c r="G380" s="382"/>
      <c r="H380"/>
      <c r="J380"/>
      <c r="K380"/>
      <c r="L380"/>
      <c r="M380"/>
      <c r="N380"/>
      <c r="O380"/>
      <c r="P380"/>
      <c r="Q380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</row>
    <row r="381" spans="1:43" ht="13" customHeight="1" x14ac:dyDescent="0.25">
      <c r="A381"/>
      <c r="B381" s="337" t="s">
        <v>619</v>
      </c>
      <c r="C381" s="337" t="s">
        <v>5073</v>
      </c>
      <c r="D381" s="335" t="s">
        <v>613</v>
      </c>
      <c r="E381" s="335" t="s">
        <v>5724</v>
      </c>
      <c r="F381" s="335" t="s">
        <v>710</v>
      </c>
      <c r="G381" s="382"/>
      <c r="H381"/>
      <c r="J381"/>
      <c r="K381"/>
      <c r="L381"/>
      <c r="M381"/>
      <c r="N381"/>
      <c r="O381"/>
      <c r="P381"/>
      <c r="Q381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</row>
    <row r="382" spans="1:43" ht="13" customHeight="1" x14ac:dyDescent="0.25">
      <c r="A382"/>
      <c r="B382" s="334" t="s">
        <v>659</v>
      </c>
      <c r="C382" s="334" t="s">
        <v>553</v>
      </c>
      <c r="D382" s="335" t="s">
        <v>701</v>
      </c>
      <c r="E382" s="335" t="s">
        <v>5724</v>
      </c>
      <c r="F382" s="335" t="s">
        <v>699</v>
      </c>
      <c r="G382" s="382"/>
      <c r="H382"/>
      <c r="J382"/>
      <c r="K382"/>
      <c r="L382"/>
      <c r="M382"/>
      <c r="N382"/>
      <c r="O382"/>
      <c r="P382"/>
      <c r="Q382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</row>
    <row r="383" spans="1:43" ht="13" customHeight="1" x14ac:dyDescent="0.25">
      <c r="A383"/>
      <c r="B383" s="334" t="s">
        <v>5771</v>
      </c>
      <c r="C383" s="337" t="s">
        <v>190</v>
      </c>
      <c r="D383" s="335" t="s">
        <v>690</v>
      </c>
      <c r="E383" s="335" t="s">
        <v>5724</v>
      </c>
      <c r="F383" s="335" t="s">
        <v>702</v>
      </c>
      <c r="G383" s="383"/>
      <c r="H383"/>
      <c r="J383"/>
      <c r="K383"/>
      <c r="L383"/>
      <c r="M383"/>
      <c r="N383"/>
      <c r="O383"/>
      <c r="P383"/>
      <c r="Q383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</row>
    <row r="384" spans="1:43" ht="13" customHeight="1" x14ac:dyDescent="0.25">
      <c r="A384"/>
      <c r="B384" s="334" t="s">
        <v>5434</v>
      </c>
      <c r="C384" s="334" t="s">
        <v>5435</v>
      </c>
      <c r="D384" s="335" t="s">
        <v>750</v>
      </c>
      <c r="E384" s="335" t="s">
        <v>5724</v>
      </c>
      <c r="F384" s="335" t="s">
        <v>699</v>
      </c>
      <c r="G384" s="382"/>
      <c r="H384"/>
      <c r="J384"/>
      <c r="K384"/>
      <c r="L384"/>
      <c r="M384"/>
      <c r="N384"/>
      <c r="O384"/>
      <c r="P384"/>
      <c r="Q384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</row>
    <row r="385" spans="1:43" ht="13" customHeight="1" x14ac:dyDescent="0.25">
      <c r="A385"/>
      <c r="B385" s="334" t="s">
        <v>5386</v>
      </c>
      <c r="C385" s="334" t="s">
        <v>5387</v>
      </c>
      <c r="D385" s="335" t="s">
        <v>701</v>
      </c>
      <c r="E385" s="335" t="s">
        <v>5724</v>
      </c>
      <c r="F385" s="335" t="s">
        <v>721</v>
      </c>
      <c r="G385" s="382"/>
      <c r="H385"/>
      <c r="J385"/>
      <c r="K385"/>
      <c r="L385"/>
      <c r="M385"/>
      <c r="N385"/>
      <c r="O385"/>
      <c r="P385"/>
      <c r="Q385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</row>
    <row r="386" spans="1:43" ht="13" customHeight="1" x14ac:dyDescent="0.25">
      <c r="A386"/>
      <c r="B386" s="334" t="s">
        <v>135</v>
      </c>
      <c r="C386" s="337" t="s">
        <v>5943</v>
      </c>
      <c r="D386" s="335" t="s">
        <v>733</v>
      </c>
      <c r="E386" s="335" t="s">
        <v>5724</v>
      </c>
      <c r="F386" s="335" t="s">
        <v>718</v>
      </c>
      <c r="G386" s="382"/>
      <c r="H386"/>
      <c r="J386"/>
      <c r="K386"/>
      <c r="L386"/>
      <c r="M386"/>
      <c r="N386"/>
      <c r="O386"/>
      <c r="P386"/>
      <c r="Q386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</row>
    <row r="387" spans="1:43" ht="13" customHeight="1" x14ac:dyDescent="0.25">
      <c r="A387"/>
      <c r="B387" s="334" t="s">
        <v>3668</v>
      </c>
      <c r="C387" s="334" t="s">
        <v>4431</v>
      </c>
      <c r="D387" s="335" t="s">
        <v>737</v>
      </c>
      <c r="E387" s="335" t="s">
        <v>5724</v>
      </c>
      <c r="F387" s="335" t="s">
        <v>728</v>
      </c>
      <c r="G387" s="382"/>
      <c r="H387"/>
      <c r="J387"/>
      <c r="K387"/>
      <c r="L387"/>
      <c r="M387"/>
      <c r="N387"/>
      <c r="O387"/>
      <c r="P387"/>
      <c r="Q387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</row>
    <row r="388" spans="1:43" ht="13" customHeight="1" x14ac:dyDescent="0.25">
      <c r="A388"/>
      <c r="B388" s="334" t="s">
        <v>5053</v>
      </c>
      <c r="C388" s="334" t="s">
        <v>637</v>
      </c>
      <c r="D388" s="335" t="s">
        <v>714</v>
      </c>
      <c r="E388" s="335" t="s">
        <v>5724</v>
      </c>
      <c r="F388" s="335" t="s">
        <v>710</v>
      </c>
      <c r="G388" s="383"/>
      <c r="H388"/>
      <c r="I388"/>
      <c r="J388"/>
      <c r="K388"/>
      <c r="L388"/>
      <c r="M388"/>
      <c r="N388"/>
      <c r="O388"/>
      <c r="P388"/>
      <c r="Q388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</row>
    <row r="389" spans="1:43" ht="13" customHeight="1" x14ac:dyDescent="0.25">
      <c r="A389"/>
      <c r="B389" s="337" t="s">
        <v>1235</v>
      </c>
      <c r="C389" s="337" t="s">
        <v>115</v>
      </c>
      <c r="D389" s="335" t="s">
        <v>706</v>
      </c>
      <c r="E389" s="335" t="s">
        <v>5724</v>
      </c>
      <c r="F389" s="335" t="s">
        <v>699</v>
      </c>
      <c r="G389" s="382"/>
      <c r="H389"/>
      <c r="I389"/>
      <c r="J389"/>
      <c r="K389"/>
      <c r="L389"/>
      <c r="M389"/>
      <c r="N389"/>
      <c r="O389"/>
      <c r="P389"/>
      <c r="Q38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</row>
    <row r="390" spans="1:43" ht="13" customHeight="1" x14ac:dyDescent="0.25">
      <c r="A390"/>
      <c r="B390" s="334" t="s">
        <v>5889</v>
      </c>
      <c r="C390" s="337" t="s">
        <v>1872</v>
      </c>
      <c r="D390" s="335" t="s">
        <v>691</v>
      </c>
      <c r="E390" s="335" t="s">
        <v>5724</v>
      </c>
      <c r="F390" s="335" t="s">
        <v>751</v>
      </c>
      <c r="G390" s="382"/>
      <c r="H390"/>
      <c r="I390"/>
      <c r="J390"/>
      <c r="K390"/>
      <c r="L390"/>
      <c r="M390"/>
      <c r="N390"/>
      <c r="O390"/>
      <c r="P390"/>
      <c r="Q390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</row>
    <row r="391" spans="1:43" ht="13" customHeight="1" x14ac:dyDescent="0.25">
      <c r="A391"/>
      <c r="B391" s="334" t="s">
        <v>5895</v>
      </c>
      <c r="C391" s="337" t="s">
        <v>752</v>
      </c>
      <c r="D391" s="335" t="s">
        <v>691</v>
      </c>
      <c r="E391" s="335" t="s">
        <v>5724</v>
      </c>
      <c r="F391" s="335" t="s">
        <v>699</v>
      </c>
      <c r="G391" s="382"/>
      <c r="H391"/>
      <c r="I391"/>
      <c r="J391"/>
      <c r="K391"/>
      <c r="L391"/>
      <c r="M391"/>
      <c r="N391"/>
      <c r="O391"/>
      <c r="P391"/>
      <c r="Q391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</row>
    <row r="392" spans="1:43" ht="13" customHeight="1" x14ac:dyDescent="0.25">
      <c r="A392"/>
      <c r="B392" s="334" t="s">
        <v>2692</v>
      </c>
      <c r="C392" s="334" t="s">
        <v>638</v>
      </c>
      <c r="D392" s="335" t="s">
        <v>712</v>
      </c>
      <c r="E392" s="335" t="s">
        <v>5724</v>
      </c>
      <c r="F392" s="335" t="s">
        <v>721</v>
      </c>
      <c r="G392" s="382"/>
      <c r="H392"/>
      <c r="I392"/>
      <c r="J392"/>
      <c r="K392"/>
      <c r="L392"/>
      <c r="M392"/>
      <c r="N392"/>
      <c r="O392"/>
      <c r="P392"/>
      <c r="Q392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</row>
    <row r="393" spans="1:43" ht="13" customHeight="1" x14ac:dyDescent="0.25">
      <c r="A393"/>
      <c r="B393" s="334" t="s">
        <v>5437</v>
      </c>
      <c r="C393" s="334" t="s">
        <v>5438</v>
      </c>
      <c r="D393" s="335" t="s">
        <v>750</v>
      </c>
      <c r="E393" s="335" t="s">
        <v>5724</v>
      </c>
      <c r="F393" s="335" t="s">
        <v>702</v>
      </c>
      <c r="G393" s="382"/>
      <c r="H393"/>
      <c r="I393"/>
      <c r="J393"/>
      <c r="K393"/>
      <c r="L393"/>
      <c r="M393"/>
      <c r="N393"/>
      <c r="O393"/>
      <c r="P393"/>
      <c r="Q393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</row>
    <row r="394" spans="1:43" ht="13" customHeight="1" x14ac:dyDescent="0.25">
      <c r="A394"/>
      <c r="B394" s="334" t="s">
        <v>5890</v>
      </c>
      <c r="C394" s="337" t="s">
        <v>747</v>
      </c>
      <c r="D394" s="335" t="s">
        <v>691</v>
      </c>
      <c r="E394" s="335" t="s">
        <v>5724</v>
      </c>
      <c r="F394" s="335" t="s">
        <v>718</v>
      </c>
      <c r="G394" s="382"/>
      <c r="H394"/>
      <c r="I394"/>
      <c r="J394"/>
      <c r="K394"/>
      <c r="L394"/>
      <c r="M394"/>
      <c r="N394"/>
      <c r="O394"/>
      <c r="P394"/>
      <c r="Q394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</row>
    <row r="395" spans="1:43" ht="13" customHeight="1" x14ac:dyDescent="0.25">
      <c r="A395"/>
      <c r="B395" s="334" t="s">
        <v>5778</v>
      </c>
      <c r="C395" s="337" t="s">
        <v>5779</v>
      </c>
      <c r="D395" s="335" t="s">
        <v>739</v>
      </c>
      <c r="E395" s="335" t="s">
        <v>5724</v>
      </c>
      <c r="F395" s="335" t="s">
        <v>728</v>
      </c>
      <c r="G395" s="382"/>
      <c r="H395"/>
      <c r="I395"/>
      <c r="J395"/>
      <c r="K395"/>
      <c r="L395"/>
      <c r="M395"/>
      <c r="N395"/>
      <c r="O395"/>
      <c r="P395"/>
      <c r="Q395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</row>
    <row r="396" spans="1:43" ht="13" customHeight="1" x14ac:dyDescent="0.25">
      <c r="A396"/>
      <c r="B396" s="337" t="s">
        <v>5113</v>
      </c>
      <c r="C396" s="337" t="s">
        <v>663</v>
      </c>
      <c r="D396" s="335" t="s">
        <v>690</v>
      </c>
      <c r="E396" s="335" t="s">
        <v>5724</v>
      </c>
      <c r="F396" s="335" t="s">
        <v>699</v>
      </c>
      <c r="G396" s="382"/>
      <c r="H396"/>
      <c r="I396"/>
      <c r="J396"/>
      <c r="K396"/>
      <c r="L396"/>
      <c r="M396"/>
      <c r="N396"/>
      <c r="O396"/>
      <c r="P396"/>
      <c r="Q396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</row>
    <row r="397" spans="1:43" ht="13" customHeight="1" x14ac:dyDescent="0.25">
      <c r="A397"/>
      <c r="B397" s="334" t="s">
        <v>5908</v>
      </c>
      <c r="C397" s="337" t="s">
        <v>1318</v>
      </c>
      <c r="D397" s="335" t="s">
        <v>714</v>
      </c>
      <c r="E397" s="335" t="s">
        <v>5724</v>
      </c>
      <c r="F397" s="335" t="s">
        <v>721</v>
      </c>
      <c r="G397" s="383"/>
      <c r="H397"/>
      <c r="I397"/>
      <c r="J397"/>
      <c r="K397"/>
      <c r="L397"/>
      <c r="M397"/>
      <c r="N397"/>
      <c r="O397"/>
      <c r="P397"/>
      <c r="Q397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</row>
    <row r="398" spans="1:43" ht="13" customHeight="1" x14ac:dyDescent="0.25">
      <c r="A398"/>
      <c r="B398" s="334" t="s">
        <v>634</v>
      </c>
      <c r="C398" s="337" t="s">
        <v>1211</v>
      </c>
      <c r="D398" s="335" t="s">
        <v>736</v>
      </c>
      <c r="E398" s="335" t="s">
        <v>5724</v>
      </c>
      <c r="F398" s="335" t="s">
        <v>702</v>
      </c>
      <c r="G398" s="382"/>
      <c r="H398"/>
      <c r="I398" s="487"/>
      <c r="J398"/>
      <c r="K398"/>
      <c r="L398"/>
      <c r="M398"/>
      <c r="N398"/>
      <c r="O398"/>
      <c r="P398"/>
      <c r="Q398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</row>
    <row r="399" spans="1:43" ht="13" customHeight="1" x14ac:dyDescent="0.25">
      <c r="A399"/>
      <c r="B399" s="334" t="s">
        <v>650</v>
      </c>
      <c r="C399" s="334" t="s">
        <v>663</v>
      </c>
      <c r="D399" s="335" t="s">
        <v>706</v>
      </c>
      <c r="E399" s="335" t="s">
        <v>5724</v>
      </c>
      <c r="F399" s="340" t="s">
        <v>710</v>
      </c>
      <c r="G399" s="382"/>
      <c r="H399"/>
      <c r="I399" s="487"/>
      <c r="J399"/>
      <c r="K399"/>
      <c r="L399"/>
      <c r="M399"/>
      <c r="N399"/>
      <c r="O399"/>
      <c r="P399"/>
      <c r="Q39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</row>
    <row r="400" spans="1:43" ht="13" customHeight="1" x14ac:dyDescent="0.25">
      <c r="A400"/>
      <c r="B400" s="337" t="s">
        <v>5953</v>
      </c>
      <c r="C400" s="334" t="s">
        <v>1214</v>
      </c>
      <c r="D400" s="335" t="s">
        <v>712</v>
      </c>
      <c r="E400" s="335" t="s">
        <v>3059</v>
      </c>
      <c r="F400" s="335" t="s">
        <v>699</v>
      </c>
      <c r="G400" s="382"/>
      <c r="H400"/>
      <c r="I400" s="487"/>
      <c r="J400"/>
      <c r="K400"/>
      <c r="L400"/>
      <c r="M400"/>
      <c r="N400"/>
      <c r="O400"/>
      <c r="P400"/>
      <c r="Q400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</row>
    <row r="401" spans="1:43" ht="13" customHeight="1" x14ac:dyDescent="0.25">
      <c r="A401"/>
      <c r="B401" s="337" t="s">
        <v>4472</v>
      </c>
      <c r="C401" s="337" t="s">
        <v>3744</v>
      </c>
      <c r="D401" s="335" t="s">
        <v>731</v>
      </c>
      <c r="E401" s="335" t="s">
        <v>3059</v>
      </c>
      <c r="F401" s="335" t="s">
        <v>699</v>
      </c>
      <c r="G401" s="382"/>
      <c r="H401"/>
      <c r="I401" s="487"/>
      <c r="J401"/>
      <c r="K401"/>
      <c r="L401"/>
      <c r="M401"/>
      <c r="N401"/>
      <c r="O401"/>
      <c r="P401"/>
      <c r="Q401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</row>
    <row r="402" spans="1:43" ht="13" customHeight="1" x14ac:dyDescent="0.25">
      <c r="A402"/>
      <c r="B402" s="334" t="s">
        <v>2716</v>
      </c>
      <c r="C402" s="334" t="s">
        <v>707</v>
      </c>
      <c r="D402" s="335" t="s">
        <v>771</v>
      </c>
      <c r="E402" s="335" t="s">
        <v>3059</v>
      </c>
      <c r="F402" s="335" t="s">
        <v>710</v>
      </c>
      <c r="G402" s="382"/>
      <c r="H402"/>
      <c r="I402" s="487"/>
      <c r="J402"/>
      <c r="K402"/>
      <c r="L402"/>
      <c r="M402"/>
      <c r="N402"/>
      <c r="O402"/>
      <c r="P402"/>
      <c r="Q402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</row>
    <row r="403" spans="1:43" ht="13" customHeight="1" x14ac:dyDescent="0.25">
      <c r="A403"/>
      <c r="B403" s="339" t="s">
        <v>2144</v>
      </c>
      <c r="C403" s="339" t="s">
        <v>3629</v>
      </c>
      <c r="D403" s="335" t="s">
        <v>736</v>
      </c>
      <c r="E403" s="335" t="s">
        <v>3059</v>
      </c>
      <c r="F403" s="335" t="s">
        <v>718</v>
      </c>
      <c r="G403" s="382"/>
      <c r="H403"/>
      <c r="I403" s="487"/>
      <c r="J403"/>
      <c r="K403"/>
      <c r="L403"/>
      <c r="M403"/>
      <c r="N403"/>
      <c r="O403"/>
      <c r="P403"/>
      <c r="Q403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</row>
    <row r="404" spans="1:43" ht="13" customHeight="1" x14ac:dyDescent="0.25">
      <c r="A404"/>
      <c r="B404" s="334" t="s">
        <v>1617</v>
      </c>
      <c r="C404" s="334" t="s">
        <v>588</v>
      </c>
      <c r="D404" s="335" t="s">
        <v>720</v>
      </c>
      <c r="E404" s="335" t="s">
        <v>3059</v>
      </c>
      <c r="F404" s="335" t="s">
        <v>748</v>
      </c>
      <c r="G404" s="382"/>
      <c r="H404"/>
      <c r="I404" s="487"/>
      <c r="J404"/>
      <c r="K404"/>
      <c r="L404"/>
      <c r="M404"/>
      <c r="N404"/>
      <c r="O404"/>
      <c r="P404"/>
      <c r="Q404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</row>
    <row r="405" spans="1:43" ht="13" customHeight="1" x14ac:dyDescent="0.25">
      <c r="A405"/>
      <c r="B405" s="334" t="s">
        <v>3694</v>
      </c>
      <c r="C405" s="334" t="s">
        <v>535</v>
      </c>
      <c r="D405" s="335" t="s">
        <v>736</v>
      </c>
      <c r="E405" s="335" t="s">
        <v>3059</v>
      </c>
      <c r="F405" s="335" t="s">
        <v>728</v>
      </c>
      <c r="G405" s="382"/>
      <c r="H405"/>
      <c r="I405" s="487"/>
      <c r="J405"/>
      <c r="K405"/>
      <c r="L405"/>
      <c r="M405"/>
      <c r="N405"/>
      <c r="O405"/>
      <c r="P405"/>
      <c r="Q405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</row>
    <row r="406" spans="1:43" ht="13" customHeight="1" x14ac:dyDescent="0.25">
      <c r="A406"/>
      <c r="B406" s="334" t="s">
        <v>4483</v>
      </c>
      <c r="C406" s="334" t="s">
        <v>4484</v>
      </c>
      <c r="D406" s="335" t="s">
        <v>738</v>
      </c>
      <c r="E406" s="335" t="s">
        <v>3059</v>
      </c>
      <c r="F406" s="340" t="s">
        <v>721</v>
      </c>
      <c r="G406" s="382"/>
      <c r="H406"/>
      <c r="I406" s="487"/>
      <c r="J406"/>
      <c r="K406"/>
      <c r="L406"/>
      <c r="M406"/>
      <c r="N406"/>
      <c r="O406"/>
      <c r="P406"/>
      <c r="Q406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</row>
    <row r="407" spans="1:43" ht="13" customHeight="1" x14ac:dyDescent="0.25">
      <c r="A407"/>
      <c r="B407" s="339" t="s">
        <v>1858</v>
      </c>
      <c r="C407" s="339" t="s">
        <v>553</v>
      </c>
      <c r="D407" s="335" t="s">
        <v>719</v>
      </c>
      <c r="E407" s="335" t="s">
        <v>3059</v>
      </c>
      <c r="F407" s="335" t="s">
        <v>710</v>
      </c>
      <c r="G407" s="382"/>
      <c r="H407"/>
      <c r="I407" s="487"/>
      <c r="J407"/>
      <c r="K407"/>
      <c r="L407"/>
      <c r="M407"/>
      <c r="N407"/>
      <c r="O407"/>
      <c r="P407"/>
      <c r="Q407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</row>
    <row r="408" spans="1:43" ht="13" customHeight="1" x14ac:dyDescent="0.25">
      <c r="A408"/>
      <c r="B408" s="334" t="s">
        <v>1312</v>
      </c>
      <c r="C408" s="334" t="s">
        <v>641</v>
      </c>
      <c r="D408" s="335" t="s">
        <v>736</v>
      </c>
      <c r="E408" s="340" t="s">
        <v>3059</v>
      </c>
      <c r="F408" s="335" t="s">
        <v>751</v>
      </c>
      <c r="G408" s="382"/>
      <c r="H408"/>
      <c r="I408"/>
      <c r="J408"/>
      <c r="K408"/>
      <c r="L408"/>
      <c r="M408"/>
      <c r="N408"/>
      <c r="O408"/>
      <c r="P408"/>
      <c r="Q408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</row>
    <row r="409" spans="1:43" ht="13" customHeight="1" x14ac:dyDescent="0.25">
      <c r="A409"/>
      <c r="B409" s="337" t="s">
        <v>4489</v>
      </c>
      <c r="C409" s="337" t="s">
        <v>604</v>
      </c>
      <c r="D409" s="335" t="s">
        <v>737</v>
      </c>
      <c r="E409" s="335" t="s">
        <v>3059</v>
      </c>
      <c r="F409" s="335" t="s">
        <v>710</v>
      </c>
      <c r="G409" s="382"/>
      <c r="H409"/>
      <c r="I409"/>
      <c r="J409"/>
      <c r="K409"/>
      <c r="L409"/>
      <c r="M409"/>
      <c r="N409"/>
      <c r="O409"/>
      <c r="P409"/>
      <c r="Q40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</row>
    <row r="410" spans="1:43" ht="13" customHeight="1" x14ac:dyDescent="0.25">
      <c r="A410"/>
      <c r="B410" s="337" t="s">
        <v>5058</v>
      </c>
      <c r="C410" s="337" t="s">
        <v>813</v>
      </c>
      <c r="D410" s="335" t="s">
        <v>714</v>
      </c>
      <c r="E410" s="335" t="s">
        <v>3059</v>
      </c>
      <c r="F410" s="335" t="s">
        <v>699</v>
      </c>
      <c r="G410" s="383"/>
      <c r="H410"/>
      <c r="I410"/>
      <c r="J410"/>
      <c r="K410"/>
      <c r="L410"/>
      <c r="M410"/>
      <c r="N410"/>
      <c r="O410"/>
      <c r="P410"/>
      <c r="Q410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</row>
    <row r="411" spans="1:43" ht="13" customHeight="1" x14ac:dyDescent="0.25">
      <c r="A411"/>
      <c r="B411" s="334" t="s">
        <v>722</v>
      </c>
      <c r="C411" s="334" t="s">
        <v>3696</v>
      </c>
      <c r="D411" s="335" t="s">
        <v>736</v>
      </c>
      <c r="E411" s="335" t="s">
        <v>3059</v>
      </c>
      <c r="F411" s="335" t="s">
        <v>710</v>
      </c>
      <c r="G411" s="382"/>
      <c r="H411"/>
      <c r="I411"/>
      <c r="J411"/>
      <c r="K411"/>
      <c r="L411"/>
      <c r="M411"/>
      <c r="N411"/>
      <c r="O411"/>
      <c r="P411"/>
      <c r="Q411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</row>
    <row r="412" spans="1:43" ht="13" customHeight="1" x14ac:dyDescent="0.25">
      <c r="A412"/>
      <c r="B412" s="337" t="s">
        <v>2732</v>
      </c>
      <c r="C412" s="337" t="s">
        <v>648</v>
      </c>
      <c r="D412" s="335" t="s">
        <v>714</v>
      </c>
      <c r="E412" s="335" t="s">
        <v>3059</v>
      </c>
      <c r="F412" s="335" t="s">
        <v>702</v>
      </c>
      <c r="G412" s="383"/>
      <c r="H412"/>
      <c r="I412"/>
      <c r="J412"/>
      <c r="K412"/>
      <c r="L412"/>
      <c r="M412"/>
      <c r="N412"/>
      <c r="O412"/>
      <c r="P412"/>
      <c r="Q412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</row>
    <row r="413" spans="1:43" ht="13" customHeight="1" x14ac:dyDescent="0.25">
      <c r="A413"/>
      <c r="B413" s="334" t="s">
        <v>3324</v>
      </c>
      <c r="C413" s="334" t="s">
        <v>557</v>
      </c>
      <c r="D413" s="335" t="s">
        <v>725</v>
      </c>
      <c r="E413" s="335" t="s">
        <v>3059</v>
      </c>
      <c r="F413" s="335" t="s">
        <v>710</v>
      </c>
      <c r="G413" s="382"/>
      <c r="H413"/>
      <c r="I413"/>
      <c r="J413"/>
      <c r="K413"/>
      <c r="L413"/>
      <c r="M413"/>
      <c r="N413"/>
      <c r="O413"/>
      <c r="P413"/>
      <c r="Q413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</row>
    <row r="414" spans="1:43" ht="13" customHeight="1" x14ac:dyDescent="0.25">
      <c r="A414"/>
      <c r="B414" s="337" t="s">
        <v>3332</v>
      </c>
      <c r="C414" s="337" t="s">
        <v>746</v>
      </c>
      <c r="D414" s="335" t="s">
        <v>613</v>
      </c>
      <c r="E414" s="335" t="s">
        <v>3059</v>
      </c>
      <c r="F414" s="335" t="s">
        <v>702</v>
      </c>
      <c r="G414" s="382"/>
      <c r="H414"/>
      <c r="I414"/>
      <c r="J414"/>
      <c r="K414"/>
      <c r="L414"/>
      <c r="M414"/>
      <c r="N414"/>
      <c r="O414"/>
      <c r="P414"/>
      <c r="Q414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</row>
    <row r="415" spans="1:43" ht="13" customHeight="1" x14ac:dyDescent="0.25">
      <c r="A415"/>
      <c r="B415" s="337" t="s">
        <v>2435</v>
      </c>
      <c r="C415" s="337" t="s">
        <v>766</v>
      </c>
      <c r="D415" s="335" t="s">
        <v>713</v>
      </c>
      <c r="E415" s="340" t="s">
        <v>3059</v>
      </c>
      <c r="F415" s="335" t="s">
        <v>721</v>
      </c>
      <c r="G415" s="383"/>
      <c r="H415"/>
      <c r="I415"/>
      <c r="J415"/>
      <c r="K415"/>
      <c r="L415"/>
      <c r="M415"/>
      <c r="N415"/>
      <c r="O415"/>
      <c r="P415"/>
      <c r="Q415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</row>
    <row r="416" spans="1:43" ht="13" customHeight="1" x14ac:dyDescent="0.25">
      <c r="A416"/>
      <c r="B416" s="334" t="s">
        <v>1595</v>
      </c>
      <c r="C416" s="334" t="s">
        <v>779</v>
      </c>
      <c r="D416" s="335" t="s">
        <v>704</v>
      </c>
      <c r="E416" s="335" t="s">
        <v>3059</v>
      </c>
      <c r="F416" s="335" t="s">
        <v>748</v>
      </c>
      <c r="G416" s="382"/>
      <c r="H416"/>
      <c r="I416"/>
      <c r="J416"/>
      <c r="K416"/>
      <c r="L416"/>
      <c r="M416"/>
      <c r="N416"/>
      <c r="O416"/>
      <c r="P416"/>
      <c r="Q416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</row>
    <row r="417" spans="1:43" ht="13" customHeight="1" x14ac:dyDescent="0.25">
      <c r="A417"/>
      <c r="B417" s="339" t="s">
        <v>1595</v>
      </c>
      <c r="C417" s="339" t="s">
        <v>3710</v>
      </c>
      <c r="D417" s="335" t="s">
        <v>692</v>
      </c>
      <c r="E417" s="335" t="s">
        <v>3059</v>
      </c>
      <c r="F417" s="335" t="s">
        <v>699</v>
      </c>
      <c r="G417" s="382"/>
      <c r="H417"/>
      <c r="I417"/>
      <c r="J417"/>
      <c r="K417"/>
      <c r="L417"/>
      <c r="M417"/>
      <c r="N417"/>
      <c r="O417"/>
      <c r="P417"/>
      <c r="Q417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</row>
    <row r="418" spans="1:43" ht="13" customHeight="1" x14ac:dyDescent="0.25">
      <c r="A418"/>
      <c r="B418" s="334" t="s">
        <v>5432</v>
      </c>
      <c r="C418" s="334" t="s">
        <v>5433</v>
      </c>
      <c r="D418" s="335" t="s">
        <v>750</v>
      </c>
      <c r="E418" s="335" t="s">
        <v>3059</v>
      </c>
      <c r="F418" s="335" t="s">
        <v>721</v>
      </c>
      <c r="G418" s="382"/>
      <c r="H418"/>
      <c r="I418"/>
      <c r="J418"/>
      <c r="K418"/>
      <c r="L418"/>
      <c r="M418"/>
      <c r="N418"/>
      <c r="O418"/>
      <c r="P418"/>
      <c r="Q418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</row>
    <row r="419" spans="1:43" ht="13" customHeight="1" x14ac:dyDescent="0.25">
      <c r="A419"/>
      <c r="B419" s="334" t="s">
        <v>5358</v>
      </c>
      <c r="C419" s="334" t="s">
        <v>5359</v>
      </c>
      <c r="D419" s="335" t="s">
        <v>714</v>
      </c>
      <c r="E419" s="335" t="s">
        <v>3059</v>
      </c>
      <c r="F419" s="335" t="s">
        <v>699</v>
      </c>
      <c r="G419" s="382"/>
      <c r="H419"/>
      <c r="I419"/>
      <c r="J419"/>
      <c r="K419"/>
      <c r="L419"/>
      <c r="M419"/>
      <c r="N419"/>
      <c r="O419"/>
      <c r="P419"/>
      <c r="Q41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</row>
    <row r="420" spans="1:43" ht="13" customHeight="1" x14ac:dyDescent="0.25">
      <c r="A420"/>
      <c r="B420" s="337" t="s">
        <v>806</v>
      </c>
      <c r="C420" s="337" t="s">
        <v>190</v>
      </c>
      <c r="D420" s="335" t="s">
        <v>719</v>
      </c>
      <c r="E420" s="335" t="s">
        <v>3059</v>
      </c>
      <c r="F420" s="335" t="s">
        <v>718</v>
      </c>
      <c r="G420" s="382"/>
      <c r="H420"/>
      <c r="I420"/>
      <c r="J420"/>
      <c r="K420"/>
      <c r="L420"/>
      <c r="M420"/>
      <c r="N420"/>
      <c r="O420"/>
      <c r="P420"/>
      <c r="Q420"/>
      <c r="R420" s="176"/>
      <c r="S420" s="176"/>
      <c r="T420" s="176"/>
      <c r="U420" s="176"/>
      <c r="V420" s="176"/>
      <c r="W420" s="176"/>
      <c r="X420" s="176"/>
      <c r="Y420" s="176"/>
      <c r="Z420" s="176"/>
      <c r="AA420" s="176"/>
      <c r="AB420" s="176"/>
      <c r="AC420" s="176"/>
      <c r="AD420" s="176"/>
      <c r="AE420" s="176"/>
      <c r="AF420" s="176"/>
      <c r="AG420" s="176"/>
      <c r="AH420" s="176"/>
      <c r="AI420" s="176"/>
      <c r="AJ420" s="176"/>
      <c r="AK420" s="176"/>
      <c r="AL420" s="176"/>
      <c r="AM420" s="176"/>
      <c r="AN420" s="176"/>
      <c r="AO420" s="176"/>
      <c r="AP420" s="176"/>
      <c r="AQ420" s="176"/>
    </row>
    <row r="421" spans="1:43" ht="13" customHeight="1" x14ac:dyDescent="0.25">
      <c r="A421"/>
      <c r="B421" s="334" t="s">
        <v>180</v>
      </c>
      <c r="C421" s="334" t="s">
        <v>816</v>
      </c>
      <c r="D421" s="335" t="s">
        <v>750</v>
      </c>
      <c r="E421" s="335" t="s">
        <v>3059</v>
      </c>
      <c r="F421" s="335" t="s">
        <v>702</v>
      </c>
      <c r="G421" s="382"/>
      <c r="H421"/>
      <c r="I421"/>
      <c r="J421"/>
      <c r="K421"/>
      <c r="L421"/>
      <c r="M421"/>
      <c r="N421"/>
      <c r="O421"/>
      <c r="P421"/>
      <c r="Q421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</row>
    <row r="422" spans="1:43" ht="13" customHeight="1" x14ac:dyDescent="0.25">
      <c r="A422"/>
      <c r="B422" s="334" t="s">
        <v>5023</v>
      </c>
      <c r="C422" s="334" t="s">
        <v>603</v>
      </c>
      <c r="D422" s="335" t="s">
        <v>767</v>
      </c>
      <c r="E422" s="335" t="s">
        <v>3059</v>
      </c>
      <c r="F422" s="335" t="s">
        <v>702</v>
      </c>
      <c r="G422" s="382"/>
      <c r="H422"/>
      <c r="I422"/>
      <c r="J422"/>
      <c r="K422"/>
      <c r="L422"/>
      <c r="M422"/>
      <c r="N422"/>
      <c r="O422"/>
      <c r="P422"/>
      <c r="Q422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</row>
    <row r="423" spans="1:43" ht="13" customHeight="1" x14ac:dyDescent="0.25">
      <c r="A423"/>
      <c r="B423" s="334" t="s">
        <v>1629</v>
      </c>
      <c r="C423" s="334" t="s">
        <v>404</v>
      </c>
      <c r="D423" s="335" t="s">
        <v>736</v>
      </c>
      <c r="E423" s="335" t="s">
        <v>3059</v>
      </c>
      <c r="F423" s="335" t="s">
        <v>710</v>
      </c>
      <c r="G423" s="382"/>
      <c r="H423"/>
      <c r="I423"/>
      <c r="J423"/>
      <c r="K423"/>
      <c r="L423"/>
      <c r="M423"/>
      <c r="N423"/>
      <c r="O423"/>
      <c r="P423"/>
      <c r="Q423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</row>
    <row r="424" spans="1:43" ht="13" customHeight="1" x14ac:dyDescent="0.25">
      <c r="A424"/>
      <c r="B424" s="334" t="s">
        <v>3016</v>
      </c>
      <c r="C424" s="334" t="s">
        <v>3017</v>
      </c>
      <c r="D424" s="335" t="s">
        <v>771</v>
      </c>
      <c r="E424" s="335" t="s">
        <v>3059</v>
      </c>
      <c r="F424" s="335" t="s">
        <v>748</v>
      </c>
      <c r="G424" s="382"/>
      <c r="H424"/>
      <c r="I424"/>
      <c r="J424"/>
      <c r="K424"/>
      <c r="L424"/>
      <c r="M424"/>
      <c r="N424"/>
      <c r="O424"/>
      <c r="P424"/>
      <c r="Q424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</row>
    <row r="425" spans="1:43" ht="13" customHeight="1" x14ac:dyDescent="0.25">
      <c r="A425"/>
      <c r="B425" s="337" t="s">
        <v>5025</v>
      </c>
      <c r="C425" s="337" t="s">
        <v>804</v>
      </c>
      <c r="D425" s="335" t="s">
        <v>1550</v>
      </c>
      <c r="E425" s="335" t="s">
        <v>3059</v>
      </c>
      <c r="F425" s="335" t="s">
        <v>699</v>
      </c>
      <c r="G425" s="382"/>
      <c r="H425"/>
      <c r="I425"/>
      <c r="J425"/>
      <c r="K425"/>
      <c r="L425"/>
      <c r="M425"/>
      <c r="N425"/>
      <c r="O425"/>
      <c r="P425"/>
      <c r="Q425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</row>
    <row r="426" spans="1:43" ht="13" customHeight="1" x14ac:dyDescent="0.25">
      <c r="A426"/>
      <c r="B426" s="339" t="s">
        <v>3261</v>
      </c>
      <c r="C426" s="339" t="s">
        <v>727</v>
      </c>
      <c r="D426" s="335" t="s">
        <v>713</v>
      </c>
      <c r="E426" s="335" t="s">
        <v>3059</v>
      </c>
      <c r="F426" s="335" t="s">
        <v>699</v>
      </c>
      <c r="G426" s="382"/>
      <c r="H426"/>
      <c r="I426"/>
      <c r="J426"/>
      <c r="K426"/>
      <c r="L426"/>
      <c r="M426"/>
      <c r="N426"/>
      <c r="O426"/>
      <c r="P426"/>
      <c r="Q426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</row>
    <row r="427" spans="1:43" ht="13" customHeight="1" x14ac:dyDescent="0.25">
      <c r="A427"/>
      <c r="B427" s="334" t="s">
        <v>534</v>
      </c>
      <c r="C427" s="334" t="s">
        <v>618</v>
      </c>
      <c r="D427" s="335" t="s">
        <v>690</v>
      </c>
      <c r="E427" s="335" t="s">
        <v>3059</v>
      </c>
      <c r="F427" s="335" t="s">
        <v>702</v>
      </c>
      <c r="G427" s="382"/>
      <c r="H427"/>
      <c r="I427"/>
      <c r="J427"/>
      <c r="K427"/>
      <c r="L427"/>
      <c r="M427"/>
      <c r="N427"/>
      <c r="O427"/>
      <c r="P427"/>
      <c r="Q427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</row>
    <row r="428" spans="1:43" ht="13" customHeight="1" x14ac:dyDescent="0.25">
      <c r="A428"/>
      <c r="B428" s="334" t="s">
        <v>778</v>
      </c>
      <c r="C428" s="334" t="s">
        <v>5461</v>
      </c>
      <c r="D428" s="335" t="s">
        <v>733</v>
      </c>
      <c r="E428" s="335" t="s">
        <v>3059</v>
      </c>
      <c r="F428" s="335" t="s">
        <v>710</v>
      </c>
      <c r="G428" s="382"/>
      <c r="H428"/>
      <c r="I428"/>
      <c r="J428"/>
      <c r="K428"/>
      <c r="L428"/>
      <c r="M428"/>
      <c r="N428"/>
      <c r="O428"/>
      <c r="P428"/>
      <c r="Q428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</row>
    <row r="429" spans="1:43" ht="13" customHeight="1" x14ac:dyDescent="0.25">
      <c r="A429"/>
      <c r="B429" s="337" t="s">
        <v>2153</v>
      </c>
      <c r="C429" s="337" t="s">
        <v>753</v>
      </c>
      <c r="D429" s="335" t="s">
        <v>690</v>
      </c>
      <c r="E429" s="335" t="s">
        <v>3059</v>
      </c>
      <c r="F429" s="335" t="s">
        <v>721</v>
      </c>
      <c r="G429" s="382"/>
      <c r="H429"/>
      <c r="I429"/>
      <c r="J429"/>
      <c r="K429"/>
      <c r="L429"/>
      <c r="M429"/>
      <c r="N429"/>
      <c r="O429"/>
      <c r="P429"/>
      <c r="Q42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</row>
    <row r="430" spans="1:43" ht="13" customHeight="1" x14ac:dyDescent="0.25">
      <c r="A430"/>
      <c r="B430" s="337" t="s">
        <v>68</v>
      </c>
      <c r="C430" s="337" t="s">
        <v>610</v>
      </c>
      <c r="D430" s="335" t="s">
        <v>704</v>
      </c>
      <c r="E430" s="335" t="s">
        <v>3059</v>
      </c>
      <c r="F430" s="335" t="s">
        <v>710</v>
      </c>
      <c r="G430" s="382"/>
      <c r="H430"/>
      <c r="I430"/>
      <c r="J430"/>
      <c r="K430"/>
      <c r="L430"/>
      <c r="M430"/>
      <c r="N430"/>
      <c r="O430"/>
      <c r="P430"/>
      <c r="Q430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</row>
    <row r="431" spans="1:43" ht="13" customHeight="1" x14ac:dyDescent="0.25">
      <c r="A431"/>
      <c r="B431" s="337" t="s">
        <v>2150</v>
      </c>
      <c r="C431" s="337" t="s">
        <v>568</v>
      </c>
      <c r="D431" s="335" t="s">
        <v>738</v>
      </c>
      <c r="E431" s="335" t="s">
        <v>3059</v>
      </c>
      <c r="F431" s="335" t="s">
        <v>702</v>
      </c>
      <c r="G431" s="382"/>
      <c r="H431"/>
      <c r="I431"/>
      <c r="J431"/>
      <c r="K431"/>
      <c r="L431"/>
      <c r="M431"/>
      <c r="N431"/>
      <c r="O431"/>
      <c r="P431"/>
      <c r="Q431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</row>
    <row r="432" spans="1:43" ht="13" customHeight="1" x14ac:dyDescent="0.25">
      <c r="A432"/>
      <c r="B432" s="337" t="s">
        <v>5091</v>
      </c>
      <c r="C432" s="337" t="s">
        <v>3340</v>
      </c>
      <c r="D432" s="335" t="s">
        <v>777</v>
      </c>
      <c r="E432" s="335" t="s">
        <v>3059</v>
      </c>
      <c r="F432" s="335" t="s">
        <v>699</v>
      </c>
      <c r="G432" s="382"/>
      <c r="H432"/>
      <c r="I432"/>
      <c r="J432"/>
      <c r="K432"/>
      <c r="L432"/>
      <c r="M432"/>
      <c r="N432"/>
      <c r="O432"/>
      <c r="P432"/>
      <c r="Q432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</row>
    <row r="433" spans="1:43" ht="13" customHeight="1" x14ac:dyDescent="0.25">
      <c r="A433"/>
      <c r="B433" s="334" t="s">
        <v>2698</v>
      </c>
      <c r="C433" s="334" t="s">
        <v>539</v>
      </c>
      <c r="D433" s="335" t="s">
        <v>706</v>
      </c>
      <c r="E433" s="335" t="s">
        <v>3059</v>
      </c>
      <c r="F433" s="335" t="s">
        <v>710</v>
      </c>
      <c r="G433" s="383"/>
      <c r="H433"/>
      <c r="I433"/>
      <c r="J433"/>
      <c r="K433"/>
      <c r="L433"/>
      <c r="M433"/>
      <c r="N433"/>
      <c r="O433"/>
      <c r="P433"/>
      <c r="Q433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</row>
    <row r="434" spans="1:43" ht="13" customHeight="1" x14ac:dyDescent="0.25">
      <c r="A434"/>
      <c r="B434" s="334" t="s">
        <v>1329</v>
      </c>
      <c r="C434" s="334" t="s">
        <v>599</v>
      </c>
      <c r="D434" s="335" t="s">
        <v>712</v>
      </c>
      <c r="E434" s="335" t="s">
        <v>3059</v>
      </c>
      <c r="F434" s="335" t="s">
        <v>751</v>
      </c>
      <c r="G434" s="382"/>
      <c r="H434"/>
      <c r="I434"/>
      <c r="J434"/>
      <c r="K434"/>
      <c r="L434"/>
      <c r="M434"/>
      <c r="N434"/>
      <c r="O434"/>
      <c r="P434"/>
      <c r="Q434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</row>
    <row r="435" spans="1:43" ht="13" customHeight="1" x14ac:dyDescent="0.25">
      <c r="A435"/>
      <c r="B435" s="334" t="s">
        <v>175</v>
      </c>
      <c r="C435" s="334" t="s">
        <v>3657</v>
      </c>
      <c r="D435" s="335" t="s">
        <v>692</v>
      </c>
      <c r="E435" s="335" t="s">
        <v>3059</v>
      </c>
      <c r="F435" s="335" t="s">
        <v>748</v>
      </c>
      <c r="G435" s="382"/>
      <c r="H435"/>
      <c r="I435"/>
      <c r="J435"/>
      <c r="K435"/>
      <c r="L435"/>
      <c r="M435"/>
      <c r="N435"/>
      <c r="O435"/>
      <c r="P435"/>
      <c r="Q435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</row>
    <row r="436" spans="1:43" ht="13" customHeight="1" x14ac:dyDescent="0.25">
      <c r="A436"/>
      <c r="B436" s="334" t="s">
        <v>4539</v>
      </c>
      <c r="C436" s="334" t="s">
        <v>4540</v>
      </c>
      <c r="D436" s="335" t="s">
        <v>738</v>
      </c>
      <c r="E436" s="340" t="s">
        <v>3059</v>
      </c>
      <c r="F436" s="340" t="s">
        <v>702</v>
      </c>
      <c r="G436" s="382"/>
      <c r="H436"/>
      <c r="I436"/>
      <c r="J436"/>
      <c r="K436"/>
      <c r="L436"/>
      <c r="M436"/>
      <c r="N436"/>
      <c r="O436"/>
      <c r="P436"/>
      <c r="Q436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</row>
    <row r="437" spans="1:43" ht="13" customHeight="1" x14ac:dyDescent="0.25">
      <c r="A437"/>
      <c r="B437" s="334" t="s">
        <v>5876</v>
      </c>
      <c r="C437" s="337" t="s">
        <v>816</v>
      </c>
      <c r="D437" s="335" t="s">
        <v>767</v>
      </c>
      <c r="E437" s="335" t="s">
        <v>3059</v>
      </c>
      <c r="F437" s="335" t="s">
        <v>699</v>
      </c>
      <c r="G437" s="382"/>
      <c r="H437"/>
      <c r="I437"/>
      <c r="J437"/>
      <c r="K437"/>
      <c r="L437"/>
      <c r="M437"/>
      <c r="N437"/>
      <c r="O437"/>
      <c r="P437"/>
      <c r="Q437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</row>
    <row r="438" spans="1:43" ht="13" customHeight="1" x14ac:dyDescent="0.25">
      <c r="A438"/>
      <c r="B438" s="334" t="s">
        <v>70</v>
      </c>
      <c r="C438" s="334" t="s">
        <v>599</v>
      </c>
      <c r="D438" s="335" t="s">
        <v>777</v>
      </c>
      <c r="E438" s="335" t="s">
        <v>3059</v>
      </c>
      <c r="F438" s="335" t="s">
        <v>710</v>
      </c>
      <c r="G438" s="382"/>
      <c r="H438"/>
      <c r="I438"/>
      <c r="J438"/>
      <c r="K438"/>
      <c r="L438"/>
      <c r="M438"/>
      <c r="N438"/>
      <c r="O438"/>
      <c r="P438"/>
      <c r="Q438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</row>
    <row r="439" spans="1:43" ht="13" customHeight="1" x14ac:dyDescent="0.25">
      <c r="A439"/>
      <c r="B439" s="334" t="s">
        <v>666</v>
      </c>
      <c r="C439" s="334" t="s">
        <v>553</v>
      </c>
      <c r="D439" s="335" t="s">
        <v>720</v>
      </c>
      <c r="E439" s="335" t="s">
        <v>3059</v>
      </c>
      <c r="F439" s="340" t="s">
        <v>710</v>
      </c>
      <c r="G439" s="382"/>
      <c r="H439"/>
      <c r="I439"/>
      <c r="J439"/>
      <c r="K439"/>
      <c r="L439"/>
      <c r="M439"/>
      <c r="N439"/>
      <c r="O439"/>
      <c r="P439"/>
      <c r="Q43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</row>
    <row r="440" spans="1:43" ht="13" customHeight="1" x14ac:dyDescent="0.25">
      <c r="A440"/>
      <c r="B440" s="334" t="s">
        <v>1212</v>
      </c>
      <c r="C440" s="334" t="s">
        <v>3726</v>
      </c>
      <c r="D440" s="335" t="s">
        <v>777</v>
      </c>
      <c r="E440" s="335" t="s">
        <v>543</v>
      </c>
      <c r="F440" s="335" t="s">
        <v>702</v>
      </c>
      <c r="G440" s="382"/>
      <c r="H440"/>
      <c r="I440"/>
      <c r="J440"/>
      <c r="K440"/>
      <c r="L440"/>
      <c r="M440"/>
      <c r="N440"/>
      <c r="O440"/>
      <c r="P440"/>
      <c r="Q440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</row>
    <row r="441" spans="1:43" ht="13" customHeight="1" x14ac:dyDescent="0.25">
      <c r="A441"/>
      <c r="B441" s="334" t="s">
        <v>2138</v>
      </c>
      <c r="C441" s="334" t="s">
        <v>674</v>
      </c>
      <c r="D441" s="335" t="s">
        <v>767</v>
      </c>
      <c r="E441" s="335" t="s">
        <v>543</v>
      </c>
      <c r="F441" s="335" t="s">
        <v>728</v>
      </c>
      <c r="G441" s="382"/>
      <c r="H441"/>
      <c r="I441"/>
      <c r="J441"/>
      <c r="K441"/>
      <c r="L441"/>
      <c r="M441"/>
      <c r="N441"/>
      <c r="O441"/>
      <c r="P441"/>
      <c r="Q441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</row>
    <row r="442" spans="1:43" ht="13" customHeight="1" x14ac:dyDescent="0.25">
      <c r="A442"/>
      <c r="B442" s="334" t="s">
        <v>3680</v>
      </c>
      <c r="C442" s="334" t="s">
        <v>3681</v>
      </c>
      <c r="D442" s="335" t="s">
        <v>1550</v>
      </c>
      <c r="E442" s="335" t="s">
        <v>543</v>
      </c>
      <c r="F442" s="335" t="s">
        <v>3350</v>
      </c>
      <c r="G442" s="382"/>
      <c r="H442"/>
      <c r="I442"/>
      <c r="J442"/>
      <c r="K442"/>
      <c r="L442"/>
      <c r="M442"/>
      <c r="N442"/>
      <c r="O442"/>
      <c r="P442"/>
      <c r="Q442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</row>
    <row r="443" spans="1:43" ht="13" customHeight="1" x14ac:dyDescent="0.25">
      <c r="A443"/>
      <c r="B443" s="334" t="s">
        <v>5950</v>
      </c>
      <c r="C443" s="337" t="s">
        <v>137</v>
      </c>
      <c r="D443" s="335" t="s">
        <v>717</v>
      </c>
      <c r="E443" s="335" t="s">
        <v>543</v>
      </c>
      <c r="F443" s="335" t="s">
        <v>710</v>
      </c>
      <c r="G443" s="382"/>
      <c r="H443"/>
      <c r="I443"/>
      <c r="J443"/>
      <c r="K443"/>
      <c r="L443"/>
      <c r="M443"/>
      <c r="N443"/>
      <c r="O443"/>
      <c r="P443"/>
      <c r="Q443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</row>
    <row r="444" spans="1:43" ht="13" customHeight="1" x14ac:dyDescent="0.25">
      <c r="A444"/>
      <c r="B444" s="337" t="s">
        <v>2439</v>
      </c>
      <c r="C444" s="337" t="s">
        <v>2440</v>
      </c>
      <c r="D444" s="335" t="s">
        <v>708</v>
      </c>
      <c r="E444" s="335" t="s">
        <v>543</v>
      </c>
      <c r="F444" s="335" t="s">
        <v>702</v>
      </c>
      <c r="G444" s="382"/>
      <c r="H444"/>
      <c r="I444"/>
      <c r="J444"/>
      <c r="K444"/>
      <c r="L444"/>
      <c r="M444"/>
      <c r="N444"/>
      <c r="O444"/>
      <c r="P444"/>
      <c r="Q444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</row>
    <row r="445" spans="1:43" ht="13" customHeight="1" x14ac:dyDescent="0.25">
      <c r="A445"/>
      <c r="B445" s="334" t="s">
        <v>764</v>
      </c>
      <c r="C445" s="334" t="s">
        <v>747</v>
      </c>
      <c r="D445" s="335" t="s">
        <v>704</v>
      </c>
      <c r="E445" s="335" t="s">
        <v>543</v>
      </c>
      <c r="F445" s="335" t="s">
        <v>3350</v>
      </c>
      <c r="G445" s="382"/>
      <c r="H445"/>
      <c r="I445"/>
      <c r="J445"/>
      <c r="K445"/>
      <c r="L445"/>
      <c r="M445"/>
      <c r="N445"/>
      <c r="O445"/>
      <c r="P445"/>
      <c r="Q445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</row>
    <row r="446" spans="1:43" ht="13" customHeight="1" x14ac:dyDescent="0.25">
      <c r="A446"/>
      <c r="B446" s="334" t="s">
        <v>3749</v>
      </c>
      <c r="C446" s="334" t="s">
        <v>1591</v>
      </c>
      <c r="D446" s="335" t="s">
        <v>613</v>
      </c>
      <c r="E446" s="335" t="s">
        <v>543</v>
      </c>
      <c r="F446" s="335" t="s">
        <v>699</v>
      </c>
      <c r="G446" s="382"/>
      <c r="H446"/>
      <c r="I446"/>
      <c r="J446"/>
      <c r="K446"/>
      <c r="L446"/>
      <c r="M446"/>
      <c r="N446"/>
      <c r="O446"/>
      <c r="P446"/>
      <c r="Q446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</row>
    <row r="447" spans="1:43" ht="13" customHeight="1" x14ac:dyDescent="0.25">
      <c r="A447"/>
      <c r="B447" s="334" t="s">
        <v>5056</v>
      </c>
      <c r="C447" s="334" t="s">
        <v>5057</v>
      </c>
      <c r="D447" s="335" t="s">
        <v>720</v>
      </c>
      <c r="E447" s="335" t="s">
        <v>543</v>
      </c>
      <c r="F447" s="340" t="s">
        <v>699</v>
      </c>
      <c r="G447" s="382"/>
      <c r="H447"/>
      <c r="I447"/>
      <c r="J447"/>
      <c r="K447"/>
      <c r="L447"/>
      <c r="M447"/>
      <c r="N447"/>
      <c r="O447"/>
      <c r="P447"/>
      <c r="Q447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</row>
    <row r="448" spans="1:43" ht="13" customHeight="1" x14ac:dyDescent="0.25">
      <c r="A448"/>
      <c r="B448" s="334" t="s">
        <v>1666</v>
      </c>
      <c r="C448" s="334" t="s">
        <v>773</v>
      </c>
      <c r="D448" s="335" t="s">
        <v>630</v>
      </c>
      <c r="E448" s="335" t="s">
        <v>543</v>
      </c>
      <c r="F448" s="335" t="s">
        <v>718</v>
      </c>
      <c r="G448" s="382"/>
      <c r="H448"/>
      <c r="I448"/>
      <c r="J448"/>
      <c r="K448"/>
      <c r="L448"/>
      <c r="M448"/>
      <c r="N448"/>
      <c r="O448"/>
      <c r="P448"/>
      <c r="Q448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</row>
    <row r="449" spans="1:43" ht="13" customHeight="1" x14ac:dyDescent="0.25">
      <c r="A449"/>
      <c r="B449" s="334" t="s">
        <v>5226</v>
      </c>
      <c r="C449" s="337" t="s">
        <v>5750</v>
      </c>
      <c r="D449" s="335" t="s">
        <v>615</v>
      </c>
      <c r="E449" s="335" t="s">
        <v>543</v>
      </c>
      <c r="F449" s="335" t="s">
        <v>721</v>
      </c>
      <c r="G449" s="382"/>
      <c r="H449"/>
      <c r="I449"/>
      <c r="J449"/>
      <c r="K449"/>
      <c r="L449"/>
      <c r="M449"/>
      <c r="N449"/>
      <c r="O449"/>
      <c r="P449"/>
      <c r="Q44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</row>
    <row r="450" spans="1:43" ht="13" customHeight="1" x14ac:dyDescent="0.25">
      <c r="A450"/>
      <c r="B450" s="334" t="s">
        <v>5314</v>
      </c>
      <c r="C450" s="334" t="s">
        <v>5356</v>
      </c>
      <c r="D450" s="335" t="s">
        <v>708</v>
      </c>
      <c r="E450" s="335" t="s">
        <v>543</v>
      </c>
      <c r="F450" s="335" t="s">
        <v>699</v>
      </c>
      <c r="G450" s="382"/>
      <c r="H450"/>
      <c r="I450"/>
      <c r="J450"/>
      <c r="K450"/>
      <c r="L450"/>
      <c r="M450"/>
      <c r="N450"/>
      <c r="O450"/>
      <c r="P450"/>
      <c r="Q450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</row>
    <row r="451" spans="1:43" ht="13" customHeight="1" x14ac:dyDescent="0.25">
      <c r="A451"/>
      <c r="B451" s="334" t="s">
        <v>3664</v>
      </c>
      <c r="C451" s="334" t="s">
        <v>1186</v>
      </c>
      <c r="D451" s="335" t="s">
        <v>630</v>
      </c>
      <c r="E451" s="335" t="s">
        <v>543</v>
      </c>
      <c r="F451" s="508" t="s">
        <v>710</v>
      </c>
      <c r="G451" s="382"/>
      <c r="H451"/>
      <c r="I451"/>
      <c r="J451"/>
      <c r="K451"/>
      <c r="L451"/>
      <c r="M451"/>
      <c r="N451"/>
      <c r="O451"/>
      <c r="P451"/>
      <c r="Q451"/>
      <c r="R451" s="292"/>
      <c r="S451" s="292"/>
      <c r="T451" s="292"/>
      <c r="U451" s="292"/>
      <c r="V451" s="292"/>
      <c r="W451" s="292"/>
      <c r="X451" s="292"/>
      <c r="Y451" s="292"/>
      <c r="Z451" s="292"/>
      <c r="AA451" s="292"/>
      <c r="AB451" s="292"/>
      <c r="AC451" s="292"/>
      <c r="AD451" s="292"/>
      <c r="AE451" s="292"/>
      <c r="AF451" s="292"/>
      <c r="AG451" s="292"/>
      <c r="AH451" s="292"/>
      <c r="AI451" s="292"/>
      <c r="AJ451" s="292"/>
      <c r="AK451" s="292"/>
      <c r="AL451" s="292"/>
      <c r="AM451" s="292"/>
      <c r="AN451" s="292"/>
      <c r="AO451" s="292"/>
      <c r="AP451" s="292"/>
      <c r="AQ451" s="292"/>
    </row>
    <row r="452" spans="1:43" ht="13" customHeight="1" x14ac:dyDescent="0.25">
      <c r="A452"/>
      <c r="B452" s="337" t="s">
        <v>2445</v>
      </c>
      <c r="C452" s="337" t="s">
        <v>711</v>
      </c>
      <c r="D452" s="335" t="s">
        <v>708</v>
      </c>
      <c r="E452" s="335" t="s">
        <v>543</v>
      </c>
      <c r="F452" s="335" t="s">
        <v>702</v>
      </c>
      <c r="G452" s="382"/>
      <c r="H452"/>
      <c r="I452"/>
      <c r="J452"/>
      <c r="K452"/>
      <c r="L452"/>
      <c r="M452"/>
      <c r="N452"/>
      <c r="O452"/>
      <c r="P452"/>
      <c r="Q452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</row>
    <row r="453" spans="1:43" ht="13" customHeight="1" x14ac:dyDescent="0.25">
      <c r="A453"/>
      <c r="B453" s="337" t="s">
        <v>3025</v>
      </c>
      <c r="C453" s="334" t="s">
        <v>784</v>
      </c>
      <c r="D453" s="335" t="s">
        <v>717</v>
      </c>
      <c r="E453" s="335" t="s">
        <v>543</v>
      </c>
      <c r="F453" s="335" t="s">
        <v>718</v>
      </c>
      <c r="G453" s="382"/>
      <c r="H453"/>
      <c r="I453"/>
      <c r="J453"/>
      <c r="K453"/>
      <c r="L453"/>
      <c r="M453"/>
      <c r="N453"/>
      <c r="O453"/>
      <c r="P453"/>
      <c r="Q453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</row>
    <row r="454" spans="1:43" ht="13" customHeight="1" x14ac:dyDescent="0.25">
      <c r="A454"/>
      <c r="B454" s="334" t="s">
        <v>3003</v>
      </c>
      <c r="C454" s="334" t="s">
        <v>639</v>
      </c>
      <c r="D454" s="335" t="s">
        <v>733</v>
      </c>
      <c r="E454" s="335" t="s">
        <v>543</v>
      </c>
      <c r="F454" s="335" t="s">
        <v>710</v>
      </c>
      <c r="G454" s="382"/>
      <c r="H454"/>
      <c r="I454"/>
      <c r="J454"/>
      <c r="K454"/>
      <c r="L454"/>
      <c r="M454"/>
      <c r="N454"/>
      <c r="O454"/>
      <c r="P454"/>
      <c r="Q454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</row>
    <row r="455" spans="1:43" ht="13" customHeight="1" x14ac:dyDescent="0.25">
      <c r="A455"/>
      <c r="B455" s="334" t="s">
        <v>5766</v>
      </c>
      <c r="C455" s="337" t="s">
        <v>598</v>
      </c>
      <c r="D455" s="335" t="s">
        <v>737</v>
      </c>
      <c r="E455" s="335" t="s">
        <v>543</v>
      </c>
      <c r="F455" s="335" t="s">
        <v>702</v>
      </c>
      <c r="G455" s="382"/>
      <c r="H455"/>
      <c r="I455"/>
      <c r="J455"/>
      <c r="K455"/>
      <c r="L455"/>
      <c r="M455"/>
      <c r="N455"/>
      <c r="O455"/>
      <c r="P455"/>
      <c r="Q455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</row>
    <row r="456" spans="1:43" ht="13" customHeight="1" x14ac:dyDescent="0.25">
      <c r="A456"/>
      <c r="B456" s="337" t="s">
        <v>3000</v>
      </c>
      <c r="C456" s="337" t="s">
        <v>3001</v>
      </c>
      <c r="D456" s="335" t="s">
        <v>720</v>
      </c>
      <c r="E456" s="335" t="s">
        <v>543</v>
      </c>
      <c r="F456" s="335" t="s">
        <v>751</v>
      </c>
      <c r="G456" s="382"/>
      <c r="H456"/>
      <c r="I456" s="489"/>
      <c r="J456"/>
      <c r="K456"/>
      <c r="L456"/>
      <c r="M456"/>
      <c r="N456"/>
      <c r="O456"/>
      <c r="P456"/>
      <c r="Q456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</row>
    <row r="457" spans="1:43" ht="13" customHeight="1" x14ac:dyDescent="0.25">
      <c r="A457"/>
      <c r="B457" s="337" t="s">
        <v>5076</v>
      </c>
      <c r="C457" s="337" t="s">
        <v>5077</v>
      </c>
      <c r="D457" s="335" t="s">
        <v>738</v>
      </c>
      <c r="E457" s="335" t="s">
        <v>543</v>
      </c>
      <c r="F457" s="335" t="s">
        <v>710</v>
      </c>
      <c r="G457" s="383"/>
      <c r="H457"/>
      <c r="I457" s="489"/>
      <c r="J457"/>
      <c r="K457"/>
      <c r="L457"/>
      <c r="M457"/>
      <c r="N457"/>
      <c r="O457"/>
      <c r="P457"/>
      <c r="Q457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</row>
    <row r="458" spans="1:43" ht="13" customHeight="1" x14ac:dyDescent="0.25">
      <c r="A458"/>
      <c r="B458" s="334" t="s">
        <v>5014</v>
      </c>
      <c r="C458" s="334" t="s">
        <v>646</v>
      </c>
      <c r="D458" s="335" t="s">
        <v>701</v>
      </c>
      <c r="E458" s="335" t="s">
        <v>543</v>
      </c>
      <c r="F458" s="335" t="s">
        <v>699</v>
      </c>
      <c r="G458" s="383"/>
      <c r="H458"/>
      <c r="I458" s="489"/>
      <c r="J458"/>
      <c r="K458"/>
      <c r="L458"/>
      <c r="M458"/>
      <c r="N458"/>
      <c r="O458"/>
      <c r="P458"/>
      <c r="Q458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</row>
    <row r="459" spans="1:43" ht="13" customHeight="1" x14ac:dyDescent="0.25">
      <c r="A459"/>
      <c r="B459" s="337" t="s">
        <v>3760</v>
      </c>
      <c r="C459" s="337" t="s">
        <v>502</v>
      </c>
      <c r="D459" s="335" t="s">
        <v>720</v>
      </c>
      <c r="E459" s="335" t="s">
        <v>543</v>
      </c>
      <c r="F459" s="335" t="s">
        <v>710</v>
      </c>
      <c r="G459" s="382"/>
      <c r="H459"/>
      <c r="I459" s="489"/>
      <c r="J459"/>
      <c r="K459"/>
      <c r="L459"/>
      <c r="M459"/>
      <c r="N459"/>
      <c r="O459"/>
      <c r="P459"/>
      <c r="Q45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</row>
    <row r="460" spans="1:43" ht="13" customHeight="1" x14ac:dyDescent="0.25">
      <c r="A460"/>
      <c r="B460" s="334" t="s">
        <v>3715</v>
      </c>
      <c r="C460" s="334" t="s">
        <v>636</v>
      </c>
      <c r="D460" s="335" t="s">
        <v>720</v>
      </c>
      <c r="E460" s="335" t="s">
        <v>543</v>
      </c>
      <c r="F460" s="335" t="s">
        <v>710</v>
      </c>
      <c r="G460" s="382"/>
      <c r="H460"/>
      <c r="I460" s="489"/>
      <c r="J460"/>
      <c r="K460"/>
      <c r="L460"/>
      <c r="M460"/>
      <c r="N460"/>
      <c r="O460"/>
      <c r="P460"/>
      <c r="Q460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</row>
    <row r="461" spans="1:43" ht="13" customHeight="1" x14ac:dyDescent="0.25">
      <c r="A461"/>
      <c r="B461" s="334" t="s">
        <v>5342</v>
      </c>
      <c r="C461" s="334" t="s">
        <v>5343</v>
      </c>
      <c r="D461" s="335" t="s">
        <v>725</v>
      </c>
      <c r="E461" s="335" t="s">
        <v>543</v>
      </c>
      <c r="F461" s="335" t="s">
        <v>718</v>
      </c>
      <c r="G461" s="383"/>
      <c r="H461"/>
      <c r="I461" s="489"/>
      <c r="J461"/>
      <c r="K461"/>
      <c r="L461"/>
      <c r="M461"/>
      <c r="N461"/>
      <c r="O461"/>
      <c r="P461"/>
      <c r="Q461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</row>
    <row r="462" spans="1:43" ht="13" customHeight="1" x14ac:dyDescent="0.25">
      <c r="A462"/>
      <c r="B462" s="334" t="s">
        <v>1571</v>
      </c>
      <c r="C462" s="334" t="s">
        <v>2712</v>
      </c>
      <c r="D462" s="335" t="s">
        <v>732</v>
      </c>
      <c r="E462" s="335" t="s">
        <v>543</v>
      </c>
      <c r="F462" s="335" t="s">
        <v>3350</v>
      </c>
      <c r="G462" s="382"/>
      <c r="H462"/>
      <c r="I462" s="489"/>
      <c r="J462"/>
      <c r="K462"/>
      <c r="L462"/>
      <c r="M462"/>
      <c r="N462"/>
      <c r="O462"/>
      <c r="P462"/>
      <c r="Q462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</row>
    <row r="463" spans="1:43" ht="13" customHeight="1" x14ac:dyDescent="0.25">
      <c r="A463"/>
      <c r="B463" s="334" t="s">
        <v>5923</v>
      </c>
      <c r="C463" s="337" t="s">
        <v>654</v>
      </c>
      <c r="D463" s="335" t="s">
        <v>724</v>
      </c>
      <c r="E463" s="335" t="s">
        <v>543</v>
      </c>
      <c r="F463" s="335" t="s">
        <v>751</v>
      </c>
      <c r="G463" s="382"/>
      <c r="H463"/>
      <c r="I463" s="489"/>
      <c r="J463"/>
      <c r="K463"/>
      <c r="L463"/>
      <c r="M463"/>
      <c r="N463"/>
      <c r="O463"/>
      <c r="P463"/>
      <c r="Q463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</row>
    <row r="464" spans="1:43" ht="13" customHeight="1" x14ac:dyDescent="0.25">
      <c r="A464"/>
      <c r="B464" s="334" t="s">
        <v>5806</v>
      </c>
      <c r="C464" s="337" t="s">
        <v>661</v>
      </c>
      <c r="D464" s="335" t="s">
        <v>750</v>
      </c>
      <c r="E464" s="335" t="s">
        <v>543</v>
      </c>
      <c r="F464" s="335" t="s">
        <v>710</v>
      </c>
      <c r="G464" s="382"/>
      <c r="H464"/>
      <c r="I464" s="489"/>
      <c r="J464"/>
      <c r="K464"/>
      <c r="L464"/>
      <c r="M464"/>
      <c r="N464"/>
      <c r="O464"/>
      <c r="P464"/>
      <c r="Q464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</row>
    <row r="465" spans="1:43" ht="13" customHeight="1" x14ac:dyDescent="0.25">
      <c r="A465"/>
      <c r="B465" s="334" t="s">
        <v>5328</v>
      </c>
      <c r="C465" s="337" t="s">
        <v>5329</v>
      </c>
      <c r="D465" s="335" t="s">
        <v>736</v>
      </c>
      <c r="E465" s="335" t="s">
        <v>543</v>
      </c>
      <c r="F465" s="335" t="s">
        <v>702</v>
      </c>
      <c r="G465" s="382"/>
      <c r="H465"/>
      <c r="I465" s="489"/>
      <c r="J465"/>
      <c r="K465"/>
      <c r="L465"/>
      <c r="M465"/>
      <c r="N465"/>
      <c r="O465"/>
      <c r="P465"/>
      <c r="Q465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</row>
    <row r="466" spans="1:43" ht="13" customHeight="1" x14ac:dyDescent="0.25">
      <c r="A466"/>
      <c r="B466" s="334" t="s">
        <v>2420</v>
      </c>
      <c r="C466" s="334" t="s">
        <v>2421</v>
      </c>
      <c r="D466" s="335" t="s">
        <v>706</v>
      </c>
      <c r="E466" s="335" t="s">
        <v>543</v>
      </c>
      <c r="F466" s="340" t="s">
        <v>702</v>
      </c>
      <c r="G466" s="382"/>
      <c r="H466"/>
      <c r="I466" s="489"/>
      <c r="J466"/>
      <c r="K466"/>
      <c r="L466"/>
      <c r="M466"/>
      <c r="N466"/>
      <c r="O466"/>
      <c r="P466"/>
      <c r="Q466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</row>
    <row r="467" spans="1:43" ht="13" customHeight="1" x14ac:dyDescent="0.25">
      <c r="A467"/>
      <c r="B467" s="337" t="s">
        <v>581</v>
      </c>
      <c r="C467" s="337" t="s">
        <v>578</v>
      </c>
      <c r="D467" s="335" t="s">
        <v>708</v>
      </c>
      <c r="E467" s="335" t="s">
        <v>543</v>
      </c>
      <c r="F467" s="335" t="s">
        <v>721</v>
      </c>
      <c r="G467" s="382"/>
      <c r="H467"/>
      <c r="I467" s="489"/>
      <c r="J467"/>
      <c r="K467"/>
      <c r="L467"/>
      <c r="M467"/>
      <c r="N467"/>
      <c r="O467"/>
      <c r="P467"/>
      <c r="Q467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</row>
    <row r="468" spans="1:43" ht="13" customHeight="1" x14ac:dyDescent="0.25">
      <c r="A468"/>
      <c r="B468" s="334" t="s">
        <v>1235</v>
      </c>
      <c r="C468" s="334" t="s">
        <v>639</v>
      </c>
      <c r="D468" s="335" t="s">
        <v>706</v>
      </c>
      <c r="E468" s="335" t="s">
        <v>543</v>
      </c>
      <c r="F468" s="340" t="s">
        <v>699</v>
      </c>
      <c r="G468" s="382"/>
      <c r="H468"/>
      <c r="I468" s="489"/>
      <c r="J468"/>
      <c r="K468"/>
      <c r="L468"/>
      <c r="M468"/>
      <c r="N468"/>
      <c r="O468"/>
      <c r="P468"/>
      <c r="Q468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</row>
    <row r="469" spans="1:43" ht="13" customHeight="1" x14ac:dyDescent="0.25">
      <c r="A469"/>
      <c r="B469" s="334" t="s">
        <v>1235</v>
      </c>
      <c r="C469" s="334" t="s">
        <v>638</v>
      </c>
      <c r="D469" s="335" t="s">
        <v>720</v>
      </c>
      <c r="E469" s="335" t="s">
        <v>543</v>
      </c>
      <c r="F469" s="340" t="s">
        <v>710</v>
      </c>
      <c r="G469" s="382"/>
      <c r="H469"/>
      <c r="I469" s="489"/>
      <c r="J469"/>
      <c r="K469"/>
      <c r="L469"/>
      <c r="M469"/>
      <c r="N469"/>
      <c r="O469"/>
      <c r="P469"/>
      <c r="Q46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</row>
    <row r="470" spans="1:43" ht="13" customHeight="1" x14ac:dyDescent="0.25">
      <c r="A470"/>
      <c r="B470" s="334" t="s">
        <v>1185</v>
      </c>
      <c r="C470" s="334" t="s">
        <v>1186</v>
      </c>
      <c r="D470" s="335" t="s">
        <v>717</v>
      </c>
      <c r="E470" s="335" t="s">
        <v>543</v>
      </c>
      <c r="F470" s="335" t="s">
        <v>710</v>
      </c>
      <c r="G470" s="382"/>
      <c r="H470"/>
      <c r="I470" s="489"/>
      <c r="J470"/>
      <c r="K470"/>
      <c r="L470"/>
      <c r="M470"/>
      <c r="N470"/>
      <c r="O470"/>
      <c r="P470"/>
      <c r="Q470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</row>
    <row r="471" spans="1:43" ht="13" customHeight="1" x14ac:dyDescent="0.25">
      <c r="A471"/>
      <c r="B471" s="339" t="s">
        <v>1346</v>
      </c>
      <c r="C471" s="339" t="s">
        <v>658</v>
      </c>
      <c r="D471" s="335" t="s">
        <v>717</v>
      </c>
      <c r="E471" s="335" t="s">
        <v>543</v>
      </c>
      <c r="F471" s="335" t="s">
        <v>721</v>
      </c>
      <c r="G471" s="382"/>
      <c r="H471"/>
      <c r="I471"/>
      <c r="J471"/>
      <c r="K471"/>
      <c r="L471"/>
      <c r="M471"/>
      <c r="N471"/>
      <c r="O471"/>
      <c r="P471"/>
      <c r="Q471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</row>
    <row r="472" spans="1:43" ht="13" customHeight="1" x14ac:dyDescent="0.25">
      <c r="A472"/>
      <c r="B472" s="334" t="s">
        <v>3665</v>
      </c>
      <c r="C472" s="334" t="s">
        <v>707</v>
      </c>
      <c r="D472" s="335" t="s">
        <v>720</v>
      </c>
      <c r="E472" s="335" t="s">
        <v>543</v>
      </c>
      <c r="F472" s="335" t="s">
        <v>710</v>
      </c>
      <c r="G472" s="382"/>
      <c r="H472"/>
      <c r="I472"/>
      <c r="J472"/>
      <c r="K472"/>
      <c r="L472"/>
      <c r="M472"/>
      <c r="N472"/>
      <c r="O472"/>
      <c r="P472"/>
      <c r="Q472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8"/>
      <c r="AJ472" s="138"/>
      <c r="AK472" s="138"/>
      <c r="AL472" s="138"/>
      <c r="AM472" s="138"/>
      <c r="AN472" s="138"/>
      <c r="AO472" s="138"/>
      <c r="AP472" s="138"/>
      <c r="AQ472" s="138"/>
    </row>
    <row r="473" spans="1:43" ht="13" customHeight="1" x14ac:dyDescent="0.25">
      <c r="A473"/>
      <c r="B473" s="334" t="s">
        <v>5937</v>
      </c>
      <c r="C473" s="337" t="s">
        <v>5938</v>
      </c>
      <c r="D473" s="335" t="s">
        <v>732</v>
      </c>
      <c r="E473" s="335" t="s">
        <v>543</v>
      </c>
      <c r="F473" s="335" t="s">
        <v>699</v>
      </c>
      <c r="G473" s="382"/>
      <c r="H473"/>
      <c r="I473"/>
      <c r="J473"/>
      <c r="K473"/>
      <c r="L473"/>
      <c r="M473"/>
      <c r="N473"/>
      <c r="O473"/>
      <c r="P473"/>
      <c r="Q473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</row>
    <row r="474" spans="1:43" ht="13" customHeight="1" x14ac:dyDescent="0.25">
      <c r="A474"/>
      <c r="B474" s="337" t="s">
        <v>2725</v>
      </c>
      <c r="C474" s="337" t="s">
        <v>747</v>
      </c>
      <c r="D474" s="335" t="s">
        <v>731</v>
      </c>
      <c r="E474" s="335" t="s">
        <v>543</v>
      </c>
      <c r="F474" s="335" t="s">
        <v>699</v>
      </c>
      <c r="G474" s="382"/>
      <c r="H474"/>
      <c r="I474"/>
      <c r="J474"/>
      <c r="K474"/>
      <c r="L474"/>
      <c r="M474"/>
      <c r="N474"/>
      <c r="O474"/>
      <c r="P474"/>
      <c r="Q474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8"/>
      <c r="AJ474" s="138"/>
      <c r="AK474" s="138"/>
      <c r="AL474" s="138"/>
      <c r="AM474" s="138"/>
      <c r="AN474" s="138"/>
      <c r="AO474" s="138"/>
      <c r="AP474" s="138"/>
      <c r="AQ474" s="138"/>
    </row>
    <row r="475" spans="1:43" ht="13" customHeight="1" x14ac:dyDescent="0.25">
      <c r="A475"/>
      <c r="B475" s="339" t="s">
        <v>2697</v>
      </c>
      <c r="C475" s="339" t="s">
        <v>743</v>
      </c>
      <c r="D475" s="335" t="s">
        <v>690</v>
      </c>
      <c r="E475" s="335" t="s">
        <v>543</v>
      </c>
      <c r="F475" s="335" t="s">
        <v>710</v>
      </c>
      <c r="G475" s="382"/>
      <c r="H475"/>
      <c r="I475"/>
      <c r="J475"/>
      <c r="K475"/>
      <c r="L475"/>
      <c r="M475"/>
      <c r="N475"/>
      <c r="O475"/>
      <c r="P475"/>
      <c r="Q475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</row>
    <row r="476" spans="1:43" ht="13" customHeight="1" x14ac:dyDescent="0.25">
      <c r="A476"/>
      <c r="B476" s="337" t="s">
        <v>4538</v>
      </c>
      <c r="C476" s="337" t="s">
        <v>752</v>
      </c>
      <c r="D476" s="335" t="s">
        <v>777</v>
      </c>
      <c r="E476" s="335" t="s">
        <v>543</v>
      </c>
      <c r="F476" s="335" t="s">
        <v>710</v>
      </c>
      <c r="G476" s="382"/>
      <c r="H476"/>
      <c r="I476"/>
      <c r="J476"/>
      <c r="K476"/>
      <c r="L476"/>
      <c r="M476"/>
      <c r="N476"/>
      <c r="O476"/>
      <c r="P476"/>
      <c r="Q476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  <c r="AH476" s="138"/>
      <c r="AI476" s="138"/>
      <c r="AJ476" s="138"/>
      <c r="AK476" s="138"/>
      <c r="AL476" s="138"/>
      <c r="AM476" s="138"/>
      <c r="AN476" s="138"/>
      <c r="AO476" s="138"/>
      <c r="AP476" s="138"/>
      <c r="AQ476" s="138"/>
    </row>
    <row r="477" spans="1:43" ht="13" customHeight="1" x14ac:dyDescent="0.25">
      <c r="A477"/>
      <c r="B477" s="334" t="s">
        <v>1190</v>
      </c>
      <c r="C477" s="334" t="s">
        <v>711</v>
      </c>
      <c r="D477" s="335" t="s">
        <v>615</v>
      </c>
      <c r="E477" s="335" t="s">
        <v>543</v>
      </c>
      <c r="F477" s="335" t="s">
        <v>751</v>
      </c>
      <c r="G477" s="382"/>
      <c r="H477"/>
      <c r="I477" s="489"/>
      <c r="J477"/>
      <c r="K477"/>
      <c r="L477"/>
      <c r="M477"/>
      <c r="N477"/>
      <c r="O477"/>
      <c r="P477"/>
      <c r="Q477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</row>
    <row r="478" spans="1:43" ht="13" customHeight="1" x14ac:dyDescent="0.25">
      <c r="A478"/>
      <c r="B478" s="334" t="s">
        <v>5016</v>
      </c>
      <c r="C478" s="334" t="s">
        <v>1555</v>
      </c>
      <c r="D478" s="335" t="s">
        <v>851</v>
      </c>
      <c r="E478" s="335" t="s">
        <v>543</v>
      </c>
      <c r="F478" s="335" t="s">
        <v>748</v>
      </c>
      <c r="G478" s="382"/>
      <c r="H478"/>
      <c r="I478" s="489"/>
      <c r="J478"/>
      <c r="K478"/>
      <c r="L478"/>
      <c r="M478"/>
      <c r="N478"/>
      <c r="O478"/>
      <c r="P478"/>
      <c r="Q478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</row>
    <row r="479" spans="1:43" ht="13" customHeight="1" x14ac:dyDescent="0.25">
      <c r="A479"/>
      <c r="B479" s="334" t="s">
        <v>3341</v>
      </c>
      <c r="C479" s="337" t="s">
        <v>654</v>
      </c>
      <c r="D479" s="335" t="s">
        <v>690</v>
      </c>
      <c r="E479" s="335" t="s">
        <v>543</v>
      </c>
      <c r="F479" s="335" t="s">
        <v>699</v>
      </c>
      <c r="G479" s="383"/>
      <c r="H479"/>
      <c r="I479" s="489"/>
      <c r="J479"/>
      <c r="K479"/>
      <c r="L479"/>
      <c r="M479"/>
      <c r="N479"/>
      <c r="O479"/>
      <c r="P479"/>
      <c r="Q4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</row>
    <row r="480" spans="1:43" ht="13" customHeight="1" x14ac:dyDescent="0.25">
      <c r="A480"/>
      <c r="B480" s="334" t="s">
        <v>2411</v>
      </c>
      <c r="C480" s="334" t="s">
        <v>645</v>
      </c>
      <c r="D480" s="335" t="s">
        <v>701</v>
      </c>
      <c r="E480" s="335" t="s">
        <v>735</v>
      </c>
      <c r="F480" s="340" t="s">
        <v>721</v>
      </c>
      <c r="G480" s="383"/>
      <c r="H480"/>
      <c r="I480" s="489"/>
      <c r="J480"/>
      <c r="K480"/>
      <c r="L480"/>
      <c r="M480"/>
      <c r="N480"/>
      <c r="O480"/>
      <c r="P480"/>
      <c r="Q480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  <c r="AI480" s="138"/>
      <c r="AJ480" s="138"/>
      <c r="AK480" s="138"/>
      <c r="AL480" s="138"/>
      <c r="AM480" s="138"/>
      <c r="AN480" s="138"/>
      <c r="AO480" s="138"/>
      <c r="AP480" s="138"/>
      <c r="AQ480" s="138"/>
    </row>
    <row r="481" spans="1:43" ht="13" customHeight="1" x14ac:dyDescent="0.25">
      <c r="A481"/>
      <c r="B481" s="337" t="s">
        <v>2714</v>
      </c>
      <c r="C481" s="337" t="s">
        <v>816</v>
      </c>
      <c r="D481" s="335" t="s">
        <v>771</v>
      </c>
      <c r="E481" s="335" t="s">
        <v>735</v>
      </c>
      <c r="F481" s="335" t="s">
        <v>702</v>
      </c>
      <c r="G481" s="382"/>
      <c r="H481"/>
      <c r="I481" s="489"/>
      <c r="J481"/>
      <c r="K481"/>
      <c r="L481"/>
      <c r="M481"/>
      <c r="N481"/>
      <c r="O481"/>
      <c r="P481"/>
      <c r="Q481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</row>
    <row r="482" spans="1:43" ht="13" customHeight="1" x14ac:dyDescent="0.25">
      <c r="A482"/>
      <c r="B482" s="337" t="s">
        <v>3319</v>
      </c>
      <c r="C482" s="337" t="s">
        <v>507</v>
      </c>
      <c r="D482" s="335" t="s">
        <v>613</v>
      </c>
      <c r="E482" s="335" t="s">
        <v>735</v>
      </c>
      <c r="F482" s="335" t="s">
        <v>710</v>
      </c>
      <c r="G482" s="382"/>
      <c r="H482"/>
      <c r="I482" s="489"/>
      <c r="J482"/>
      <c r="K482"/>
      <c r="L482"/>
      <c r="M482"/>
      <c r="N482"/>
      <c r="O482"/>
      <c r="P482"/>
      <c r="Q482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</row>
    <row r="483" spans="1:43" ht="13" customHeight="1" x14ac:dyDescent="0.25">
      <c r="A483"/>
      <c r="B483" s="334" t="s">
        <v>5883</v>
      </c>
      <c r="C483" s="337" t="s">
        <v>5884</v>
      </c>
      <c r="D483" s="335" t="s">
        <v>725</v>
      </c>
      <c r="E483" s="335" t="s">
        <v>735</v>
      </c>
      <c r="F483" s="335" t="s">
        <v>702</v>
      </c>
      <c r="G483" s="382"/>
      <c r="H483"/>
      <c r="I483" s="489"/>
      <c r="J483"/>
      <c r="K483"/>
      <c r="L483"/>
      <c r="M483"/>
      <c r="N483"/>
      <c r="O483"/>
      <c r="P483"/>
      <c r="Q483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6"/>
      <c r="AH483" s="176"/>
      <c r="AI483" s="176"/>
      <c r="AJ483" s="176"/>
      <c r="AK483" s="176"/>
      <c r="AL483" s="176"/>
      <c r="AM483" s="176"/>
      <c r="AN483" s="176"/>
      <c r="AO483" s="176"/>
      <c r="AP483" s="176"/>
      <c r="AQ483" s="176"/>
    </row>
    <row r="484" spans="1:43" ht="13" customHeight="1" x14ac:dyDescent="0.25">
      <c r="A484"/>
      <c r="B484" s="334" t="s">
        <v>5369</v>
      </c>
      <c r="C484" s="337" t="s">
        <v>654</v>
      </c>
      <c r="D484" s="335" t="s">
        <v>750</v>
      </c>
      <c r="E484" s="335" t="s">
        <v>735</v>
      </c>
      <c r="F484" s="335" t="s">
        <v>699</v>
      </c>
      <c r="G484" s="382"/>
      <c r="H484"/>
      <c r="I484" s="489"/>
      <c r="J484"/>
      <c r="K484"/>
      <c r="L484"/>
      <c r="M484"/>
      <c r="N484"/>
      <c r="O484"/>
      <c r="Q484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</row>
    <row r="485" spans="1:43" ht="13" customHeight="1" x14ac:dyDescent="0.25">
      <c r="A485"/>
      <c r="B485" s="334" t="s">
        <v>575</v>
      </c>
      <c r="C485" s="334" t="s">
        <v>4522</v>
      </c>
      <c r="D485" s="335" t="s">
        <v>1550</v>
      </c>
      <c r="E485" s="335" t="s">
        <v>735</v>
      </c>
      <c r="F485" s="335" t="s">
        <v>710</v>
      </c>
      <c r="G485" s="382"/>
      <c r="H485"/>
      <c r="I485" s="489"/>
      <c r="J485"/>
      <c r="K485"/>
      <c r="L485"/>
      <c r="M485"/>
      <c r="N485"/>
      <c r="O485"/>
      <c r="P485"/>
      <c r="Q485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</row>
    <row r="486" spans="1:43" ht="13" customHeight="1" x14ac:dyDescent="0.25">
      <c r="A486"/>
      <c r="B486" s="334" t="s">
        <v>3722</v>
      </c>
      <c r="C486" s="334" t="s">
        <v>648</v>
      </c>
      <c r="D486" s="335" t="s">
        <v>733</v>
      </c>
      <c r="E486" s="335" t="s">
        <v>735</v>
      </c>
      <c r="F486" s="335" t="s">
        <v>710</v>
      </c>
      <c r="G486" s="382"/>
      <c r="H486"/>
      <c r="I486" s="497"/>
      <c r="J486"/>
      <c r="K486"/>
      <c r="L486"/>
      <c r="M486"/>
      <c r="N486"/>
      <c r="O486"/>
      <c r="P486"/>
      <c r="Q486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  <c r="AH486" s="138"/>
      <c r="AI486" s="138"/>
      <c r="AJ486" s="138"/>
      <c r="AK486" s="138"/>
      <c r="AL486" s="138"/>
      <c r="AM486" s="138"/>
      <c r="AN486" s="138"/>
      <c r="AO486" s="138"/>
      <c r="AP486" s="138"/>
      <c r="AQ486" s="138"/>
    </row>
    <row r="487" spans="1:43" ht="13" customHeight="1" x14ac:dyDescent="0.25">
      <c r="A487"/>
      <c r="B487" s="337" t="s">
        <v>3304</v>
      </c>
      <c r="C487" s="337" t="s">
        <v>3305</v>
      </c>
      <c r="D487" s="335" t="s">
        <v>731</v>
      </c>
      <c r="E487" s="335" t="s">
        <v>735</v>
      </c>
      <c r="F487" s="335" t="s">
        <v>699</v>
      </c>
      <c r="G487" s="382"/>
      <c r="H487"/>
      <c r="I487" s="497"/>
      <c r="J487"/>
      <c r="K487"/>
      <c r="L487"/>
      <c r="M487"/>
      <c r="N487"/>
      <c r="O487"/>
      <c r="P487"/>
      <c r="Q487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</row>
    <row r="488" spans="1:43" ht="13" customHeight="1" x14ac:dyDescent="0.25">
      <c r="A488"/>
      <c r="B488" s="334" t="s">
        <v>4481</v>
      </c>
      <c r="C488" s="334" t="s">
        <v>4482</v>
      </c>
      <c r="D488" s="335" t="s">
        <v>717</v>
      </c>
      <c r="E488" s="335" t="s">
        <v>735</v>
      </c>
      <c r="F488" s="340" t="s">
        <v>710</v>
      </c>
      <c r="G488" s="382"/>
      <c r="H488"/>
      <c r="I488" s="497"/>
      <c r="J488"/>
      <c r="K488"/>
      <c r="L488"/>
      <c r="M488"/>
      <c r="N488"/>
      <c r="O488"/>
      <c r="P488"/>
      <c r="Q488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</row>
    <row r="489" spans="1:43" ht="13" customHeight="1" x14ac:dyDescent="0.25">
      <c r="A489"/>
      <c r="B489" s="334" t="s">
        <v>2691</v>
      </c>
      <c r="C489" s="334" t="s">
        <v>727</v>
      </c>
      <c r="D489" s="335" t="s">
        <v>712</v>
      </c>
      <c r="E489" s="335" t="s">
        <v>735</v>
      </c>
      <c r="F489" s="335" t="s">
        <v>702</v>
      </c>
      <c r="G489" s="382"/>
      <c r="H489"/>
      <c r="I489" s="497"/>
      <c r="J489"/>
      <c r="K489"/>
      <c r="L489"/>
      <c r="M489"/>
      <c r="N489"/>
      <c r="O489"/>
      <c r="P489"/>
      <c r="Q48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</row>
    <row r="490" spans="1:43" ht="13" customHeight="1" x14ac:dyDescent="0.25">
      <c r="A490"/>
      <c r="B490" s="334" t="s">
        <v>3676</v>
      </c>
      <c r="C490" s="334" t="s">
        <v>1875</v>
      </c>
      <c r="D490" s="335" t="s">
        <v>690</v>
      </c>
      <c r="E490" s="335" t="s">
        <v>735</v>
      </c>
      <c r="F490" s="335" t="s">
        <v>699</v>
      </c>
      <c r="G490" s="382"/>
      <c r="H490"/>
      <c r="I490" s="497"/>
      <c r="J490"/>
      <c r="K490"/>
      <c r="L490"/>
      <c r="M490"/>
      <c r="N490"/>
      <c r="O490"/>
      <c r="P490"/>
      <c r="Q490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</row>
    <row r="491" spans="1:43" ht="13" customHeight="1" x14ac:dyDescent="0.25">
      <c r="A491"/>
      <c r="B491" s="334" t="s">
        <v>5352</v>
      </c>
      <c r="C491" s="334" t="s">
        <v>707</v>
      </c>
      <c r="D491" s="335" t="s">
        <v>732</v>
      </c>
      <c r="E491" s="335" t="s">
        <v>735</v>
      </c>
      <c r="F491" s="335" t="s">
        <v>751</v>
      </c>
      <c r="G491" s="382"/>
      <c r="H491"/>
      <c r="I491" s="497"/>
      <c r="J491"/>
      <c r="K491"/>
      <c r="L491"/>
      <c r="M491"/>
      <c r="N491"/>
      <c r="O491"/>
      <c r="P491"/>
      <c r="Q491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  <c r="AH491" s="138"/>
      <c r="AI491" s="138"/>
      <c r="AJ491" s="138"/>
      <c r="AK491" s="138"/>
      <c r="AL491" s="138"/>
      <c r="AM491" s="138"/>
      <c r="AN491" s="138"/>
      <c r="AO491" s="138"/>
      <c r="AP491" s="138"/>
      <c r="AQ491" s="138"/>
    </row>
    <row r="492" spans="1:43" ht="13" customHeight="1" x14ac:dyDescent="0.25">
      <c r="A492"/>
      <c r="B492" s="334" t="s">
        <v>5780</v>
      </c>
      <c r="C492" s="337" t="s">
        <v>5781</v>
      </c>
      <c r="D492" s="335" t="s">
        <v>739</v>
      </c>
      <c r="E492" s="335" t="s">
        <v>735</v>
      </c>
      <c r="F492" s="335" t="s">
        <v>702</v>
      </c>
      <c r="G492" s="382"/>
      <c r="H492"/>
      <c r="I492" s="497"/>
      <c r="J492"/>
      <c r="K492"/>
      <c r="L492"/>
      <c r="M492"/>
      <c r="N492"/>
      <c r="O492"/>
      <c r="P492"/>
      <c r="Q492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  <c r="AI492" s="138"/>
      <c r="AJ492" s="138"/>
      <c r="AK492" s="138"/>
      <c r="AL492" s="138"/>
      <c r="AM492" s="138"/>
      <c r="AN492" s="138"/>
      <c r="AO492" s="138"/>
      <c r="AP492" s="138"/>
      <c r="AQ492" s="138"/>
    </row>
    <row r="493" spans="1:43" ht="13" customHeight="1" x14ac:dyDescent="0.25">
      <c r="A493"/>
      <c r="B493" s="334" t="s">
        <v>4493</v>
      </c>
      <c r="C493" s="334" t="s">
        <v>4494</v>
      </c>
      <c r="D493" s="335" t="s">
        <v>777</v>
      </c>
      <c r="E493" s="335" t="s">
        <v>735</v>
      </c>
      <c r="F493" s="340" t="s">
        <v>699</v>
      </c>
      <c r="G493" s="382"/>
      <c r="H493"/>
      <c r="I493" s="497"/>
      <c r="J493"/>
      <c r="K493"/>
      <c r="L493"/>
      <c r="M493"/>
      <c r="N493"/>
      <c r="O493"/>
      <c r="P493"/>
      <c r="Q493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  <c r="AH493" s="138"/>
      <c r="AI493" s="138"/>
      <c r="AJ493" s="138"/>
      <c r="AK493" s="138"/>
      <c r="AL493" s="138"/>
      <c r="AM493" s="138"/>
      <c r="AN493" s="138"/>
      <c r="AO493" s="138"/>
      <c r="AP493" s="138"/>
      <c r="AQ493" s="138"/>
    </row>
    <row r="494" spans="1:43" ht="13" customHeight="1" x14ac:dyDescent="0.25">
      <c r="A494"/>
      <c r="B494" s="334" t="s">
        <v>5371</v>
      </c>
      <c r="C494" s="334" t="s">
        <v>1218</v>
      </c>
      <c r="D494" s="335" t="s">
        <v>732</v>
      </c>
      <c r="E494" s="335" t="s">
        <v>735</v>
      </c>
      <c r="F494" s="335" t="s">
        <v>702</v>
      </c>
      <c r="G494" s="382"/>
      <c r="H494"/>
      <c r="I494" s="411"/>
      <c r="J494"/>
      <c r="K494"/>
      <c r="L494"/>
      <c r="M494"/>
      <c r="N494"/>
      <c r="O494"/>
      <c r="P494"/>
      <c r="Q494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  <c r="AI494" s="138"/>
      <c r="AJ494" s="138"/>
      <c r="AK494" s="138"/>
      <c r="AL494" s="138"/>
      <c r="AM494" s="138"/>
      <c r="AN494" s="138"/>
      <c r="AO494" s="138"/>
      <c r="AP494" s="138"/>
      <c r="AQ494" s="138"/>
    </row>
    <row r="495" spans="1:43" ht="13" customHeight="1" x14ac:dyDescent="0.25">
      <c r="A495"/>
      <c r="B495" s="334" t="s">
        <v>3700</v>
      </c>
      <c r="C495" s="334" t="s">
        <v>654</v>
      </c>
      <c r="D495" s="335" t="s">
        <v>736</v>
      </c>
      <c r="E495" s="335" t="s">
        <v>735</v>
      </c>
      <c r="F495" s="335" t="s">
        <v>699</v>
      </c>
      <c r="G495" s="382"/>
      <c r="H495"/>
      <c r="I495" s="411"/>
      <c r="J495"/>
      <c r="K495"/>
      <c r="L495"/>
      <c r="M495"/>
      <c r="N495"/>
      <c r="O495"/>
      <c r="P495"/>
      <c r="Q495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  <c r="AH495" s="138"/>
      <c r="AI495" s="138"/>
      <c r="AJ495" s="138"/>
      <c r="AK495" s="138"/>
      <c r="AL495" s="138"/>
      <c r="AM495" s="138"/>
      <c r="AN495" s="138"/>
      <c r="AO495" s="138"/>
      <c r="AP495" s="138"/>
      <c r="AQ495" s="138"/>
    </row>
    <row r="496" spans="1:43" ht="13" customHeight="1" x14ac:dyDescent="0.25">
      <c r="A496"/>
      <c r="B496" s="334" t="s">
        <v>672</v>
      </c>
      <c r="C496" s="482" t="s">
        <v>3718</v>
      </c>
      <c r="D496" s="335" t="s">
        <v>771</v>
      </c>
      <c r="E496" s="335" t="s">
        <v>735</v>
      </c>
      <c r="F496" s="335" t="s">
        <v>702</v>
      </c>
      <c r="G496" s="382"/>
      <c r="H496"/>
      <c r="I496" s="411"/>
      <c r="J496"/>
      <c r="K496"/>
      <c r="L496"/>
      <c r="M496"/>
      <c r="N496"/>
      <c r="O496"/>
      <c r="P496"/>
      <c r="Q496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  <c r="AH496" s="138"/>
      <c r="AI496" s="138"/>
      <c r="AJ496" s="138"/>
      <c r="AK496" s="138"/>
      <c r="AL496" s="138"/>
      <c r="AM496" s="138"/>
      <c r="AN496" s="138"/>
      <c r="AO496" s="138"/>
      <c r="AP496" s="138"/>
      <c r="AQ496" s="138"/>
    </row>
    <row r="497" spans="1:43" ht="13" customHeight="1" x14ac:dyDescent="0.25">
      <c r="A497"/>
      <c r="B497" s="337" t="s">
        <v>5115</v>
      </c>
      <c r="C497" s="337" t="s">
        <v>663</v>
      </c>
      <c r="D497" s="335" t="s">
        <v>708</v>
      </c>
      <c r="E497" s="335" t="s">
        <v>735</v>
      </c>
      <c r="F497" s="335" t="s">
        <v>751</v>
      </c>
      <c r="G497" s="382"/>
      <c r="H497"/>
      <c r="I497" s="411"/>
      <c r="J497"/>
      <c r="K497"/>
      <c r="L497"/>
      <c r="M497"/>
      <c r="N497"/>
      <c r="O497"/>
      <c r="P497"/>
      <c r="Q497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  <c r="AH497" s="138"/>
      <c r="AI497" s="138"/>
      <c r="AJ497" s="138"/>
      <c r="AK497" s="138"/>
      <c r="AL497" s="138"/>
      <c r="AM497" s="138"/>
      <c r="AN497" s="138"/>
      <c r="AO497" s="138"/>
      <c r="AP497" s="138"/>
      <c r="AQ497" s="138"/>
    </row>
    <row r="498" spans="1:43" ht="13" customHeight="1" x14ac:dyDescent="0.25">
      <c r="A498"/>
      <c r="B498" s="334" t="s">
        <v>5402</v>
      </c>
      <c r="C498" s="334" t="s">
        <v>645</v>
      </c>
      <c r="D498" s="335" t="s">
        <v>615</v>
      </c>
      <c r="E498" s="335" t="s">
        <v>735</v>
      </c>
      <c r="F498" s="335" t="s">
        <v>710</v>
      </c>
      <c r="G498" s="382"/>
      <c r="H498"/>
      <c r="I498" s="411"/>
      <c r="J498"/>
      <c r="K498"/>
      <c r="L498"/>
      <c r="M498"/>
      <c r="N498"/>
      <c r="O498"/>
      <c r="P498"/>
      <c r="Q49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  <c r="AI498" s="138"/>
      <c r="AJ498" s="138"/>
      <c r="AK498" s="138"/>
      <c r="AL498" s="138"/>
      <c r="AM498" s="138"/>
      <c r="AN498" s="138"/>
      <c r="AO498" s="138"/>
      <c r="AP498" s="138"/>
      <c r="AQ498" s="138"/>
    </row>
    <row r="499" spans="1:43" ht="13" customHeight="1" x14ac:dyDescent="0.25">
      <c r="A499"/>
      <c r="B499" s="337" t="s">
        <v>642</v>
      </c>
      <c r="C499" s="337" t="s">
        <v>617</v>
      </c>
      <c r="D499" s="335" t="s">
        <v>733</v>
      </c>
      <c r="E499" s="335" t="s">
        <v>735</v>
      </c>
      <c r="F499" s="335" t="s">
        <v>728</v>
      </c>
      <c r="G499" s="383"/>
      <c r="H499"/>
      <c r="I499" s="411"/>
      <c r="J499"/>
      <c r="K499"/>
      <c r="L499"/>
      <c r="M499"/>
      <c r="N499"/>
      <c r="O499"/>
      <c r="P499"/>
      <c r="Q499"/>
      <c r="R499" s="176"/>
      <c r="S499" s="176"/>
      <c r="T499" s="176"/>
      <c r="U499" s="176"/>
      <c r="V499" s="176"/>
      <c r="W499" s="176"/>
      <c r="X499" s="176"/>
      <c r="Y499" s="176"/>
      <c r="Z499" s="176"/>
      <c r="AA499" s="176"/>
      <c r="AB499" s="176"/>
      <c r="AC499" s="176"/>
      <c r="AD499" s="176"/>
      <c r="AE499" s="176"/>
      <c r="AF499" s="176"/>
      <c r="AG499" s="176"/>
      <c r="AH499" s="176"/>
      <c r="AI499" s="176"/>
      <c r="AJ499" s="176"/>
      <c r="AK499" s="176"/>
      <c r="AL499" s="176"/>
      <c r="AM499" s="176"/>
      <c r="AN499" s="176"/>
      <c r="AO499" s="176"/>
      <c r="AP499" s="176"/>
      <c r="AQ499" s="176"/>
    </row>
    <row r="500" spans="1:43" ht="13" customHeight="1" x14ac:dyDescent="0.25">
      <c r="A500"/>
      <c r="B500" s="334" t="s">
        <v>1585</v>
      </c>
      <c r="C500" s="337" t="s">
        <v>5754</v>
      </c>
      <c r="D500" s="335" t="s">
        <v>615</v>
      </c>
      <c r="E500" s="335" t="s">
        <v>735</v>
      </c>
      <c r="F500" s="335" t="s">
        <v>748</v>
      </c>
      <c r="G500" s="382"/>
      <c r="H500"/>
      <c r="I500" s="411"/>
      <c r="J500"/>
      <c r="K500"/>
      <c r="L500"/>
      <c r="M500"/>
      <c r="N500"/>
      <c r="O500"/>
      <c r="P500"/>
      <c r="Q500"/>
      <c r="R500" s="176"/>
      <c r="S500" s="176"/>
      <c r="T500" s="176"/>
      <c r="U500" s="176"/>
      <c r="V500" s="176"/>
      <c r="W500" s="176"/>
      <c r="X500" s="176"/>
      <c r="Y500" s="176"/>
      <c r="Z500" s="176"/>
      <c r="AA500" s="176"/>
      <c r="AB500" s="176"/>
      <c r="AC500" s="176"/>
      <c r="AD500" s="176"/>
      <c r="AE500" s="176"/>
      <c r="AF500" s="176"/>
      <c r="AG500" s="176"/>
      <c r="AH500" s="176"/>
      <c r="AI500" s="176"/>
      <c r="AJ500" s="176"/>
      <c r="AK500" s="176"/>
      <c r="AL500" s="176"/>
      <c r="AM500" s="176"/>
      <c r="AN500" s="176"/>
      <c r="AO500" s="176"/>
      <c r="AP500" s="176"/>
      <c r="AQ500" s="176"/>
    </row>
    <row r="501" spans="1:43" ht="13" customHeight="1" x14ac:dyDescent="0.25">
      <c r="A501"/>
      <c r="B501" s="334" t="s">
        <v>5341</v>
      </c>
      <c r="C501" s="334" t="s">
        <v>548</v>
      </c>
      <c r="D501" s="335" t="s">
        <v>725</v>
      </c>
      <c r="E501" s="335" t="s">
        <v>735</v>
      </c>
      <c r="F501" s="335" t="s">
        <v>5464</v>
      </c>
      <c r="G501" s="382"/>
      <c r="H501"/>
      <c r="I501"/>
      <c r="J501"/>
      <c r="K501"/>
      <c r="L501"/>
      <c r="M501"/>
      <c r="N501"/>
      <c r="O501"/>
      <c r="P501"/>
      <c r="Q501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</row>
    <row r="502" spans="1:43" ht="13" customHeight="1" x14ac:dyDescent="0.25">
      <c r="A502"/>
      <c r="B502" s="334" t="s">
        <v>1571</v>
      </c>
      <c r="C502" s="334" t="s">
        <v>747</v>
      </c>
      <c r="D502" s="335" t="s">
        <v>1550</v>
      </c>
      <c r="E502" s="335" t="s">
        <v>735</v>
      </c>
      <c r="F502" s="335" t="s">
        <v>710</v>
      </c>
      <c r="G502" s="382"/>
      <c r="H502"/>
      <c r="I502"/>
      <c r="J502"/>
      <c r="K502"/>
      <c r="L502"/>
      <c r="M502"/>
      <c r="N502"/>
      <c r="O502"/>
      <c r="P502"/>
      <c r="Q502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  <c r="AI502" s="138"/>
      <c r="AJ502" s="138"/>
      <c r="AK502" s="138"/>
      <c r="AL502" s="138"/>
      <c r="AM502" s="138"/>
      <c r="AN502" s="138"/>
      <c r="AO502" s="138"/>
      <c r="AP502" s="138"/>
      <c r="AQ502" s="138"/>
    </row>
    <row r="503" spans="1:43" ht="13" customHeight="1" x14ac:dyDescent="0.25">
      <c r="A503"/>
      <c r="B503" s="334" t="s">
        <v>5733</v>
      </c>
      <c r="C503" s="337" t="s">
        <v>5325</v>
      </c>
      <c r="D503" s="335" t="s">
        <v>701</v>
      </c>
      <c r="E503" s="335" t="s">
        <v>735</v>
      </c>
      <c r="F503" s="335" t="s">
        <v>718</v>
      </c>
      <c r="G503" s="382"/>
      <c r="H503"/>
      <c r="I503" s="3"/>
      <c r="J503" s="3"/>
      <c r="K503"/>
      <c r="L503"/>
      <c r="M503"/>
      <c r="N503"/>
      <c r="O503"/>
      <c r="P503"/>
      <c r="Q503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  <c r="AH503" s="138"/>
      <c r="AI503" s="138"/>
      <c r="AJ503" s="138"/>
      <c r="AK503" s="138"/>
      <c r="AL503" s="138"/>
      <c r="AM503" s="138"/>
      <c r="AN503" s="138"/>
      <c r="AO503" s="138"/>
      <c r="AP503" s="138"/>
      <c r="AQ503" s="138"/>
    </row>
    <row r="504" spans="1:43" ht="13" customHeight="1" x14ac:dyDescent="0.25">
      <c r="A504"/>
      <c r="B504" s="337" t="s">
        <v>131</v>
      </c>
      <c r="C504" s="337" t="s">
        <v>4520</v>
      </c>
      <c r="D504" s="335" t="s">
        <v>630</v>
      </c>
      <c r="E504" s="335" t="s">
        <v>735</v>
      </c>
      <c r="F504" s="335" t="s">
        <v>718</v>
      </c>
      <c r="G504" s="382"/>
      <c r="H504"/>
      <c r="I504" s="498"/>
      <c r="J504" s="3"/>
      <c r="K504"/>
      <c r="L504"/>
      <c r="M504"/>
      <c r="N504"/>
      <c r="O504"/>
      <c r="P504"/>
      <c r="Q504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</row>
    <row r="505" spans="1:43" ht="13" customHeight="1" x14ac:dyDescent="0.25">
      <c r="A505"/>
      <c r="B505" s="334" t="s">
        <v>3322</v>
      </c>
      <c r="C505" s="334" t="s">
        <v>654</v>
      </c>
      <c r="D505" s="335" t="s">
        <v>719</v>
      </c>
      <c r="E505" s="335" t="s">
        <v>735</v>
      </c>
      <c r="F505" s="340" t="s">
        <v>751</v>
      </c>
      <c r="G505" s="382"/>
      <c r="H505"/>
      <c r="I505" s="498"/>
      <c r="J505" s="3"/>
      <c r="K505"/>
      <c r="L505"/>
      <c r="M505"/>
      <c r="N505"/>
      <c r="O505"/>
      <c r="P505"/>
      <c r="Q505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  <c r="AH505" s="138"/>
      <c r="AI505" s="138"/>
      <c r="AJ505" s="138"/>
      <c r="AK505" s="138"/>
      <c r="AL505" s="138"/>
      <c r="AM505" s="138"/>
      <c r="AN505" s="138"/>
      <c r="AO505" s="138"/>
      <c r="AP505" s="138"/>
      <c r="AQ505" s="138"/>
    </row>
    <row r="506" spans="1:43" ht="13" customHeight="1" x14ac:dyDescent="0.25">
      <c r="A506"/>
      <c r="B506" s="334" t="s">
        <v>5375</v>
      </c>
      <c r="C506" s="334" t="s">
        <v>5376</v>
      </c>
      <c r="D506" s="335" t="s">
        <v>733</v>
      </c>
      <c r="E506" s="335" t="s">
        <v>735</v>
      </c>
      <c r="F506" s="335" t="s">
        <v>448</v>
      </c>
      <c r="G506" s="382"/>
      <c r="H506"/>
      <c r="I506" s="498"/>
      <c r="J506" s="3"/>
      <c r="K506"/>
      <c r="L506"/>
      <c r="M506"/>
      <c r="N506"/>
      <c r="O506"/>
      <c r="P506"/>
      <c r="Q506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</row>
    <row r="507" spans="1:43" ht="13" customHeight="1" x14ac:dyDescent="0.25">
      <c r="A507"/>
      <c r="B507" s="334" t="s">
        <v>536</v>
      </c>
      <c r="C507" s="334" t="s">
        <v>799</v>
      </c>
      <c r="D507" s="335" t="s">
        <v>690</v>
      </c>
      <c r="E507" s="335" t="s">
        <v>735</v>
      </c>
      <c r="F507" s="335" t="s">
        <v>699</v>
      </c>
      <c r="G507" s="382"/>
      <c r="H507"/>
      <c r="I507" s="498"/>
      <c r="J507" s="3"/>
      <c r="K507"/>
      <c r="L507"/>
      <c r="M507"/>
      <c r="N507"/>
      <c r="O507"/>
      <c r="P507"/>
      <c r="Q507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</row>
    <row r="508" spans="1:43" ht="13" customHeight="1" x14ac:dyDescent="0.25">
      <c r="A508"/>
      <c r="B508" s="334" t="s">
        <v>778</v>
      </c>
      <c r="C508" s="334" t="s">
        <v>752</v>
      </c>
      <c r="D508" s="335" t="s">
        <v>613</v>
      </c>
      <c r="E508" s="335" t="s">
        <v>735</v>
      </c>
      <c r="F508" s="335" t="s">
        <v>721</v>
      </c>
      <c r="G508" s="382"/>
      <c r="H508"/>
      <c r="I508" s="498"/>
      <c r="J508" s="4"/>
      <c r="K508"/>
      <c r="L508"/>
      <c r="M508"/>
      <c r="N508"/>
      <c r="O508"/>
      <c r="P508"/>
      <c r="Q508"/>
      <c r="R508" s="292"/>
      <c r="S508" s="292"/>
      <c r="T508" s="292"/>
      <c r="U508" s="292"/>
      <c r="V508" s="292"/>
      <c r="W508" s="292"/>
      <c r="X508" s="292"/>
      <c r="Y508" s="292"/>
      <c r="Z508" s="292"/>
      <c r="AA508" s="292"/>
      <c r="AB508" s="292"/>
      <c r="AC508" s="292"/>
      <c r="AD508" s="292"/>
      <c r="AE508" s="292"/>
      <c r="AF508" s="292"/>
      <c r="AG508" s="292"/>
      <c r="AH508" s="292"/>
      <c r="AI508" s="292"/>
      <c r="AJ508" s="292"/>
      <c r="AK508" s="292"/>
      <c r="AL508" s="292"/>
      <c r="AM508" s="292"/>
      <c r="AN508" s="292"/>
      <c r="AO508" s="292"/>
      <c r="AP508" s="292"/>
      <c r="AQ508" s="292"/>
    </row>
    <row r="509" spans="1:43" ht="13" customHeight="1" x14ac:dyDescent="0.25">
      <c r="A509"/>
      <c r="B509" s="337" t="s">
        <v>5103</v>
      </c>
      <c r="C509" s="337" t="s">
        <v>4524</v>
      </c>
      <c r="D509" s="335" t="s">
        <v>720</v>
      </c>
      <c r="E509" s="335" t="s">
        <v>735</v>
      </c>
      <c r="F509" s="335" t="s">
        <v>699</v>
      </c>
      <c r="G509" s="382"/>
      <c r="H509"/>
      <c r="I509" s="499"/>
      <c r="J509"/>
      <c r="K509"/>
      <c r="L509"/>
      <c r="M509"/>
      <c r="N509"/>
      <c r="O509"/>
      <c r="P509"/>
      <c r="Q509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  <c r="AH509" s="138"/>
      <c r="AI509" s="138"/>
      <c r="AJ509" s="138"/>
      <c r="AK509" s="138"/>
      <c r="AL509" s="138"/>
      <c r="AM509" s="138"/>
      <c r="AN509" s="138"/>
      <c r="AO509" s="138"/>
      <c r="AP509" s="138"/>
      <c r="AQ509" s="138"/>
    </row>
    <row r="510" spans="1:43" ht="13" customHeight="1" x14ac:dyDescent="0.25">
      <c r="A510"/>
      <c r="B510" s="334" t="s">
        <v>1332</v>
      </c>
      <c r="C510" s="334" t="s">
        <v>1318</v>
      </c>
      <c r="D510" s="335" t="s">
        <v>714</v>
      </c>
      <c r="E510" s="335" t="s">
        <v>735</v>
      </c>
      <c r="F510" s="335" t="s">
        <v>751</v>
      </c>
      <c r="G510" s="382"/>
      <c r="H510"/>
      <c r="I510" s="499"/>
      <c r="J510"/>
      <c r="K510"/>
      <c r="L510"/>
      <c r="M510"/>
      <c r="N510"/>
      <c r="O510"/>
      <c r="P510"/>
      <c r="Q510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</row>
    <row r="511" spans="1:43" ht="13" customHeight="1" x14ac:dyDescent="0.25">
      <c r="A511"/>
      <c r="B511" s="337" t="s">
        <v>662</v>
      </c>
      <c r="C511" s="337" t="s">
        <v>1233</v>
      </c>
      <c r="D511" s="335" t="s">
        <v>767</v>
      </c>
      <c r="E511" s="335" t="s">
        <v>735</v>
      </c>
      <c r="F511" s="335" t="s">
        <v>710</v>
      </c>
      <c r="G511" s="382"/>
      <c r="H511"/>
      <c r="I511" s="499"/>
      <c r="J511"/>
      <c r="K511"/>
      <c r="L511"/>
      <c r="M511"/>
      <c r="N511"/>
      <c r="O511"/>
      <c r="P511"/>
      <c r="Q511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</row>
    <row r="512" spans="1:43" ht="13" customHeight="1" x14ac:dyDescent="0.25">
      <c r="A512"/>
      <c r="B512" s="334" t="s">
        <v>1656</v>
      </c>
      <c r="C512" s="334" t="s">
        <v>2998</v>
      </c>
      <c r="D512" s="335" t="s">
        <v>690</v>
      </c>
      <c r="E512" s="335" t="s">
        <v>735</v>
      </c>
      <c r="F512" s="340" t="s">
        <v>721</v>
      </c>
      <c r="G512" s="382"/>
      <c r="H512"/>
      <c r="I512" s="499"/>
      <c r="J512"/>
      <c r="K512"/>
      <c r="L512"/>
      <c r="M512"/>
      <c r="N512"/>
      <c r="O512"/>
      <c r="P512"/>
      <c r="Q512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</row>
    <row r="513" spans="1:43" ht="13" customHeight="1" x14ac:dyDescent="0.25">
      <c r="A513"/>
      <c r="B513" s="334" t="s">
        <v>5894</v>
      </c>
      <c r="C513" s="337" t="s">
        <v>541</v>
      </c>
      <c r="D513" s="335" t="s">
        <v>691</v>
      </c>
      <c r="E513" s="335" t="s">
        <v>735</v>
      </c>
      <c r="F513" s="335" t="s">
        <v>710</v>
      </c>
      <c r="G513" s="382"/>
      <c r="H513"/>
      <c r="I513" s="411"/>
      <c r="J513"/>
      <c r="K513"/>
      <c r="L513"/>
      <c r="M513"/>
      <c r="N513"/>
      <c r="O513"/>
      <c r="P513"/>
      <c r="Q513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</row>
    <row r="514" spans="1:43" ht="13" customHeight="1" x14ac:dyDescent="0.25">
      <c r="A514"/>
      <c r="B514" s="334" t="s">
        <v>2707</v>
      </c>
      <c r="C514" s="334" t="s">
        <v>2708</v>
      </c>
      <c r="D514" s="335" t="s">
        <v>851</v>
      </c>
      <c r="E514" s="335" t="s">
        <v>735</v>
      </c>
      <c r="F514" s="335" t="s">
        <v>699</v>
      </c>
      <c r="G514" s="382"/>
      <c r="H514"/>
      <c r="I514" s="411"/>
      <c r="J514"/>
      <c r="K514"/>
      <c r="L514"/>
      <c r="M514"/>
      <c r="N514"/>
      <c r="O514"/>
      <c r="P514"/>
      <c r="Q514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</row>
    <row r="515" spans="1:43" ht="13" customHeight="1" x14ac:dyDescent="0.25">
      <c r="A515"/>
      <c r="B515" s="334" t="s">
        <v>3756</v>
      </c>
      <c r="C515" s="337" t="s">
        <v>3685</v>
      </c>
      <c r="D515" s="335" t="s">
        <v>732</v>
      </c>
      <c r="E515" s="335" t="s">
        <v>735</v>
      </c>
      <c r="F515" s="335" t="s">
        <v>710</v>
      </c>
      <c r="G515" s="382"/>
      <c r="H515"/>
      <c r="I515" s="411"/>
      <c r="J515" s="4"/>
      <c r="K515" s="2"/>
      <c r="L515" s="2"/>
      <c r="M515" s="2"/>
      <c r="N515"/>
      <c r="O515"/>
      <c r="P515"/>
      <c r="Q515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</row>
    <row r="516" spans="1:43" ht="13" customHeight="1" x14ac:dyDescent="0.25">
      <c r="A516"/>
      <c r="B516" s="334" t="s">
        <v>2145</v>
      </c>
      <c r="C516" s="334" t="s">
        <v>553</v>
      </c>
      <c r="D516" s="335" t="s">
        <v>777</v>
      </c>
      <c r="E516" s="335" t="s">
        <v>735</v>
      </c>
      <c r="F516" s="335" t="s">
        <v>3350</v>
      </c>
      <c r="G516" s="382"/>
      <c r="H516"/>
      <c r="I516" s="411"/>
      <c r="J516" s="4"/>
      <c r="K516" s="2"/>
      <c r="L516" s="2"/>
      <c r="M516" s="381"/>
      <c r="N516"/>
      <c r="O516"/>
      <c r="P516"/>
      <c r="Q516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</row>
    <row r="517" spans="1:43" ht="13" customHeight="1" x14ac:dyDescent="0.25">
      <c r="A517"/>
      <c r="B517" s="334" t="s">
        <v>5784</v>
      </c>
      <c r="C517" s="337" t="s">
        <v>5785</v>
      </c>
      <c r="D517" s="335" t="s">
        <v>739</v>
      </c>
      <c r="E517" s="335" t="s">
        <v>735</v>
      </c>
      <c r="F517" s="335" t="s">
        <v>699</v>
      </c>
      <c r="G517" s="382"/>
      <c r="H517"/>
      <c r="I517" s="411"/>
      <c r="J517" s="4"/>
      <c r="K517" s="2"/>
      <c r="L517" s="2"/>
      <c r="M517" s="2"/>
      <c r="N517"/>
      <c r="O517"/>
      <c r="P517"/>
      <c r="Q517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/>
      <c r="AC517" s="176"/>
      <c r="AD517" s="176"/>
      <c r="AE517" s="176"/>
      <c r="AF517" s="176"/>
      <c r="AG517" s="176"/>
      <c r="AH517" s="176"/>
      <c r="AI517" s="176"/>
      <c r="AJ517" s="176"/>
      <c r="AK517" s="176"/>
      <c r="AL517" s="176"/>
      <c r="AM517" s="176"/>
      <c r="AN517" s="176"/>
      <c r="AO517" s="176"/>
      <c r="AP517" s="176"/>
      <c r="AQ517" s="176"/>
    </row>
    <row r="518" spans="1:43" ht="13" customHeight="1" x14ac:dyDescent="0.25">
      <c r="A518"/>
      <c r="B518" s="334" t="s">
        <v>5775</v>
      </c>
      <c r="C518" s="337" t="s">
        <v>654</v>
      </c>
      <c r="D518" s="335" t="s">
        <v>1550</v>
      </c>
      <c r="E518" s="335" t="s">
        <v>735</v>
      </c>
      <c r="F518" s="335" t="s">
        <v>699</v>
      </c>
      <c r="G518" s="382"/>
      <c r="H518"/>
      <c r="I518" s="411"/>
      <c r="J518" s="4"/>
      <c r="K518" s="2"/>
      <c r="L518" s="2"/>
      <c r="M518" s="2"/>
      <c r="N518"/>
      <c r="O518"/>
      <c r="P518"/>
      <c r="Q518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</row>
    <row r="519" spans="1:43" ht="13" customHeight="1" x14ac:dyDescent="0.25">
      <c r="A519"/>
      <c r="B519" s="334" t="s">
        <v>3687</v>
      </c>
      <c r="C519" s="334" t="s">
        <v>617</v>
      </c>
      <c r="D519" s="335" t="s">
        <v>739</v>
      </c>
      <c r="E519" s="335" t="s">
        <v>735</v>
      </c>
      <c r="F519" s="335" t="s">
        <v>710</v>
      </c>
      <c r="G519" s="382"/>
      <c r="H519"/>
      <c r="I519" s="4"/>
      <c r="J519" s="4"/>
      <c r="K519" s="2"/>
      <c r="L519" s="2"/>
      <c r="M519" s="2"/>
      <c r="N519"/>
      <c r="O519"/>
      <c r="P519"/>
      <c r="Q51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</row>
    <row r="520" spans="1:43" ht="13" customHeight="1" x14ac:dyDescent="0.25">
      <c r="A520"/>
      <c r="B520" s="334" t="s">
        <v>800</v>
      </c>
      <c r="C520" s="334" t="s">
        <v>5325</v>
      </c>
      <c r="D520" s="335" t="s">
        <v>613</v>
      </c>
      <c r="E520" s="335" t="s">
        <v>591</v>
      </c>
      <c r="F520" s="335" t="s">
        <v>748</v>
      </c>
      <c r="G520" s="382"/>
      <c r="H520"/>
      <c r="I520" s="4"/>
      <c r="J520" s="4"/>
      <c r="K520" s="2"/>
      <c r="L520" s="2"/>
      <c r="M520" s="2"/>
      <c r="N520"/>
      <c r="O520"/>
      <c r="P520"/>
      <c r="Q520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</row>
    <row r="521" spans="1:43" ht="13" customHeight="1" x14ac:dyDescent="0.25">
      <c r="A521"/>
      <c r="B521" s="337" t="s">
        <v>389</v>
      </c>
      <c r="C521" s="337" t="s">
        <v>4469</v>
      </c>
      <c r="D521" s="335" t="s">
        <v>712</v>
      </c>
      <c r="E521" s="335" t="s">
        <v>591</v>
      </c>
      <c r="F521" s="335" t="s">
        <v>728</v>
      </c>
      <c r="G521" s="382"/>
      <c r="H521"/>
      <c r="I521" s="4"/>
      <c r="J521" s="4"/>
      <c r="K521" s="2"/>
      <c r="L521" s="2"/>
      <c r="M521" s="381"/>
      <c r="N521"/>
      <c r="O521"/>
      <c r="P521"/>
      <c r="Q521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</row>
    <row r="522" spans="1:43" ht="13" customHeight="1" x14ac:dyDescent="0.25">
      <c r="A522"/>
      <c r="B522" s="334" t="s">
        <v>3731</v>
      </c>
      <c r="C522" s="334" t="s">
        <v>745</v>
      </c>
      <c r="D522" s="335" t="s">
        <v>704</v>
      </c>
      <c r="E522" s="335" t="s">
        <v>591</v>
      </c>
      <c r="F522" s="335" t="s">
        <v>699</v>
      </c>
      <c r="G522" s="382"/>
      <c r="H522"/>
      <c r="I522" s="4"/>
      <c r="J522" s="4"/>
      <c r="K522" s="2"/>
      <c r="L522" s="2"/>
      <c r="M522" s="2"/>
      <c r="N522"/>
      <c r="O522"/>
      <c r="P522"/>
      <c r="Q522"/>
      <c r="R522" s="176"/>
      <c r="S522" s="176"/>
      <c r="T522" s="176"/>
      <c r="U522" s="176"/>
      <c r="V522" s="176"/>
      <c r="W522" s="176"/>
      <c r="X522" s="176"/>
      <c r="Y522" s="176"/>
      <c r="Z522" s="176"/>
      <c r="AA522" s="176"/>
      <c r="AB522" s="176"/>
      <c r="AC522" s="176"/>
      <c r="AD522" s="176"/>
      <c r="AE522" s="176"/>
      <c r="AF522" s="176"/>
      <c r="AG522" s="176"/>
      <c r="AH522" s="176"/>
      <c r="AI522" s="176"/>
      <c r="AJ522" s="176"/>
      <c r="AK522" s="176"/>
      <c r="AL522" s="176"/>
      <c r="AM522" s="176"/>
      <c r="AN522" s="176"/>
      <c r="AO522" s="176"/>
      <c r="AP522" s="176"/>
      <c r="AQ522" s="176"/>
    </row>
    <row r="523" spans="1:43" ht="13" customHeight="1" x14ac:dyDescent="0.25">
      <c r="A523"/>
      <c r="B523" s="337" t="s">
        <v>788</v>
      </c>
      <c r="C523" s="337" t="s">
        <v>641</v>
      </c>
      <c r="D523" s="335" t="s">
        <v>724</v>
      </c>
      <c r="E523" s="335" t="s">
        <v>591</v>
      </c>
      <c r="F523" s="335" t="s">
        <v>710</v>
      </c>
      <c r="G523" s="382"/>
      <c r="H523"/>
      <c r="I523" s="4"/>
      <c r="J523" s="4"/>
      <c r="K523" s="2"/>
      <c r="L523" s="2"/>
      <c r="M523" s="2"/>
      <c r="N523"/>
      <c r="O523"/>
      <c r="P523"/>
      <c r="Q523"/>
      <c r="R523" s="292"/>
      <c r="S523" s="292"/>
      <c r="T523" s="292"/>
      <c r="U523" s="292"/>
      <c r="V523" s="292"/>
      <c r="W523" s="292"/>
      <c r="X523" s="292"/>
      <c r="Y523" s="292"/>
      <c r="Z523" s="292"/>
      <c r="AA523" s="292"/>
      <c r="AB523" s="292"/>
      <c r="AC523" s="292"/>
      <c r="AD523" s="292"/>
      <c r="AE523" s="292"/>
      <c r="AF523" s="292"/>
      <c r="AG523" s="292"/>
      <c r="AH523" s="292"/>
      <c r="AI523" s="292"/>
      <c r="AJ523" s="292"/>
      <c r="AK523" s="292"/>
      <c r="AL523" s="292"/>
      <c r="AM523" s="292"/>
      <c r="AN523" s="292"/>
      <c r="AO523" s="292"/>
      <c r="AP523" s="292"/>
      <c r="AQ523" s="292"/>
    </row>
    <row r="524" spans="1:43" ht="13" customHeight="1" x14ac:dyDescent="0.25">
      <c r="A524"/>
      <c r="B524" s="334" t="s">
        <v>5447</v>
      </c>
      <c r="C524" s="334" t="s">
        <v>636</v>
      </c>
      <c r="D524" s="335" t="s">
        <v>706</v>
      </c>
      <c r="E524" s="335" t="s">
        <v>591</v>
      </c>
      <c r="F524" s="335" t="s">
        <v>699</v>
      </c>
      <c r="G524" s="382"/>
      <c r="H524"/>
      <c r="I524" s="4"/>
      <c r="J524" s="4"/>
      <c r="K524" s="2"/>
      <c r="L524" s="2"/>
      <c r="M524" s="2"/>
      <c r="N524"/>
      <c r="O524"/>
      <c r="P524"/>
      <c r="Q524"/>
      <c r="R524" s="292"/>
      <c r="S524" s="292"/>
      <c r="T524" s="292"/>
      <c r="U524" s="292"/>
      <c r="V524" s="292"/>
      <c r="W524" s="292"/>
      <c r="X524" s="292"/>
      <c r="Y524" s="292"/>
      <c r="Z524" s="292"/>
      <c r="AA524" s="292"/>
      <c r="AB524" s="292"/>
      <c r="AC524" s="292"/>
      <c r="AD524" s="292"/>
      <c r="AE524" s="292"/>
      <c r="AF524" s="292"/>
      <c r="AG524" s="292"/>
      <c r="AH524" s="292"/>
      <c r="AI524" s="292"/>
      <c r="AJ524" s="292"/>
      <c r="AK524" s="292"/>
      <c r="AL524" s="292"/>
      <c r="AM524" s="292"/>
      <c r="AN524" s="292"/>
      <c r="AO524" s="292"/>
      <c r="AP524" s="292"/>
      <c r="AQ524" s="292"/>
    </row>
    <row r="525" spans="1:43" ht="13" customHeight="1" x14ac:dyDescent="0.25">
      <c r="A525"/>
      <c r="B525" s="334" t="s">
        <v>5330</v>
      </c>
      <c r="C525" s="334" t="s">
        <v>5331</v>
      </c>
      <c r="D525" s="335" t="s">
        <v>720</v>
      </c>
      <c r="E525" s="335" t="s">
        <v>591</v>
      </c>
      <c r="F525" s="335" t="s">
        <v>710</v>
      </c>
      <c r="G525" s="382"/>
      <c r="H525"/>
      <c r="I525" s="4"/>
      <c r="J525" s="4"/>
      <c r="K525" s="2"/>
      <c r="L525" s="2"/>
      <c r="M525" s="2"/>
      <c r="N525"/>
      <c r="O525"/>
      <c r="P525"/>
      <c r="Q525"/>
      <c r="R525" s="292"/>
      <c r="S525" s="292"/>
      <c r="T525" s="292"/>
      <c r="U525" s="292"/>
      <c r="V525" s="292"/>
      <c r="W525" s="292"/>
      <c r="X525" s="292"/>
      <c r="Y525" s="292"/>
      <c r="Z525" s="292"/>
      <c r="AA525" s="292"/>
      <c r="AB525" s="292"/>
      <c r="AC525" s="292"/>
      <c r="AD525" s="292"/>
      <c r="AE525" s="292"/>
      <c r="AF525" s="292"/>
      <c r="AG525" s="292"/>
      <c r="AH525" s="292"/>
      <c r="AI525" s="292"/>
      <c r="AJ525" s="292"/>
      <c r="AK525" s="292"/>
      <c r="AL525" s="292"/>
      <c r="AM525" s="292"/>
      <c r="AN525" s="292"/>
      <c r="AO525" s="292"/>
      <c r="AP525" s="292"/>
      <c r="AQ525" s="292"/>
    </row>
    <row r="526" spans="1:43" ht="13" customHeight="1" x14ac:dyDescent="0.25">
      <c r="A526"/>
      <c r="B526" s="334" t="s">
        <v>655</v>
      </c>
      <c r="C526" s="334" t="s">
        <v>3679</v>
      </c>
      <c r="D526" s="335" t="s">
        <v>737</v>
      </c>
      <c r="E526" s="335" t="s">
        <v>591</v>
      </c>
      <c r="F526" s="335" t="s">
        <v>3350</v>
      </c>
      <c r="G526" s="382"/>
      <c r="H526"/>
      <c r="I526" s="4"/>
      <c r="J526" s="4"/>
      <c r="K526" s="2"/>
      <c r="L526" s="2"/>
      <c r="M526" s="2"/>
      <c r="N526"/>
      <c r="O526"/>
      <c r="P526"/>
      <c r="Q526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</row>
    <row r="527" spans="1:43" ht="13" customHeight="1" x14ac:dyDescent="0.25">
      <c r="A527"/>
      <c r="B527" s="334" t="s">
        <v>2144</v>
      </c>
      <c r="C527" s="334" t="s">
        <v>4773</v>
      </c>
      <c r="D527" s="335" t="s">
        <v>739</v>
      </c>
      <c r="E527" s="335" t="s">
        <v>591</v>
      </c>
      <c r="F527" s="335" t="s">
        <v>718</v>
      </c>
      <c r="G527" s="382"/>
      <c r="H527"/>
      <c r="I527" s="4"/>
      <c r="J527" s="4"/>
      <c r="K527" s="2"/>
      <c r="L527" s="2"/>
      <c r="M527" s="2"/>
      <c r="N527"/>
      <c r="O527"/>
      <c r="P527"/>
      <c r="Q527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</row>
    <row r="528" spans="1:43" ht="13" customHeight="1" x14ac:dyDescent="0.25">
      <c r="A528"/>
      <c r="B528" s="334" t="s">
        <v>3678</v>
      </c>
      <c r="C528" s="334" t="s">
        <v>675</v>
      </c>
      <c r="D528" s="335" t="s">
        <v>704</v>
      </c>
      <c r="E528" s="335" t="s">
        <v>591</v>
      </c>
      <c r="F528" s="335" t="s">
        <v>751</v>
      </c>
      <c r="G528" s="382"/>
      <c r="H528"/>
      <c r="I528" s="4"/>
      <c r="J528" s="4"/>
      <c r="K528" s="2"/>
      <c r="L528" s="2"/>
      <c r="M528" s="2"/>
      <c r="N528"/>
      <c r="O528"/>
      <c r="P528"/>
      <c r="Q528"/>
      <c r="R528" s="176"/>
      <c r="S528" s="176"/>
      <c r="T528" s="176"/>
      <c r="U528" s="176"/>
      <c r="V528" s="176"/>
      <c r="W528" s="176"/>
      <c r="X528" s="176"/>
      <c r="Y528" s="176"/>
      <c r="Z528" s="176"/>
      <c r="AA528" s="176"/>
      <c r="AB528" s="176"/>
      <c r="AC528" s="176"/>
      <c r="AD528" s="176"/>
      <c r="AE528" s="176"/>
      <c r="AF528" s="176"/>
      <c r="AG528" s="176"/>
      <c r="AH528" s="176"/>
      <c r="AI528" s="176"/>
      <c r="AJ528" s="176"/>
      <c r="AK528" s="176"/>
      <c r="AL528" s="176"/>
      <c r="AM528" s="176"/>
      <c r="AN528" s="176"/>
      <c r="AO528" s="176"/>
      <c r="AP528" s="176"/>
      <c r="AQ528" s="176"/>
    </row>
    <row r="529" spans="1:43" ht="13" customHeight="1" x14ac:dyDescent="0.25">
      <c r="A529"/>
      <c r="B529" s="334" t="s">
        <v>5444</v>
      </c>
      <c r="C529" s="334" t="s">
        <v>617</v>
      </c>
      <c r="D529" s="335" t="s">
        <v>691</v>
      </c>
      <c r="E529" s="335" t="s">
        <v>591</v>
      </c>
      <c r="F529" s="335" t="s">
        <v>728</v>
      </c>
      <c r="G529" s="383"/>
      <c r="H529"/>
      <c r="I529" s="4"/>
      <c r="J529" s="4"/>
      <c r="K529" s="2"/>
      <c r="L529" s="2"/>
      <c r="M529" s="2"/>
      <c r="N529"/>
      <c r="O529"/>
      <c r="P529"/>
      <c r="Q529"/>
      <c r="R529" s="176"/>
      <c r="S529" s="176"/>
      <c r="T529" s="176"/>
      <c r="U529" s="176"/>
      <c r="V529" s="176"/>
      <c r="W529" s="176"/>
      <c r="X529" s="176"/>
      <c r="Y529" s="176"/>
      <c r="Z529" s="176"/>
      <c r="AA529" s="176"/>
      <c r="AB529" s="176"/>
      <c r="AC529" s="176"/>
      <c r="AD529" s="176"/>
      <c r="AE529" s="176"/>
      <c r="AF529" s="176"/>
      <c r="AG529" s="176"/>
      <c r="AH529" s="176"/>
      <c r="AI529" s="176"/>
      <c r="AJ529" s="176"/>
      <c r="AK529" s="176"/>
      <c r="AL529" s="176"/>
      <c r="AM529" s="176"/>
      <c r="AN529" s="176"/>
      <c r="AO529" s="176"/>
      <c r="AP529" s="176"/>
      <c r="AQ529" s="176"/>
    </row>
    <row r="530" spans="1:43" ht="13" customHeight="1" x14ac:dyDescent="0.25">
      <c r="A530"/>
      <c r="B530" s="334" t="s">
        <v>5737</v>
      </c>
      <c r="C530" s="337" t="s">
        <v>1594</v>
      </c>
      <c r="D530" s="335" t="s">
        <v>630</v>
      </c>
      <c r="E530" s="335" t="s">
        <v>591</v>
      </c>
      <c r="F530" s="335" t="s">
        <v>710</v>
      </c>
      <c r="G530" s="382"/>
      <c r="H530"/>
      <c r="I530" s="4"/>
      <c r="J530" s="4"/>
      <c r="K530" s="2"/>
      <c r="L530" s="2"/>
      <c r="M530" s="2"/>
      <c r="N530"/>
      <c r="O530"/>
      <c r="P530"/>
      <c r="Q530"/>
      <c r="R530" s="176"/>
      <c r="S530" s="176"/>
      <c r="T530" s="176"/>
      <c r="U530" s="176"/>
      <c r="V530" s="176"/>
      <c r="W530" s="176"/>
      <c r="X530" s="176"/>
      <c r="Y530" s="176"/>
      <c r="Z530" s="176"/>
      <c r="AA530" s="176"/>
      <c r="AB530" s="176"/>
      <c r="AC530" s="176"/>
      <c r="AD530" s="176"/>
      <c r="AE530" s="176"/>
      <c r="AF530" s="176"/>
      <c r="AG530" s="176"/>
      <c r="AH530" s="176"/>
      <c r="AI530" s="176"/>
      <c r="AJ530" s="176"/>
      <c r="AK530" s="176"/>
      <c r="AL530" s="176"/>
      <c r="AM530" s="176"/>
      <c r="AN530" s="176"/>
      <c r="AO530" s="176"/>
      <c r="AP530" s="176"/>
      <c r="AQ530" s="176"/>
    </row>
    <row r="531" spans="1:43" ht="13" customHeight="1" x14ac:dyDescent="0.25">
      <c r="A531"/>
      <c r="B531" s="334" t="s">
        <v>5415</v>
      </c>
      <c r="C531" s="334" t="s">
        <v>645</v>
      </c>
      <c r="D531" s="335" t="s">
        <v>1550</v>
      </c>
      <c r="E531" s="335" t="s">
        <v>591</v>
      </c>
      <c r="F531" s="335" t="s">
        <v>718</v>
      </c>
      <c r="G531" s="382"/>
      <c r="H531"/>
      <c r="I531" s="4"/>
      <c r="J531" s="4"/>
      <c r="K531" s="2"/>
      <c r="L531" s="2"/>
      <c r="M531" s="2"/>
      <c r="N531"/>
      <c r="O531"/>
      <c r="P531"/>
      <c r="Q531"/>
      <c r="R531" s="176"/>
      <c r="S531" s="176"/>
      <c r="T531" s="176"/>
      <c r="U531" s="176"/>
      <c r="V531" s="176"/>
      <c r="W531" s="176"/>
      <c r="X531" s="176"/>
      <c r="Y531" s="176"/>
      <c r="Z531" s="176"/>
      <c r="AA531" s="176"/>
      <c r="AB531" s="176"/>
      <c r="AC531" s="176"/>
      <c r="AD531" s="176"/>
      <c r="AE531" s="176"/>
      <c r="AF531" s="176"/>
      <c r="AG531" s="176"/>
      <c r="AH531" s="176"/>
      <c r="AI531" s="176"/>
      <c r="AJ531" s="176"/>
      <c r="AK531" s="176"/>
      <c r="AL531" s="176"/>
      <c r="AM531" s="176"/>
      <c r="AN531" s="176"/>
      <c r="AO531" s="176"/>
      <c r="AP531" s="176"/>
      <c r="AQ531" s="176"/>
    </row>
    <row r="532" spans="1:43" ht="13" customHeight="1" x14ac:dyDescent="0.25">
      <c r="A532"/>
      <c r="B532" s="337" t="s">
        <v>1222</v>
      </c>
      <c r="C532" s="337" t="s">
        <v>5090</v>
      </c>
      <c r="D532" s="335" t="s">
        <v>720</v>
      </c>
      <c r="E532" s="335" t="s">
        <v>591</v>
      </c>
      <c r="F532" s="335" t="s">
        <v>710</v>
      </c>
      <c r="G532" s="382"/>
      <c r="H532"/>
      <c r="I532" s="4"/>
      <c r="J532" s="4"/>
      <c r="K532" s="2"/>
      <c r="L532" s="2"/>
      <c r="M532" s="2"/>
      <c r="N532"/>
      <c r="O532"/>
      <c r="P532"/>
      <c r="Q532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</row>
    <row r="533" spans="1:43" ht="13" customHeight="1" x14ac:dyDescent="0.25">
      <c r="A533"/>
      <c r="B533" s="334" t="s">
        <v>3670</v>
      </c>
      <c r="C533" s="334" t="s">
        <v>660</v>
      </c>
      <c r="D533" s="335" t="s">
        <v>731</v>
      </c>
      <c r="E533" s="335" t="s">
        <v>591</v>
      </c>
      <c r="F533" s="335" t="s">
        <v>699</v>
      </c>
      <c r="G533" s="382"/>
      <c r="H533"/>
      <c r="I533" s="4"/>
      <c r="J533" s="4"/>
      <c r="K533" s="2"/>
      <c r="L533" s="2"/>
      <c r="M533" s="2"/>
      <c r="N533"/>
      <c r="O533"/>
      <c r="P533"/>
      <c r="Q533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</row>
    <row r="534" spans="1:43" ht="13" customHeight="1" x14ac:dyDescent="0.25">
      <c r="A534"/>
      <c r="B534" s="337" t="s">
        <v>672</v>
      </c>
      <c r="C534" s="334" t="s">
        <v>646</v>
      </c>
      <c r="D534" s="335" t="s">
        <v>630</v>
      </c>
      <c r="E534" s="335" t="s">
        <v>591</v>
      </c>
      <c r="F534" s="335" t="s">
        <v>699</v>
      </c>
      <c r="G534" s="382"/>
      <c r="H534"/>
      <c r="I534" s="4"/>
      <c r="J534" s="4"/>
      <c r="K534" s="2"/>
      <c r="L534" s="2"/>
      <c r="M534" s="2"/>
      <c r="N534"/>
      <c r="O534"/>
      <c r="P534"/>
      <c r="Q534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</row>
    <row r="535" spans="1:43" ht="13" customHeight="1" x14ac:dyDescent="0.25">
      <c r="A535"/>
      <c r="B535" s="337" t="s">
        <v>3342</v>
      </c>
      <c r="C535" s="337" t="s">
        <v>3343</v>
      </c>
      <c r="D535" s="335" t="s">
        <v>714</v>
      </c>
      <c r="E535" s="335" t="s">
        <v>591</v>
      </c>
      <c r="F535" s="335" t="s">
        <v>448</v>
      </c>
      <c r="G535" s="382"/>
      <c r="H535"/>
      <c r="I535" s="4"/>
      <c r="O535"/>
      <c r="P535"/>
      <c r="Q535"/>
      <c r="R535" s="292"/>
      <c r="S535" s="292"/>
      <c r="T535" s="292"/>
      <c r="U535" s="292"/>
      <c r="V535" s="292"/>
      <c r="W535" s="292"/>
      <c r="X535" s="292"/>
      <c r="Y535" s="292"/>
      <c r="Z535" s="292"/>
      <c r="AA535" s="292"/>
      <c r="AB535" s="292"/>
      <c r="AC535" s="292"/>
      <c r="AD535" s="292"/>
      <c r="AE535" s="292"/>
      <c r="AF535" s="292"/>
      <c r="AG535" s="292"/>
      <c r="AH535" s="292"/>
      <c r="AI535" s="292"/>
      <c r="AJ535" s="292"/>
      <c r="AK535" s="292"/>
      <c r="AL535" s="292"/>
      <c r="AM535" s="292"/>
      <c r="AN535" s="292"/>
      <c r="AO535" s="292"/>
      <c r="AP535" s="292"/>
      <c r="AQ535" s="292"/>
    </row>
    <row r="536" spans="1:43" ht="13" customHeight="1" x14ac:dyDescent="0.25">
      <c r="A536"/>
      <c r="B536" s="334" t="s">
        <v>5759</v>
      </c>
      <c r="C536" s="337" t="s">
        <v>678</v>
      </c>
      <c r="D536" s="335" t="s">
        <v>615</v>
      </c>
      <c r="E536" s="335" t="s">
        <v>591</v>
      </c>
      <c r="F536" s="335" t="s">
        <v>699</v>
      </c>
      <c r="G536" s="382"/>
      <c r="H536"/>
      <c r="I536" s="4"/>
      <c r="O536"/>
      <c r="P536"/>
      <c r="Q536"/>
      <c r="R536" s="292"/>
      <c r="S536" s="292"/>
      <c r="T536" s="292"/>
      <c r="U536" s="292"/>
      <c r="V536" s="292"/>
      <c r="W536" s="292"/>
      <c r="X536" s="292"/>
      <c r="Y536" s="292"/>
      <c r="Z536" s="292"/>
      <c r="AA536" s="292"/>
      <c r="AB536" s="292"/>
      <c r="AC536" s="292"/>
      <c r="AD536" s="292"/>
      <c r="AE536" s="292"/>
      <c r="AF536" s="292"/>
      <c r="AG536" s="292"/>
      <c r="AH536" s="292"/>
      <c r="AI536" s="292"/>
      <c r="AJ536" s="292"/>
      <c r="AK536" s="292"/>
      <c r="AL536" s="292"/>
      <c r="AM536" s="292"/>
      <c r="AN536" s="292"/>
      <c r="AO536" s="292"/>
      <c r="AP536" s="292"/>
      <c r="AQ536" s="292"/>
    </row>
    <row r="537" spans="1:43" ht="13" customHeight="1" x14ac:dyDescent="0.25">
      <c r="A537"/>
      <c r="B537" s="334" t="s">
        <v>798</v>
      </c>
      <c r="C537" s="334" t="s">
        <v>799</v>
      </c>
      <c r="D537" s="335" t="s">
        <v>701</v>
      </c>
      <c r="E537" s="483" t="s">
        <v>591</v>
      </c>
      <c r="F537" s="335" t="s">
        <v>748</v>
      </c>
      <c r="G537" s="382"/>
      <c r="H537"/>
      <c r="I537" s="4"/>
      <c r="J537" s="4"/>
      <c r="K537" s="2"/>
      <c r="L537" s="2"/>
      <c r="M537" s="2"/>
      <c r="N537"/>
      <c r="O537"/>
      <c r="P537"/>
      <c r="Q537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6"/>
      <c r="AH537" s="176"/>
      <c r="AI537" s="176"/>
      <c r="AJ537" s="176"/>
      <c r="AK537" s="176"/>
      <c r="AL537" s="176"/>
      <c r="AM537" s="176"/>
      <c r="AN537" s="176"/>
      <c r="AO537" s="176"/>
      <c r="AP537" s="176"/>
      <c r="AQ537" s="176"/>
    </row>
    <row r="538" spans="1:43" ht="13" customHeight="1" x14ac:dyDescent="0.25">
      <c r="A538"/>
      <c r="B538" s="334" t="s">
        <v>1331</v>
      </c>
      <c r="C538" s="334" t="s">
        <v>502</v>
      </c>
      <c r="D538" s="335" t="s">
        <v>690</v>
      </c>
      <c r="E538" s="483" t="s">
        <v>591</v>
      </c>
      <c r="F538" s="335" t="s">
        <v>710</v>
      </c>
      <c r="G538" s="2"/>
      <c r="H538"/>
      <c r="I538" s="4"/>
      <c r="J538" s="4"/>
      <c r="K538" s="2"/>
      <c r="L538" s="2"/>
      <c r="M538" s="2"/>
      <c r="N538"/>
      <c r="O538"/>
      <c r="P538"/>
      <c r="Q538"/>
      <c r="R538" s="176"/>
      <c r="S538" s="176"/>
      <c r="T538" s="176"/>
      <c r="U538" s="176"/>
      <c r="V538" s="176"/>
      <c r="W538" s="176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6"/>
      <c r="AH538" s="176"/>
      <c r="AI538" s="176"/>
      <c r="AJ538" s="176"/>
      <c r="AK538" s="176"/>
      <c r="AL538" s="176"/>
      <c r="AM538" s="176"/>
      <c r="AN538" s="176"/>
      <c r="AO538" s="176"/>
      <c r="AP538" s="176"/>
      <c r="AQ538" s="176"/>
    </row>
    <row r="539" spans="1:43" ht="13" customHeight="1" x14ac:dyDescent="0.25">
      <c r="A539"/>
      <c r="B539" s="334" t="s">
        <v>5327</v>
      </c>
      <c r="C539" s="334" t="s">
        <v>809</v>
      </c>
      <c r="D539" s="335" t="s">
        <v>615</v>
      </c>
      <c r="E539" s="335" t="s">
        <v>591</v>
      </c>
      <c r="F539" s="335" t="s">
        <v>718</v>
      </c>
      <c r="G539" s="2"/>
      <c r="H539"/>
      <c r="N539"/>
      <c r="O539"/>
      <c r="P539"/>
      <c r="Q539"/>
      <c r="R539" s="292"/>
      <c r="S539" s="292"/>
      <c r="T539" s="292"/>
      <c r="U539" s="292"/>
      <c r="V539" s="292"/>
      <c r="W539" s="292"/>
      <c r="X539" s="292"/>
      <c r="Y539" s="292"/>
      <c r="Z539" s="292"/>
      <c r="AA539" s="292"/>
      <c r="AB539" s="292"/>
      <c r="AC539" s="292"/>
      <c r="AD539" s="292"/>
      <c r="AE539" s="292"/>
      <c r="AF539" s="292"/>
      <c r="AG539" s="292"/>
      <c r="AH539" s="292"/>
      <c r="AI539" s="292"/>
      <c r="AJ539" s="292"/>
      <c r="AK539" s="292"/>
      <c r="AL539" s="292"/>
      <c r="AM539" s="292"/>
      <c r="AN539" s="292"/>
      <c r="AO539" s="292"/>
      <c r="AP539" s="292"/>
      <c r="AQ539" s="292"/>
    </row>
    <row r="540" spans="1:43" ht="13" customHeight="1" x14ac:dyDescent="0.25">
      <c r="A540"/>
      <c r="B540" s="334" t="s">
        <v>644</v>
      </c>
      <c r="C540" s="334" t="s">
        <v>645</v>
      </c>
      <c r="D540" s="335" t="s">
        <v>704</v>
      </c>
      <c r="E540" s="335" t="s">
        <v>591</v>
      </c>
      <c r="F540" s="335" t="s">
        <v>710</v>
      </c>
      <c r="G540" s="2"/>
      <c r="H540"/>
      <c r="N540"/>
      <c r="O540"/>
      <c r="P540"/>
      <c r="Q540"/>
      <c r="R540" s="292"/>
      <c r="S540" s="292"/>
      <c r="T540" s="292"/>
      <c r="U540" s="292"/>
      <c r="V540" s="292"/>
      <c r="W540" s="292"/>
      <c r="X540" s="292"/>
      <c r="Y540" s="292"/>
      <c r="Z540" s="292"/>
      <c r="AA540" s="292"/>
      <c r="AB540" s="292"/>
      <c r="AC540" s="292"/>
      <c r="AD540" s="292"/>
      <c r="AE540" s="292"/>
      <c r="AF540" s="292"/>
      <c r="AG540" s="292"/>
      <c r="AH540" s="292"/>
      <c r="AI540" s="292"/>
      <c r="AJ540" s="292"/>
      <c r="AK540" s="292"/>
      <c r="AL540" s="292"/>
      <c r="AM540" s="292"/>
      <c r="AN540" s="292"/>
      <c r="AO540" s="292"/>
      <c r="AP540" s="292"/>
      <c r="AQ540" s="292"/>
    </row>
    <row r="541" spans="1:43" ht="13" customHeight="1" x14ac:dyDescent="0.25">
      <c r="A541"/>
      <c r="B541" s="337" t="s">
        <v>2719</v>
      </c>
      <c r="C541" s="337" t="s">
        <v>2720</v>
      </c>
      <c r="D541" s="335" t="s">
        <v>738</v>
      </c>
      <c r="E541" s="335" t="s">
        <v>591</v>
      </c>
      <c r="F541" s="335" t="s">
        <v>728</v>
      </c>
      <c r="G541" s="2"/>
      <c r="H541"/>
      <c r="I541" s="4"/>
      <c r="J541" s="4"/>
      <c r="K541" s="2"/>
      <c r="L541" s="2"/>
      <c r="M541" s="2"/>
      <c r="N541"/>
      <c r="O541"/>
      <c r="P541"/>
      <c r="Q541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</row>
    <row r="542" spans="1:43" ht="13" customHeight="1" x14ac:dyDescent="0.25">
      <c r="A542"/>
      <c r="B542" s="334" t="s">
        <v>3748</v>
      </c>
      <c r="C542" s="334" t="s">
        <v>683</v>
      </c>
      <c r="D542" s="335" t="s">
        <v>777</v>
      </c>
      <c r="E542" s="335" t="s">
        <v>591</v>
      </c>
      <c r="F542" s="335" t="s">
        <v>699</v>
      </c>
      <c r="G542" s="469"/>
      <c r="H542"/>
      <c r="I542" s="4"/>
      <c r="J542" s="4"/>
      <c r="K542" s="2"/>
      <c r="L542" s="2"/>
      <c r="M542" s="2"/>
      <c r="N542"/>
      <c r="O542"/>
      <c r="P542"/>
      <c r="Q542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</row>
    <row r="543" spans="1:43" ht="13" customHeight="1" x14ac:dyDescent="0.25">
      <c r="A543"/>
      <c r="B543" s="334" t="s">
        <v>4517</v>
      </c>
      <c r="C543" s="334" t="s">
        <v>654</v>
      </c>
      <c r="D543" s="335" t="s">
        <v>719</v>
      </c>
      <c r="E543" s="340" t="s">
        <v>591</v>
      </c>
      <c r="F543" s="340" t="s">
        <v>702</v>
      </c>
      <c r="G543" s="2"/>
      <c r="H543"/>
      <c r="I543" s="4"/>
      <c r="J543" s="4"/>
      <c r="K543" s="2"/>
      <c r="L543" s="2"/>
      <c r="M543" s="2"/>
      <c r="N543"/>
      <c r="O543"/>
      <c r="P543"/>
      <c r="Q543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</row>
    <row r="544" spans="1:43" ht="13" customHeight="1" x14ac:dyDescent="0.25">
      <c r="A544"/>
      <c r="B544" s="337" t="s">
        <v>4518</v>
      </c>
      <c r="C544" s="337" t="s">
        <v>4519</v>
      </c>
      <c r="D544" s="335" t="s">
        <v>719</v>
      </c>
      <c r="E544" s="335" t="s">
        <v>591</v>
      </c>
      <c r="F544" s="335" t="s">
        <v>702</v>
      </c>
      <c r="G544" s="2"/>
      <c r="H544"/>
      <c r="I544" s="4"/>
      <c r="J544" s="4"/>
      <c r="K544" s="2"/>
      <c r="L544" s="2"/>
      <c r="M544" s="2"/>
      <c r="N544"/>
      <c r="O544"/>
      <c r="P544"/>
      <c r="Q544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</row>
    <row r="545" spans="1:43" ht="13" customHeight="1" x14ac:dyDescent="0.25">
      <c r="A545"/>
      <c r="B545" s="334" t="s">
        <v>5799</v>
      </c>
      <c r="C545" s="337" t="s">
        <v>758</v>
      </c>
      <c r="D545" s="335" t="s">
        <v>739</v>
      </c>
      <c r="E545" s="335" t="s">
        <v>591</v>
      </c>
      <c r="F545" s="335" t="s">
        <v>699</v>
      </c>
      <c r="G545" s="2"/>
      <c r="H545"/>
      <c r="I545" s="4"/>
      <c r="J545" s="4"/>
      <c r="K545" s="2"/>
      <c r="L545" s="2"/>
      <c r="M545" s="2"/>
      <c r="N545"/>
      <c r="O545"/>
      <c r="P545"/>
      <c r="Q545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</row>
    <row r="546" spans="1:43" ht="13" customHeight="1" x14ac:dyDescent="0.25">
      <c r="A546"/>
      <c r="B546" s="334" t="s">
        <v>589</v>
      </c>
      <c r="C546" s="334" t="s">
        <v>128</v>
      </c>
      <c r="D546" s="335" t="s">
        <v>717</v>
      </c>
      <c r="E546" s="335" t="s">
        <v>591</v>
      </c>
      <c r="F546" s="335" t="s">
        <v>710</v>
      </c>
      <c r="G546" s="2"/>
      <c r="H546"/>
      <c r="I546" s="4"/>
      <c r="J546" s="4"/>
      <c r="K546" s="2"/>
      <c r="L546" s="2"/>
      <c r="M546" s="2"/>
      <c r="N546"/>
      <c r="O546"/>
      <c r="P546"/>
      <c r="Q546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</row>
    <row r="547" spans="1:43" ht="13" customHeight="1" x14ac:dyDescent="0.25">
      <c r="A547"/>
      <c r="B547" s="334" t="s">
        <v>4523</v>
      </c>
      <c r="C547" s="334" t="s">
        <v>3716</v>
      </c>
      <c r="D547" s="335" t="s">
        <v>713</v>
      </c>
      <c r="E547" s="335" t="s">
        <v>591</v>
      </c>
      <c r="F547" s="340" t="s">
        <v>699</v>
      </c>
      <c r="G547" s="2"/>
      <c r="H547"/>
      <c r="I547" s="467"/>
      <c r="J547" s="467"/>
      <c r="K547" s="467"/>
      <c r="L547" s="467"/>
      <c r="M547" s="467"/>
      <c r="N547"/>
      <c r="O547"/>
      <c r="P547"/>
      <c r="Q547"/>
      <c r="R547" s="292"/>
      <c r="S547" s="292"/>
      <c r="T547" s="292"/>
      <c r="U547" s="292"/>
      <c r="V547" s="292"/>
      <c r="W547" s="292"/>
      <c r="X547" s="292"/>
      <c r="Y547" s="292"/>
      <c r="Z547" s="292"/>
      <c r="AA547" s="292"/>
      <c r="AB547" s="292"/>
      <c r="AC547" s="292"/>
      <c r="AD547" s="292"/>
      <c r="AE547" s="292"/>
      <c r="AF547" s="292"/>
      <c r="AG547" s="292"/>
      <c r="AH547" s="292"/>
      <c r="AI547" s="292"/>
      <c r="AJ547" s="292"/>
      <c r="AK547" s="292"/>
      <c r="AL547" s="292"/>
      <c r="AM547" s="292"/>
      <c r="AN547" s="292"/>
      <c r="AO547" s="292"/>
      <c r="AP547" s="292"/>
      <c r="AQ547" s="292"/>
    </row>
    <row r="548" spans="1:43" ht="13" customHeight="1" x14ac:dyDescent="0.25">
      <c r="A548"/>
      <c r="B548" s="334" t="s">
        <v>5783</v>
      </c>
      <c r="C548" s="337" t="s">
        <v>3307</v>
      </c>
      <c r="D548" s="335" t="s">
        <v>739</v>
      </c>
      <c r="E548" s="335" t="s">
        <v>591</v>
      </c>
      <c r="F548" s="335" t="s">
        <v>710</v>
      </c>
      <c r="G548" s="2"/>
      <c r="H548"/>
      <c r="I548" s="467"/>
      <c r="J548" s="467"/>
      <c r="K548" s="467"/>
      <c r="L548" s="467"/>
      <c r="M548" s="467"/>
      <c r="N548"/>
      <c r="O548"/>
      <c r="P548"/>
      <c r="Q548"/>
      <c r="R548" s="292"/>
      <c r="S548" s="292"/>
      <c r="T548" s="292"/>
      <c r="U548" s="292"/>
      <c r="V548" s="292"/>
      <c r="W548" s="292"/>
      <c r="X548" s="292"/>
      <c r="Y548" s="292"/>
      <c r="Z548" s="292"/>
      <c r="AA548" s="292"/>
      <c r="AB548" s="292"/>
      <c r="AC548" s="292"/>
      <c r="AD548" s="292"/>
      <c r="AE548" s="292"/>
      <c r="AF548" s="292"/>
      <c r="AG548" s="292"/>
      <c r="AH548" s="292"/>
      <c r="AI548" s="292"/>
      <c r="AJ548" s="292"/>
      <c r="AK548" s="292"/>
      <c r="AL548" s="292"/>
      <c r="AM548" s="292"/>
      <c r="AN548" s="292"/>
      <c r="AO548" s="292"/>
      <c r="AP548" s="292"/>
      <c r="AQ548" s="292"/>
    </row>
    <row r="549" spans="1:43" ht="13" customHeight="1" x14ac:dyDescent="0.25">
      <c r="A549"/>
      <c r="B549" s="337" t="s">
        <v>647</v>
      </c>
      <c r="C549" s="337" t="s">
        <v>1591</v>
      </c>
      <c r="D549" s="335" t="s">
        <v>701</v>
      </c>
      <c r="E549" s="335" t="s">
        <v>591</v>
      </c>
      <c r="F549" s="335" t="s">
        <v>748</v>
      </c>
      <c r="G549" s="2"/>
      <c r="H549"/>
      <c r="I549" s="4"/>
      <c r="J549" s="4"/>
      <c r="K549" s="2"/>
      <c r="L549" s="2"/>
      <c r="M549" s="2"/>
      <c r="N549"/>
      <c r="O549"/>
      <c r="P549"/>
      <c r="Q54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</row>
    <row r="550" spans="1:43" ht="13" customHeight="1" x14ac:dyDescent="0.25">
      <c r="A550"/>
      <c r="B550" s="334" t="s">
        <v>138</v>
      </c>
      <c r="C550" s="337" t="s">
        <v>5921</v>
      </c>
      <c r="D550" s="335" t="s">
        <v>724</v>
      </c>
      <c r="E550" s="335" t="s">
        <v>591</v>
      </c>
      <c r="F550" s="335" t="s">
        <v>702</v>
      </c>
      <c r="G550" s="2"/>
      <c r="H550"/>
      <c r="I550" s="4"/>
      <c r="J550" s="4"/>
      <c r="K550" s="2"/>
      <c r="L550" s="2"/>
      <c r="M550" s="2"/>
      <c r="N550"/>
      <c r="O550"/>
      <c r="P550"/>
      <c r="Q550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</row>
    <row r="551" spans="1:43" ht="13" customHeight="1" x14ac:dyDescent="0.25">
      <c r="A551"/>
      <c r="B551" s="334" t="s">
        <v>5951</v>
      </c>
      <c r="C551" s="337" t="s">
        <v>550</v>
      </c>
      <c r="D551" s="335" t="s">
        <v>738</v>
      </c>
      <c r="E551" s="335" t="s">
        <v>591</v>
      </c>
      <c r="F551" s="335" t="s">
        <v>728</v>
      </c>
      <c r="G551" s="2"/>
      <c r="H551"/>
      <c r="I551" s="4"/>
      <c r="J551" s="4"/>
      <c r="K551" s="2"/>
      <c r="L551" s="2"/>
      <c r="M551" s="2"/>
      <c r="N551"/>
      <c r="O551"/>
      <c r="P551"/>
      <c r="Q551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</row>
    <row r="552" spans="1:43" ht="13" customHeight="1" x14ac:dyDescent="0.25">
      <c r="A552"/>
      <c r="B552" s="334" t="s">
        <v>2415</v>
      </c>
      <c r="C552" s="334" t="s">
        <v>553</v>
      </c>
      <c r="D552" s="335" t="s">
        <v>731</v>
      </c>
      <c r="E552" s="340" t="s">
        <v>591</v>
      </c>
      <c r="F552" s="335" t="s">
        <v>702</v>
      </c>
      <c r="G552" s="2"/>
      <c r="H552"/>
      <c r="I552" s="4"/>
      <c r="J552" s="4"/>
      <c r="K552" s="2"/>
      <c r="L552" s="2"/>
      <c r="M552" s="2"/>
      <c r="N552"/>
      <c r="O552"/>
      <c r="P552"/>
      <c r="Q552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</row>
    <row r="553" spans="1:43" ht="13" customHeight="1" x14ac:dyDescent="0.25">
      <c r="A553"/>
      <c r="B553" s="334" t="s">
        <v>5052</v>
      </c>
      <c r="C553" s="334" t="s">
        <v>3674</v>
      </c>
      <c r="D553" s="335" t="s">
        <v>771</v>
      </c>
      <c r="E553" s="335" t="s">
        <v>591</v>
      </c>
      <c r="F553" s="340" t="s">
        <v>702</v>
      </c>
      <c r="G553" s="469"/>
      <c r="H553"/>
      <c r="I553" s="4"/>
      <c r="J553" s="4"/>
      <c r="K553" s="2"/>
      <c r="L553" s="2"/>
      <c r="M553" s="2"/>
      <c r="N553"/>
      <c r="O553"/>
      <c r="P553"/>
      <c r="Q553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</row>
    <row r="554" spans="1:43" ht="13" customHeight="1" x14ac:dyDescent="0.25">
      <c r="A554"/>
      <c r="B554" s="334" t="s">
        <v>4528</v>
      </c>
      <c r="C554" s="334" t="s">
        <v>4529</v>
      </c>
      <c r="D554" s="335" t="s">
        <v>725</v>
      </c>
      <c r="E554" s="335" t="s">
        <v>591</v>
      </c>
      <c r="F554" s="340" t="s">
        <v>710</v>
      </c>
      <c r="G554" s="2"/>
      <c r="H554"/>
      <c r="I554" s="4"/>
      <c r="J554" s="4"/>
      <c r="K554" s="2"/>
      <c r="L554" s="2"/>
      <c r="M554" s="2"/>
      <c r="N554"/>
      <c r="O554"/>
      <c r="P554"/>
      <c r="Q554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</row>
    <row r="555" spans="1:43" ht="13" customHeight="1" x14ac:dyDescent="0.25">
      <c r="A555"/>
      <c r="B555" s="334" t="s">
        <v>5749</v>
      </c>
      <c r="C555" s="337" t="s">
        <v>3315</v>
      </c>
      <c r="D555" s="335" t="s">
        <v>615</v>
      </c>
      <c r="E555" s="335" t="s">
        <v>591</v>
      </c>
      <c r="F555" s="335" t="s">
        <v>751</v>
      </c>
      <c r="G555" s="2"/>
      <c r="H555"/>
      <c r="I555" s="4"/>
      <c r="J555" s="4"/>
      <c r="K555" s="2"/>
      <c r="L555" s="2"/>
      <c r="M555" s="2"/>
      <c r="N555"/>
      <c r="O555"/>
      <c r="P555"/>
      <c r="Q555"/>
      <c r="R555" s="292"/>
      <c r="S555" s="292"/>
      <c r="T555" s="292"/>
      <c r="U555" s="292"/>
      <c r="V555" s="292"/>
      <c r="W555" s="292"/>
      <c r="X555" s="292"/>
      <c r="Y555" s="292"/>
      <c r="Z555" s="292"/>
      <c r="AA555" s="292"/>
      <c r="AB555" s="292"/>
      <c r="AC555" s="292"/>
      <c r="AD555" s="292"/>
      <c r="AE555" s="292"/>
      <c r="AF555" s="292"/>
      <c r="AG555" s="292"/>
      <c r="AH555" s="292"/>
      <c r="AI555" s="292"/>
      <c r="AJ555" s="292"/>
      <c r="AK555" s="292"/>
      <c r="AL555" s="292"/>
      <c r="AM555" s="292"/>
      <c r="AN555" s="292"/>
      <c r="AO555" s="292"/>
      <c r="AP555" s="292"/>
      <c r="AQ555" s="292"/>
    </row>
    <row r="556" spans="1:43" ht="13" customHeight="1" x14ac:dyDescent="0.25">
      <c r="A556"/>
      <c r="B556" s="334" t="s">
        <v>2988</v>
      </c>
      <c r="C556" s="334" t="s">
        <v>2989</v>
      </c>
      <c r="D556" s="335" t="s">
        <v>720</v>
      </c>
      <c r="E556" s="335" t="s">
        <v>591</v>
      </c>
      <c r="F556" s="335" t="s">
        <v>702</v>
      </c>
      <c r="G556" s="2"/>
      <c r="H556"/>
      <c r="I556" s="4"/>
      <c r="J556" s="4"/>
      <c r="K556" s="2"/>
      <c r="L556" s="2"/>
      <c r="M556" s="2"/>
      <c r="N556"/>
      <c r="O556"/>
      <c r="P556"/>
      <c r="Q556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</row>
    <row r="557" spans="1:43" ht="13" customHeight="1" x14ac:dyDescent="0.25">
      <c r="A557"/>
      <c r="B557" s="337" t="s">
        <v>1329</v>
      </c>
      <c r="C557" s="337" t="s">
        <v>2711</v>
      </c>
      <c r="D557" s="335" t="s">
        <v>731</v>
      </c>
      <c r="E557" s="335" t="s">
        <v>591</v>
      </c>
      <c r="F557" s="335" t="s">
        <v>702</v>
      </c>
      <c r="G557" s="2"/>
      <c r="H557"/>
      <c r="I557" s="4"/>
      <c r="J557" s="4"/>
      <c r="K557" s="2"/>
      <c r="L557" s="2"/>
      <c r="M557" s="2"/>
      <c r="N557"/>
      <c r="O557"/>
      <c r="P557"/>
      <c r="Q557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</row>
    <row r="558" spans="1:43" ht="13" customHeight="1" x14ac:dyDescent="0.25">
      <c r="A558"/>
      <c r="B558" s="334" t="s">
        <v>5360</v>
      </c>
      <c r="C558" s="334" t="s">
        <v>645</v>
      </c>
      <c r="D558" s="335" t="s">
        <v>724</v>
      </c>
      <c r="E558" s="335" t="s">
        <v>5467</v>
      </c>
      <c r="F558" s="335" t="s">
        <v>728</v>
      </c>
      <c r="G558" s="2"/>
      <c r="H558"/>
      <c r="I558" s="4"/>
      <c r="J558" s="4"/>
      <c r="K558" s="2"/>
      <c r="L558" s="2"/>
      <c r="M558" s="2"/>
      <c r="N558"/>
      <c r="O558"/>
      <c r="P558"/>
      <c r="Q558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</row>
    <row r="559" spans="1:43" ht="13" customHeight="1" x14ac:dyDescent="0.25">
      <c r="A559"/>
      <c r="B559" s="334" t="s">
        <v>2992</v>
      </c>
      <c r="C559" s="334" t="s">
        <v>137</v>
      </c>
      <c r="D559" s="335" t="s">
        <v>851</v>
      </c>
      <c r="E559" s="335" t="s">
        <v>5467</v>
      </c>
      <c r="F559" s="335" t="s">
        <v>751</v>
      </c>
      <c r="G559" s="469"/>
      <c r="H559"/>
      <c r="I559" s="4"/>
      <c r="J559" s="4"/>
      <c r="K559" s="2"/>
      <c r="L559" s="2"/>
      <c r="M559" s="2"/>
      <c r="N559"/>
      <c r="O559"/>
      <c r="P559"/>
      <c r="Q55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</row>
    <row r="560" spans="1:43" ht="13" customHeight="1" x14ac:dyDescent="0.25">
      <c r="A560"/>
      <c r="B560" s="334" t="s">
        <v>2132</v>
      </c>
      <c r="C560" s="334" t="s">
        <v>2135</v>
      </c>
      <c r="D560" s="335" t="s">
        <v>704</v>
      </c>
      <c r="E560" s="335" t="s">
        <v>5467</v>
      </c>
      <c r="F560" s="335" t="s">
        <v>721</v>
      </c>
      <c r="G560" s="2"/>
      <c r="H560"/>
      <c r="I560" s="4"/>
      <c r="J560" s="4"/>
      <c r="K560" s="2"/>
      <c r="L560" s="2"/>
      <c r="M560" s="2"/>
      <c r="N560"/>
      <c r="O560"/>
      <c r="P560"/>
      <c r="Q560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</row>
    <row r="561" spans="1:43" ht="13" customHeight="1" x14ac:dyDescent="0.25">
      <c r="A561"/>
      <c r="B561" s="334" t="s">
        <v>3294</v>
      </c>
      <c r="C561" s="334" t="s">
        <v>515</v>
      </c>
      <c r="D561" s="335" t="s">
        <v>739</v>
      </c>
      <c r="E561" s="335" t="s">
        <v>5467</v>
      </c>
      <c r="F561" s="340" t="s">
        <v>718</v>
      </c>
      <c r="G561" s="469"/>
      <c r="H561"/>
      <c r="I561" s="4"/>
      <c r="J561" s="4"/>
      <c r="K561" s="2"/>
      <c r="L561" s="2"/>
      <c r="M561" s="2"/>
      <c r="N561"/>
      <c r="O561"/>
      <c r="P561"/>
      <c r="Q561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</row>
    <row r="562" spans="1:43" ht="13" customHeight="1" x14ac:dyDescent="0.25">
      <c r="A562"/>
      <c r="B562" s="337" t="s">
        <v>4474</v>
      </c>
      <c r="C562" s="337" t="s">
        <v>2712</v>
      </c>
      <c r="D562" s="335" t="s">
        <v>736</v>
      </c>
      <c r="E562" s="335" t="s">
        <v>5467</v>
      </c>
      <c r="F562" s="335" t="s">
        <v>702</v>
      </c>
      <c r="G562" s="2"/>
      <c r="H562"/>
      <c r="I562" s="4"/>
      <c r="J562" s="4"/>
      <c r="K562" s="2"/>
      <c r="L562" s="2"/>
      <c r="M562" s="2"/>
      <c r="N562"/>
      <c r="O562"/>
      <c r="P562"/>
      <c r="Q562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</row>
    <row r="563" spans="1:43" ht="13" customHeight="1" x14ac:dyDescent="0.25">
      <c r="A563"/>
      <c r="B563" s="334" t="s">
        <v>1349</v>
      </c>
      <c r="C563" s="334" t="s">
        <v>663</v>
      </c>
      <c r="D563" s="335" t="s">
        <v>706</v>
      </c>
      <c r="E563" s="335" t="s">
        <v>5467</v>
      </c>
      <c r="F563" s="335" t="s">
        <v>710</v>
      </c>
      <c r="G563" s="2"/>
      <c r="H563"/>
      <c r="I563" s="4"/>
      <c r="J563" s="4"/>
      <c r="K563" s="2"/>
      <c r="L563" s="2"/>
      <c r="M563" s="2"/>
      <c r="N563"/>
      <c r="O563"/>
      <c r="P563"/>
      <c r="Q563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</row>
    <row r="564" spans="1:43" ht="13" customHeight="1" x14ac:dyDescent="0.25">
      <c r="A564"/>
      <c r="B564" s="337" t="s">
        <v>4478</v>
      </c>
      <c r="C564" s="337" t="s">
        <v>626</v>
      </c>
      <c r="D564" s="335" t="s">
        <v>704</v>
      </c>
      <c r="E564" s="335" t="s">
        <v>5467</v>
      </c>
      <c r="F564" s="335" t="s">
        <v>728</v>
      </c>
      <c r="G564" s="2"/>
      <c r="H564"/>
      <c r="I564" s="4"/>
      <c r="J564" s="4"/>
      <c r="K564" s="2"/>
      <c r="L564" s="2"/>
      <c r="M564" s="2"/>
      <c r="N564"/>
      <c r="O564"/>
      <c r="P564"/>
      <c r="Q564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</row>
    <row r="565" spans="1:43" ht="13" customHeight="1" x14ac:dyDescent="0.25">
      <c r="A565"/>
      <c r="B565" s="334" t="s">
        <v>592</v>
      </c>
      <c r="C565" s="334" t="s">
        <v>3745</v>
      </c>
      <c r="D565" s="335" t="s">
        <v>733</v>
      </c>
      <c r="E565" s="335" t="s">
        <v>5467</v>
      </c>
      <c r="F565" s="335" t="s">
        <v>748</v>
      </c>
      <c r="G565" s="2"/>
      <c r="H565"/>
      <c r="I565" s="4"/>
      <c r="J565" s="4"/>
      <c r="K565" s="2"/>
      <c r="L565" s="2"/>
      <c r="M565" s="2"/>
      <c r="N565"/>
      <c r="O565"/>
      <c r="P565"/>
      <c r="Q565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</row>
    <row r="566" spans="1:43" ht="13" customHeight="1" x14ac:dyDescent="0.25">
      <c r="A566"/>
      <c r="B566" s="337" t="s">
        <v>2705</v>
      </c>
      <c r="C566" s="337" t="s">
        <v>603</v>
      </c>
      <c r="D566" s="335" t="s">
        <v>733</v>
      </c>
      <c r="E566" s="335" t="s">
        <v>5467</v>
      </c>
      <c r="F566" s="335" t="s">
        <v>710</v>
      </c>
      <c r="G566" s="469"/>
      <c r="H566"/>
      <c r="I566" s="4"/>
      <c r="J566" s="4"/>
      <c r="K566" s="2"/>
      <c r="L566" s="2"/>
      <c r="M566" s="2"/>
      <c r="N566"/>
      <c r="O566"/>
      <c r="P566"/>
      <c r="Q566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</row>
    <row r="567" spans="1:43" ht="13" customHeight="1" x14ac:dyDescent="0.25">
      <c r="A567"/>
      <c r="B567" s="337" t="s">
        <v>1222</v>
      </c>
      <c r="C567" s="337" t="s">
        <v>5072</v>
      </c>
      <c r="D567" s="335" t="s">
        <v>717</v>
      </c>
      <c r="E567" s="335" t="s">
        <v>5467</v>
      </c>
      <c r="F567" s="335" t="s">
        <v>702</v>
      </c>
      <c r="G567" s="2"/>
      <c r="H567"/>
      <c r="I567" s="4"/>
      <c r="J567" s="4"/>
      <c r="K567" s="2"/>
      <c r="L567" s="2"/>
      <c r="M567" s="2"/>
      <c r="N567"/>
      <c r="O567"/>
      <c r="P567"/>
      <c r="Q567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</row>
    <row r="568" spans="1:43" ht="13" customHeight="1" x14ac:dyDescent="0.25">
      <c r="A568"/>
      <c r="B568" s="334" t="s">
        <v>3662</v>
      </c>
      <c r="C568" s="334" t="s">
        <v>730</v>
      </c>
      <c r="D568" s="335" t="s">
        <v>701</v>
      </c>
      <c r="E568" s="335" t="s">
        <v>5467</v>
      </c>
      <c r="F568" s="335" t="s">
        <v>699</v>
      </c>
      <c r="G568" s="2"/>
      <c r="H568"/>
      <c r="I568" s="4"/>
      <c r="J568" s="4"/>
      <c r="K568" s="2"/>
      <c r="L568" s="2"/>
      <c r="M568" s="2"/>
      <c r="N568"/>
      <c r="O568"/>
      <c r="P568"/>
      <c r="Q568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</row>
    <row r="569" spans="1:43" ht="13" customHeight="1" x14ac:dyDescent="0.25">
      <c r="A569"/>
      <c r="B569" s="334" t="s">
        <v>1625</v>
      </c>
      <c r="C569" s="334" t="s">
        <v>1624</v>
      </c>
      <c r="D569" s="335" t="s">
        <v>771</v>
      </c>
      <c r="E569" s="335" t="s">
        <v>5467</v>
      </c>
      <c r="F569" s="335" t="s">
        <v>718</v>
      </c>
      <c r="G569" s="2"/>
      <c r="H569"/>
      <c r="I569" s="4"/>
      <c r="J569" s="4"/>
      <c r="K569" s="2"/>
      <c r="L569" s="2"/>
      <c r="M569" s="2"/>
      <c r="N569"/>
      <c r="O569"/>
      <c r="P569"/>
      <c r="Q56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</row>
    <row r="570" spans="1:43" ht="13" customHeight="1" x14ac:dyDescent="0.25">
      <c r="A570"/>
      <c r="B570" s="334" t="s">
        <v>792</v>
      </c>
      <c r="C570" s="334" t="s">
        <v>127</v>
      </c>
      <c r="D570" s="335" t="s">
        <v>851</v>
      </c>
      <c r="E570" s="335" t="s">
        <v>5467</v>
      </c>
      <c r="F570" s="340" t="s">
        <v>448</v>
      </c>
      <c r="G570" s="469"/>
      <c r="H570"/>
      <c r="I570" s="4"/>
      <c r="J570" s="4"/>
      <c r="K570" s="2"/>
      <c r="L570" s="2"/>
      <c r="M570" s="2"/>
      <c r="N570"/>
      <c r="O570"/>
      <c r="P570"/>
      <c r="Q570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</row>
    <row r="571" spans="1:43" ht="13" customHeight="1" x14ac:dyDescent="0.25">
      <c r="A571"/>
      <c r="B571" s="334" t="s">
        <v>4495</v>
      </c>
      <c r="C571" s="334" t="s">
        <v>598</v>
      </c>
      <c r="D571" s="335" t="s">
        <v>692</v>
      </c>
      <c r="E571" s="335" t="s">
        <v>5467</v>
      </c>
      <c r="F571" s="335" t="s">
        <v>699</v>
      </c>
      <c r="G571" s="2"/>
      <c r="H571"/>
      <c r="I571" s="4"/>
      <c r="J571" s="4"/>
      <c r="K571" s="2"/>
      <c r="L571" s="2"/>
      <c r="M571" s="2"/>
      <c r="N571"/>
      <c r="O571"/>
      <c r="P571"/>
      <c r="Q571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</row>
    <row r="572" spans="1:43" ht="13" customHeight="1" x14ac:dyDescent="0.25">
      <c r="A572"/>
      <c r="B572" s="334" t="s">
        <v>5875</v>
      </c>
      <c r="C572" s="337" t="s">
        <v>639</v>
      </c>
      <c r="D572" s="335" t="s">
        <v>767</v>
      </c>
      <c r="E572" s="335" t="s">
        <v>5467</v>
      </c>
      <c r="F572" s="335" t="s">
        <v>699</v>
      </c>
      <c r="G572" s="2"/>
      <c r="H572"/>
      <c r="I572" s="4"/>
      <c r="J572" s="4"/>
      <c r="K572" s="2"/>
      <c r="L572" s="2"/>
      <c r="M572" s="2"/>
      <c r="N572"/>
      <c r="O572"/>
      <c r="P572"/>
      <c r="Q572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</row>
    <row r="573" spans="1:43" ht="13" customHeight="1" x14ac:dyDescent="0.25">
      <c r="A573"/>
      <c r="B573" s="334" t="s">
        <v>1861</v>
      </c>
      <c r="C573" s="334" t="s">
        <v>2418</v>
      </c>
      <c r="D573" s="335" t="s">
        <v>630</v>
      </c>
      <c r="E573" s="335" t="s">
        <v>5467</v>
      </c>
      <c r="F573" s="335" t="s">
        <v>699</v>
      </c>
      <c r="G573" s="2"/>
      <c r="H573"/>
      <c r="I573" s="4"/>
      <c r="J573" s="4"/>
      <c r="K573" s="2"/>
      <c r="L573" s="2"/>
      <c r="M573" s="2"/>
      <c r="N573"/>
      <c r="O573"/>
      <c r="P573"/>
      <c r="Q573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</row>
    <row r="574" spans="1:43" ht="13" customHeight="1" x14ac:dyDescent="0.25">
      <c r="A574"/>
      <c r="B574" s="334" t="s">
        <v>5948</v>
      </c>
      <c r="C574" s="337" t="s">
        <v>773</v>
      </c>
      <c r="D574" s="335" t="s">
        <v>717</v>
      </c>
      <c r="E574" s="335" t="s">
        <v>5467</v>
      </c>
      <c r="F574" s="335" t="s">
        <v>702</v>
      </c>
      <c r="G574" s="2"/>
      <c r="H574"/>
      <c r="I574" s="4"/>
      <c r="J574" s="4"/>
      <c r="K574" s="2"/>
      <c r="L574" s="2"/>
      <c r="M574" s="2"/>
      <c r="N574"/>
      <c r="O574"/>
      <c r="P574"/>
      <c r="Q574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</row>
    <row r="575" spans="1:43" ht="13" customHeight="1" x14ac:dyDescent="0.25">
      <c r="A575"/>
      <c r="B575" s="334" t="s">
        <v>5450</v>
      </c>
      <c r="C575" s="334" t="s">
        <v>5451</v>
      </c>
      <c r="D575" s="335" t="s">
        <v>706</v>
      </c>
      <c r="E575" s="335" t="s">
        <v>5467</v>
      </c>
      <c r="F575" s="335" t="s">
        <v>710</v>
      </c>
      <c r="G575" s="469"/>
      <c r="H575"/>
      <c r="I575" s="4"/>
      <c r="J575" s="4"/>
      <c r="K575" s="2"/>
      <c r="L575" s="2"/>
      <c r="M575" s="2"/>
      <c r="N575"/>
      <c r="O575"/>
      <c r="P575"/>
      <c r="Q575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</row>
    <row r="576" spans="1:43" ht="13" customHeight="1" x14ac:dyDescent="0.25">
      <c r="A576"/>
      <c r="B576" s="334" t="s">
        <v>649</v>
      </c>
      <c r="C576" s="337" t="s">
        <v>730</v>
      </c>
      <c r="D576" s="335" t="s">
        <v>733</v>
      </c>
      <c r="E576" s="335" t="s">
        <v>5467</v>
      </c>
      <c r="F576" s="335" t="s">
        <v>699</v>
      </c>
      <c r="G576" s="2"/>
      <c r="H576"/>
      <c r="I576" s="4"/>
      <c r="J576" s="4"/>
      <c r="K576" s="2"/>
      <c r="L576" s="2"/>
      <c r="M576" s="2"/>
      <c r="N576"/>
      <c r="O576"/>
      <c r="P576"/>
      <c r="Q576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</row>
    <row r="577" spans="1:43" ht="13" customHeight="1" x14ac:dyDescent="0.25">
      <c r="A577"/>
      <c r="B577" s="334" t="s">
        <v>3741</v>
      </c>
      <c r="C577" s="334" t="s">
        <v>3742</v>
      </c>
      <c r="D577" s="335" t="s">
        <v>738</v>
      </c>
      <c r="E577" s="335" t="s">
        <v>5467</v>
      </c>
      <c r="F577" s="335" t="s">
        <v>710</v>
      </c>
      <c r="G577" s="2"/>
      <c r="H577"/>
      <c r="I577" s="4"/>
      <c r="J577" s="4"/>
      <c r="K577" s="2"/>
      <c r="L577" s="2"/>
      <c r="M577" s="2"/>
      <c r="N577"/>
      <c r="O577"/>
      <c r="P577"/>
      <c r="Q577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</row>
    <row r="578" spans="1:43" ht="13" customHeight="1" x14ac:dyDescent="0.25">
      <c r="A578"/>
      <c r="B578" s="334" t="s">
        <v>729</v>
      </c>
      <c r="C578" s="334" t="s">
        <v>3018</v>
      </c>
      <c r="D578" s="335" t="s">
        <v>630</v>
      </c>
      <c r="E578" s="335" t="s">
        <v>5467</v>
      </c>
      <c r="F578" s="335" t="s">
        <v>728</v>
      </c>
      <c r="G578" s="2"/>
      <c r="H578"/>
      <c r="I578" s="4"/>
      <c r="J578" s="4"/>
      <c r="K578" s="2"/>
      <c r="L578" s="2"/>
      <c r="M578" s="2"/>
      <c r="N578"/>
      <c r="O578"/>
      <c r="P578"/>
      <c r="Q578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</row>
    <row r="579" spans="1:43" ht="13" customHeight="1" x14ac:dyDescent="0.25">
      <c r="A579"/>
      <c r="B579" s="337" t="s">
        <v>3349</v>
      </c>
      <c r="C579" s="337" t="s">
        <v>654</v>
      </c>
      <c r="D579" s="335" t="s">
        <v>737</v>
      </c>
      <c r="E579" s="335" t="s">
        <v>5467</v>
      </c>
      <c r="F579" s="335" t="s">
        <v>751</v>
      </c>
      <c r="G579" s="2"/>
      <c r="H579"/>
      <c r="I579" s="4"/>
      <c r="J579" s="4"/>
      <c r="K579" s="2"/>
      <c r="L579" s="2"/>
      <c r="M579" s="2"/>
      <c r="N579"/>
      <c r="O579"/>
      <c r="P579"/>
      <c r="Q5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</row>
    <row r="580" spans="1:43" ht="13" customHeight="1" x14ac:dyDescent="0.25">
      <c r="A580"/>
      <c r="B580" s="334" t="s">
        <v>5018</v>
      </c>
      <c r="C580" s="334" t="s">
        <v>5026</v>
      </c>
      <c r="D580" s="335" t="s">
        <v>713</v>
      </c>
      <c r="E580" s="335" t="s">
        <v>5467</v>
      </c>
      <c r="F580" s="335" t="s">
        <v>710</v>
      </c>
      <c r="G580" s="2"/>
      <c r="H580"/>
      <c r="I580" s="4"/>
      <c r="J580" s="4"/>
      <c r="K580" s="2"/>
      <c r="L580" s="2"/>
      <c r="M580" s="2"/>
      <c r="N580"/>
      <c r="O580"/>
      <c r="P580"/>
      <c r="Q580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</row>
    <row r="581" spans="1:43" ht="13" customHeight="1" x14ac:dyDescent="0.25">
      <c r="A581"/>
      <c r="B581" s="334" t="s">
        <v>1553</v>
      </c>
      <c r="C581" s="334" t="s">
        <v>786</v>
      </c>
      <c r="D581" s="335" t="s">
        <v>739</v>
      </c>
      <c r="E581" s="335" t="s">
        <v>5467</v>
      </c>
      <c r="F581" s="335" t="s">
        <v>710</v>
      </c>
      <c r="G581" s="2"/>
      <c r="H581"/>
      <c r="I581" s="4"/>
      <c r="J581" s="4"/>
      <c r="K581" s="2"/>
      <c r="L581" s="2"/>
      <c r="M581" s="2"/>
      <c r="N581"/>
      <c r="O581"/>
      <c r="P581"/>
      <c r="Q581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</row>
    <row r="582" spans="1:43" ht="13" customHeight="1" x14ac:dyDescent="0.25">
      <c r="A582"/>
      <c r="B582" s="334" t="s">
        <v>5364</v>
      </c>
      <c r="C582" s="334" t="s">
        <v>1218</v>
      </c>
      <c r="D582" s="335" t="s">
        <v>615</v>
      </c>
      <c r="E582" s="335" t="s">
        <v>5467</v>
      </c>
      <c r="F582" s="335" t="s">
        <v>699</v>
      </c>
      <c r="G582" s="2"/>
      <c r="H582"/>
      <c r="I582" s="4"/>
      <c r="J582" s="4"/>
      <c r="K582" s="2"/>
      <c r="L582" s="2"/>
      <c r="M582" s="2"/>
      <c r="N582"/>
      <c r="O582"/>
      <c r="P582"/>
      <c r="Q582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</row>
    <row r="583" spans="1:43" ht="13" customHeight="1" x14ac:dyDescent="0.25">
      <c r="A583"/>
      <c r="B583" s="337" t="s">
        <v>3024</v>
      </c>
      <c r="C583" s="334" t="s">
        <v>853</v>
      </c>
      <c r="D583" s="335" t="s">
        <v>630</v>
      </c>
      <c r="E583" s="335" t="s">
        <v>5467</v>
      </c>
      <c r="F583" s="335" t="s">
        <v>710</v>
      </c>
      <c r="G583" s="2"/>
      <c r="H583"/>
      <c r="I583" s="4"/>
      <c r="J583" s="4"/>
      <c r="K583" s="2"/>
      <c r="L583" s="2"/>
      <c r="M583" s="2"/>
      <c r="N583"/>
      <c r="O583"/>
      <c r="P583"/>
      <c r="Q583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</row>
    <row r="584" spans="1:43" ht="13" customHeight="1" x14ac:dyDescent="0.25">
      <c r="A584"/>
      <c r="B584" s="337" t="s">
        <v>2723</v>
      </c>
      <c r="C584" s="337" t="s">
        <v>646</v>
      </c>
      <c r="D584" s="335" t="s">
        <v>704</v>
      </c>
      <c r="E584" s="335" t="s">
        <v>5467</v>
      </c>
      <c r="F584" s="335" t="s">
        <v>710</v>
      </c>
      <c r="G584" s="2"/>
      <c r="H584"/>
      <c r="I584" s="4"/>
      <c r="J584" s="4"/>
      <c r="K584" s="2"/>
      <c r="L584" s="2"/>
      <c r="M584" s="2"/>
      <c r="N584"/>
      <c r="O584"/>
      <c r="P584"/>
      <c r="Q584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</row>
    <row r="585" spans="1:43" ht="13" customHeight="1" x14ac:dyDescent="0.25">
      <c r="A585"/>
      <c r="B585" s="334" t="s">
        <v>662</v>
      </c>
      <c r="C585" s="337" t="s">
        <v>5803</v>
      </c>
      <c r="D585" s="335" t="s">
        <v>750</v>
      </c>
      <c r="E585" s="335" t="s">
        <v>5467</v>
      </c>
      <c r="F585" s="335" t="s">
        <v>718</v>
      </c>
      <c r="G585" s="469"/>
      <c r="H585"/>
      <c r="I585" s="4"/>
      <c r="J585" s="4"/>
      <c r="K585" s="2"/>
      <c r="L585" s="2"/>
      <c r="M585" s="2"/>
      <c r="N585"/>
      <c r="O585"/>
      <c r="P585"/>
      <c r="Q585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</row>
    <row r="586" spans="1:43" ht="13" customHeight="1" x14ac:dyDescent="0.25">
      <c r="A586"/>
      <c r="B586" s="334" t="s">
        <v>5310</v>
      </c>
      <c r="C586" s="334" t="s">
        <v>5311</v>
      </c>
      <c r="D586" s="335" t="s">
        <v>719</v>
      </c>
      <c r="E586" s="335" t="s">
        <v>5467</v>
      </c>
      <c r="F586" s="335" t="s">
        <v>718</v>
      </c>
      <c r="G586" s="2"/>
      <c r="H586"/>
      <c r="I586" s="4"/>
      <c r="J586" s="4"/>
      <c r="K586" s="2"/>
      <c r="L586" s="2"/>
      <c r="M586" s="2"/>
      <c r="N586"/>
      <c r="O586"/>
      <c r="P586"/>
      <c r="Q586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</row>
    <row r="587" spans="1:43" ht="13" customHeight="1" x14ac:dyDescent="0.25">
      <c r="A587"/>
      <c r="B587" s="334" t="s">
        <v>5939</v>
      </c>
      <c r="C587" s="337" t="s">
        <v>5932</v>
      </c>
      <c r="D587" s="335" t="s">
        <v>732</v>
      </c>
      <c r="E587" s="335" t="s">
        <v>5467</v>
      </c>
      <c r="F587" s="335" t="s">
        <v>699</v>
      </c>
      <c r="G587" s="2"/>
      <c r="H587"/>
      <c r="I587" s="4"/>
      <c r="J587" s="4"/>
      <c r="K587" s="2"/>
      <c r="L587" s="2"/>
      <c r="M587" s="2"/>
      <c r="N587"/>
      <c r="O587"/>
      <c r="P587"/>
      <c r="Q587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</row>
    <row r="588" spans="1:43" ht="13" customHeight="1" x14ac:dyDescent="0.25">
      <c r="A588"/>
      <c r="B588" s="337" t="s">
        <v>2441</v>
      </c>
      <c r="C588" s="337" t="s">
        <v>661</v>
      </c>
      <c r="D588" s="335" t="s">
        <v>714</v>
      </c>
      <c r="E588" s="335" t="s">
        <v>5467</v>
      </c>
      <c r="F588" s="335" t="s">
        <v>699</v>
      </c>
      <c r="G588" s="2"/>
      <c r="H588"/>
      <c r="I588" s="4"/>
      <c r="J588" s="4"/>
      <c r="K588" s="2"/>
      <c r="L588" s="2"/>
      <c r="M588" s="2"/>
      <c r="N588"/>
      <c r="O588"/>
      <c r="P588"/>
      <c r="Q588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</row>
    <row r="589" spans="1:43" ht="13" customHeight="1" x14ac:dyDescent="0.25">
      <c r="A589"/>
      <c r="B589" s="337" t="s">
        <v>5066</v>
      </c>
      <c r="C589" s="337" t="s">
        <v>641</v>
      </c>
      <c r="D589" s="335" t="s">
        <v>701</v>
      </c>
      <c r="E589" s="335" t="s">
        <v>5467</v>
      </c>
      <c r="F589" s="335" t="s">
        <v>699</v>
      </c>
      <c r="G589" s="469"/>
      <c r="H589"/>
      <c r="I589" s="4"/>
      <c r="J589" s="4"/>
      <c r="K589" s="2"/>
      <c r="L589" s="2"/>
      <c r="M589" s="2"/>
      <c r="N589"/>
      <c r="O589"/>
      <c r="P589"/>
      <c r="Q589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6"/>
      <c r="AH589" s="176"/>
      <c r="AI589" s="176"/>
      <c r="AJ589" s="176"/>
      <c r="AK589" s="176"/>
      <c r="AL589" s="176"/>
      <c r="AM589" s="176"/>
      <c r="AN589" s="176"/>
      <c r="AO589" s="176"/>
      <c r="AP589" s="176"/>
      <c r="AQ589" s="176"/>
    </row>
    <row r="590" spans="1:43" ht="13" customHeight="1" x14ac:dyDescent="0.25">
      <c r="A590"/>
      <c r="B590" s="334" t="s">
        <v>5423</v>
      </c>
      <c r="C590" s="334" t="s">
        <v>5424</v>
      </c>
      <c r="D590" s="335" t="s">
        <v>731</v>
      </c>
      <c r="E590" s="335" t="s">
        <v>5467</v>
      </c>
      <c r="F590" s="335" t="s">
        <v>721</v>
      </c>
      <c r="G590" s="2"/>
      <c r="H590"/>
      <c r="I590" s="4"/>
      <c r="J590" s="4"/>
      <c r="K590" s="2"/>
      <c r="L590" s="2"/>
      <c r="M590" s="2"/>
      <c r="N590"/>
      <c r="O590"/>
      <c r="P590"/>
      <c r="Q590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</row>
    <row r="591" spans="1:43" ht="13" customHeight="1" x14ac:dyDescent="0.25">
      <c r="A591"/>
      <c r="B591" s="334" t="s">
        <v>811</v>
      </c>
      <c r="C591" s="337" t="s">
        <v>400</v>
      </c>
      <c r="D591" s="335" t="s">
        <v>736</v>
      </c>
      <c r="E591" s="335" t="s">
        <v>5467</v>
      </c>
      <c r="F591" s="335" t="s">
        <v>710</v>
      </c>
      <c r="G591" s="2"/>
      <c r="H591"/>
      <c r="I591" s="4"/>
      <c r="J591" s="4"/>
      <c r="K591" s="2"/>
      <c r="L591" s="2"/>
      <c r="M591" s="2"/>
      <c r="N591"/>
      <c r="O591"/>
      <c r="P591"/>
      <c r="Q591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</row>
    <row r="592" spans="1:43" ht="13" customHeight="1" x14ac:dyDescent="0.25">
      <c r="A592"/>
      <c r="B592" s="334" t="s">
        <v>5409</v>
      </c>
      <c r="C592" s="334" t="s">
        <v>5410</v>
      </c>
      <c r="D592" s="335" t="s">
        <v>737</v>
      </c>
      <c r="E592" s="335" t="s">
        <v>5467</v>
      </c>
      <c r="F592" s="335" t="s">
        <v>721</v>
      </c>
      <c r="G592" s="2"/>
      <c r="H592"/>
      <c r="I592" s="4"/>
      <c r="J592" s="4"/>
      <c r="K592" s="2"/>
      <c r="L592" s="2"/>
      <c r="M592" s="2"/>
      <c r="N592"/>
      <c r="O592"/>
      <c r="P592"/>
      <c r="Q592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</row>
    <row r="593" spans="1:43" ht="13" customHeight="1" x14ac:dyDescent="0.25">
      <c r="A593"/>
      <c r="B593" s="334" t="s">
        <v>2697</v>
      </c>
      <c r="C593" s="334" t="s">
        <v>746</v>
      </c>
      <c r="D593" s="335" t="s">
        <v>719</v>
      </c>
      <c r="E593" s="335" t="s">
        <v>5467</v>
      </c>
      <c r="F593" s="335" t="s">
        <v>721</v>
      </c>
      <c r="G593" s="2"/>
      <c r="H593"/>
      <c r="I593" s="4"/>
      <c r="J593" s="4"/>
      <c r="K593" s="2"/>
      <c r="L593" s="2"/>
      <c r="M593" s="2"/>
      <c r="N593"/>
      <c r="O593"/>
      <c r="P593"/>
      <c r="Q593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</row>
    <row r="594" spans="1:43" ht="13" customHeight="1" x14ac:dyDescent="0.25">
      <c r="A594"/>
      <c r="B594" s="334" t="s">
        <v>3729</v>
      </c>
      <c r="C594" s="337" t="s">
        <v>6095</v>
      </c>
      <c r="D594" s="335" t="s">
        <v>712</v>
      </c>
      <c r="E594" s="335" t="s">
        <v>5467</v>
      </c>
      <c r="F594" s="335" t="s">
        <v>728</v>
      </c>
      <c r="G594" s="2"/>
      <c r="H594"/>
      <c r="I594" s="4"/>
      <c r="J594" s="4"/>
      <c r="K594" s="2"/>
      <c r="L594" s="2"/>
      <c r="M594" s="2"/>
      <c r="N594"/>
      <c r="O594"/>
      <c r="P594"/>
      <c r="Q594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</row>
    <row r="595" spans="1:43" ht="13" customHeight="1" x14ac:dyDescent="0.25">
      <c r="A595"/>
      <c r="B595" s="334" t="s">
        <v>5426</v>
      </c>
      <c r="C595" s="334" t="s">
        <v>747</v>
      </c>
      <c r="D595" s="335" t="s">
        <v>767</v>
      </c>
      <c r="E595" s="335" t="s">
        <v>5467</v>
      </c>
      <c r="F595" s="335" t="s">
        <v>702</v>
      </c>
      <c r="G595" s="2"/>
      <c r="H595"/>
      <c r="I595" s="4"/>
      <c r="J595" s="4"/>
      <c r="K595" s="2"/>
      <c r="L595" s="2"/>
      <c r="M595" s="2"/>
      <c r="N595"/>
      <c r="O595"/>
      <c r="P595"/>
      <c r="Q595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</row>
    <row r="596" spans="1:43" ht="13" customHeight="1" x14ac:dyDescent="0.25">
      <c r="A596"/>
      <c r="B596" s="334" t="s">
        <v>5740</v>
      </c>
      <c r="C596" s="337" t="s">
        <v>5368</v>
      </c>
      <c r="D596" s="335" t="s">
        <v>630</v>
      </c>
      <c r="E596" s="335" t="s">
        <v>5467</v>
      </c>
      <c r="F596" s="335" t="s">
        <v>699</v>
      </c>
      <c r="G596" s="469"/>
      <c r="H596"/>
      <c r="I596" s="4"/>
      <c r="J596" s="4"/>
      <c r="K596" s="2"/>
      <c r="L596" s="2"/>
      <c r="M596" s="2"/>
      <c r="N596"/>
      <c r="O596"/>
      <c r="P596"/>
      <c r="Q596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</row>
    <row r="597" spans="1:43" ht="13" customHeight="1" x14ac:dyDescent="0.25">
      <c r="A597"/>
      <c r="B597" s="337" t="s">
        <v>583</v>
      </c>
      <c r="C597" s="337" t="s">
        <v>3663</v>
      </c>
      <c r="D597" s="335" t="s">
        <v>692</v>
      </c>
      <c r="E597" s="335" t="s">
        <v>601</v>
      </c>
      <c r="F597" s="335" t="s">
        <v>718</v>
      </c>
      <c r="G597" s="2"/>
      <c r="H597"/>
      <c r="I597" s="4"/>
      <c r="J597" s="4"/>
      <c r="K597" s="2"/>
      <c r="L597" s="2"/>
      <c r="M597" s="2"/>
      <c r="N597"/>
      <c r="O597"/>
      <c r="P597"/>
      <c r="Q597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</row>
    <row r="598" spans="1:43" ht="13" customHeight="1" x14ac:dyDescent="0.25">
      <c r="A598"/>
      <c r="B598" s="334" t="s">
        <v>1326</v>
      </c>
      <c r="C598" s="334" t="s">
        <v>752</v>
      </c>
      <c r="D598" s="335" t="s">
        <v>777</v>
      </c>
      <c r="E598" s="335" t="s">
        <v>601</v>
      </c>
      <c r="F598" s="335" t="s">
        <v>728</v>
      </c>
      <c r="G598" s="2"/>
      <c r="H598"/>
      <c r="I598" s="4"/>
      <c r="J598" s="4"/>
      <c r="K598" s="2"/>
      <c r="L598" s="2"/>
      <c r="M598" s="2"/>
      <c r="N598"/>
      <c r="O598"/>
      <c r="P598"/>
      <c r="Q598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</row>
    <row r="599" spans="1:43" ht="13" customHeight="1" x14ac:dyDescent="0.25">
      <c r="A599"/>
      <c r="B599" s="334" t="s">
        <v>5849</v>
      </c>
      <c r="C599" s="337" t="s">
        <v>4515</v>
      </c>
      <c r="D599" s="335" t="s">
        <v>712</v>
      </c>
      <c r="E599" s="335" t="s">
        <v>601</v>
      </c>
      <c r="F599" s="335" t="s">
        <v>751</v>
      </c>
      <c r="G599" s="2"/>
      <c r="H599"/>
      <c r="I599" s="4"/>
      <c r="J599" s="4"/>
      <c r="K599" s="2"/>
      <c r="L599" s="2"/>
      <c r="M599" s="2"/>
      <c r="N599"/>
      <c r="O599"/>
      <c r="P599"/>
      <c r="Q59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</row>
    <row r="600" spans="1:43" ht="13" customHeight="1" x14ac:dyDescent="0.25">
      <c r="A600"/>
      <c r="B600" s="337" t="s">
        <v>1323</v>
      </c>
      <c r="C600" s="334" t="s">
        <v>747</v>
      </c>
      <c r="D600" s="335" t="s">
        <v>738</v>
      </c>
      <c r="E600" s="340" t="s">
        <v>601</v>
      </c>
      <c r="F600" s="340" t="s">
        <v>748</v>
      </c>
      <c r="G600" s="2"/>
      <c r="H600"/>
      <c r="I600" s="4"/>
      <c r="J600" s="4"/>
      <c r="K600" s="2"/>
      <c r="L600" s="2"/>
      <c r="M600" s="2"/>
      <c r="N600"/>
      <c r="O600"/>
      <c r="P600"/>
      <c r="Q600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</row>
    <row r="601" spans="1:43" ht="13" customHeight="1" x14ac:dyDescent="0.25">
      <c r="A601"/>
      <c r="B601" s="337" t="s">
        <v>2436</v>
      </c>
      <c r="C601" s="337" t="s">
        <v>637</v>
      </c>
      <c r="D601" s="335" t="s">
        <v>708</v>
      </c>
      <c r="E601" s="340" t="s">
        <v>601</v>
      </c>
      <c r="F601" s="335" t="s">
        <v>721</v>
      </c>
      <c r="G601" s="2"/>
      <c r="H601"/>
      <c r="I601" s="4"/>
      <c r="J601" s="4"/>
      <c r="K601" s="2"/>
      <c r="L601" s="2"/>
      <c r="M601" s="2"/>
      <c r="N601"/>
      <c r="O601"/>
      <c r="P601"/>
      <c r="Q601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</row>
    <row r="602" spans="1:43" ht="13" customHeight="1" x14ac:dyDescent="0.25">
      <c r="A602"/>
      <c r="B602" s="334" t="s">
        <v>5314</v>
      </c>
      <c r="C602" s="334" t="s">
        <v>5315</v>
      </c>
      <c r="D602" s="335" t="s">
        <v>712</v>
      </c>
      <c r="E602" s="335" t="s">
        <v>601</v>
      </c>
      <c r="F602" s="335" t="s">
        <v>702</v>
      </c>
      <c r="G602" s="2"/>
      <c r="H602"/>
      <c r="I602" s="4"/>
      <c r="J602" s="4"/>
      <c r="K602" s="2"/>
      <c r="L602" s="2"/>
      <c r="M602" s="2"/>
      <c r="N602"/>
      <c r="O602"/>
      <c r="P602"/>
      <c r="Q602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</row>
    <row r="603" spans="1:43" ht="13" customHeight="1" x14ac:dyDescent="0.25">
      <c r="A603"/>
      <c r="B603" s="334" t="s">
        <v>5448</v>
      </c>
      <c r="C603" s="334" t="s">
        <v>5449</v>
      </c>
      <c r="D603" s="335" t="s">
        <v>706</v>
      </c>
      <c r="E603" s="335" t="s">
        <v>601</v>
      </c>
      <c r="F603" s="335" t="s">
        <v>728</v>
      </c>
      <c r="G603" s="2"/>
      <c r="H603"/>
      <c r="I603" s="4"/>
      <c r="J603" s="4"/>
      <c r="K603" s="2"/>
      <c r="L603" s="2"/>
      <c r="M603" s="2"/>
      <c r="N603"/>
      <c r="O603"/>
      <c r="P603"/>
      <c r="Q603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</row>
    <row r="604" spans="1:43" ht="13" customHeight="1" x14ac:dyDescent="0.25">
      <c r="A604"/>
      <c r="B604" s="334" t="s">
        <v>3023</v>
      </c>
      <c r="C604" s="334" t="s">
        <v>553</v>
      </c>
      <c r="D604" s="335" t="s">
        <v>708</v>
      </c>
      <c r="E604" s="340" t="s">
        <v>601</v>
      </c>
      <c r="F604" s="335" t="s">
        <v>3350</v>
      </c>
      <c r="G604" s="2"/>
      <c r="H604"/>
      <c r="I604" s="4"/>
      <c r="J604" s="4"/>
      <c r="K604" s="2"/>
      <c r="L604" s="2"/>
      <c r="M604" s="2"/>
      <c r="N604"/>
      <c r="O604"/>
      <c r="P604"/>
      <c r="Q604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</row>
    <row r="605" spans="1:43" ht="13" customHeight="1" x14ac:dyDescent="0.25">
      <c r="A605"/>
      <c r="B605" s="334" t="s">
        <v>1596</v>
      </c>
      <c r="C605" s="334" t="s">
        <v>3311</v>
      </c>
      <c r="D605" s="335" t="s">
        <v>719</v>
      </c>
      <c r="E605" s="340" t="s">
        <v>601</v>
      </c>
      <c r="F605" s="335" t="s">
        <v>710</v>
      </c>
      <c r="G605" s="2"/>
      <c r="H605"/>
      <c r="I605" s="4"/>
      <c r="J605" s="4"/>
      <c r="K605" s="2"/>
      <c r="L605" s="2"/>
      <c r="M605" s="2"/>
      <c r="N605"/>
      <c r="O605"/>
      <c r="P605"/>
      <c r="Q605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</row>
    <row r="606" spans="1:43" ht="13" customHeight="1" x14ac:dyDescent="0.25">
      <c r="A606"/>
      <c r="B606" s="334" t="s">
        <v>5335</v>
      </c>
      <c r="C606" s="334" t="s">
        <v>621</v>
      </c>
      <c r="D606" s="335" t="s">
        <v>767</v>
      </c>
      <c r="E606" s="335" t="s">
        <v>601</v>
      </c>
      <c r="F606" s="335" t="s">
        <v>699</v>
      </c>
      <c r="G606" s="2"/>
      <c r="H606"/>
      <c r="I606" s="4"/>
      <c r="J606" s="4"/>
      <c r="K606" s="2"/>
      <c r="L606" s="2"/>
      <c r="M606" s="2"/>
      <c r="N606"/>
      <c r="O606"/>
      <c r="P606"/>
      <c r="Q606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</row>
    <row r="607" spans="1:43" ht="13" customHeight="1" x14ac:dyDescent="0.25">
      <c r="A607"/>
      <c r="B607" s="334" t="s">
        <v>1222</v>
      </c>
      <c r="C607" s="334" t="s">
        <v>3675</v>
      </c>
      <c r="D607" s="335" t="s">
        <v>738</v>
      </c>
      <c r="E607" s="335" t="s">
        <v>601</v>
      </c>
      <c r="F607" s="335" t="s">
        <v>699</v>
      </c>
      <c r="G607" s="2"/>
      <c r="H607"/>
      <c r="I607" s="4"/>
      <c r="J607" s="4"/>
      <c r="K607" s="2"/>
      <c r="L607" s="2"/>
      <c r="M607" s="2"/>
      <c r="N607"/>
      <c r="O607"/>
      <c r="P607"/>
      <c r="Q607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</row>
    <row r="608" spans="1:43" ht="13" customHeight="1" x14ac:dyDescent="0.25">
      <c r="A608"/>
      <c r="B608" s="339" t="s">
        <v>1857</v>
      </c>
      <c r="C608" s="339" t="s">
        <v>730</v>
      </c>
      <c r="D608" s="335" t="s">
        <v>738</v>
      </c>
      <c r="E608" s="335" t="s">
        <v>601</v>
      </c>
      <c r="F608" s="335" t="s">
        <v>710</v>
      </c>
      <c r="G608" s="2"/>
      <c r="H608"/>
      <c r="I608" s="4"/>
      <c r="J608" s="4"/>
      <c r="K608" s="2"/>
      <c r="L608" s="2"/>
      <c r="M608" s="2"/>
      <c r="N608"/>
      <c r="O608"/>
      <c r="P608"/>
      <c r="Q608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</row>
    <row r="609" spans="1:43" ht="13" customHeight="1" x14ac:dyDescent="0.25">
      <c r="A609"/>
      <c r="B609" s="337" t="s">
        <v>2721</v>
      </c>
      <c r="C609" s="337" t="s">
        <v>3346</v>
      </c>
      <c r="D609" s="335" t="s">
        <v>701</v>
      </c>
      <c r="E609" s="335" t="s">
        <v>601</v>
      </c>
      <c r="F609" s="335" t="s">
        <v>702</v>
      </c>
      <c r="G609" s="2"/>
      <c r="H609"/>
      <c r="I609" s="4"/>
      <c r="J609" s="4"/>
      <c r="K609" s="2"/>
      <c r="L609" s="2"/>
      <c r="M609" s="2"/>
      <c r="N609"/>
      <c r="O609"/>
      <c r="P609"/>
      <c r="Q60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</row>
    <row r="610" spans="1:43" ht="13" customHeight="1" x14ac:dyDescent="0.25">
      <c r="A610"/>
      <c r="B610" s="334" t="s">
        <v>5770</v>
      </c>
      <c r="C610" s="337" t="s">
        <v>621</v>
      </c>
      <c r="D610" s="335" t="s">
        <v>690</v>
      </c>
      <c r="E610" s="335" t="s">
        <v>601</v>
      </c>
      <c r="F610" s="335" t="s">
        <v>702</v>
      </c>
      <c r="G610" s="2"/>
      <c r="H610"/>
      <c r="I610" s="4"/>
      <c r="J610" s="4"/>
      <c r="K610" s="2"/>
      <c r="L610" s="2"/>
      <c r="M610" s="2"/>
      <c r="N610"/>
      <c r="O610"/>
      <c r="P610"/>
      <c r="Q610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</row>
    <row r="611" spans="1:43" ht="13" customHeight="1" x14ac:dyDescent="0.25">
      <c r="A611"/>
      <c r="B611" s="334" t="s">
        <v>1860</v>
      </c>
      <c r="C611" s="334" t="s">
        <v>1211</v>
      </c>
      <c r="D611" s="335" t="s">
        <v>738</v>
      </c>
      <c r="E611" s="335" t="s">
        <v>601</v>
      </c>
      <c r="F611" s="335" t="s">
        <v>699</v>
      </c>
      <c r="G611" s="2"/>
      <c r="H611"/>
      <c r="I611" s="4"/>
      <c r="J611" s="4"/>
      <c r="K611" s="2"/>
      <c r="L611" s="2"/>
      <c r="M611" s="2"/>
      <c r="N611"/>
      <c r="O611"/>
      <c r="P611"/>
      <c r="Q611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</row>
    <row r="612" spans="1:43" ht="13" customHeight="1" x14ac:dyDescent="0.25">
      <c r="A612"/>
      <c r="B612" s="334" t="s">
        <v>3688</v>
      </c>
      <c r="C612" s="334" t="s">
        <v>508</v>
      </c>
      <c r="D612" s="335" t="s">
        <v>739</v>
      </c>
      <c r="E612" s="335" t="s">
        <v>601</v>
      </c>
      <c r="F612" s="335" t="s">
        <v>710</v>
      </c>
      <c r="G612" s="2"/>
      <c r="H612"/>
      <c r="I612" s="4"/>
      <c r="J612" s="4"/>
      <c r="K612" s="2"/>
      <c r="L612" s="2"/>
      <c r="M612" s="2"/>
      <c r="N612"/>
      <c r="O612"/>
      <c r="P612"/>
      <c r="Q612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</row>
    <row r="613" spans="1:43" ht="13" customHeight="1" x14ac:dyDescent="0.25">
      <c r="A613"/>
      <c r="B613" s="337" t="s">
        <v>2165</v>
      </c>
      <c r="C613" s="337" t="s">
        <v>730</v>
      </c>
      <c r="D613" s="335" t="s">
        <v>738</v>
      </c>
      <c r="E613" s="335" t="s">
        <v>601</v>
      </c>
      <c r="F613" s="335" t="s">
        <v>702</v>
      </c>
      <c r="G613" s="2"/>
      <c r="H613"/>
      <c r="I613" s="4"/>
      <c r="J613" s="4"/>
      <c r="K613" s="2"/>
      <c r="L613" s="2"/>
      <c r="M613" s="2"/>
      <c r="N613"/>
      <c r="O613"/>
      <c r="P613"/>
      <c r="Q613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</row>
    <row r="614" spans="1:43" ht="13" customHeight="1" x14ac:dyDescent="0.25">
      <c r="A614"/>
      <c r="B614" s="334" t="s">
        <v>5326</v>
      </c>
      <c r="C614" s="334" t="s">
        <v>804</v>
      </c>
      <c r="D614" s="335" t="s">
        <v>613</v>
      </c>
      <c r="E614" s="335" t="s">
        <v>601</v>
      </c>
      <c r="F614" s="335" t="s">
        <v>702</v>
      </c>
      <c r="G614" s="2"/>
      <c r="H614"/>
      <c r="I614" s="4"/>
      <c r="J614" s="4"/>
      <c r="K614" s="2"/>
      <c r="L614" s="2"/>
      <c r="M614" s="2"/>
      <c r="N614"/>
      <c r="O614"/>
      <c r="P614"/>
      <c r="Q614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</row>
    <row r="615" spans="1:43" ht="13" customHeight="1" x14ac:dyDescent="0.25">
      <c r="A615"/>
      <c r="B615" s="334" t="s">
        <v>729</v>
      </c>
      <c r="C615" s="334" t="s">
        <v>3259</v>
      </c>
      <c r="D615" s="335" t="s">
        <v>708</v>
      </c>
      <c r="E615" s="335" t="s">
        <v>601</v>
      </c>
      <c r="F615" s="335" t="s">
        <v>710</v>
      </c>
      <c r="G615" s="2"/>
      <c r="H615"/>
      <c r="I615" s="4"/>
      <c r="J615" s="4"/>
      <c r="K615" s="2"/>
      <c r="L615" s="2"/>
      <c r="M615" s="2"/>
      <c r="N615"/>
      <c r="O615"/>
      <c r="P615"/>
      <c r="Q615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</row>
    <row r="616" spans="1:43" ht="13" customHeight="1" x14ac:dyDescent="0.25">
      <c r="A616"/>
      <c r="B616" s="334" t="s">
        <v>2694</v>
      </c>
      <c r="C616" s="334" t="s">
        <v>2695</v>
      </c>
      <c r="D616" s="335" t="s">
        <v>708</v>
      </c>
      <c r="E616" s="335" t="s">
        <v>601</v>
      </c>
      <c r="F616" s="335" t="s">
        <v>710</v>
      </c>
      <c r="G616" s="2"/>
      <c r="H616"/>
      <c r="I616" s="4"/>
      <c r="J616" s="4"/>
      <c r="K616" s="2"/>
      <c r="L616" s="2"/>
      <c r="M616" s="2"/>
      <c r="N616"/>
      <c r="O616"/>
      <c r="P616"/>
      <c r="Q616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</row>
    <row r="617" spans="1:43" ht="13" customHeight="1" x14ac:dyDescent="0.25">
      <c r="A617"/>
      <c r="B617" s="337" t="s">
        <v>5078</v>
      </c>
      <c r="C617" s="337" t="s">
        <v>723</v>
      </c>
      <c r="D617" s="335" t="s">
        <v>738</v>
      </c>
      <c r="E617" s="335" t="s">
        <v>601</v>
      </c>
      <c r="F617" s="335" t="s">
        <v>699</v>
      </c>
      <c r="G617" s="2"/>
      <c r="H617"/>
      <c r="I617" s="4"/>
      <c r="J617" s="4"/>
      <c r="K617" s="2"/>
      <c r="L617" s="2"/>
      <c r="M617" s="2"/>
      <c r="N617"/>
      <c r="O617"/>
      <c r="P617"/>
      <c r="Q617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</row>
    <row r="618" spans="1:43" ht="13" customHeight="1" x14ac:dyDescent="0.25">
      <c r="A618"/>
      <c r="B618" s="334" t="s">
        <v>5018</v>
      </c>
      <c r="C618" s="337" t="s">
        <v>638</v>
      </c>
      <c r="D618" s="335" t="s">
        <v>739</v>
      </c>
      <c r="E618" s="335" t="s">
        <v>601</v>
      </c>
      <c r="F618" s="335" t="s">
        <v>699</v>
      </c>
      <c r="G618" s="2"/>
      <c r="H618"/>
      <c r="I618" s="4"/>
      <c r="J618" s="4"/>
      <c r="K618" s="2"/>
      <c r="L618" s="2"/>
      <c r="M618" s="2"/>
      <c r="N618"/>
      <c r="O618"/>
      <c r="P618"/>
      <c r="Q618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</row>
    <row r="619" spans="1:43" ht="13" customHeight="1" x14ac:dyDescent="0.25">
      <c r="A619"/>
      <c r="B619" s="334" t="s">
        <v>4516</v>
      </c>
      <c r="C619" s="334" t="s">
        <v>669</v>
      </c>
      <c r="D619" s="335" t="s">
        <v>720</v>
      </c>
      <c r="E619" s="335" t="s">
        <v>601</v>
      </c>
      <c r="F619" s="340" t="s">
        <v>710</v>
      </c>
      <c r="G619" s="2"/>
      <c r="H619"/>
      <c r="I619" s="4"/>
      <c r="J619" s="4"/>
      <c r="K619" s="2"/>
      <c r="L619" s="2"/>
      <c r="M619" s="2"/>
      <c r="N619"/>
      <c r="O619"/>
      <c r="P619"/>
      <c r="Q61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</row>
    <row r="620" spans="1:43" ht="13" customHeight="1" x14ac:dyDescent="0.25">
      <c r="A620"/>
      <c r="B620" s="334" t="s">
        <v>5372</v>
      </c>
      <c r="C620" s="334" t="s">
        <v>5373</v>
      </c>
      <c r="D620" s="335" t="s">
        <v>732</v>
      </c>
      <c r="E620" s="335" t="s">
        <v>601</v>
      </c>
      <c r="F620" s="335" t="s">
        <v>699</v>
      </c>
      <c r="G620" s="2"/>
      <c r="H620"/>
      <c r="I620" s="4"/>
      <c r="J620" s="4"/>
      <c r="K620" s="2"/>
      <c r="L620" s="2"/>
      <c r="M620" s="2"/>
      <c r="N620"/>
      <c r="O620"/>
      <c r="P620"/>
      <c r="Q620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</row>
    <row r="621" spans="1:43" ht="13" customHeight="1" x14ac:dyDescent="0.25">
      <c r="A621"/>
      <c r="B621" s="334" t="s">
        <v>3703</v>
      </c>
      <c r="C621" s="337" t="s">
        <v>5866</v>
      </c>
      <c r="D621" s="335" t="s">
        <v>613</v>
      </c>
      <c r="E621" s="335" t="s">
        <v>601</v>
      </c>
      <c r="F621" s="335" t="s">
        <v>718</v>
      </c>
      <c r="G621" s="2"/>
      <c r="H621"/>
      <c r="I621" s="4"/>
      <c r="J621" s="4"/>
      <c r="K621" s="2"/>
      <c r="L621" s="2"/>
      <c r="M621" s="2"/>
      <c r="N621"/>
      <c r="O621"/>
      <c r="P621"/>
      <c r="Q621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</row>
    <row r="622" spans="1:43" ht="13" customHeight="1" x14ac:dyDescent="0.25">
      <c r="A622"/>
      <c r="B622" s="334" t="s">
        <v>5892</v>
      </c>
      <c r="C622" s="337" t="s">
        <v>603</v>
      </c>
      <c r="D622" s="335" t="s">
        <v>691</v>
      </c>
      <c r="E622" s="335" t="s">
        <v>601</v>
      </c>
      <c r="F622" s="335" t="s">
        <v>721</v>
      </c>
      <c r="G622" s="2"/>
      <c r="H622"/>
      <c r="I622" s="4"/>
      <c r="J622" s="4"/>
      <c r="K622" s="2"/>
      <c r="L622" s="2"/>
      <c r="M622" s="2"/>
      <c r="N622"/>
      <c r="O622"/>
      <c r="P622"/>
      <c r="Q622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</row>
    <row r="623" spans="1:43" ht="13" customHeight="1" x14ac:dyDescent="0.25">
      <c r="A623"/>
      <c r="B623" s="334" t="s">
        <v>3026</v>
      </c>
      <c r="C623" s="337" t="s">
        <v>3755</v>
      </c>
      <c r="D623" s="335" t="s">
        <v>767</v>
      </c>
      <c r="E623" s="335" t="s">
        <v>601</v>
      </c>
      <c r="F623" s="335" t="s">
        <v>710</v>
      </c>
      <c r="G623" s="2"/>
      <c r="H623"/>
      <c r="I623" s="4"/>
      <c r="J623" s="4"/>
      <c r="K623" s="2"/>
      <c r="L623" s="2"/>
      <c r="M623" s="2"/>
      <c r="N623"/>
      <c r="O623"/>
      <c r="P623"/>
      <c r="Q623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</row>
    <row r="624" spans="1:43" ht="13" customHeight="1" x14ac:dyDescent="0.25">
      <c r="A624"/>
      <c r="B624" s="334" t="s">
        <v>589</v>
      </c>
      <c r="C624" s="334" t="s">
        <v>1338</v>
      </c>
      <c r="D624" s="335" t="s">
        <v>725</v>
      </c>
      <c r="E624" s="335" t="s">
        <v>601</v>
      </c>
      <c r="F624" s="340" t="s">
        <v>718</v>
      </c>
      <c r="G624" s="2"/>
      <c r="H624"/>
      <c r="I624" s="4"/>
      <c r="J624" s="4"/>
      <c r="K624" s="2"/>
      <c r="L624" s="2"/>
      <c r="M624" s="2"/>
      <c r="N624"/>
      <c r="O624"/>
      <c r="P624"/>
      <c r="Q624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</row>
    <row r="625" spans="1:43" ht="13" customHeight="1" x14ac:dyDescent="0.25">
      <c r="A625"/>
      <c r="B625" s="334" t="s">
        <v>5366</v>
      </c>
      <c r="C625" s="334" t="s">
        <v>604</v>
      </c>
      <c r="D625" s="335" t="s">
        <v>724</v>
      </c>
      <c r="E625" s="335" t="s">
        <v>601</v>
      </c>
      <c r="F625" s="335" t="s">
        <v>699</v>
      </c>
      <c r="G625" s="2"/>
      <c r="H625"/>
      <c r="I625" s="4"/>
      <c r="J625" s="4"/>
      <c r="K625" s="2"/>
      <c r="L625" s="2"/>
      <c r="M625" s="2"/>
      <c r="N625"/>
      <c r="O625"/>
      <c r="P625"/>
      <c r="Q625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</row>
    <row r="626" spans="1:43" ht="13" customHeight="1" x14ac:dyDescent="0.25">
      <c r="A626"/>
      <c r="B626" s="337" t="s">
        <v>5042</v>
      </c>
      <c r="C626" s="337" t="s">
        <v>752</v>
      </c>
      <c r="D626" s="335" t="s">
        <v>713</v>
      </c>
      <c r="E626" s="335" t="s">
        <v>601</v>
      </c>
      <c r="F626" s="335" t="s">
        <v>710</v>
      </c>
      <c r="G626" s="2"/>
      <c r="H626"/>
      <c r="I626" s="4"/>
      <c r="J626" s="4"/>
      <c r="K626" s="2"/>
      <c r="L626" s="2"/>
      <c r="M626" s="2"/>
      <c r="N626"/>
      <c r="O626"/>
      <c r="P626"/>
      <c r="Q626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</row>
    <row r="627" spans="1:43" ht="13" customHeight="1" x14ac:dyDescent="0.25">
      <c r="A627"/>
      <c r="B627" s="334" t="s">
        <v>5885</v>
      </c>
      <c r="C627" s="337" t="s">
        <v>122</v>
      </c>
      <c r="D627" s="335" t="s">
        <v>725</v>
      </c>
      <c r="E627" s="335" t="s">
        <v>601</v>
      </c>
      <c r="F627" s="335" t="s">
        <v>710</v>
      </c>
      <c r="G627" s="2"/>
      <c r="H627"/>
      <c r="I627" s="4"/>
      <c r="J627" s="4"/>
      <c r="K627" s="2"/>
      <c r="L627" s="2"/>
      <c r="M627" s="2"/>
      <c r="N627"/>
      <c r="O627"/>
      <c r="P627"/>
      <c r="Q627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</row>
    <row r="628" spans="1:43" ht="13" customHeight="1" x14ac:dyDescent="0.25">
      <c r="A628"/>
      <c r="B628" s="334" t="s">
        <v>4523</v>
      </c>
      <c r="C628" s="337" t="s">
        <v>809</v>
      </c>
      <c r="D628" s="335" t="s">
        <v>733</v>
      </c>
      <c r="E628" s="335" t="s">
        <v>601</v>
      </c>
      <c r="F628" s="335" t="s">
        <v>702</v>
      </c>
      <c r="G628" s="2"/>
      <c r="H628"/>
      <c r="I628" s="4"/>
      <c r="J628" s="4"/>
      <c r="K628" s="2"/>
      <c r="L628" s="2"/>
      <c r="M628" s="2"/>
      <c r="N628"/>
      <c r="O628"/>
      <c r="P628"/>
      <c r="Q628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</row>
    <row r="629" spans="1:43" ht="13" customHeight="1" x14ac:dyDescent="0.25">
      <c r="A629"/>
      <c r="B629" s="337" t="s">
        <v>2148</v>
      </c>
      <c r="C629" s="337" t="s">
        <v>1621</v>
      </c>
      <c r="D629" s="335" t="s">
        <v>720</v>
      </c>
      <c r="E629" s="335" t="s">
        <v>601</v>
      </c>
      <c r="F629" s="335" t="s">
        <v>710</v>
      </c>
      <c r="G629" s="2"/>
      <c r="H629"/>
      <c r="I629" s="4"/>
      <c r="J629" s="4"/>
      <c r="K629" s="2"/>
      <c r="L629" s="2"/>
      <c r="M629" s="2"/>
      <c r="N629"/>
      <c r="O629"/>
      <c r="P629"/>
      <c r="Q62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</row>
    <row r="630" spans="1:43" ht="13" customHeight="1" x14ac:dyDescent="0.25">
      <c r="A630"/>
      <c r="B630" s="334" t="s">
        <v>4526</v>
      </c>
      <c r="C630" s="334" t="s">
        <v>1211</v>
      </c>
      <c r="D630" s="335" t="s">
        <v>738</v>
      </c>
      <c r="E630" s="335" t="s">
        <v>601</v>
      </c>
      <c r="F630" s="340" t="s">
        <v>699</v>
      </c>
      <c r="G630" s="2"/>
      <c r="H630"/>
      <c r="I630" s="4"/>
      <c r="J630" s="4"/>
      <c r="K630" s="2"/>
      <c r="L630" s="2"/>
      <c r="M630" s="2"/>
      <c r="N630"/>
      <c r="O630"/>
      <c r="P630"/>
      <c r="Q630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</row>
    <row r="631" spans="1:43" ht="13" customHeight="1" x14ac:dyDescent="0.25">
      <c r="A631"/>
      <c r="B631" s="334" t="s">
        <v>3693</v>
      </c>
      <c r="C631" s="334" t="s">
        <v>1552</v>
      </c>
      <c r="D631" s="335" t="s">
        <v>1550</v>
      </c>
      <c r="E631" s="335" t="s">
        <v>601</v>
      </c>
      <c r="F631" s="335" t="s">
        <v>718</v>
      </c>
      <c r="G631" s="2"/>
      <c r="H631"/>
      <c r="I631" s="4"/>
      <c r="J631" s="4"/>
      <c r="K631" s="2"/>
      <c r="L631" s="2"/>
      <c r="M631" s="2"/>
      <c r="N631"/>
      <c r="O631"/>
      <c r="P631"/>
      <c r="Q631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</row>
    <row r="632" spans="1:43" ht="13" customHeight="1" x14ac:dyDescent="0.25">
      <c r="B632" s="334" t="s">
        <v>5017</v>
      </c>
      <c r="C632" s="334" t="s">
        <v>599</v>
      </c>
      <c r="D632" s="335" t="s">
        <v>851</v>
      </c>
      <c r="E632" s="335" t="s">
        <v>601</v>
      </c>
      <c r="F632" s="335" t="s">
        <v>710</v>
      </c>
      <c r="G632" s="2"/>
      <c r="H632"/>
      <c r="I632" s="4"/>
      <c r="J632" s="4"/>
      <c r="K632" s="2"/>
      <c r="L632" s="2"/>
      <c r="M632" s="2"/>
      <c r="N632" s="404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</row>
    <row r="633" spans="1:43" ht="13" customHeight="1" x14ac:dyDescent="0.25">
      <c r="B633" s="337" t="s">
        <v>3347</v>
      </c>
      <c r="C633" s="337" t="s">
        <v>3348</v>
      </c>
      <c r="D633" s="335" t="s">
        <v>739</v>
      </c>
      <c r="E633" s="335" t="s">
        <v>601</v>
      </c>
      <c r="F633" s="335" t="s">
        <v>751</v>
      </c>
      <c r="G633" s="2"/>
      <c r="H633"/>
      <c r="I633" s="4"/>
      <c r="J633" s="4"/>
      <c r="K633" s="2"/>
      <c r="L633" s="2"/>
      <c r="M633" s="2"/>
      <c r="N633" s="404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</row>
    <row r="634" spans="1:43" ht="13" customHeight="1" x14ac:dyDescent="0.25">
      <c r="B634" s="334" t="s">
        <v>3672</v>
      </c>
      <c r="C634" s="334" t="s">
        <v>663</v>
      </c>
      <c r="D634" s="335" t="s">
        <v>712</v>
      </c>
      <c r="E634" s="335" t="s">
        <v>601</v>
      </c>
      <c r="F634" s="335" t="s">
        <v>702</v>
      </c>
      <c r="G634" s="2"/>
      <c r="H634"/>
      <c r="I634" s="4"/>
      <c r="J634" s="4"/>
      <c r="K634" s="2"/>
      <c r="L634" s="2"/>
      <c r="M634" s="2"/>
      <c r="N634" s="404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</row>
    <row r="635" spans="1:43" ht="13" customHeight="1" x14ac:dyDescent="0.25">
      <c r="B635" s="334" t="s">
        <v>5347</v>
      </c>
      <c r="C635" s="334" t="s">
        <v>566</v>
      </c>
      <c r="D635" s="335" t="s">
        <v>725</v>
      </c>
      <c r="E635" s="335" t="s">
        <v>601</v>
      </c>
      <c r="F635" s="335" t="s">
        <v>702</v>
      </c>
      <c r="G635" s="2"/>
      <c r="H635"/>
      <c r="I635" s="4"/>
      <c r="J635" s="4"/>
      <c r="K635" s="2"/>
      <c r="L635" s="2"/>
      <c r="M635" s="2"/>
      <c r="N635" s="404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</row>
    <row r="636" spans="1:43" ht="13" customHeight="1" x14ac:dyDescent="0.25">
      <c r="B636" s="334" t="s">
        <v>5462</v>
      </c>
      <c r="C636" s="334" t="s">
        <v>1211</v>
      </c>
      <c r="D636" s="335" t="s">
        <v>692</v>
      </c>
      <c r="E636" s="335" t="s">
        <v>601</v>
      </c>
      <c r="F636" s="335" t="s">
        <v>699</v>
      </c>
      <c r="G636" s="2"/>
      <c r="H636"/>
      <c r="I636" s="4"/>
      <c r="J636" s="4"/>
      <c r="K636" s="2"/>
      <c r="L636" s="2"/>
      <c r="M636" s="2"/>
      <c r="N636" s="404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</row>
    <row r="637" spans="1:43" ht="13" customHeight="1" x14ac:dyDescent="0.25">
      <c r="B637" s="337" t="s">
        <v>3337</v>
      </c>
      <c r="C637" s="337" t="s">
        <v>3338</v>
      </c>
      <c r="D637" s="335" t="s">
        <v>739</v>
      </c>
      <c r="E637" s="335" t="s">
        <v>2962</v>
      </c>
      <c r="F637" s="335" t="s">
        <v>721</v>
      </c>
      <c r="G637" s="2"/>
      <c r="H637"/>
      <c r="I637" s="4"/>
      <c r="J637" s="4"/>
      <c r="K637" s="2"/>
      <c r="L637" s="2"/>
      <c r="M637" s="2"/>
      <c r="N637" s="404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</row>
    <row r="638" spans="1:43" ht="13" customHeight="1" x14ac:dyDescent="0.25">
      <c r="B638" s="334" t="s">
        <v>4468</v>
      </c>
      <c r="C638" s="334" t="s">
        <v>573</v>
      </c>
      <c r="D638" s="335" t="s">
        <v>733</v>
      </c>
      <c r="E638" s="335" t="s">
        <v>2962</v>
      </c>
      <c r="F638" s="340" t="s">
        <v>702</v>
      </c>
      <c r="G638" s="2"/>
      <c r="H638"/>
      <c r="I638" s="4"/>
      <c r="J638" s="4"/>
      <c r="K638" s="2"/>
      <c r="L638" s="2"/>
      <c r="M638" s="2"/>
      <c r="N638" s="404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</row>
    <row r="639" spans="1:43" ht="13" customHeight="1" x14ac:dyDescent="0.25">
      <c r="B639" s="334" t="s">
        <v>5417</v>
      </c>
      <c r="C639" s="334" t="s">
        <v>648</v>
      </c>
      <c r="D639" s="335" t="s">
        <v>720</v>
      </c>
      <c r="E639" s="335" t="s">
        <v>2962</v>
      </c>
      <c r="F639" s="335" t="s">
        <v>699</v>
      </c>
      <c r="G639" s="2"/>
      <c r="H639"/>
      <c r="I639" s="4"/>
      <c r="J639" s="4"/>
      <c r="K639" s="2"/>
      <c r="L639" s="2"/>
      <c r="M639" s="2"/>
      <c r="N639" s="404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</row>
    <row r="640" spans="1:43" ht="13" customHeight="1" x14ac:dyDescent="0.25">
      <c r="B640" s="334" t="s">
        <v>5868</v>
      </c>
      <c r="C640" s="337" t="s">
        <v>1622</v>
      </c>
      <c r="D640" s="335" t="s">
        <v>613</v>
      </c>
      <c r="E640" s="335" t="s">
        <v>2962</v>
      </c>
      <c r="F640" s="335" t="s">
        <v>710</v>
      </c>
      <c r="G640" s="2"/>
      <c r="H640"/>
      <c r="I640" s="4"/>
      <c r="J640" s="4"/>
      <c r="K640" s="2"/>
      <c r="L640" s="2"/>
      <c r="M640" s="2"/>
      <c r="N640" s="404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</row>
    <row r="641" spans="2:43" ht="13" customHeight="1" x14ac:dyDescent="0.25">
      <c r="B641" s="334" t="s">
        <v>5306</v>
      </c>
      <c r="C641" s="334" t="s">
        <v>553</v>
      </c>
      <c r="D641" s="335" t="s">
        <v>719</v>
      </c>
      <c r="E641" s="335" t="s">
        <v>2962</v>
      </c>
      <c r="F641" s="335" t="s">
        <v>710</v>
      </c>
      <c r="G641" s="2"/>
      <c r="H641"/>
      <c r="I641" s="4"/>
      <c r="J641" s="4"/>
      <c r="K641" s="2"/>
      <c r="L641" s="2"/>
      <c r="M641" s="2"/>
      <c r="N641" s="404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</row>
    <row r="642" spans="2:43" ht="13" customHeight="1" x14ac:dyDescent="0.25">
      <c r="B642" s="334" t="s">
        <v>764</v>
      </c>
      <c r="C642" s="334" t="s">
        <v>5332</v>
      </c>
      <c r="D642" s="335" t="s">
        <v>767</v>
      </c>
      <c r="E642" s="335" t="s">
        <v>2962</v>
      </c>
      <c r="F642" s="335" t="s">
        <v>702</v>
      </c>
      <c r="G642" s="2"/>
      <c r="H642"/>
      <c r="I642" s="4"/>
      <c r="J642" s="4"/>
      <c r="K642" s="2"/>
      <c r="L642" s="2"/>
      <c r="M642" s="2"/>
      <c r="N642" s="404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</row>
    <row r="643" spans="2:43" ht="13" customHeight="1" x14ac:dyDescent="0.25">
      <c r="B643" s="337" t="s">
        <v>2147</v>
      </c>
      <c r="C643" s="337" t="s">
        <v>645</v>
      </c>
      <c r="D643" s="335" t="s">
        <v>731</v>
      </c>
      <c r="E643" s="335" t="s">
        <v>2962</v>
      </c>
      <c r="F643" s="335" t="s">
        <v>748</v>
      </c>
      <c r="G643" s="2"/>
      <c r="H643"/>
      <c r="I643" s="4"/>
      <c r="J643" s="4"/>
      <c r="K643" s="2"/>
      <c r="L643" s="2"/>
      <c r="M643" s="2"/>
      <c r="N643" s="404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</row>
    <row r="644" spans="2:43" ht="13" customHeight="1" x14ac:dyDescent="0.25">
      <c r="B644" s="337" t="s">
        <v>5070</v>
      </c>
      <c r="C644" s="337" t="s">
        <v>2995</v>
      </c>
      <c r="D644" s="335" t="s">
        <v>1550</v>
      </c>
      <c r="E644" s="335" t="s">
        <v>2962</v>
      </c>
      <c r="F644" s="335" t="s">
        <v>699</v>
      </c>
      <c r="G644" s="2"/>
      <c r="H644"/>
      <c r="I644" s="4"/>
      <c r="J644" s="4"/>
      <c r="K644" s="2"/>
      <c r="L644" s="2"/>
      <c r="M644" s="2"/>
      <c r="N644" s="404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</row>
    <row r="645" spans="2:43" ht="13" customHeight="1" x14ac:dyDescent="0.25">
      <c r="B645" s="334" t="s">
        <v>5314</v>
      </c>
      <c r="C645" s="334" t="s">
        <v>5380</v>
      </c>
      <c r="D645" s="335" t="s">
        <v>717</v>
      </c>
      <c r="E645" s="335" t="s">
        <v>2962</v>
      </c>
      <c r="F645" s="335" t="s">
        <v>748</v>
      </c>
      <c r="G645" s="2"/>
      <c r="H645"/>
      <c r="I645" s="4"/>
      <c r="J645" s="4"/>
      <c r="K645" s="2"/>
      <c r="L645" s="2"/>
      <c r="M645" s="2"/>
      <c r="N645" s="404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</row>
    <row r="646" spans="2:43" ht="13" customHeight="1" x14ac:dyDescent="0.25">
      <c r="B646" s="334" t="s">
        <v>4486</v>
      </c>
      <c r="C646" s="334" t="s">
        <v>4487</v>
      </c>
      <c r="D646" s="335" t="s">
        <v>692</v>
      </c>
      <c r="E646" s="335" t="s">
        <v>2962</v>
      </c>
      <c r="F646" s="340" t="s">
        <v>699</v>
      </c>
      <c r="G646" s="2"/>
      <c r="H646"/>
      <c r="I646" s="4"/>
      <c r="J646" s="4"/>
      <c r="K646" s="2"/>
      <c r="L646" s="2"/>
      <c r="M646" s="2"/>
      <c r="N646" s="404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</row>
    <row r="647" spans="2:43" ht="13" customHeight="1" x14ac:dyDescent="0.25">
      <c r="B647" s="334" t="s">
        <v>1222</v>
      </c>
      <c r="C647" s="334" t="s">
        <v>1874</v>
      </c>
      <c r="D647" s="335" t="s">
        <v>720</v>
      </c>
      <c r="E647" s="335" t="s">
        <v>2962</v>
      </c>
      <c r="F647" s="335" t="s">
        <v>702</v>
      </c>
      <c r="G647" s="2"/>
      <c r="H647"/>
      <c r="I647" s="4"/>
      <c r="J647" s="4"/>
      <c r="K647" s="2"/>
      <c r="L647" s="2"/>
      <c r="M647" s="2"/>
      <c r="N647" s="404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</row>
    <row r="648" spans="2:43" ht="13" customHeight="1" x14ac:dyDescent="0.25">
      <c r="B648" s="334" t="s">
        <v>1222</v>
      </c>
      <c r="C648" s="334" t="s">
        <v>5224</v>
      </c>
      <c r="D648" s="335" t="s">
        <v>692</v>
      </c>
      <c r="E648" s="335" t="s">
        <v>2962</v>
      </c>
      <c r="F648" s="335" t="s">
        <v>728</v>
      </c>
      <c r="G648" s="2"/>
      <c r="H648"/>
      <c r="I648" s="4"/>
      <c r="J648" s="4"/>
      <c r="K648" s="2"/>
      <c r="L648" s="2"/>
      <c r="M648" s="2"/>
      <c r="N648" s="404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</row>
    <row r="649" spans="2:43" ht="13" customHeight="1" x14ac:dyDescent="0.25">
      <c r="B649" s="334" t="s">
        <v>675</v>
      </c>
      <c r="C649" s="337" t="s">
        <v>5831</v>
      </c>
      <c r="D649" s="335" t="s">
        <v>692</v>
      </c>
      <c r="E649" s="335" t="s">
        <v>2962</v>
      </c>
      <c r="F649" s="335" t="s">
        <v>702</v>
      </c>
      <c r="G649" s="2"/>
      <c r="H649"/>
      <c r="I649" s="4"/>
      <c r="J649" s="4"/>
      <c r="K649" s="2"/>
      <c r="L649" s="2"/>
      <c r="M649" s="2"/>
      <c r="N649" s="404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</row>
    <row r="650" spans="2:43" ht="13" customHeight="1" x14ac:dyDescent="0.25">
      <c r="B650" s="334" t="s">
        <v>5401</v>
      </c>
      <c r="C650" s="334" t="s">
        <v>127</v>
      </c>
      <c r="D650" s="335" t="s">
        <v>615</v>
      </c>
      <c r="E650" s="335" t="s">
        <v>2962</v>
      </c>
      <c r="F650" s="335" t="s">
        <v>699</v>
      </c>
      <c r="G650" s="2"/>
      <c r="H650"/>
      <c r="I650" s="4"/>
      <c r="J650" s="4"/>
      <c r="K650" s="2"/>
      <c r="L650" s="2"/>
      <c r="M650" s="2"/>
      <c r="N650" s="404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</row>
    <row r="651" spans="2:43" ht="13" customHeight="1" x14ac:dyDescent="0.25">
      <c r="B651" s="334" t="s">
        <v>2139</v>
      </c>
      <c r="C651" s="334" t="s">
        <v>553</v>
      </c>
      <c r="D651" s="335" t="s">
        <v>851</v>
      </c>
      <c r="E651" s="335" t="s">
        <v>2962</v>
      </c>
      <c r="F651" s="335" t="s">
        <v>710</v>
      </c>
      <c r="G651" s="2"/>
      <c r="H651"/>
      <c r="I651" s="4"/>
      <c r="J651" s="4"/>
      <c r="K651" s="2"/>
      <c r="L651" s="2"/>
      <c r="M651" s="2"/>
      <c r="N651" s="404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</row>
    <row r="652" spans="2:43" ht="13" customHeight="1" x14ac:dyDescent="0.25">
      <c r="B652" s="339" t="s">
        <v>5020</v>
      </c>
      <c r="C652" s="339" t="s">
        <v>815</v>
      </c>
      <c r="D652" s="335" t="s">
        <v>615</v>
      </c>
      <c r="E652" s="335" t="s">
        <v>2962</v>
      </c>
      <c r="F652" s="335" t="s">
        <v>728</v>
      </c>
      <c r="G652" s="2"/>
      <c r="H652"/>
      <c r="I652" s="4"/>
      <c r="J652" s="4"/>
      <c r="K652" s="2"/>
      <c r="L652" s="2"/>
      <c r="M652" s="2"/>
      <c r="N652" s="404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</row>
    <row r="653" spans="2:43" ht="13" customHeight="1" x14ac:dyDescent="0.25">
      <c r="B653" s="334" t="s">
        <v>5898</v>
      </c>
      <c r="C653" s="337" t="s">
        <v>5899</v>
      </c>
      <c r="D653" s="335" t="s">
        <v>708</v>
      </c>
      <c r="E653" s="335" t="s">
        <v>2962</v>
      </c>
      <c r="F653" s="335" t="s">
        <v>728</v>
      </c>
      <c r="G653" s="2"/>
      <c r="H653"/>
      <c r="I653" s="4"/>
      <c r="J653" s="4"/>
      <c r="K653" s="2"/>
      <c r="L653" s="2"/>
      <c r="M653" s="2"/>
      <c r="N653" s="404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</row>
    <row r="654" spans="2:43" ht="13" customHeight="1" x14ac:dyDescent="0.25">
      <c r="B654" s="337" t="s">
        <v>4507</v>
      </c>
      <c r="C654" s="337" t="s">
        <v>5038</v>
      </c>
      <c r="D654" s="335" t="s">
        <v>704</v>
      </c>
      <c r="E654" s="335" t="s">
        <v>2962</v>
      </c>
      <c r="F654" s="335" t="s">
        <v>448</v>
      </c>
      <c r="G654" s="2"/>
      <c r="H654"/>
      <c r="I654" s="4"/>
      <c r="J654" s="4"/>
      <c r="K654" s="2"/>
      <c r="L654" s="2"/>
      <c r="M654" s="2"/>
      <c r="N654" s="404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</row>
    <row r="655" spans="2:43" ht="13" customHeight="1" x14ac:dyDescent="0.25">
      <c r="B655" s="334" t="s">
        <v>5047</v>
      </c>
      <c r="C655" s="334" t="s">
        <v>5048</v>
      </c>
      <c r="D655" s="335" t="s">
        <v>719</v>
      </c>
      <c r="E655" s="335" t="s">
        <v>2962</v>
      </c>
      <c r="F655" s="335" t="s">
        <v>710</v>
      </c>
      <c r="G655" s="2"/>
      <c r="H655"/>
      <c r="I655" s="4"/>
      <c r="J655" s="4"/>
      <c r="K655" s="2"/>
      <c r="L655" s="2"/>
      <c r="M655" s="2"/>
      <c r="N655" s="404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</row>
    <row r="656" spans="2:43" ht="13" customHeight="1" x14ac:dyDescent="0.25">
      <c r="B656" s="334" t="s">
        <v>5381</v>
      </c>
      <c r="C656" s="334" t="s">
        <v>752</v>
      </c>
      <c r="D656" s="335" t="s">
        <v>717</v>
      </c>
      <c r="E656" s="335" t="s">
        <v>2962</v>
      </c>
      <c r="F656" s="335" t="s">
        <v>699</v>
      </c>
      <c r="G656" s="2"/>
      <c r="H656"/>
      <c r="I656" s="4"/>
      <c r="J656" s="4"/>
      <c r="K656" s="2"/>
      <c r="L656" s="2"/>
      <c r="M656" s="2"/>
      <c r="N656" s="404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</row>
    <row r="657" spans="2:43" ht="13" customHeight="1" x14ac:dyDescent="0.25">
      <c r="B657" s="337" t="s">
        <v>729</v>
      </c>
      <c r="C657" s="334" t="s">
        <v>3020</v>
      </c>
      <c r="D657" s="335" t="s">
        <v>613</v>
      </c>
      <c r="E657" s="335" t="s">
        <v>2962</v>
      </c>
      <c r="F657" s="335" t="s">
        <v>710</v>
      </c>
      <c r="G657" s="2"/>
      <c r="H657"/>
      <c r="I657" s="4"/>
      <c r="J657" s="4"/>
      <c r="K657" s="2"/>
      <c r="L657" s="2"/>
      <c r="M657" s="2"/>
      <c r="N657" s="404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</row>
    <row r="658" spans="2:43" ht="13" customHeight="1" x14ac:dyDescent="0.25">
      <c r="B658" s="334" t="s">
        <v>2417</v>
      </c>
      <c r="C658" s="334" t="s">
        <v>548</v>
      </c>
      <c r="D658" s="335" t="s">
        <v>731</v>
      </c>
      <c r="E658" s="335" t="s">
        <v>2962</v>
      </c>
      <c r="F658" s="335" t="s">
        <v>699</v>
      </c>
      <c r="G658" s="2"/>
      <c r="H658"/>
      <c r="I658" s="4"/>
      <c r="J658" s="4"/>
      <c r="K658" s="2"/>
      <c r="L658" s="2"/>
      <c r="M658" s="2"/>
      <c r="N658" s="404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</row>
    <row r="659" spans="2:43" ht="13" customHeight="1" x14ac:dyDescent="0.25">
      <c r="B659" s="334" t="s">
        <v>3295</v>
      </c>
      <c r="C659" s="334" t="s">
        <v>639</v>
      </c>
      <c r="D659" s="335" t="s">
        <v>720</v>
      </c>
      <c r="E659" s="335" t="s">
        <v>2962</v>
      </c>
      <c r="F659" s="335" t="s">
        <v>710</v>
      </c>
      <c r="G659" s="2"/>
      <c r="H659"/>
      <c r="I659" s="4"/>
      <c r="J659" s="4"/>
      <c r="K659" s="2"/>
      <c r="L659" s="2"/>
      <c r="M659" s="2"/>
      <c r="N659" s="404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</row>
    <row r="660" spans="2:43" ht="13" customHeight="1" x14ac:dyDescent="0.25">
      <c r="B660" s="334" t="s">
        <v>3296</v>
      </c>
      <c r="C660" s="334" t="s">
        <v>1186</v>
      </c>
      <c r="D660" s="335" t="s">
        <v>690</v>
      </c>
      <c r="E660" s="335" t="s">
        <v>2962</v>
      </c>
      <c r="F660" s="340" t="s">
        <v>751</v>
      </c>
      <c r="G660" s="2"/>
      <c r="H660"/>
      <c r="I660" s="4"/>
      <c r="J660" s="4"/>
      <c r="K660" s="2"/>
      <c r="L660" s="2"/>
      <c r="M660" s="2"/>
      <c r="N660" s="404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</row>
    <row r="661" spans="2:43" ht="13" customHeight="1" x14ac:dyDescent="0.25">
      <c r="B661" s="334" t="s">
        <v>5776</v>
      </c>
      <c r="C661" s="337" t="s">
        <v>816</v>
      </c>
      <c r="D661" s="335" t="s">
        <v>1550</v>
      </c>
      <c r="E661" s="335" t="s">
        <v>2962</v>
      </c>
      <c r="F661" s="335" t="s">
        <v>699</v>
      </c>
      <c r="G661" s="2"/>
      <c r="H661"/>
      <c r="I661" s="4"/>
      <c r="J661" s="4"/>
      <c r="K661" s="2"/>
      <c r="L661" s="2"/>
      <c r="M661" s="2"/>
      <c r="N661" s="404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</row>
    <row r="662" spans="2:43" ht="13" customHeight="1" x14ac:dyDescent="0.25">
      <c r="B662" s="337" t="s">
        <v>5098</v>
      </c>
      <c r="C662" s="337" t="s">
        <v>5099</v>
      </c>
      <c r="D662" s="335" t="s">
        <v>708</v>
      </c>
      <c r="E662" s="335" t="s">
        <v>2962</v>
      </c>
      <c r="F662" s="335" t="s">
        <v>710</v>
      </c>
      <c r="G662" s="2"/>
      <c r="H662"/>
      <c r="I662" s="4"/>
      <c r="J662" s="4"/>
      <c r="K662" s="2"/>
      <c r="L662" s="2"/>
      <c r="M662" s="2"/>
      <c r="N662" s="404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</row>
    <row r="663" spans="2:43" ht="13" customHeight="1" x14ac:dyDescent="0.25">
      <c r="B663" s="334" t="s">
        <v>3706</v>
      </c>
      <c r="C663" s="334" t="s">
        <v>744</v>
      </c>
      <c r="D663" s="335" t="s">
        <v>720</v>
      </c>
      <c r="E663" s="335" t="s">
        <v>2962</v>
      </c>
      <c r="F663" s="335" t="s">
        <v>710</v>
      </c>
      <c r="G663" s="2"/>
      <c r="H663"/>
      <c r="I663" s="4"/>
      <c r="J663" s="4"/>
      <c r="K663" s="2"/>
      <c r="L663" s="2"/>
      <c r="M663" s="2"/>
      <c r="N663" s="404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</row>
    <row r="664" spans="2:43" ht="13" customHeight="1" x14ac:dyDescent="0.25">
      <c r="B664" s="334" t="s">
        <v>5344</v>
      </c>
      <c r="C664" s="334" t="s">
        <v>5345</v>
      </c>
      <c r="D664" s="335" t="s">
        <v>725</v>
      </c>
      <c r="E664" s="335" t="s">
        <v>2962</v>
      </c>
      <c r="F664" s="335" t="s">
        <v>751</v>
      </c>
      <c r="G664" s="2"/>
      <c r="H664"/>
      <c r="I664" s="4"/>
      <c r="J664" s="4"/>
      <c r="K664" s="2"/>
      <c r="L664" s="2"/>
      <c r="M664" s="2"/>
      <c r="N664" s="404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</row>
    <row r="665" spans="2:43" ht="13" customHeight="1" x14ac:dyDescent="0.25">
      <c r="B665" s="334" t="s">
        <v>5912</v>
      </c>
      <c r="C665" s="337" t="s">
        <v>5913</v>
      </c>
      <c r="D665" s="335" t="s">
        <v>714</v>
      </c>
      <c r="E665" s="335" t="s">
        <v>2962</v>
      </c>
      <c r="F665" s="335" t="s">
        <v>748</v>
      </c>
      <c r="G665" s="2"/>
      <c r="H665"/>
      <c r="I665" s="4"/>
      <c r="J665" s="4"/>
      <c r="K665" s="2"/>
      <c r="L665" s="2"/>
      <c r="M665" s="2"/>
      <c r="N665" s="404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</row>
    <row r="666" spans="2:43" ht="13" customHeight="1" x14ac:dyDescent="0.25">
      <c r="B666" s="334" t="s">
        <v>1235</v>
      </c>
      <c r="C666" s="337" t="s">
        <v>626</v>
      </c>
      <c r="D666" s="335" t="s">
        <v>767</v>
      </c>
      <c r="E666" s="335" t="s">
        <v>2962</v>
      </c>
      <c r="F666" s="335" t="s">
        <v>718</v>
      </c>
      <c r="G666" s="2"/>
      <c r="H666"/>
      <c r="I666" s="4"/>
      <c r="J666" s="4"/>
      <c r="K666" s="2"/>
      <c r="L666" s="2"/>
      <c r="M666" s="2"/>
      <c r="N666" s="404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</row>
    <row r="667" spans="2:43" ht="13" customHeight="1" x14ac:dyDescent="0.25">
      <c r="B667" s="334" t="s">
        <v>5821</v>
      </c>
      <c r="C667" s="337" t="s">
        <v>5822</v>
      </c>
      <c r="D667" s="335" t="s">
        <v>736</v>
      </c>
      <c r="E667" s="335" t="s">
        <v>2962</v>
      </c>
      <c r="F667" s="335" t="s">
        <v>699</v>
      </c>
      <c r="G667" s="2"/>
      <c r="H667"/>
      <c r="I667" s="4"/>
      <c r="J667" s="4"/>
      <c r="K667" s="2"/>
      <c r="L667" s="2"/>
      <c r="M667" s="2"/>
      <c r="N667" s="404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</row>
    <row r="668" spans="2:43" ht="13" customHeight="1" x14ac:dyDescent="0.25">
      <c r="B668" s="337" t="s">
        <v>2993</v>
      </c>
      <c r="C668" s="337" t="s">
        <v>2994</v>
      </c>
      <c r="D668" s="335" t="s">
        <v>738</v>
      </c>
      <c r="E668" s="335" t="s">
        <v>2962</v>
      </c>
      <c r="F668" s="335" t="s">
        <v>710</v>
      </c>
      <c r="G668" s="2"/>
      <c r="H668"/>
      <c r="I668" s="4"/>
      <c r="J668" s="4"/>
      <c r="K668" s="2"/>
      <c r="L668" s="2"/>
      <c r="M668" s="2"/>
      <c r="N668" s="404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</row>
    <row r="669" spans="2:43" ht="13" customHeight="1" x14ac:dyDescent="0.25">
      <c r="B669" s="334" t="s">
        <v>409</v>
      </c>
      <c r="C669" s="337" t="s">
        <v>2161</v>
      </c>
      <c r="D669" s="335" t="s">
        <v>771</v>
      </c>
      <c r="E669" s="335" t="s">
        <v>2962</v>
      </c>
      <c r="F669" s="335" t="s">
        <v>699</v>
      </c>
      <c r="G669" s="2"/>
      <c r="H669"/>
      <c r="I669" s="4"/>
      <c r="J669" s="4"/>
      <c r="K669" s="2"/>
      <c r="L669" s="2"/>
      <c r="M669" s="2"/>
      <c r="N669" s="404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</row>
    <row r="670" spans="2:43" ht="13" customHeight="1" x14ac:dyDescent="0.25">
      <c r="B670" s="334" t="s">
        <v>2986</v>
      </c>
      <c r="C670" s="334" t="s">
        <v>639</v>
      </c>
      <c r="D670" s="335" t="s">
        <v>615</v>
      </c>
      <c r="E670" s="335" t="s">
        <v>2962</v>
      </c>
      <c r="F670" s="340" t="s">
        <v>718</v>
      </c>
      <c r="G670" s="2"/>
      <c r="H670"/>
      <c r="I670" s="4"/>
      <c r="J670" s="4"/>
      <c r="K670" s="2"/>
      <c r="L670" s="2"/>
      <c r="M670" s="2"/>
      <c r="N670" s="404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</row>
    <row r="671" spans="2:43" ht="13" customHeight="1" x14ac:dyDescent="0.25">
      <c r="B671" s="334" t="s">
        <v>5936</v>
      </c>
      <c r="C671" s="337" t="s">
        <v>599</v>
      </c>
      <c r="D671" s="335" t="s">
        <v>732</v>
      </c>
      <c r="E671" s="335" t="s">
        <v>2962</v>
      </c>
      <c r="F671" s="335" t="s">
        <v>699</v>
      </c>
      <c r="G671" s="2"/>
      <c r="H671"/>
      <c r="I671" s="4"/>
      <c r="J671" s="4"/>
      <c r="K671" s="2"/>
      <c r="L671" s="2"/>
      <c r="M671" s="2"/>
      <c r="N671" s="404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</row>
    <row r="672" spans="2:43" x14ac:dyDescent="0.25">
      <c r="B672" s="334" t="s">
        <v>3729</v>
      </c>
      <c r="C672" s="334" t="s">
        <v>3730</v>
      </c>
      <c r="D672" s="335" t="s">
        <v>777</v>
      </c>
      <c r="E672" s="335" t="s">
        <v>2962</v>
      </c>
      <c r="F672" s="335" t="s">
        <v>710</v>
      </c>
      <c r="G672" s="2"/>
      <c r="H672"/>
      <c r="I672" s="4"/>
      <c r="J672" s="4"/>
      <c r="K672" s="2"/>
      <c r="L672" s="2"/>
      <c r="M672" s="2"/>
      <c r="N672" s="404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</row>
    <row r="673" spans="2:43" x14ac:dyDescent="0.25">
      <c r="B673" s="334" t="s">
        <v>786</v>
      </c>
      <c r="C673" s="334" t="s">
        <v>4541</v>
      </c>
      <c r="D673" s="335" t="s">
        <v>706</v>
      </c>
      <c r="E673" s="340" t="s">
        <v>2962</v>
      </c>
      <c r="F673" s="340" t="s">
        <v>702</v>
      </c>
      <c r="G673" s="2"/>
      <c r="H673"/>
      <c r="I673" s="4"/>
      <c r="J673" s="4"/>
      <c r="K673" s="2"/>
      <c r="L673" s="2"/>
      <c r="M673" s="2"/>
      <c r="N673" s="404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</row>
    <row r="674" spans="2:43" x14ac:dyDescent="0.25">
      <c r="B674" s="339" t="s">
        <v>634</v>
      </c>
      <c r="C674" s="334" t="s">
        <v>1316</v>
      </c>
      <c r="D674" s="335" t="s">
        <v>701</v>
      </c>
      <c r="E674" s="335" t="s">
        <v>2962</v>
      </c>
      <c r="F674" s="335" t="s">
        <v>751</v>
      </c>
      <c r="G674" s="2"/>
      <c r="H674"/>
      <c r="I674" s="4"/>
      <c r="J674" s="4"/>
      <c r="K674" s="2"/>
      <c r="L674" s="2"/>
      <c r="M674" s="2"/>
      <c r="N674" s="404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</row>
    <row r="675" spans="2:43" x14ac:dyDescent="0.25">
      <c r="B675" s="334" t="s">
        <v>5815</v>
      </c>
      <c r="C675" s="337" t="s">
        <v>5816</v>
      </c>
      <c r="D675" s="335" t="s">
        <v>736</v>
      </c>
      <c r="E675" s="335" t="s">
        <v>2962</v>
      </c>
      <c r="F675" s="335" t="s">
        <v>721</v>
      </c>
      <c r="G675" s="2"/>
      <c r="H675"/>
      <c r="I675" s="4"/>
      <c r="J675" s="4"/>
      <c r="K675" s="2"/>
      <c r="L675" s="2"/>
      <c r="M675" s="2"/>
      <c r="N675" s="404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</row>
    <row r="676" spans="2:43" x14ac:dyDescent="0.25">
      <c r="B676" s="334" t="s">
        <v>1871</v>
      </c>
      <c r="C676" s="334" t="s">
        <v>1316</v>
      </c>
      <c r="D676" s="335" t="s">
        <v>739</v>
      </c>
      <c r="E676" s="335" t="s">
        <v>2962</v>
      </c>
      <c r="F676" s="335" t="s">
        <v>702</v>
      </c>
      <c r="G676" s="2"/>
      <c r="H676"/>
      <c r="I676" s="4"/>
      <c r="J676" s="4"/>
      <c r="K676" s="2"/>
      <c r="L676" s="2"/>
      <c r="M676" s="2"/>
      <c r="N676" s="404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</row>
    <row r="677" spans="2:43" x14ac:dyDescent="0.25">
      <c r="B677" s="334" t="s">
        <v>3735</v>
      </c>
      <c r="C677" s="334" t="s">
        <v>661</v>
      </c>
      <c r="D677" s="335" t="s">
        <v>1550</v>
      </c>
      <c r="E677" s="335" t="s">
        <v>235</v>
      </c>
      <c r="F677" s="335" t="s">
        <v>3350</v>
      </c>
      <c r="G677" s="2"/>
      <c r="H677"/>
      <c r="I677" s="4"/>
      <c r="J677" s="4"/>
      <c r="K677" s="2"/>
      <c r="L677" s="2"/>
      <c r="M677" s="2"/>
      <c r="N677" s="404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</row>
    <row r="678" spans="2:43" x14ac:dyDescent="0.25">
      <c r="B678" s="337" t="s">
        <v>3004</v>
      </c>
      <c r="C678" s="337" t="s">
        <v>2159</v>
      </c>
      <c r="D678" s="335" t="s">
        <v>720</v>
      </c>
      <c r="E678" s="335" t="s">
        <v>235</v>
      </c>
      <c r="F678" s="335" t="s">
        <v>702</v>
      </c>
      <c r="G678" s="2"/>
      <c r="H678"/>
      <c r="I678" s="4"/>
      <c r="J678" s="4"/>
      <c r="K678" s="2"/>
      <c r="L678" s="2"/>
      <c r="M678" s="2"/>
      <c r="N678" s="404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</row>
    <row r="679" spans="2:43" x14ac:dyDescent="0.25">
      <c r="B679" s="334" t="s">
        <v>5916</v>
      </c>
      <c r="C679" s="337" t="s">
        <v>5917</v>
      </c>
      <c r="D679" s="335" t="s">
        <v>714</v>
      </c>
      <c r="E679" s="335" t="s">
        <v>235</v>
      </c>
      <c r="F679" s="335" t="s">
        <v>710</v>
      </c>
      <c r="G679" s="2"/>
      <c r="H679"/>
      <c r="I679" s="4"/>
      <c r="J679" s="4"/>
      <c r="K679" s="2"/>
      <c r="L679" s="2"/>
      <c r="M679" s="2"/>
      <c r="N679" s="404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</row>
    <row r="680" spans="2:43" x14ac:dyDescent="0.25">
      <c r="B680" s="334" t="s">
        <v>3719</v>
      </c>
      <c r="C680" s="334" t="s">
        <v>2712</v>
      </c>
      <c r="D680" s="335" t="s">
        <v>771</v>
      </c>
      <c r="E680" s="335" t="s">
        <v>235</v>
      </c>
      <c r="F680" s="335" t="s">
        <v>710</v>
      </c>
      <c r="G680" s="2"/>
      <c r="H680"/>
      <c r="I680" s="4"/>
      <c r="J680" s="4"/>
      <c r="K680" s="2"/>
      <c r="L680" s="2"/>
      <c r="M680" s="2"/>
      <c r="N680" s="404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</row>
    <row r="681" spans="2:43" x14ac:dyDescent="0.25">
      <c r="B681" s="334" t="s">
        <v>2144</v>
      </c>
      <c r="C681" s="334" t="s">
        <v>5428</v>
      </c>
      <c r="D681" s="335" t="s">
        <v>750</v>
      </c>
      <c r="E681" s="335" t="s">
        <v>235</v>
      </c>
      <c r="F681" s="335" t="s">
        <v>699</v>
      </c>
      <c r="G681" s="2"/>
      <c r="H681"/>
      <c r="I681" s="4"/>
      <c r="J681" s="4"/>
      <c r="K681" s="2"/>
      <c r="L681" s="2"/>
      <c r="M681" s="2"/>
      <c r="N681" s="404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</row>
    <row r="682" spans="2:43" x14ac:dyDescent="0.25">
      <c r="B682" s="334" t="s">
        <v>768</v>
      </c>
      <c r="C682" s="334" t="s">
        <v>3740</v>
      </c>
      <c r="D682" s="335" t="s">
        <v>732</v>
      </c>
      <c r="E682" s="335" t="s">
        <v>235</v>
      </c>
      <c r="F682" s="335" t="s">
        <v>721</v>
      </c>
      <c r="G682" s="2"/>
      <c r="H682"/>
      <c r="I682" s="4"/>
      <c r="J682" s="4"/>
      <c r="K682" s="2"/>
      <c r="L682" s="2"/>
      <c r="M682" s="2"/>
      <c r="N682" s="404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</row>
    <row r="683" spans="2:43" x14ac:dyDescent="0.25">
      <c r="B683" s="334" t="s">
        <v>705</v>
      </c>
      <c r="C683" s="334" t="s">
        <v>5429</v>
      </c>
      <c r="D683" s="335" t="s">
        <v>720</v>
      </c>
      <c r="E683" s="335" t="s">
        <v>235</v>
      </c>
      <c r="F683" s="335" t="s">
        <v>721</v>
      </c>
      <c r="G683" s="2"/>
      <c r="H683"/>
      <c r="I683" s="4"/>
      <c r="J683" s="4"/>
      <c r="K683" s="2"/>
      <c r="L683" s="2"/>
      <c r="M683" s="2"/>
      <c r="N683" s="404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</row>
    <row r="684" spans="2:43" x14ac:dyDescent="0.25">
      <c r="B684" s="334" t="s">
        <v>5226</v>
      </c>
      <c r="C684" s="334" t="s">
        <v>1216</v>
      </c>
      <c r="D684" s="335" t="s">
        <v>1550</v>
      </c>
      <c r="E684" s="335" t="s">
        <v>235</v>
      </c>
      <c r="F684" s="335" t="s">
        <v>702</v>
      </c>
      <c r="G684" s="2"/>
      <c r="H684"/>
      <c r="I684" s="4"/>
      <c r="J684" s="4"/>
      <c r="K684" s="2"/>
      <c r="L684" s="2"/>
      <c r="M684" s="2"/>
      <c r="N684" s="404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</row>
    <row r="685" spans="2:43" x14ac:dyDescent="0.25">
      <c r="B685" s="334" t="s">
        <v>5040</v>
      </c>
      <c r="C685" s="334" t="s">
        <v>5041</v>
      </c>
      <c r="D685" s="335" t="s">
        <v>706</v>
      </c>
      <c r="E685" s="340" t="s">
        <v>235</v>
      </c>
      <c r="F685" s="340" t="s">
        <v>699</v>
      </c>
      <c r="G685" s="2"/>
      <c r="H685"/>
      <c r="I685" s="4"/>
      <c r="J685" s="4"/>
      <c r="K685" s="2"/>
      <c r="L685" s="2"/>
      <c r="M685" s="2"/>
      <c r="N685" s="404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</row>
    <row r="686" spans="2:43" x14ac:dyDescent="0.25">
      <c r="B686" s="334" t="s">
        <v>5763</v>
      </c>
      <c r="C686" s="337" t="s">
        <v>5764</v>
      </c>
      <c r="D686" s="335" t="s">
        <v>737</v>
      </c>
      <c r="E686" s="335" t="s">
        <v>235</v>
      </c>
      <c r="F686" s="335" t="s">
        <v>702</v>
      </c>
      <c r="G686" s="2"/>
      <c r="H686"/>
      <c r="I686" s="4"/>
      <c r="J686" s="4"/>
      <c r="K686" s="2"/>
      <c r="L686" s="2"/>
      <c r="M686" s="2"/>
      <c r="N686" s="404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</row>
    <row r="687" spans="2:43" x14ac:dyDescent="0.25">
      <c r="B687" s="334" t="s">
        <v>2991</v>
      </c>
      <c r="C687" s="334" t="s">
        <v>553</v>
      </c>
      <c r="D687" s="335" t="s">
        <v>737</v>
      </c>
      <c r="E687" s="335" t="s">
        <v>235</v>
      </c>
      <c r="F687" s="335" t="s">
        <v>710</v>
      </c>
      <c r="G687" s="2"/>
      <c r="H687"/>
      <c r="I687" s="4"/>
      <c r="J687" s="4"/>
      <c r="K687" s="2"/>
      <c r="L687" s="2"/>
      <c r="M687" s="2"/>
      <c r="N687" s="404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</row>
    <row r="688" spans="2:43" x14ac:dyDescent="0.25">
      <c r="B688" s="334" t="s">
        <v>4488</v>
      </c>
      <c r="C688" s="334" t="s">
        <v>3710</v>
      </c>
      <c r="D688" s="335" t="s">
        <v>613</v>
      </c>
      <c r="E688" s="335" t="s">
        <v>235</v>
      </c>
      <c r="F688" s="340" t="s">
        <v>721</v>
      </c>
      <c r="G688" s="2"/>
      <c r="H688"/>
      <c r="I688" s="4"/>
      <c r="J688" s="4"/>
      <c r="K688" s="2"/>
      <c r="L688" s="2"/>
      <c r="M688" s="2"/>
      <c r="N688" s="404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</row>
    <row r="689" spans="2:43" x14ac:dyDescent="0.25">
      <c r="B689" s="334" t="s">
        <v>5439</v>
      </c>
      <c r="C689" s="334" t="s">
        <v>1872</v>
      </c>
      <c r="D689" s="335" t="s">
        <v>736</v>
      </c>
      <c r="E689" s="335" t="s">
        <v>235</v>
      </c>
      <c r="F689" s="335" t="s">
        <v>728</v>
      </c>
      <c r="G689" s="2"/>
      <c r="H689"/>
      <c r="I689" s="4"/>
      <c r="J689" s="4"/>
      <c r="K689" s="2"/>
      <c r="L689" s="2"/>
      <c r="M689" s="2"/>
      <c r="N689" s="404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</row>
    <row r="690" spans="2:43" x14ac:dyDescent="0.25">
      <c r="B690" s="337" t="s">
        <v>5100</v>
      </c>
      <c r="C690" s="337" t="s">
        <v>2736</v>
      </c>
      <c r="D690" s="335" t="s">
        <v>708</v>
      </c>
      <c r="E690" s="335" t="s">
        <v>235</v>
      </c>
      <c r="F690" s="335" t="s">
        <v>710</v>
      </c>
      <c r="G690" s="2"/>
      <c r="H690"/>
      <c r="I690" s="4"/>
      <c r="J690" s="4"/>
      <c r="K690" s="2"/>
      <c r="L690" s="2"/>
      <c r="M690" s="2"/>
      <c r="N690" s="404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</row>
    <row r="691" spans="2:43" x14ac:dyDescent="0.25">
      <c r="B691" s="337" t="s">
        <v>2386</v>
      </c>
      <c r="C691" s="337" t="s">
        <v>654</v>
      </c>
      <c r="D691" s="335" t="s">
        <v>708</v>
      </c>
      <c r="E691" s="335" t="s">
        <v>235</v>
      </c>
      <c r="F691" s="335" t="s">
        <v>718</v>
      </c>
      <c r="G691" s="2"/>
      <c r="H691"/>
      <c r="I691" s="4"/>
      <c r="J691" s="4"/>
      <c r="K691" s="2"/>
      <c r="L691" s="2"/>
      <c r="M691" s="2"/>
      <c r="N691" s="404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</row>
    <row r="692" spans="2:43" x14ac:dyDescent="0.25">
      <c r="B692" s="334" t="s">
        <v>656</v>
      </c>
      <c r="C692" s="334" t="s">
        <v>1872</v>
      </c>
      <c r="D692" s="335" t="s">
        <v>737</v>
      </c>
      <c r="E692" s="335" t="s">
        <v>235</v>
      </c>
      <c r="F692" s="335" t="s">
        <v>702</v>
      </c>
      <c r="G692" s="2"/>
      <c r="H692"/>
      <c r="I692" s="4"/>
      <c r="J692" s="4"/>
      <c r="K692" s="2"/>
      <c r="L692" s="2"/>
      <c r="M692" s="2"/>
      <c r="N692" s="404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</row>
    <row r="693" spans="2:43" x14ac:dyDescent="0.25">
      <c r="B693" s="334" t="s">
        <v>4510</v>
      </c>
      <c r="C693" s="334" t="s">
        <v>645</v>
      </c>
      <c r="D693" s="335" t="s">
        <v>851</v>
      </c>
      <c r="E693" s="335" t="s">
        <v>235</v>
      </c>
      <c r="F693" s="340" t="s">
        <v>728</v>
      </c>
      <c r="G693" s="2"/>
      <c r="H693"/>
      <c r="I693" s="4"/>
      <c r="J693" s="4"/>
      <c r="K693" s="2"/>
      <c r="L693" s="2"/>
      <c r="M693" s="2"/>
      <c r="N693" s="404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</row>
    <row r="694" spans="2:43" x14ac:dyDescent="0.25">
      <c r="B694" s="334" t="s">
        <v>5886</v>
      </c>
      <c r="C694" s="337" t="s">
        <v>4471</v>
      </c>
      <c r="D694" s="335" t="s">
        <v>725</v>
      </c>
      <c r="E694" s="335" t="s">
        <v>235</v>
      </c>
      <c r="F694" s="335" t="s">
        <v>710</v>
      </c>
      <c r="G694" s="2"/>
      <c r="H694"/>
      <c r="I694" s="4"/>
      <c r="J694" s="4"/>
      <c r="K694" s="2"/>
      <c r="L694" s="2"/>
      <c r="M694" s="2"/>
      <c r="N694" s="404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</row>
    <row r="695" spans="2:43" x14ac:dyDescent="0.25">
      <c r="B695" s="337" t="s">
        <v>5096</v>
      </c>
      <c r="C695" s="337" t="s">
        <v>617</v>
      </c>
      <c r="D695" s="335" t="s">
        <v>731</v>
      </c>
      <c r="E695" s="335" t="s">
        <v>235</v>
      </c>
      <c r="F695" s="335" t="s">
        <v>702</v>
      </c>
      <c r="G695" s="2"/>
      <c r="H695"/>
      <c r="I695" s="4"/>
      <c r="J695" s="4"/>
      <c r="K695" s="2"/>
      <c r="L695" s="2"/>
      <c r="M695" s="2"/>
      <c r="N695" s="404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</row>
    <row r="696" spans="2:43" x14ac:dyDescent="0.25">
      <c r="B696" s="337" t="s">
        <v>1585</v>
      </c>
      <c r="C696" s="337" t="s">
        <v>2443</v>
      </c>
      <c r="D696" s="335" t="s">
        <v>701</v>
      </c>
      <c r="E696" s="335" t="s">
        <v>235</v>
      </c>
      <c r="F696" s="335" t="s">
        <v>702</v>
      </c>
      <c r="G696" s="2"/>
      <c r="H696"/>
      <c r="I696" s="4"/>
      <c r="J696" s="4"/>
      <c r="K696" s="2"/>
      <c r="L696" s="2"/>
      <c r="M696" s="2"/>
      <c r="N696" s="404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</row>
    <row r="697" spans="2:43" x14ac:dyDescent="0.25">
      <c r="B697" s="334" t="s">
        <v>1585</v>
      </c>
      <c r="C697" s="334" t="s">
        <v>5453</v>
      </c>
      <c r="D697" s="335" t="s">
        <v>731</v>
      </c>
      <c r="E697" s="335" t="s">
        <v>235</v>
      </c>
      <c r="F697" s="335" t="s">
        <v>699</v>
      </c>
      <c r="G697" s="2"/>
      <c r="H697"/>
      <c r="I697" s="4"/>
      <c r="J697" s="4"/>
      <c r="K697" s="2"/>
      <c r="L697" s="2"/>
      <c r="M697" s="2"/>
      <c r="N697" s="404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</row>
    <row r="698" spans="2:43" x14ac:dyDescent="0.25">
      <c r="B698" s="337" t="s">
        <v>5087</v>
      </c>
      <c r="C698" s="337" t="s">
        <v>5088</v>
      </c>
      <c r="D698" s="335" t="s">
        <v>777</v>
      </c>
      <c r="E698" s="335" t="s">
        <v>235</v>
      </c>
      <c r="F698" s="335" t="s">
        <v>702</v>
      </c>
      <c r="G698" s="2"/>
      <c r="H698"/>
      <c r="I698" s="4"/>
      <c r="J698" s="4"/>
      <c r="K698" s="2"/>
      <c r="L698" s="2"/>
      <c r="M698" s="2"/>
      <c r="N698" s="404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</row>
    <row r="699" spans="2:43" x14ac:dyDescent="0.25">
      <c r="B699" s="337" t="s">
        <v>5036</v>
      </c>
      <c r="C699" s="337" t="s">
        <v>5037</v>
      </c>
      <c r="D699" s="335" t="s">
        <v>736</v>
      </c>
      <c r="E699" s="335" t="s">
        <v>235</v>
      </c>
      <c r="F699" s="335" t="s">
        <v>702</v>
      </c>
      <c r="G699" s="2"/>
      <c r="H699"/>
      <c r="I699" s="4"/>
      <c r="J699" s="4"/>
      <c r="K699" s="2"/>
      <c r="L699" s="2"/>
      <c r="M699" s="2"/>
      <c r="N699" s="404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</row>
    <row r="700" spans="2:43" x14ac:dyDescent="0.25">
      <c r="B700" s="334" t="s">
        <v>589</v>
      </c>
      <c r="C700" s="334" t="s">
        <v>5309</v>
      </c>
      <c r="D700" s="335" t="s">
        <v>719</v>
      </c>
      <c r="E700" s="335" t="s">
        <v>235</v>
      </c>
      <c r="F700" s="335" t="s">
        <v>699</v>
      </c>
      <c r="G700" s="2"/>
      <c r="H700"/>
      <c r="I700" s="4"/>
      <c r="J700" s="4"/>
      <c r="K700" s="2"/>
      <c r="L700" s="2"/>
      <c r="M700" s="2"/>
      <c r="N700" s="404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</row>
    <row r="701" spans="2:43" x14ac:dyDescent="0.25">
      <c r="B701" s="334" t="s">
        <v>5346</v>
      </c>
      <c r="C701" s="334" t="s">
        <v>645</v>
      </c>
      <c r="D701" s="335" t="s">
        <v>725</v>
      </c>
      <c r="E701" s="335" t="s">
        <v>235</v>
      </c>
      <c r="F701" s="335" t="s">
        <v>751</v>
      </c>
      <c r="G701" s="2"/>
      <c r="H701"/>
      <c r="I701" s="4"/>
      <c r="J701" s="4"/>
      <c r="K701" s="2"/>
      <c r="L701" s="2"/>
      <c r="M701" s="2"/>
      <c r="N701" s="404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</row>
    <row r="702" spans="2:43" x14ac:dyDescent="0.25">
      <c r="B702" s="334" t="s">
        <v>3663</v>
      </c>
      <c r="C702" s="334" t="s">
        <v>604</v>
      </c>
      <c r="D702" s="335" t="s">
        <v>630</v>
      </c>
      <c r="E702" s="335" t="s">
        <v>235</v>
      </c>
      <c r="F702" s="335" t="s">
        <v>748</v>
      </c>
      <c r="G702" s="2"/>
      <c r="H702"/>
      <c r="I702" s="4"/>
      <c r="J702" s="4"/>
      <c r="K702" s="2"/>
      <c r="L702" s="2"/>
      <c r="M702" s="2"/>
      <c r="N702" s="404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</row>
    <row r="703" spans="2:43" x14ac:dyDescent="0.25">
      <c r="B703" s="334" t="s">
        <v>662</v>
      </c>
      <c r="C703" s="337" t="s">
        <v>5841</v>
      </c>
      <c r="D703" s="335" t="s">
        <v>719</v>
      </c>
      <c r="E703" s="335" t="s">
        <v>235</v>
      </c>
      <c r="F703" s="335" t="s">
        <v>710</v>
      </c>
      <c r="G703" s="2"/>
      <c r="H703"/>
      <c r="I703" s="4"/>
      <c r="J703" s="4"/>
      <c r="K703" s="2"/>
      <c r="L703" s="2"/>
      <c r="M703" s="2"/>
      <c r="N703" s="404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</row>
    <row r="704" spans="2:43" x14ac:dyDescent="0.25">
      <c r="B704" s="337" t="s">
        <v>664</v>
      </c>
      <c r="C704" s="337" t="s">
        <v>13</v>
      </c>
      <c r="D704" s="335" t="s">
        <v>1550</v>
      </c>
      <c r="E704" s="335" t="s">
        <v>235</v>
      </c>
      <c r="F704" s="335" t="s">
        <v>702</v>
      </c>
      <c r="G704" s="2"/>
      <c r="H704"/>
      <c r="I704" s="4"/>
      <c r="J704" s="4"/>
      <c r="K704" s="2"/>
      <c r="L704" s="2"/>
      <c r="M704" s="2"/>
      <c r="N704" s="404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</row>
    <row r="705" spans="2:43" x14ac:dyDescent="0.25">
      <c r="B705" s="334" t="s">
        <v>5318</v>
      </c>
      <c r="C705" s="334" t="s">
        <v>636</v>
      </c>
      <c r="D705" s="335" t="s">
        <v>712</v>
      </c>
      <c r="E705" s="335" t="s">
        <v>235</v>
      </c>
      <c r="F705" s="335" t="s">
        <v>699</v>
      </c>
      <c r="G705" s="2"/>
      <c r="H705"/>
      <c r="I705" s="4"/>
      <c r="J705" s="4"/>
      <c r="K705" s="2"/>
      <c r="L705" s="2"/>
      <c r="M705" s="2"/>
      <c r="N705" s="404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</row>
    <row r="706" spans="2:43" x14ac:dyDescent="0.25">
      <c r="B706" s="337" t="s">
        <v>5080</v>
      </c>
      <c r="C706" s="337" t="s">
        <v>638</v>
      </c>
      <c r="D706" s="335" t="s">
        <v>613</v>
      </c>
      <c r="E706" s="335" t="s">
        <v>235</v>
      </c>
      <c r="F706" s="335" t="s">
        <v>699</v>
      </c>
      <c r="G706" s="2"/>
      <c r="H706"/>
      <c r="I706" s="4"/>
      <c r="J706" s="4"/>
      <c r="K706" s="2"/>
      <c r="L706" s="2"/>
      <c r="M706" s="2"/>
      <c r="N706" s="404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</row>
    <row r="707" spans="2:43" x14ac:dyDescent="0.25">
      <c r="B707" s="334" t="s">
        <v>5425</v>
      </c>
      <c r="C707" s="334" t="s">
        <v>675</v>
      </c>
      <c r="D707" s="335" t="s">
        <v>731</v>
      </c>
      <c r="E707" s="335" t="s">
        <v>235</v>
      </c>
      <c r="F707" s="335" t="s">
        <v>699</v>
      </c>
      <c r="G707" s="2"/>
      <c r="H707"/>
      <c r="I707" s="4"/>
      <c r="J707" s="4"/>
      <c r="K707" s="2"/>
      <c r="L707" s="2"/>
      <c r="M707" s="2"/>
      <c r="N707" s="404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</row>
    <row r="708" spans="2:43" x14ac:dyDescent="0.25">
      <c r="B708" s="337" t="s">
        <v>2149</v>
      </c>
      <c r="C708" s="337" t="s">
        <v>5027</v>
      </c>
      <c r="D708" s="335" t="s">
        <v>731</v>
      </c>
      <c r="E708" s="335" t="s">
        <v>235</v>
      </c>
      <c r="F708" s="335" t="s">
        <v>710</v>
      </c>
      <c r="G708" s="2"/>
      <c r="H708"/>
      <c r="I708" s="4"/>
      <c r="J708" s="4"/>
      <c r="K708" s="2"/>
      <c r="L708" s="2"/>
      <c r="M708" s="2"/>
      <c r="N708" s="404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</row>
    <row r="709" spans="2:43" x14ac:dyDescent="0.25">
      <c r="B709" s="334" t="s">
        <v>2689</v>
      </c>
      <c r="C709" s="334" t="s">
        <v>390</v>
      </c>
      <c r="D709" s="335" t="s">
        <v>738</v>
      </c>
      <c r="E709" s="335" t="s">
        <v>235</v>
      </c>
      <c r="F709" s="335" t="s">
        <v>699</v>
      </c>
      <c r="G709" s="2"/>
      <c r="H709"/>
      <c r="I709" s="4"/>
      <c r="J709" s="4"/>
      <c r="K709" s="2"/>
      <c r="L709" s="2"/>
      <c r="M709" s="2"/>
      <c r="N709" s="404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</row>
    <row r="710" spans="2:43" x14ac:dyDescent="0.25">
      <c r="B710" s="337" t="s">
        <v>115</v>
      </c>
      <c r="C710" s="337" t="s">
        <v>744</v>
      </c>
      <c r="D710" s="335" t="s">
        <v>690</v>
      </c>
      <c r="E710" s="335" t="s">
        <v>235</v>
      </c>
      <c r="F710" s="335" t="s">
        <v>702</v>
      </c>
      <c r="G710" s="2"/>
      <c r="H710"/>
      <c r="I710" s="4"/>
      <c r="J710" s="4"/>
      <c r="K710" s="2"/>
      <c r="L710" s="2"/>
      <c r="M710" s="2"/>
      <c r="N710" s="404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</row>
    <row r="711" spans="2:43" x14ac:dyDescent="0.25">
      <c r="B711" s="334" t="s">
        <v>115</v>
      </c>
      <c r="C711" s="334" t="s">
        <v>4537</v>
      </c>
      <c r="D711" s="335" t="s">
        <v>739</v>
      </c>
      <c r="E711" s="335" t="s">
        <v>235</v>
      </c>
      <c r="F711" s="340" t="s">
        <v>702</v>
      </c>
      <c r="G711" s="2"/>
      <c r="H711"/>
      <c r="I711" s="4"/>
      <c r="J711" s="4"/>
      <c r="K711" s="2"/>
      <c r="L711" s="2"/>
      <c r="M711" s="2"/>
      <c r="N711" s="404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</row>
    <row r="712" spans="2:43" x14ac:dyDescent="0.25">
      <c r="B712" s="334" t="s">
        <v>1867</v>
      </c>
      <c r="C712" s="334" t="s">
        <v>1875</v>
      </c>
      <c r="D712" s="335" t="s">
        <v>708</v>
      </c>
      <c r="E712" s="335" t="s">
        <v>235</v>
      </c>
      <c r="F712" s="340" t="s">
        <v>699</v>
      </c>
      <c r="G712" s="2"/>
      <c r="H712"/>
      <c r="I712" s="4"/>
      <c r="J712" s="4"/>
      <c r="K712" s="2"/>
      <c r="L712" s="2"/>
      <c r="M712" s="2"/>
      <c r="N712" s="404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</row>
    <row r="713" spans="2:43" x14ac:dyDescent="0.25">
      <c r="B713" s="337" t="s">
        <v>4542</v>
      </c>
      <c r="C713" s="337" t="s">
        <v>1586</v>
      </c>
      <c r="D713" s="335" t="s">
        <v>720</v>
      </c>
      <c r="E713" s="335" t="s">
        <v>235</v>
      </c>
      <c r="F713" s="335" t="s">
        <v>751</v>
      </c>
      <c r="G713" s="2"/>
      <c r="H713"/>
      <c r="I713" s="4"/>
      <c r="J713" s="4"/>
      <c r="K713" s="2"/>
      <c r="L713" s="2"/>
      <c r="M713" s="2"/>
      <c r="N713" s="404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</row>
    <row r="714" spans="2:43" x14ac:dyDescent="0.25">
      <c r="B714" s="339" t="s">
        <v>542</v>
      </c>
      <c r="C714" s="339" t="s">
        <v>400</v>
      </c>
      <c r="D714" s="335" t="s">
        <v>731</v>
      </c>
      <c r="E714" s="335" t="s">
        <v>235</v>
      </c>
      <c r="F714" s="335" t="s">
        <v>710</v>
      </c>
      <c r="G714" s="2"/>
      <c r="H714"/>
      <c r="I714" s="4"/>
      <c r="J714" s="4"/>
      <c r="K714" s="2"/>
      <c r="L714" s="2"/>
      <c r="M714" s="2"/>
      <c r="N714" s="404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</row>
    <row r="715" spans="2:43" x14ac:dyDescent="0.25">
      <c r="B715" s="337" t="s">
        <v>1342</v>
      </c>
      <c r="C715" s="337" t="s">
        <v>2982</v>
      </c>
      <c r="D715" s="335" t="s">
        <v>739</v>
      </c>
      <c r="E715" s="335" t="s">
        <v>235</v>
      </c>
      <c r="F715" s="335" t="s">
        <v>699</v>
      </c>
      <c r="G715" s="2"/>
      <c r="H715"/>
      <c r="I715" s="490"/>
      <c r="J715" s="4"/>
      <c r="K715" s="2"/>
      <c r="L715" s="2"/>
      <c r="M715" s="2"/>
      <c r="N715" s="404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</row>
    <row r="716" spans="2:43" x14ac:dyDescent="0.25">
      <c r="B716" s="334" t="s">
        <v>1870</v>
      </c>
      <c r="C716" s="334" t="s">
        <v>3744</v>
      </c>
      <c r="D716" s="335" t="s">
        <v>712</v>
      </c>
      <c r="E716" s="335" t="s">
        <v>235</v>
      </c>
      <c r="F716" s="335" t="s">
        <v>718</v>
      </c>
      <c r="G716" s="2"/>
      <c r="H716"/>
      <c r="I716" s="4"/>
      <c r="J716" s="4"/>
      <c r="K716" s="2"/>
      <c r="L716" s="2"/>
      <c r="M716" s="2"/>
      <c r="N716" s="404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</row>
    <row r="717" spans="2:43" x14ac:dyDescent="0.25">
      <c r="B717" s="484" t="s">
        <v>5955</v>
      </c>
      <c r="C717" s="484"/>
      <c r="D717" s="485"/>
      <c r="E717" s="485"/>
      <c r="F717" s="485"/>
      <c r="G717" s="2"/>
      <c r="H717"/>
      <c r="I717" s="4"/>
      <c r="J717" s="4"/>
      <c r="K717" s="2"/>
      <c r="L717" s="2"/>
      <c r="M717" s="2"/>
      <c r="N717" s="404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</row>
    <row r="718" spans="2:43" x14ac:dyDescent="0.25">
      <c r="B718" s="484"/>
      <c r="C718" s="484"/>
      <c r="D718" s="485"/>
      <c r="E718" s="485"/>
      <c r="F718" s="485"/>
      <c r="G718" s="2"/>
      <c r="H718"/>
      <c r="I718" s="4"/>
      <c r="J718" s="4"/>
      <c r="K718" s="2"/>
      <c r="L718" s="2"/>
      <c r="M718" s="2"/>
      <c r="N718" s="404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</row>
    <row r="719" spans="2:43" x14ac:dyDescent="0.25">
      <c r="B719" s="267" t="s">
        <v>651</v>
      </c>
      <c r="C719" s="268" t="s">
        <v>627</v>
      </c>
      <c r="D719" s="266" t="s">
        <v>714</v>
      </c>
      <c r="E719" s="266"/>
      <c r="F719" s="266" t="s">
        <v>699</v>
      </c>
      <c r="G719" s="2"/>
      <c r="H719"/>
      <c r="I719" s="4"/>
      <c r="J719" s="4"/>
      <c r="K719" s="2"/>
      <c r="L719" s="2"/>
      <c r="M719" s="2"/>
      <c r="N719" s="404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</row>
    <row r="720" spans="2:43" x14ac:dyDescent="0.25">
      <c r="B720" s="267" t="s">
        <v>5941</v>
      </c>
      <c r="C720" s="268" t="s">
        <v>5942</v>
      </c>
      <c r="D720" s="266" t="s">
        <v>732</v>
      </c>
      <c r="E720" s="266"/>
      <c r="F720" s="266" t="s">
        <v>699</v>
      </c>
      <c r="G720" s="2"/>
      <c r="H720"/>
      <c r="I720" s="4"/>
      <c r="J720" s="4"/>
      <c r="K720" s="2"/>
      <c r="L720" s="2"/>
      <c r="M720" s="2"/>
      <c r="N720" s="404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</row>
    <row r="721" spans="2:43" x14ac:dyDescent="0.25">
      <c r="B721" s="267" t="s">
        <v>5456</v>
      </c>
      <c r="C721" s="267" t="s">
        <v>5457</v>
      </c>
      <c r="D721" s="266" t="s">
        <v>692</v>
      </c>
      <c r="E721" s="266"/>
      <c r="F721" s="266" t="s">
        <v>699</v>
      </c>
      <c r="G721" s="2"/>
      <c r="H721"/>
      <c r="I721" s="4"/>
      <c r="J721" s="4"/>
      <c r="K721" s="2"/>
      <c r="L721" s="2"/>
      <c r="M721" s="2"/>
      <c r="N721" s="404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</row>
    <row r="722" spans="2:43" x14ac:dyDescent="0.25">
      <c r="B722" s="267" t="s">
        <v>2726</v>
      </c>
      <c r="C722" s="268" t="s">
        <v>745</v>
      </c>
      <c r="D722" s="266" t="s">
        <v>706</v>
      </c>
      <c r="E722" s="266"/>
      <c r="F722" s="266" t="s">
        <v>699</v>
      </c>
      <c r="G722" s="2"/>
      <c r="H722"/>
      <c r="I722" s="4"/>
      <c r="J722" s="4"/>
      <c r="K722" s="2"/>
      <c r="L722" s="2"/>
      <c r="M722" s="2"/>
      <c r="N722" s="404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</row>
    <row r="723" spans="2:43" x14ac:dyDescent="0.25">
      <c r="B723" s="267" t="s">
        <v>4464</v>
      </c>
      <c r="C723" s="267" t="s">
        <v>4465</v>
      </c>
      <c r="D723" s="266" t="s">
        <v>690</v>
      </c>
      <c r="E723" s="266"/>
      <c r="F723" s="269" t="s">
        <v>699</v>
      </c>
      <c r="G723" s="2"/>
      <c r="H723"/>
      <c r="I723" s="4"/>
      <c r="J723" s="4"/>
      <c r="K723" s="2"/>
      <c r="L723" s="2"/>
      <c r="M723" s="2"/>
      <c r="N723" s="404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</row>
    <row r="724" spans="2:43" x14ac:dyDescent="0.25">
      <c r="B724" s="267" t="s">
        <v>5958</v>
      </c>
      <c r="C724" s="268" t="s">
        <v>626</v>
      </c>
      <c r="D724" s="266" t="s">
        <v>692</v>
      </c>
      <c r="E724" s="266"/>
      <c r="F724" s="266" t="s">
        <v>702</v>
      </c>
      <c r="G724" s="2"/>
      <c r="H724"/>
      <c r="I724" s="4"/>
      <c r="J724" s="4"/>
      <c r="K724" s="2"/>
      <c r="L724" s="2"/>
      <c r="M724" s="2"/>
      <c r="N724" s="404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</row>
    <row r="725" spans="2:43" x14ac:dyDescent="0.25">
      <c r="B725" s="267" t="s">
        <v>2129</v>
      </c>
      <c r="C725" s="268" t="s">
        <v>541</v>
      </c>
      <c r="D725" s="266" t="s">
        <v>737</v>
      </c>
      <c r="E725" s="266"/>
      <c r="F725" s="266" t="s">
        <v>710</v>
      </c>
      <c r="G725" s="2"/>
      <c r="H725"/>
      <c r="I725" s="4"/>
      <c r="J725" s="4"/>
      <c r="K725" s="2"/>
      <c r="L725" s="2"/>
      <c r="M725" s="2"/>
      <c r="N725" s="404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</row>
    <row r="726" spans="2:43" x14ac:dyDescent="0.25">
      <c r="B726" s="267" t="s">
        <v>2129</v>
      </c>
      <c r="C726" s="267" t="s">
        <v>639</v>
      </c>
      <c r="D726" s="266" t="s">
        <v>691</v>
      </c>
      <c r="E726" s="266"/>
      <c r="F726" s="269" t="s">
        <v>710</v>
      </c>
      <c r="G726" s="2"/>
      <c r="H726"/>
      <c r="I726" s="4"/>
      <c r="J726" s="4"/>
      <c r="K726" s="2"/>
      <c r="L726" s="2"/>
      <c r="M726" s="2"/>
      <c r="N726" s="404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</row>
    <row r="727" spans="2:43" x14ac:dyDescent="0.25">
      <c r="B727" s="268" t="s">
        <v>2129</v>
      </c>
      <c r="C727" s="268" t="s">
        <v>703</v>
      </c>
      <c r="D727" s="266" t="s">
        <v>739</v>
      </c>
      <c r="E727" s="266"/>
      <c r="F727" s="266" t="s">
        <v>748</v>
      </c>
      <c r="G727" s="2"/>
      <c r="H727"/>
      <c r="I727" s="4"/>
      <c r="J727" s="4"/>
      <c r="K727" s="2"/>
      <c r="L727" s="2"/>
      <c r="M727" s="2"/>
      <c r="N727" s="404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</row>
    <row r="728" spans="2:43" x14ac:dyDescent="0.25">
      <c r="B728" s="267" t="s">
        <v>2129</v>
      </c>
      <c r="C728" s="268" t="s">
        <v>5796</v>
      </c>
      <c r="D728" s="266" t="s">
        <v>717</v>
      </c>
      <c r="E728" s="266"/>
      <c r="F728" s="266" t="s">
        <v>699</v>
      </c>
      <c r="G728" s="2"/>
      <c r="H728"/>
      <c r="I728" s="4"/>
      <c r="J728" s="4"/>
      <c r="K728" s="2"/>
      <c r="L728" s="2"/>
      <c r="M728" s="2"/>
      <c r="N728" s="404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</row>
    <row r="729" spans="2:43" x14ac:dyDescent="0.25">
      <c r="B729" s="267" t="s">
        <v>5897</v>
      </c>
      <c r="C729" s="268" t="s">
        <v>1218</v>
      </c>
      <c r="D729" s="266" t="s">
        <v>691</v>
      </c>
      <c r="E729" s="266"/>
      <c r="F729" s="266" t="s">
        <v>699</v>
      </c>
      <c r="G729" s="2"/>
      <c r="H729"/>
      <c r="I729" s="4"/>
      <c r="J729" s="4"/>
      <c r="K729" s="2"/>
      <c r="L729" s="2"/>
      <c r="M729" s="2"/>
      <c r="N729" s="404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</row>
    <row r="730" spans="2:43" x14ac:dyDescent="0.25">
      <c r="B730" s="267" t="s">
        <v>687</v>
      </c>
      <c r="C730" s="267" t="s">
        <v>1216</v>
      </c>
      <c r="D730" s="266" t="s">
        <v>719</v>
      </c>
      <c r="E730" s="266" t="s">
        <v>913</v>
      </c>
      <c r="F730" s="266" t="s">
        <v>699</v>
      </c>
      <c r="G730" s="2"/>
      <c r="H730"/>
      <c r="I730" s="490"/>
      <c r="J730" s="4"/>
      <c r="K730" s="2"/>
      <c r="L730" s="2"/>
      <c r="M730" s="2"/>
      <c r="N730" s="404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</row>
    <row r="731" spans="2:43" x14ac:dyDescent="0.25">
      <c r="B731" s="267" t="s">
        <v>796</v>
      </c>
      <c r="C731" s="267" t="s">
        <v>1622</v>
      </c>
      <c r="D731" s="266" t="s">
        <v>771</v>
      </c>
      <c r="E731" s="266"/>
      <c r="F731" s="266" t="s">
        <v>699</v>
      </c>
      <c r="G731" s="2"/>
      <c r="H731"/>
      <c r="I731" s="4"/>
      <c r="J731" s="4"/>
      <c r="K731" s="2"/>
      <c r="L731" s="2"/>
      <c r="M731" s="2"/>
      <c r="N731" s="404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</row>
    <row r="732" spans="2:43" x14ac:dyDescent="0.25">
      <c r="B732" s="268" t="s">
        <v>1853</v>
      </c>
      <c r="C732" s="268" t="s">
        <v>604</v>
      </c>
      <c r="D732" s="266" t="s">
        <v>690</v>
      </c>
      <c r="E732" s="266"/>
      <c r="F732" s="266" t="s">
        <v>718</v>
      </c>
      <c r="G732" s="2"/>
      <c r="H732"/>
      <c r="I732" s="4"/>
      <c r="J732" s="4"/>
      <c r="K732" s="2"/>
      <c r="L732" s="2"/>
      <c r="M732" s="2"/>
      <c r="N732" s="404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</row>
    <row r="733" spans="2:43" x14ac:dyDescent="0.25">
      <c r="B733" s="267" t="s">
        <v>2143</v>
      </c>
      <c r="C733" s="267" t="s">
        <v>2145</v>
      </c>
      <c r="D733" s="266" t="s">
        <v>851</v>
      </c>
      <c r="E733" s="266"/>
      <c r="F733" s="266" t="s">
        <v>718</v>
      </c>
      <c r="G733" s="2"/>
      <c r="H733"/>
      <c r="I733" s="4"/>
      <c r="J733" s="4"/>
      <c r="K733" s="2"/>
      <c r="L733" s="2"/>
      <c r="M733" s="2"/>
      <c r="N733" s="404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</row>
    <row r="734" spans="2:43" x14ac:dyDescent="0.25">
      <c r="B734" s="267" t="s">
        <v>3327</v>
      </c>
      <c r="C734" s="267" t="s">
        <v>1223</v>
      </c>
      <c r="D734" s="266" t="s">
        <v>691</v>
      </c>
      <c r="E734" s="269"/>
      <c r="F734" s="266" t="s">
        <v>710</v>
      </c>
      <c r="G734" s="2"/>
      <c r="H734"/>
      <c r="I734" s="4"/>
      <c r="J734" s="4"/>
      <c r="K734" s="2"/>
      <c r="L734" s="2"/>
      <c r="M734" s="2"/>
      <c r="N734" s="404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</row>
    <row r="735" spans="2:43" x14ac:dyDescent="0.25">
      <c r="B735" s="267" t="s">
        <v>3743</v>
      </c>
      <c r="C735" s="267" t="s">
        <v>1318</v>
      </c>
      <c r="D735" s="266" t="s">
        <v>738</v>
      </c>
      <c r="E735" s="266"/>
      <c r="F735" s="266" t="s">
        <v>699</v>
      </c>
      <c r="G735" s="2"/>
      <c r="H735"/>
      <c r="I735" s="4"/>
      <c r="J735" s="4"/>
      <c r="K735" s="2"/>
      <c r="L735" s="2"/>
      <c r="M735" s="2"/>
      <c r="N735" s="404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</row>
    <row r="736" spans="2:43" x14ac:dyDescent="0.25">
      <c r="B736" s="267" t="s">
        <v>5823</v>
      </c>
      <c r="C736" s="268" t="s">
        <v>5819</v>
      </c>
      <c r="D736" s="266" t="s">
        <v>704</v>
      </c>
      <c r="E736" s="266"/>
      <c r="F736" s="266" t="s">
        <v>448</v>
      </c>
      <c r="G736" s="2"/>
      <c r="H736"/>
      <c r="I736" s="4"/>
      <c r="J736" s="4"/>
      <c r="K736" s="2"/>
      <c r="L736" s="2"/>
      <c r="M736" s="2"/>
      <c r="N736" s="404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</row>
    <row r="737" spans="1:43" x14ac:dyDescent="0.25">
      <c r="B737" s="267" t="s">
        <v>5909</v>
      </c>
      <c r="C737" s="268" t="s">
        <v>626</v>
      </c>
      <c r="D737" s="266" t="s">
        <v>714</v>
      </c>
      <c r="E737" s="266"/>
      <c r="F737" s="266" t="s">
        <v>702</v>
      </c>
      <c r="G737" s="2"/>
      <c r="H737"/>
      <c r="I737" s="4"/>
      <c r="J737" s="4"/>
      <c r="K737" s="2"/>
      <c r="L737" s="2"/>
      <c r="M737" s="2"/>
      <c r="N737" s="404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</row>
    <row r="738" spans="1:43" x14ac:dyDescent="0.25">
      <c r="B738" s="267" t="s">
        <v>5024</v>
      </c>
      <c r="C738" s="268" t="s">
        <v>625</v>
      </c>
      <c r="D738" s="266" t="s">
        <v>713</v>
      </c>
      <c r="E738" s="266"/>
      <c r="F738" s="266" t="s">
        <v>699</v>
      </c>
      <c r="G738" s="2"/>
      <c r="H738"/>
      <c r="I738" s="4"/>
      <c r="J738" s="4"/>
      <c r="K738" s="2"/>
      <c r="L738" s="2"/>
      <c r="M738" s="2"/>
      <c r="N738" s="404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</row>
    <row r="739" spans="1:43" x14ac:dyDescent="0.25">
      <c r="B739" s="267" t="s">
        <v>5807</v>
      </c>
      <c r="C739" s="268" t="s">
        <v>5808</v>
      </c>
      <c r="D739" s="266" t="s">
        <v>750</v>
      </c>
      <c r="E739" s="266"/>
      <c r="F739" s="266" t="s">
        <v>710</v>
      </c>
      <c r="G739" s="2"/>
      <c r="H739"/>
      <c r="I739" s="4"/>
      <c r="J739" s="4"/>
      <c r="K739" s="2"/>
      <c r="L739" s="2"/>
      <c r="M739" s="2"/>
      <c r="N739" s="404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</row>
    <row r="740" spans="1:43" x14ac:dyDescent="0.25">
      <c r="B740" s="267" t="s">
        <v>5881</v>
      </c>
      <c r="C740" s="268" t="s">
        <v>617</v>
      </c>
      <c r="D740" s="266" t="s">
        <v>777</v>
      </c>
      <c r="E740" s="266"/>
      <c r="F740" s="266" t="s">
        <v>710</v>
      </c>
      <c r="G740" s="2"/>
      <c r="H740"/>
      <c r="I740" s="4"/>
      <c r="J740" s="4"/>
      <c r="K740" s="2"/>
      <c r="L740" s="2"/>
      <c r="M740" s="2"/>
      <c r="N740" s="404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</row>
    <row r="741" spans="1:43" x14ac:dyDescent="0.25">
      <c r="B741" s="502" t="s">
        <v>5768</v>
      </c>
      <c r="C741" s="503" t="s">
        <v>3705</v>
      </c>
      <c r="D741" s="266" t="s">
        <v>737</v>
      </c>
      <c r="E741" s="504"/>
      <c r="F741" s="504" t="s">
        <v>699</v>
      </c>
      <c r="G741" s="2"/>
      <c r="H741"/>
      <c r="I741" s="4"/>
      <c r="J741" s="4"/>
      <c r="K741" s="2"/>
      <c r="L741" s="2"/>
      <c r="M741" s="2"/>
      <c r="N741" s="404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</row>
    <row r="742" spans="1:43" x14ac:dyDescent="0.25">
      <c r="B742" s="502" t="s">
        <v>5412</v>
      </c>
      <c r="C742" s="502" t="s">
        <v>5413</v>
      </c>
      <c r="D742" s="266" t="s">
        <v>724</v>
      </c>
      <c r="E742" s="504"/>
      <c r="F742" s="504" t="s">
        <v>702</v>
      </c>
      <c r="G742" s="2"/>
      <c r="H742"/>
      <c r="I742" s="4"/>
      <c r="J742" s="4"/>
      <c r="K742" s="2"/>
      <c r="L742" s="2"/>
      <c r="M742" s="2"/>
      <c r="N742" s="404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</row>
    <row r="743" spans="1:43" x14ac:dyDescent="0.25">
      <c r="B743" s="502" t="s">
        <v>2733</v>
      </c>
      <c r="C743" s="503" t="s">
        <v>2734</v>
      </c>
      <c r="D743" s="266" t="s">
        <v>712</v>
      </c>
      <c r="E743" s="504"/>
      <c r="F743" s="504" t="s">
        <v>699</v>
      </c>
      <c r="G743" s="2"/>
      <c r="H743"/>
      <c r="I743" s="4"/>
      <c r="J743" s="4"/>
      <c r="K743" s="2"/>
      <c r="L743" s="2"/>
      <c r="M743" s="2"/>
      <c r="N743" s="404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</row>
    <row r="744" spans="1:43" x14ac:dyDescent="0.25">
      <c r="B744" s="268" t="s">
        <v>2164</v>
      </c>
      <c r="C744" s="268" t="s">
        <v>557</v>
      </c>
      <c r="D744" s="266" t="s">
        <v>851</v>
      </c>
      <c r="E744" s="266"/>
      <c r="F744" s="479" t="s">
        <v>699</v>
      </c>
      <c r="G744" s="2"/>
      <c r="H744"/>
      <c r="I744" s="4"/>
      <c r="J744" s="4"/>
      <c r="K744" s="2"/>
      <c r="L744" s="2"/>
      <c r="M744" s="2"/>
      <c r="N744" s="404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</row>
    <row r="745" spans="1:43" x14ac:dyDescent="0.25">
      <c r="B745" s="267" t="s">
        <v>5873</v>
      </c>
      <c r="C745" s="268" t="s">
        <v>747</v>
      </c>
      <c r="D745" s="266" t="s">
        <v>767</v>
      </c>
      <c r="E745" s="266"/>
      <c r="F745" s="479" t="s">
        <v>710</v>
      </c>
      <c r="G745" s="2"/>
      <c r="H745"/>
      <c r="I745" s="4"/>
      <c r="J745" s="4"/>
      <c r="K745" s="2"/>
      <c r="L745" s="2"/>
      <c r="M745" s="2"/>
      <c r="N745" s="404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  <c r="AA745" s="292"/>
      <c r="AB745" s="292"/>
      <c r="AC745" s="292"/>
      <c r="AD745" s="292"/>
      <c r="AE745" s="292"/>
      <c r="AF745" s="292"/>
      <c r="AG745" s="292"/>
      <c r="AH745" s="292"/>
      <c r="AI745" s="292"/>
      <c r="AJ745" s="292"/>
      <c r="AK745" s="292"/>
      <c r="AL745" s="292"/>
      <c r="AM745" s="292"/>
      <c r="AN745" s="292"/>
      <c r="AO745" s="292"/>
      <c r="AP745" s="292"/>
      <c r="AQ745" s="292"/>
    </row>
    <row r="746" spans="1:43" x14ac:dyDescent="0.25">
      <c r="B746" s="267" t="s">
        <v>445</v>
      </c>
      <c r="C746" s="267" t="s">
        <v>548</v>
      </c>
      <c r="D746" s="266" t="s">
        <v>777</v>
      </c>
      <c r="E746" s="266"/>
      <c r="F746" s="479" t="s">
        <v>702</v>
      </c>
      <c r="G746" s="2"/>
      <c r="H746"/>
      <c r="I746" s="4"/>
      <c r="J746" s="4"/>
      <c r="K746" s="2"/>
      <c r="L746" s="2"/>
      <c r="M746" s="2"/>
      <c r="N746" s="404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  <c r="AA746" s="292"/>
      <c r="AB746" s="292"/>
      <c r="AC746" s="292"/>
      <c r="AD746" s="292"/>
      <c r="AE746" s="292"/>
      <c r="AF746" s="292"/>
      <c r="AG746" s="292"/>
      <c r="AH746" s="292"/>
      <c r="AI746" s="292"/>
      <c r="AJ746" s="292"/>
      <c r="AK746" s="292"/>
      <c r="AL746" s="292"/>
      <c r="AM746" s="292"/>
      <c r="AN746" s="292"/>
      <c r="AO746" s="292"/>
      <c r="AP746" s="292"/>
      <c r="AQ746" s="292"/>
    </row>
    <row r="747" spans="1:43" x14ac:dyDescent="0.25">
      <c r="A747" s="20"/>
      <c r="B747" s="267" t="s">
        <v>5414</v>
      </c>
      <c r="C747" s="267" t="s">
        <v>4545</v>
      </c>
      <c r="D747" s="266" t="s">
        <v>1550</v>
      </c>
      <c r="E747" s="266"/>
      <c r="F747" s="479" t="s">
        <v>699</v>
      </c>
      <c r="G747" s="2"/>
      <c r="H747" s="2"/>
      <c r="I747" s="2"/>
      <c r="J747" s="2"/>
      <c r="K747" s="2"/>
      <c r="L747" s="2"/>
      <c r="M747" s="2"/>
      <c r="N747" s="404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</row>
    <row r="748" spans="1:43" x14ac:dyDescent="0.25">
      <c r="A748" s="20"/>
      <c r="B748" s="267" t="s">
        <v>5794</v>
      </c>
      <c r="C748" s="268" t="s">
        <v>660</v>
      </c>
      <c r="D748" s="266" t="s">
        <v>713</v>
      </c>
      <c r="E748" s="266"/>
      <c r="F748" s="479" t="s">
        <v>699</v>
      </c>
      <c r="G748" s="2"/>
      <c r="H748" s="2"/>
      <c r="I748" s="2"/>
      <c r="J748" s="2"/>
      <c r="K748" s="2"/>
      <c r="L748" s="2"/>
      <c r="M748" s="2"/>
      <c r="N748" s="404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</row>
    <row r="749" spans="1:43" x14ac:dyDescent="0.25">
      <c r="A749" s="20"/>
      <c r="B749" s="267" t="s">
        <v>5863</v>
      </c>
      <c r="C749" s="268" t="s">
        <v>648</v>
      </c>
      <c r="D749" s="266" t="s">
        <v>771</v>
      </c>
      <c r="E749" s="266"/>
      <c r="F749" s="479" t="s">
        <v>699</v>
      </c>
      <c r="G749" s="2"/>
      <c r="H749" s="2"/>
      <c r="I749" s="2"/>
      <c r="J749" s="2"/>
      <c r="K749" s="2"/>
      <c r="L749" s="2"/>
      <c r="M749" s="2"/>
      <c r="N749" s="404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</row>
    <row r="750" spans="1:43" x14ac:dyDescent="0.25">
      <c r="A750" s="20"/>
      <c r="B750" s="267" t="s">
        <v>5793</v>
      </c>
      <c r="C750" s="268" t="s">
        <v>752</v>
      </c>
      <c r="D750" s="266" t="s">
        <v>713</v>
      </c>
      <c r="E750" s="266"/>
      <c r="F750" s="479" t="s">
        <v>710</v>
      </c>
      <c r="G750" s="2"/>
      <c r="H750" s="2"/>
      <c r="I750" s="2"/>
      <c r="J750" s="2"/>
      <c r="K750" s="2"/>
      <c r="L750" s="2"/>
      <c r="M750" s="2"/>
      <c r="N750" s="404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</row>
    <row r="751" spans="1:43" x14ac:dyDescent="0.25">
      <c r="A751" s="20"/>
      <c r="B751" s="267" t="s">
        <v>575</v>
      </c>
      <c r="C751" s="267" t="s">
        <v>753</v>
      </c>
      <c r="D751" s="266" t="s">
        <v>767</v>
      </c>
      <c r="E751" s="266"/>
      <c r="F751" s="480" t="s">
        <v>702</v>
      </c>
      <c r="G751" s="2"/>
      <c r="H751" s="2"/>
      <c r="I751" s="2"/>
      <c r="J751" s="2"/>
      <c r="K751" s="2"/>
      <c r="L751" s="2"/>
      <c r="M751" s="2"/>
      <c r="N751" s="404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</row>
    <row r="752" spans="1:43" x14ac:dyDescent="0.25">
      <c r="A752" s="20"/>
      <c r="B752" s="267" t="s">
        <v>575</v>
      </c>
      <c r="C752" s="268" t="s">
        <v>4473</v>
      </c>
      <c r="D752" s="266" t="s">
        <v>738</v>
      </c>
      <c r="E752" s="266"/>
      <c r="F752" s="480" t="s">
        <v>699</v>
      </c>
      <c r="G752" s="2"/>
      <c r="H752" s="2"/>
      <c r="I752" s="2"/>
      <c r="J752" s="2"/>
      <c r="K752" s="2"/>
      <c r="L752" s="2"/>
      <c r="M752" s="2"/>
      <c r="N752" s="404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</row>
    <row r="753" spans="1:43" x14ac:dyDescent="0.25">
      <c r="A753" s="20"/>
      <c r="B753" s="267" t="s">
        <v>1610</v>
      </c>
      <c r="C753" s="268" t="s">
        <v>1649</v>
      </c>
      <c r="D753" s="266" t="s">
        <v>613</v>
      </c>
      <c r="E753" s="266"/>
      <c r="F753" s="479" t="s">
        <v>702</v>
      </c>
      <c r="G753" s="2"/>
      <c r="H753" s="2"/>
      <c r="I753" s="2"/>
      <c r="J753" s="2"/>
      <c r="K753" s="2"/>
      <c r="L753" s="2"/>
      <c r="M753" s="2"/>
      <c r="N753" s="404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</row>
    <row r="754" spans="1:43" x14ac:dyDescent="0.25">
      <c r="A754" s="20"/>
      <c r="B754" s="267" t="s">
        <v>1610</v>
      </c>
      <c r="C754" s="268" t="s">
        <v>616</v>
      </c>
      <c r="D754" s="266" t="s">
        <v>714</v>
      </c>
      <c r="E754" s="266"/>
      <c r="F754" s="479" t="s">
        <v>702</v>
      </c>
      <c r="G754" s="2"/>
      <c r="H754" s="2"/>
      <c r="I754" s="2"/>
      <c r="J754" s="2"/>
      <c r="K754" s="2"/>
      <c r="L754" s="2"/>
      <c r="M754" s="2"/>
      <c r="N754" s="404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</row>
    <row r="755" spans="1:43" x14ac:dyDescent="0.25">
      <c r="A755" s="20"/>
      <c r="B755" s="267" t="s">
        <v>5458</v>
      </c>
      <c r="C755" s="267" t="s">
        <v>663</v>
      </c>
      <c r="D755" s="266" t="s">
        <v>692</v>
      </c>
      <c r="E755" s="266"/>
      <c r="F755" s="479" t="s">
        <v>702</v>
      </c>
      <c r="G755" s="2"/>
      <c r="H755" s="2"/>
      <c r="I755" s="2"/>
      <c r="J755" s="2"/>
      <c r="K755" s="2"/>
      <c r="L755" s="2"/>
      <c r="M755" s="2"/>
      <c r="N755" s="404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</row>
    <row r="756" spans="1:43" x14ac:dyDescent="0.25">
      <c r="A756" s="20"/>
      <c r="B756" s="267" t="s">
        <v>1302</v>
      </c>
      <c r="C756" s="268" t="s">
        <v>5940</v>
      </c>
      <c r="D756" s="266" t="s">
        <v>732</v>
      </c>
      <c r="E756" s="266"/>
      <c r="F756" s="479" t="s">
        <v>699</v>
      </c>
      <c r="G756" s="2"/>
      <c r="H756" s="2"/>
      <c r="I756" s="2"/>
      <c r="J756" s="2"/>
      <c r="K756" s="2"/>
      <c r="L756" s="2"/>
      <c r="M756" s="2"/>
      <c r="N756" s="404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</row>
    <row r="757" spans="1:43" x14ac:dyDescent="0.25">
      <c r="A757" s="20"/>
      <c r="B757" s="267" t="s">
        <v>655</v>
      </c>
      <c r="C757" s="268" t="s">
        <v>753</v>
      </c>
      <c r="D757" s="266" t="s">
        <v>701</v>
      </c>
      <c r="E757" s="266"/>
      <c r="F757" s="479" t="s">
        <v>699</v>
      </c>
      <c r="G757" s="2"/>
      <c r="H757" s="2"/>
      <c r="I757" s="2"/>
      <c r="J757" s="2"/>
      <c r="K757" s="2"/>
      <c r="L757" s="2"/>
      <c r="M757" s="2"/>
      <c r="N757" s="404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</row>
    <row r="758" spans="1:43" x14ac:dyDescent="0.25">
      <c r="A758" s="20"/>
      <c r="B758" s="267" t="s">
        <v>655</v>
      </c>
      <c r="C758" s="267" t="s">
        <v>5427</v>
      </c>
      <c r="D758" s="266" t="s">
        <v>731</v>
      </c>
      <c r="E758" s="266"/>
      <c r="F758" s="479" t="s">
        <v>728</v>
      </c>
      <c r="G758" s="2"/>
      <c r="H758" s="2"/>
      <c r="I758" s="2"/>
      <c r="J758" s="2"/>
      <c r="K758" s="2"/>
      <c r="L758" s="2"/>
      <c r="M758" s="2"/>
      <c r="N758" s="404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</row>
    <row r="759" spans="1:43" x14ac:dyDescent="0.25">
      <c r="A759" s="20"/>
      <c r="B759" s="267" t="s">
        <v>3330</v>
      </c>
      <c r="C759" s="268" t="s">
        <v>626</v>
      </c>
      <c r="D759" s="266" t="s">
        <v>731</v>
      </c>
      <c r="E759" s="266"/>
      <c r="F759" s="479" t="s">
        <v>702</v>
      </c>
      <c r="G759" s="2"/>
      <c r="H759" s="2"/>
      <c r="I759" s="2"/>
      <c r="J759" s="2"/>
      <c r="K759" s="2"/>
      <c r="L759" s="2"/>
      <c r="M759" s="2"/>
      <c r="N759" s="404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</row>
    <row r="760" spans="1:43" x14ac:dyDescent="0.25">
      <c r="A760" s="20"/>
      <c r="B760" s="267" t="s">
        <v>2412</v>
      </c>
      <c r="C760" s="267" t="s">
        <v>816</v>
      </c>
      <c r="D760" s="266" t="s">
        <v>739</v>
      </c>
      <c r="E760" s="266"/>
      <c r="F760" s="479" t="s">
        <v>699</v>
      </c>
      <c r="G760" s="2"/>
      <c r="H760" s="2"/>
      <c r="I760" s="2"/>
      <c r="J760" s="2"/>
      <c r="K760" s="2"/>
      <c r="L760" s="2"/>
      <c r="M760" s="2"/>
      <c r="N760" s="404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</row>
    <row r="761" spans="1:43" x14ac:dyDescent="0.25">
      <c r="A761" s="20"/>
      <c r="B761" s="267" t="s">
        <v>5850</v>
      </c>
      <c r="C761" s="268" t="s">
        <v>5851</v>
      </c>
      <c r="D761" s="266" t="s">
        <v>712</v>
      </c>
      <c r="E761" s="266"/>
      <c r="F761" s="479" t="s">
        <v>721</v>
      </c>
      <c r="G761" s="2"/>
      <c r="H761" s="2"/>
      <c r="I761" s="2"/>
      <c r="J761" s="2"/>
      <c r="K761" s="2"/>
      <c r="L761" s="2"/>
      <c r="M761" s="2"/>
      <c r="N761" s="404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</row>
    <row r="762" spans="1:43" x14ac:dyDescent="0.25">
      <c r="A762" s="20"/>
      <c r="B762" s="267" t="s">
        <v>6096</v>
      </c>
      <c r="C762" s="268" t="s">
        <v>5742</v>
      </c>
      <c r="D762" s="266" t="s">
        <v>630</v>
      </c>
      <c r="E762" s="266"/>
      <c r="F762" s="479" t="s">
        <v>710</v>
      </c>
      <c r="G762" s="2"/>
      <c r="H762" s="2"/>
      <c r="I762" s="2"/>
      <c r="J762" s="2"/>
      <c r="K762" s="2"/>
      <c r="L762" s="2"/>
      <c r="M762" s="2"/>
      <c r="N762" s="404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</row>
    <row r="763" spans="1:43" x14ac:dyDescent="0.25">
      <c r="A763" s="20"/>
      <c r="B763" s="268" t="s">
        <v>3321</v>
      </c>
      <c r="C763" s="268" t="s">
        <v>727</v>
      </c>
      <c r="D763" s="266" t="s">
        <v>738</v>
      </c>
      <c r="E763" s="501"/>
      <c r="F763" s="479" t="s">
        <v>699</v>
      </c>
      <c r="G763" s="2"/>
      <c r="H763" s="2"/>
      <c r="I763" s="2"/>
      <c r="J763" s="2"/>
      <c r="K763" s="2"/>
      <c r="L763" s="2"/>
      <c r="M763" s="2"/>
      <c r="N763" s="404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</row>
    <row r="764" spans="1:43" x14ac:dyDescent="0.25">
      <c r="A764" s="20"/>
      <c r="B764" s="267" t="s">
        <v>3725</v>
      </c>
      <c r="C764" s="267" t="s">
        <v>752</v>
      </c>
      <c r="D764" s="266" t="s">
        <v>767</v>
      </c>
      <c r="E764" s="266"/>
      <c r="F764" s="479" t="s">
        <v>699</v>
      </c>
      <c r="G764" s="2"/>
      <c r="H764" s="2"/>
      <c r="I764" s="2"/>
      <c r="J764" s="2"/>
      <c r="K764" s="2"/>
      <c r="L764" s="2"/>
      <c r="M764" s="2"/>
      <c r="N764" s="404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</row>
    <row r="765" spans="1:43" x14ac:dyDescent="0.25">
      <c r="A765" s="20"/>
      <c r="B765" s="267" t="s">
        <v>3659</v>
      </c>
      <c r="C765" s="267" t="s">
        <v>115</v>
      </c>
      <c r="D765" s="266" t="s">
        <v>725</v>
      </c>
      <c r="E765" s="266"/>
      <c r="F765" s="479" t="s">
        <v>710</v>
      </c>
      <c r="G765" s="2"/>
      <c r="H765" s="2"/>
      <c r="I765" s="2"/>
      <c r="J765" s="2"/>
      <c r="K765" s="2"/>
      <c r="L765" s="2"/>
      <c r="M765" s="2"/>
      <c r="N765" s="404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</row>
    <row r="766" spans="1:43" x14ac:dyDescent="0.25">
      <c r="A766" s="20"/>
      <c r="B766" s="267" t="s">
        <v>5333</v>
      </c>
      <c r="C766" s="268" t="s">
        <v>5334</v>
      </c>
      <c r="D766" s="266" t="s">
        <v>731</v>
      </c>
      <c r="E766" s="266"/>
      <c r="F766" s="479" t="s">
        <v>5463</v>
      </c>
      <c r="G766" s="2"/>
      <c r="H766" s="2"/>
      <c r="I766" s="2"/>
      <c r="J766" s="2"/>
      <c r="K766" s="2"/>
      <c r="L766" s="2"/>
      <c r="M766" s="2"/>
      <c r="N766" s="404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</row>
    <row r="767" spans="1:43" x14ac:dyDescent="0.25">
      <c r="A767" s="20"/>
      <c r="B767" s="267" t="s">
        <v>5856</v>
      </c>
      <c r="C767" s="268" t="s">
        <v>3721</v>
      </c>
      <c r="D767" s="266" t="s">
        <v>771</v>
      </c>
      <c r="E767" s="266"/>
      <c r="F767" s="479" t="s">
        <v>702</v>
      </c>
      <c r="G767" s="2"/>
      <c r="H767" s="2"/>
      <c r="I767" s="2"/>
      <c r="J767" s="2"/>
      <c r="K767" s="2"/>
      <c r="L767" s="2"/>
      <c r="M767" s="2"/>
      <c r="N767" s="404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</row>
    <row r="768" spans="1:43" x14ac:dyDescent="0.25">
      <c r="A768" s="20"/>
      <c r="B768" s="267" t="s">
        <v>5339</v>
      </c>
      <c r="C768" s="267" t="s">
        <v>2712</v>
      </c>
      <c r="D768" s="266" t="s">
        <v>725</v>
      </c>
      <c r="E768" s="266"/>
      <c r="F768" s="479" t="s">
        <v>699</v>
      </c>
      <c r="G768" s="2"/>
      <c r="H768" s="2"/>
      <c r="I768" s="2"/>
      <c r="J768" s="2"/>
      <c r="K768" s="2"/>
      <c r="L768" s="2"/>
      <c r="M768" s="2"/>
      <c r="N768" s="404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</row>
    <row r="769" spans="1:43" x14ac:dyDescent="0.25">
      <c r="A769" s="20"/>
      <c r="B769" s="267" t="s">
        <v>5798</v>
      </c>
      <c r="C769" s="268" t="s">
        <v>2712</v>
      </c>
      <c r="D769" s="266" t="s">
        <v>731</v>
      </c>
      <c r="E769" s="266"/>
      <c r="F769" s="479" t="s">
        <v>699</v>
      </c>
      <c r="G769" s="2"/>
      <c r="H769" s="2"/>
      <c r="I769" s="2"/>
      <c r="J769" s="2"/>
      <c r="K769" s="2"/>
      <c r="L769" s="2"/>
      <c r="M769" s="2"/>
      <c r="N769" s="404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</row>
    <row r="770" spans="1:43" x14ac:dyDescent="0.25">
      <c r="A770" s="20"/>
      <c r="B770" s="267" t="s">
        <v>5887</v>
      </c>
      <c r="C770" s="268" t="s">
        <v>604</v>
      </c>
      <c r="D770" s="266" t="s">
        <v>725</v>
      </c>
      <c r="E770" s="266"/>
      <c r="F770" s="479" t="s">
        <v>699</v>
      </c>
      <c r="G770" s="2"/>
      <c r="H770" s="2"/>
      <c r="I770" s="2"/>
      <c r="J770" s="2"/>
      <c r="K770" s="2"/>
      <c r="L770" s="2"/>
      <c r="M770" s="2"/>
      <c r="N770" s="404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</row>
    <row r="771" spans="1:43" x14ac:dyDescent="0.25">
      <c r="A771" s="20"/>
      <c r="B771" s="267" t="s">
        <v>768</v>
      </c>
      <c r="C771" s="267" t="s">
        <v>617</v>
      </c>
      <c r="D771" s="266" t="s">
        <v>706</v>
      </c>
      <c r="E771" s="266"/>
      <c r="F771" s="479" t="s">
        <v>721</v>
      </c>
      <c r="G771" s="2"/>
      <c r="H771" s="2"/>
      <c r="I771" s="2"/>
      <c r="J771" s="2"/>
      <c r="K771" s="2"/>
      <c r="L771" s="2"/>
      <c r="M771" s="2"/>
      <c r="N771" s="404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</row>
    <row r="772" spans="1:43" x14ac:dyDescent="0.25">
      <c r="A772" s="20"/>
      <c r="B772" s="267" t="s">
        <v>705</v>
      </c>
      <c r="C772" s="268" t="s">
        <v>631</v>
      </c>
      <c r="D772" s="266" t="s">
        <v>615</v>
      </c>
      <c r="E772" s="266"/>
      <c r="F772" s="479" t="s">
        <v>699</v>
      </c>
      <c r="G772" s="2"/>
      <c r="H772" s="2"/>
      <c r="I772" s="2"/>
      <c r="J772" s="2"/>
      <c r="K772" s="2"/>
      <c r="L772" s="2"/>
      <c r="M772" s="2"/>
      <c r="N772" s="404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</row>
    <row r="773" spans="1:43" x14ac:dyDescent="0.25">
      <c r="A773" s="20"/>
      <c r="B773" s="267" t="s">
        <v>5340</v>
      </c>
      <c r="C773" s="268" t="s">
        <v>752</v>
      </c>
      <c r="D773" s="266" t="s">
        <v>851</v>
      </c>
      <c r="E773" s="266"/>
      <c r="F773" s="479" t="s">
        <v>699</v>
      </c>
      <c r="G773" s="2"/>
      <c r="H773" s="2"/>
      <c r="I773" s="2"/>
      <c r="J773" s="2"/>
      <c r="K773" s="2"/>
      <c r="L773" s="2"/>
      <c r="M773" s="2"/>
      <c r="N773" s="404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</row>
    <row r="774" spans="1:43" x14ac:dyDescent="0.25">
      <c r="A774" s="20"/>
      <c r="B774" s="267" t="s">
        <v>5797</v>
      </c>
      <c r="C774" s="268" t="s">
        <v>636</v>
      </c>
      <c r="D774" s="266" t="s">
        <v>713</v>
      </c>
      <c r="E774" s="266"/>
      <c r="F774" s="479" t="s">
        <v>699</v>
      </c>
      <c r="G774" s="2"/>
      <c r="H774" s="2"/>
      <c r="I774" s="2"/>
      <c r="J774" s="2"/>
      <c r="K774" s="2"/>
      <c r="L774" s="2"/>
      <c r="M774" s="2"/>
      <c r="N774" s="404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</row>
    <row r="775" spans="1:43" x14ac:dyDescent="0.25">
      <c r="A775" s="20"/>
      <c r="B775" s="267" t="s">
        <v>5349</v>
      </c>
      <c r="C775" s="268" t="s">
        <v>2145</v>
      </c>
      <c r="D775" s="266" t="s">
        <v>725</v>
      </c>
      <c r="E775" s="266"/>
      <c r="F775" s="479" t="s">
        <v>710</v>
      </c>
      <c r="G775" s="2"/>
      <c r="H775" s="2"/>
      <c r="I775" s="2"/>
      <c r="J775" s="2"/>
      <c r="K775" s="2"/>
      <c r="L775" s="2"/>
      <c r="M775" s="2"/>
      <c r="N775" s="404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</row>
    <row r="776" spans="1:43" x14ac:dyDescent="0.25">
      <c r="A776" s="20"/>
      <c r="B776" s="500" t="s">
        <v>2423</v>
      </c>
      <c r="C776" s="500" t="s">
        <v>603</v>
      </c>
      <c r="D776" s="266" t="s">
        <v>701</v>
      </c>
      <c r="E776" s="266"/>
      <c r="F776" s="479" t="s">
        <v>710</v>
      </c>
      <c r="G776" s="2"/>
      <c r="H776" s="2"/>
      <c r="I776" s="2"/>
      <c r="J776" s="2"/>
      <c r="K776" s="2"/>
      <c r="L776" s="2"/>
      <c r="M776" s="2"/>
      <c r="N776" s="404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</row>
    <row r="777" spans="1:43" x14ac:dyDescent="0.25">
      <c r="A777" s="20"/>
      <c r="B777" s="267" t="s">
        <v>550</v>
      </c>
      <c r="C777" s="268" t="s">
        <v>815</v>
      </c>
      <c r="D777" s="266" t="s">
        <v>1550</v>
      </c>
      <c r="E777" s="266"/>
      <c r="F777" s="479" t="s">
        <v>702</v>
      </c>
      <c r="G777" s="2"/>
      <c r="H777" s="2"/>
      <c r="I777" s="2"/>
      <c r="J777" s="2"/>
      <c r="K777" s="2"/>
      <c r="L777" s="2"/>
      <c r="M777" s="2"/>
      <c r="N777" s="404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</row>
    <row r="778" spans="1:43" x14ac:dyDescent="0.25">
      <c r="A778" s="20"/>
      <c r="B778" s="267" t="s">
        <v>5031</v>
      </c>
      <c r="C778" s="267" t="s">
        <v>5430</v>
      </c>
      <c r="D778" s="266" t="s">
        <v>750</v>
      </c>
      <c r="E778" s="266"/>
      <c r="F778" s="479" t="s">
        <v>699</v>
      </c>
      <c r="G778" s="2"/>
      <c r="H778" s="2"/>
      <c r="I778" s="2"/>
      <c r="J778" s="2"/>
      <c r="K778" s="2"/>
      <c r="L778" s="2"/>
      <c r="M778" s="2"/>
      <c r="N778" s="404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</row>
    <row r="779" spans="1:43" x14ac:dyDescent="0.25">
      <c r="A779" s="20"/>
      <c r="B779" s="268" t="s">
        <v>3636</v>
      </c>
      <c r="C779" s="268" t="s">
        <v>641</v>
      </c>
      <c r="D779" s="266" t="s">
        <v>706</v>
      </c>
      <c r="E779" s="266"/>
      <c r="F779" s="479" t="s">
        <v>721</v>
      </c>
      <c r="G779" s="2"/>
      <c r="H779" s="2"/>
      <c r="I779" s="2"/>
      <c r="J779" s="2"/>
      <c r="K779" s="2"/>
      <c r="L779" s="2"/>
      <c r="M779" s="2"/>
      <c r="N779" s="404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</row>
    <row r="780" spans="1:43" x14ac:dyDescent="0.25">
      <c r="A780" s="20"/>
      <c r="B780" s="268" t="s">
        <v>2376</v>
      </c>
      <c r="C780" s="268" t="s">
        <v>1318</v>
      </c>
      <c r="D780" s="266" t="s">
        <v>706</v>
      </c>
      <c r="E780" s="266"/>
      <c r="F780" s="479" t="s">
        <v>699</v>
      </c>
      <c r="G780" s="2"/>
      <c r="H780" s="2"/>
      <c r="I780" s="2"/>
      <c r="J780" s="2"/>
      <c r="K780" s="2"/>
      <c r="L780" s="2"/>
      <c r="M780" s="2"/>
      <c r="N780" s="404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</row>
    <row r="781" spans="1:43" x14ac:dyDescent="0.25">
      <c r="A781" s="20"/>
      <c r="B781" s="267" t="s">
        <v>5946</v>
      </c>
      <c r="C781" s="268" t="s">
        <v>744</v>
      </c>
      <c r="D781" s="266" t="s">
        <v>733</v>
      </c>
      <c r="E781" s="266"/>
      <c r="F781" s="479" t="s">
        <v>699</v>
      </c>
      <c r="G781" s="2"/>
      <c r="H781" s="2"/>
      <c r="I781" s="2"/>
      <c r="J781" s="2"/>
      <c r="K781" s="2"/>
      <c r="L781" s="2"/>
      <c r="M781" s="2"/>
      <c r="N781" s="404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</row>
    <row r="782" spans="1:43" x14ac:dyDescent="0.25">
      <c r="A782" s="20"/>
      <c r="B782" s="267" t="s">
        <v>592</v>
      </c>
      <c r="C782" s="268" t="s">
        <v>1211</v>
      </c>
      <c r="D782" s="266" t="s">
        <v>724</v>
      </c>
      <c r="E782" s="266"/>
      <c r="F782" s="479" t="s">
        <v>748</v>
      </c>
      <c r="G782" s="2"/>
      <c r="H782" s="2"/>
      <c r="I782" s="2"/>
      <c r="J782" s="2"/>
      <c r="K782" s="2"/>
      <c r="L782" s="2"/>
      <c r="M782" s="2"/>
      <c r="N782" s="404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</row>
    <row r="783" spans="1:43" x14ac:dyDescent="0.25">
      <c r="A783" s="20"/>
      <c r="B783" s="267" t="s">
        <v>857</v>
      </c>
      <c r="C783" s="268" t="s">
        <v>658</v>
      </c>
      <c r="D783" s="266" t="s">
        <v>692</v>
      </c>
      <c r="E783" s="266"/>
      <c r="F783" s="479" t="s">
        <v>702</v>
      </c>
      <c r="G783" s="2"/>
      <c r="H783" s="2"/>
      <c r="I783" s="2"/>
      <c r="J783" s="2"/>
      <c r="K783" s="2"/>
      <c r="L783" s="2"/>
      <c r="M783" s="2"/>
      <c r="N783" s="404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</row>
    <row r="784" spans="1:43" x14ac:dyDescent="0.25">
      <c r="A784" s="20"/>
      <c r="B784" s="267" t="s">
        <v>1583</v>
      </c>
      <c r="C784" s="268" t="s">
        <v>626</v>
      </c>
      <c r="D784" s="266" t="s">
        <v>733</v>
      </c>
      <c r="E784" s="266"/>
      <c r="F784" s="479" t="s">
        <v>699</v>
      </c>
      <c r="G784" s="2"/>
      <c r="H784" s="2"/>
      <c r="I784" s="2"/>
      <c r="J784" s="2"/>
      <c r="K784" s="2"/>
      <c r="L784" s="2"/>
      <c r="M784" s="2"/>
      <c r="N784" s="404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</row>
    <row r="785" spans="1:43" x14ac:dyDescent="0.25">
      <c r="A785" s="20"/>
      <c r="B785" s="268" t="s">
        <v>1612</v>
      </c>
      <c r="C785" s="267" t="s">
        <v>598</v>
      </c>
      <c r="D785" s="266" t="s">
        <v>725</v>
      </c>
      <c r="E785" s="266"/>
      <c r="F785" s="479" t="s">
        <v>702</v>
      </c>
      <c r="G785" s="2"/>
      <c r="H785" s="2"/>
      <c r="I785" s="2"/>
      <c r="J785" s="2"/>
      <c r="K785" s="2"/>
      <c r="L785" s="2"/>
      <c r="M785" s="2"/>
      <c r="N785" s="404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</row>
    <row r="786" spans="1:43" x14ac:dyDescent="0.25">
      <c r="A786" s="20"/>
      <c r="B786" s="268" t="s">
        <v>1340</v>
      </c>
      <c r="C786" s="268" t="s">
        <v>747</v>
      </c>
      <c r="D786" s="266" t="s">
        <v>725</v>
      </c>
      <c r="E786" s="266"/>
      <c r="F786" s="479" t="s">
        <v>748</v>
      </c>
      <c r="G786" s="2"/>
      <c r="H786" s="2"/>
      <c r="I786" s="2"/>
      <c r="J786" s="2"/>
      <c r="K786" s="2"/>
      <c r="L786" s="2"/>
      <c r="M786" s="2"/>
      <c r="N786" s="404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</row>
    <row r="787" spans="1:43" x14ac:dyDescent="0.25">
      <c r="A787" s="20"/>
      <c r="B787" s="267" t="s">
        <v>5877</v>
      </c>
      <c r="C787" s="268" t="s">
        <v>5835</v>
      </c>
      <c r="D787" s="266" t="s">
        <v>767</v>
      </c>
      <c r="E787" s="266"/>
      <c r="F787" s="479" t="s">
        <v>699</v>
      </c>
      <c r="G787" s="2"/>
      <c r="H787" s="2"/>
      <c r="I787" s="2"/>
      <c r="J787" s="2"/>
      <c r="K787" s="2"/>
      <c r="L787" s="2"/>
      <c r="M787" s="2"/>
      <c r="N787" s="404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</row>
    <row r="788" spans="1:43" x14ac:dyDescent="0.25">
      <c r="A788" s="20"/>
      <c r="B788" s="267" t="s">
        <v>5930</v>
      </c>
      <c r="C788" s="268" t="s">
        <v>1219</v>
      </c>
      <c r="D788" s="266" t="s">
        <v>724</v>
      </c>
      <c r="E788" s="266"/>
      <c r="F788" s="479" t="s">
        <v>699</v>
      </c>
      <c r="G788" s="2"/>
      <c r="H788" s="2"/>
      <c r="I788" s="2"/>
      <c r="J788" s="2"/>
      <c r="K788" s="2"/>
      <c r="L788" s="2"/>
      <c r="M788" s="2"/>
      <c r="N788" s="404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</row>
    <row r="789" spans="1:43" x14ac:dyDescent="0.25">
      <c r="A789" s="20"/>
      <c r="B789" s="267" t="s">
        <v>587</v>
      </c>
      <c r="C789" s="267" t="s">
        <v>1233</v>
      </c>
      <c r="D789" s="266" t="s">
        <v>691</v>
      </c>
      <c r="E789" s="266"/>
      <c r="F789" s="479" t="s">
        <v>3350</v>
      </c>
      <c r="G789" s="2"/>
      <c r="H789" s="2"/>
      <c r="I789" s="2"/>
      <c r="J789" s="2"/>
      <c r="K789" s="2"/>
      <c r="L789" s="2"/>
      <c r="M789" s="2"/>
      <c r="N789" s="404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</row>
    <row r="790" spans="1:43" x14ac:dyDescent="0.25">
      <c r="A790" s="20"/>
      <c r="B790" s="267" t="s">
        <v>3023</v>
      </c>
      <c r="C790" s="267" t="s">
        <v>392</v>
      </c>
      <c r="D790" s="266" t="s">
        <v>615</v>
      </c>
      <c r="E790" s="266"/>
      <c r="F790" s="479" t="s">
        <v>699</v>
      </c>
      <c r="G790" s="2"/>
      <c r="H790" s="2"/>
      <c r="I790" s="2"/>
      <c r="J790" s="2"/>
      <c r="K790" s="2"/>
      <c r="L790" s="2"/>
      <c r="M790" s="2"/>
      <c r="N790" s="404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</row>
    <row r="791" spans="1:43" x14ac:dyDescent="0.25">
      <c r="A791" s="20"/>
      <c r="B791" s="267" t="s">
        <v>5406</v>
      </c>
      <c r="C791" s="267" t="s">
        <v>654</v>
      </c>
      <c r="D791" s="266" t="s">
        <v>737</v>
      </c>
      <c r="E791" s="266"/>
      <c r="F791" s="479" t="s">
        <v>710</v>
      </c>
      <c r="G791" s="2"/>
      <c r="H791" s="2"/>
      <c r="I791" s="2"/>
      <c r="J791" s="2"/>
      <c r="K791" s="2"/>
      <c r="L791" s="2"/>
      <c r="M791" s="2"/>
      <c r="N791" s="404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</row>
    <row r="792" spans="1:43" x14ac:dyDescent="0.25">
      <c r="A792" s="20"/>
      <c r="B792" s="267" t="s">
        <v>5836</v>
      </c>
      <c r="C792" s="268" t="s">
        <v>752</v>
      </c>
      <c r="D792" s="266" t="s">
        <v>692</v>
      </c>
      <c r="E792" s="266"/>
      <c r="F792" s="479" t="s">
        <v>699</v>
      </c>
      <c r="G792" s="2"/>
      <c r="H792" s="2"/>
      <c r="I792" s="2"/>
      <c r="J792" s="2"/>
      <c r="K792" s="2"/>
      <c r="L792" s="2"/>
      <c r="M792" s="2"/>
      <c r="N792" s="404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</row>
    <row r="793" spans="1:43" x14ac:dyDescent="0.25">
      <c r="A793" s="20"/>
      <c r="B793" s="267" t="s">
        <v>5065</v>
      </c>
      <c r="C793" s="268" t="s">
        <v>744</v>
      </c>
      <c r="D793" s="266" t="s">
        <v>737</v>
      </c>
      <c r="E793" s="266"/>
      <c r="F793" s="479" t="s">
        <v>710</v>
      </c>
      <c r="G793" s="2"/>
      <c r="H793" s="2"/>
      <c r="I793" s="2"/>
      <c r="J793" s="2"/>
      <c r="K793" s="2"/>
      <c r="L793" s="2"/>
      <c r="M793" s="2"/>
      <c r="N793" s="404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</row>
    <row r="794" spans="1:43" x14ac:dyDescent="0.25">
      <c r="A794" s="20"/>
      <c r="B794" s="267" t="s">
        <v>1314</v>
      </c>
      <c r="C794" s="267" t="s">
        <v>639</v>
      </c>
      <c r="D794" s="266" t="s">
        <v>613</v>
      </c>
      <c r="E794" s="266"/>
      <c r="F794" s="479" t="s">
        <v>748</v>
      </c>
      <c r="G794" s="2"/>
      <c r="H794" s="2"/>
      <c r="I794" s="2"/>
      <c r="J794" s="2"/>
      <c r="K794" s="2"/>
      <c r="L794" s="2"/>
      <c r="M794" s="2"/>
      <c r="N794" s="404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</row>
    <row r="795" spans="1:43" x14ac:dyDescent="0.25">
      <c r="A795" s="20"/>
      <c r="B795" s="267" t="s">
        <v>5736</v>
      </c>
      <c r="C795" s="268" t="s">
        <v>661</v>
      </c>
      <c r="D795" s="266" t="s">
        <v>701</v>
      </c>
      <c r="E795" s="266"/>
      <c r="F795" s="479" t="s">
        <v>699</v>
      </c>
      <c r="G795" s="2"/>
      <c r="H795" s="2"/>
      <c r="I795" s="2"/>
      <c r="J795" s="2"/>
      <c r="K795" s="2"/>
      <c r="L795" s="2"/>
      <c r="M795" s="2"/>
      <c r="N795" s="404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</row>
    <row r="796" spans="1:43" x14ac:dyDescent="0.25">
      <c r="A796" s="20"/>
      <c r="B796" s="267" t="s">
        <v>5844</v>
      </c>
      <c r="C796" s="268" t="s">
        <v>5845</v>
      </c>
      <c r="D796" s="266" t="s">
        <v>719</v>
      </c>
      <c r="E796" s="266"/>
      <c r="F796" s="479" t="s">
        <v>699</v>
      </c>
      <c r="G796" s="2"/>
      <c r="H796" s="2"/>
      <c r="I796" s="2"/>
      <c r="J796" s="2"/>
      <c r="K796" s="2"/>
      <c r="L796" s="2"/>
      <c r="M796" s="2"/>
      <c r="N796" s="404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</row>
    <row r="797" spans="1:43" x14ac:dyDescent="0.25">
      <c r="A797" s="20"/>
      <c r="B797" s="267" t="s">
        <v>2717</v>
      </c>
      <c r="C797" s="267" t="s">
        <v>548</v>
      </c>
      <c r="D797" s="266" t="s">
        <v>851</v>
      </c>
      <c r="E797" s="266"/>
      <c r="F797" s="479" t="s">
        <v>710</v>
      </c>
      <c r="G797" s="2"/>
      <c r="H797" s="2"/>
      <c r="I797" s="2"/>
      <c r="J797" s="2"/>
      <c r="K797" s="2"/>
      <c r="L797" s="2"/>
      <c r="M797" s="2"/>
      <c r="N797" s="404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</row>
    <row r="798" spans="1:43" x14ac:dyDescent="0.25">
      <c r="A798" s="20"/>
      <c r="B798" s="267" t="s">
        <v>3323</v>
      </c>
      <c r="C798" s="268" t="s">
        <v>2438</v>
      </c>
      <c r="D798" s="266" t="s">
        <v>613</v>
      </c>
      <c r="E798" s="266"/>
      <c r="F798" s="479" t="s">
        <v>718</v>
      </c>
      <c r="G798" s="2"/>
      <c r="H798" s="2"/>
      <c r="I798" s="2"/>
      <c r="J798" s="2"/>
      <c r="K798" s="2"/>
      <c r="L798" s="2"/>
      <c r="M798" s="2"/>
      <c r="N798" s="404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</row>
    <row r="799" spans="1:43" x14ac:dyDescent="0.25">
      <c r="A799" s="20"/>
      <c r="B799" s="268" t="s">
        <v>1222</v>
      </c>
      <c r="C799" s="268" t="s">
        <v>5223</v>
      </c>
      <c r="D799" s="266" t="s">
        <v>704</v>
      </c>
      <c r="E799" s="266"/>
      <c r="F799" s="479" t="s">
        <v>699</v>
      </c>
      <c r="G799" s="2"/>
      <c r="H799" s="2"/>
      <c r="I799" s="2"/>
      <c r="J799" s="2"/>
      <c r="K799" s="2"/>
      <c r="L799" s="2"/>
      <c r="M799" s="2"/>
      <c r="N799" s="404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</row>
    <row r="800" spans="1:43" x14ac:dyDescent="0.25">
      <c r="A800" s="20"/>
      <c r="B800" s="267" t="s">
        <v>1222</v>
      </c>
      <c r="C800" s="268" t="s">
        <v>2987</v>
      </c>
      <c r="D800" s="266" t="s">
        <v>692</v>
      </c>
      <c r="E800" s="266"/>
      <c r="F800" s="479" t="s">
        <v>699</v>
      </c>
      <c r="G800" s="2"/>
      <c r="H800" s="2"/>
      <c r="I800" s="2"/>
      <c r="J800" s="2"/>
      <c r="K800" s="2"/>
      <c r="L800" s="2"/>
      <c r="M800" s="2"/>
      <c r="N800" s="404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</row>
    <row r="801" spans="1:43" x14ac:dyDescent="0.25">
      <c r="A801" s="20"/>
      <c r="B801" s="267" t="s">
        <v>2990</v>
      </c>
      <c r="C801" s="267" t="s">
        <v>2424</v>
      </c>
      <c r="D801" s="266" t="s">
        <v>714</v>
      </c>
      <c r="E801" s="266"/>
      <c r="F801" s="480" t="s">
        <v>710</v>
      </c>
      <c r="G801" s="2"/>
      <c r="H801" s="2"/>
      <c r="I801" s="2"/>
      <c r="J801" s="2"/>
      <c r="K801" s="2"/>
      <c r="L801" s="2"/>
      <c r="M801" s="2"/>
      <c r="N801" s="404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</row>
    <row r="802" spans="1:43" x14ac:dyDescent="0.25">
      <c r="A802" s="20"/>
      <c r="B802" s="268" t="s">
        <v>4490</v>
      </c>
      <c r="C802" s="268" t="s">
        <v>755</v>
      </c>
      <c r="D802" s="266" t="s">
        <v>690</v>
      </c>
      <c r="E802" s="266"/>
      <c r="F802" s="479" t="s">
        <v>710</v>
      </c>
      <c r="G802" s="2"/>
      <c r="H802" s="2"/>
      <c r="I802" s="2"/>
      <c r="J802" s="2"/>
      <c r="K802" s="2"/>
      <c r="L802" s="2"/>
      <c r="M802" s="2"/>
      <c r="N802" s="404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</row>
    <row r="803" spans="1:43" x14ac:dyDescent="0.25">
      <c r="A803" s="20"/>
      <c r="B803" s="267" t="s">
        <v>671</v>
      </c>
      <c r="C803" s="267" t="s">
        <v>3721</v>
      </c>
      <c r="D803" s="266" t="s">
        <v>613</v>
      </c>
      <c r="E803" s="266"/>
      <c r="F803" s="479" t="s">
        <v>702</v>
      </c>
      <c r="G803" s="2"/>
      <c r="H803" s="2"/>
      <c r="I803" s="2"/>
      <c r="J803" s="2"/>
      <c r="K803" s="2"/>
      <c r="L803" s="2"/>
      <c r="M803" s="2"/>
      <c r="N803" s="404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</row>
    <row r="804" spans="1:43" x14ac:dyDescent="0.25">
      <c r="A804" s="20"/>
      <c r="B804" s="267" t="s">
        <v>671</v>
      </c>
      <c r="C804" s="268" t="s">
        <v>5860</v>
      </c>
      <c r="D804" s="266" t="s">
        <v>771</v>
      </c>
      <c r="E804" s="266"/>
      <c r="F804" s="479" t="s">
        <v>728</v>
      </c>
      <c r="G804" s="2"/>
      <c r="H804" s="2"/>
      <c r="I804" s="2"/>
      <c r="J804" s="2"/>
      <c r="K804" s="2"/>
      <c r="L804" s="2"/>
      <c r="M804" s="2"/>
      <c r="N804" s="404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</row>
    <row r="805" spans="1:43" x14ac:dyDescent="0.25">
      <c r="A805" s="20"/>
      <c r="B805" s="267" t="s">
        <v>671</v>
      </c>
      <c r="C805" s="268" t="s">
        <v>515</v>
      </c>
      <c r="D805" s="266" t="s">
        <v>690</v>
      </c>
      <c r="E805" s="266"/>
      <c r="F805" s="479" t="s">
        <v>699</v>
      </c>
      <c r="G805" s="2"/>
      <c r="H805" s="2"/>
      <c r="I805" s="2"/>
      <c r="J805" s="2"/>
      <c r="K805" s="2"/>
      <c r="L805" s="2"/>
      <c r="M805" s="2"/>
      <c r="N805" s="404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</row>
    <row r="806" spans="1:43" x14ac:dyDescent="0.25">
      <c r="A806" s="20"/>
      <c r="B806" s="267" t="s">
        <v>399</v>
      </c>
      <c r="C806" s="267" t="s">
        <v>400</v>
      </c>
      <c r="D806" s="266" t="s">
        <v>725</v>
      </c>
      <c r="E806" s="266"/>
      <c r="F806" s="479" t="s">
        <v>710</v>
      </c>
      <c r="G806" s="2"/>
      <c r="H806" s="2"/>
      <c r="I806" s="2"/>
      <c r="J806" s="2"/>
      <c r="K806" s="2"/>
      <c r="L806" s="2"/>
      <c r="M806" s="2"/>
      <c r="N806" s="404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</row>
    <row r="807" spans="1:43" x14ac:dyDescent="0.25">
      <c r="A807" s="20"/>
      <c r="B807" s="268" t="s">
        <v>2728</v>
      </c>
      <c r="C807" s="268" t="s">
        <v>1621</v>
      </c>
      <c r="D807" s="266" t="s">
        <v>717</v>
      </c>
      <c r="E807" s="266"/>
      <c r="F807" s="479" t="s">
        <v>702</v>
      </c>
      <c r="G807" s="2"/>
      <c r="H807" s="2"/>
      <c r="I807" s="2"/>
      <c r="J807" s="2"/>
      <c r="K807" s="2"/>
      <c r="L807" s="2"/>
      <c r="M807" s="2"/>
      <c r="N807" s="404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</row>
    <row r="808" spans="1:43" x14ac:dyDescent="0.25">
      <c r="A808" s="20"/>
      <c r="B808" s="267" t="s">
        <v>5772</v>
      </c>
      <c r="C808" s="268" t="s">
        <v>548</v>
      </c>
      <c r="D808" s="266" t="s">
        <v>690</v>
      </c>
      <c r="E808" s="266"/>
      <c r="F808" s="479" t="s">
        <v>699</v>
      </c>
      <c r="G808" s="2"/>
      <c r="H808" s="2"/>
      <c r="I808" s="2"/>
      <c r="J808" s="2"/>
      <c r="K808" s="2"/>
      <c r="L808" s="2"/>
      <c r="M808" s="2"/>
      <c r="N808" s="404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</row>
    <row r="809" spans="1:43" x14ac:dyDescent="0.25">
      <c r="A809" s="20"/>
      <c r="B809" s="268" t="s">
        <v>2721</v>
      </c>
      <c r="C809" s="268" t="s">
        <v>3631</v>
      </c>
      <c r="D809" s="266" t="s">
        <v>1550</v>
      </c>
      <c r="E809" s="266"/>
      <c r="F809" s="479" t="s">
        <v>751</v>
      </c>
      <c r="G809" s="2"/>
      <c r="H809" s="2"/>
      <c r="I809" s="2"/>
      <c r="J809" s="2"/>
      <c r="K809" s="2"/>
      <c r="L809" s="2"/>
      <c r="M809" s="2"/>
      <c r="N809" s="404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</row>
    <row r="810" spans="1:43" x14ac:dyDescent="0.25">
      <c r="A810" s="20"/>
      <c r="B810" s="268" t="s">
        <v>5084</v>
      </c>
      <c r="C810" s="268" t="s">
        <v>734</v>
      </c>
      <c r="D810" s="266" t="s">
        <v>613</v>
      </c>
      <c r="E810" s="266"/>
      <c r="F810" s="479" t="s">
        <v>718</v>
      </c>
      <c r="G810" s="2"/>
      <c r="H810" s="2"/>
      <c r="I810" s="2"/>
      <c r="J810" s="2"/>
      <c r="K810" s="2"/>
      <c r="L810" s="2"/>
      <c r="M810" s="2"/>
      <c r="N810" s="404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</row>
    <row r="811" spans="1:43" x14ac:dyDescent="0.25">
      <c r="A811" s="20"/>
      <c r="B811" s="268" t="s">
        <v>1859</v>
      </c>
      <c r="C811" s="268" t="s">
        <v>557</v>
      </c>
      <c r="D811" s="266" t="s">
        <v>630</v>
      </c>
      <c r="E811" s="266"/>
      <c r="F811" s="479" t="s">
        <v>699</v>
      </c>
      <c r="G811" s="2"/>
      <c r="H811" s="2"/>
      <c r="I811" s="2"/>
      <c r="J811" s="2"/>
      <c r="K811" s="2"/>
      <c r="L811" s="2"/>
      <c r="M811" s="2"/>
      <c r="N811" s="404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</row>
    <row r="812" spans="1:43" x14ac:dyDescent="0.25">
      <c r="A812" s="20"/>
      <c r="B812" s="267" t="s">
        <v>5795</v>
      </c>
      <c r="C812" s="268" t="s">
        <v>5796</v>
      </c>
      <c r="D812" s="266" t="s">
        <v>713</v>
      </c>
      <c r="E812" s="266"/>
      <c r="F812" s="479" t="s">
        <v>699</v>
      </c>
      <c r="G812" s="2"/>
      <c r="H812" s="2"/>
      <c r="I812" s="2"/>
      <c r="J812" s="2"/>
      <c r="K812" s="2"/>
      <c r="L812" s="2"/>
      <c r="M812" s="2"/>
      <c r="N812" s="404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</row>
    <row r="813" spans="1:43" x14ac:dyDescent="0.25">
      <c r="A813" s="20"/>
      <c r="B813" s="267" t="s">
        <v>2433</v>
      </c>
      <c r="C813" s="268" t="s">
        <v>604</v>
      </c>
      <c r="D813" s="266" t="s">
        <v>717</v>
      </c>
      <c r="E813" s="266"/>
      <c r="F813" s="479" t="s">
        <v>718</v>
      </c>
      <c r="G813" s="2"/>
      <c r="H813" s="2"/>
      <c r="I813" s="2"/>
      <c r="J813" s="2"/>
      <c r="K813" s="2"/>
      <c r="L813" s="2"/>
      <c r="M813" s="2"/>
      <c r="N813" s="404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</row>
    <row r="814" spans="1:43" x14ac:dyDescent="0.25">
      <c r="A814" s="20"/>
      <c r="B814" s="267" t="s">
        <v>1225</v>
      </c>
      <c r="C814" s="268" t="s">
        <v>618</v>
      </c>
      <c r="D814" s="266" t="s">
        <v>777</v>
      </c>
      <c r="E814" s="266"/>
      <c r="F814" s="479" t="s">
        <v>728</v>
      </c>
      <c r="G814" s="2"/>
      <c r="H814" s="2"/>
      <c r="I814" s="2"/>
      <c r="J814" s="2"/>
      <c r="K814" s="2"/>
      <c r="L814" s="2"/>
      <c r="M814" s="2"/>
      <c r="N814" s="404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</row>
    <row r="815" spans="1:43" x14ac:dyDescent="0.25">
      <c r="A815" s="20"/>
      <c r="B815" s="267" t="s">
        <v>5353</v>
      </c>
      <c r="C815" s="267" t="s">
        <v>5322</v>
      </c>
      <c r="D815" s="266" t="s">
        <v>691</v>
      </c>
      <c r="E815" s="266"/>
      <c r="F815" s="479" t="s">
        <v>699</v>
      </c>
      <c r="G815" s="2"/>
      <c r="H815" s="2"/>
      <c r="I815" s="2"/>
      <c r="J815" s="2"/>
      <c r="K815" s="2"/>
      <c r="L815" s="2"/>
      <c r="M815" s="2"/>
      <c r="N815" s="404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</row>
    <row r="816" spans="1:43" x14ac:dyDescent="0.25">
      <c r="A816" s="20"/>
      <c r="B816" s="267" t="s">
        <v>620</v>
      </c>
      <c r="C816" s="268" t="s">
        <v>752</v>
      </c>
      <c r="D816" s="266" t="s">
        <v>750</v>
      </c>
      <c r="E816" s="266"/>
      <c r="F816" s="479" t="s">
        <v>699</v>
      </c>
      <c r="G816" s="2"/>
      <c r="H816" s="2"/>
      <c r="I816" s="2"/>
      <c r="J816" s="2"/>
      <c r="K816" s="2"/>
      <c r="L816" s="2"/>
      <c r="M816" s="2"/>
      <c r="N816" s="404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</row>
    <row r="817" spans="1:43" x14ac:dyDescent="0.25">
      <c r="A817" s="20"/>
      <c r="B817" s="267" t="s">
        <v>620</v>
      </c>
      <c r="C817" s="267" t="s">
        <v>815</v>
      </c>
      <c r="D817" s="266" t="s">
        <v>717</v>
      </c>
      <c r="E817" s="266"/>
      <c r="F817" s="479" t="s">
        <v>699</v>
      </c>
      <c r="G817" s="2"/>
      <c r="H817" s="2"/>
      <c r="I817" s="2"/>
      <c r="J817" s="2"/>
      <c r="K817" s="2"/>
      <c r="L817" s="2"/>
      <c r="M817" s="2"/>
      <c r="N817" s="404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</row>
    <row r="818" spans="1:43" x14ac:dyDescent="0.25">
      <c r="A818" s="20"/>
      <c r="B818" s="267" t="s">
        <v>504</v>
      </c>
      <c r="C818" s="267" t="s">
        <v>2696</v>
      </c>
      <c r="D818" s="266" t="s">
        <v>704</v>
      </c>
      <c r="E818" s="266"/>
      <c r="F818" s="479" t="s">
        <v>710</v>
      </c>
      <c r="G818" s="2"/>
      <c r="H818" s="2"/>
      <c r="I818" s="2"/>
      <c r="J818" s="2"/>
      <c r="K818" s="2"/>
      <c r="L818" s="2"/>
      <c r="M818" s="2"/>
      <c r="N818" s="404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</row>
    <row r="819" spans="1:43" x14ac:dyDescent="0.25">
      <c r="A819" s="20"/>
      <c r="B819" s="267" t="s">
        <v>504</v>
      </c>
      <c r="C819" s="267" t="s">
        <v>723</v>
      </c>
      <c r="D819" s="266" t="s">
        <v>704</v>
      </c>
      <c r="E819" s="266"/>
      <c r="F819" s="479" t="s">
        <v>699</v>
      </c>
      <c r="G819" s="2"/>
      <c r="H819" s="2"/>
      <c r="I819" s="2"/>
      <c r="J819" s="2"/>
      <c r="K819" s="2"/>
      <c r="L819" s="2"/>
      <c r="M819" s="2"/>
      <c r="N819" s="404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</row>
    <row r="820" spans="1:43" x14ac:dyDescent="0.25">
      <c r="A820" s="20"/>
      <c r="B820" s="267" t="s">
        <v>4500</v>
      </c>
      <c r="C820" s="268" t="s">
        <v>1218</v>
      </c>
      <c r="D820" s="266" t="s">
        <v>630</v>
      </c>
      <c r="E820" s="266"/>
      <c r="F820" s="479" t="s">
        <v>702</v>
      </c>
      <c r="G820" s="2"/>
      <c r="H820" s="2"/>
      <c r="I820" s="2"/>
      <c r="J820" s="2"/>
      <c r="K820" s="2"/>
      <c r="L820" s="2"/>
      <c r="M820" s="2"/>
      <c r="N820" s="404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</row>
    <row r="821" spans="1:43" x14ac:dyDescent="0.25">
      <c r="A821" s="20"/>
      <c r="B821" s="267" t="s">
        <v>6097</v>
      </c>
      <c r="C821" s="268" t="s">
        <v>1216</v>
      </c>
      <c r="D821" s="266" t="s">
        <v>1550</v>
      </c>
      <c r="E821" s="266"/>
      <c r="F821" s="479" t="s">
        <v>699</v>
      </c>
      <c r="G821" s="2"/>
      <c r="H821" s="2"/>
      <c r="I821" s="2"/>
      <c r="J821" s="2"/>
      <c r="K821" s="2"/>
      <c r="L821" s="2"/>
      <c r="M821" s="2"/>
      <c r="N821" s="404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</row>
    <row r="822" spans="1:43" x14ac:dyDescent="0.25">
      <c r="A822" s="20"/>
      <c r="B822" s="267" t="s">
        <v>5970</v>
      </c>
      <c r="C822" s="268" t="s">
        <v>3674</v>
      </c>
      <c r="D822" s="266" t="s">
        <v>737</v>
      </c>
      <c r="E822" s="266"/>
      <c r="F822" s="479" t="s">
        <v>699</v>
      </c>
      <c r="G822" s="2"/>
      <c r="H822" s="2"/>
      <c r="I822" s="2"/>
      <c r="J822" s="2"/>
      <c r="K822" s="2"/>
      <c r="L822" s="2"/>
      <c r="M822" s="2"/>
      <c r="N822" s="404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</row>
    <row r="823" spans="1:43" x14ac:dyDescent="0.25">
      <c r="A823" s="20"/>
      <c r="B823" s="267" t="s">
        <v>5864</v>
      </c>
      <c r="C823" s="268" t="s">
        <v>172</v>
      </c>
      <c r="D823" s="266" t="s">
        <v>771</v>
      </c>
      <c r="E823" s="266"/>
      <c r="F823" s="479" t="s">
        <v>699</v>
      </c>
      <c r="G823" s="2"/>
      <c r="H823" s="2"/>
      <c r="I823" s="2"/>
      <c r="J823" s="2"/>
      <c r="K823" s="2"/>
      <c r="L823" s="2"/>
      <c r="M823" s="2"/>
      <c r="N823" s="404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</row>
    <row r="824" spans="1:43" x14ac:dyDescent="0.25">
      <c r="A824" s="20"/>
      <c r="B824" s="267" t="s">
        <v>505</v>
      </c>
      <c r="C824" s="268" t="s">
        <v>5952</v>
      </c>
      <c r="D824" s="266" t="s">
        <v>738</v>
      </c>
      <c r="E824" s="266"/>
      <c r="F824" s="479" t="s">
        <v>699</v>
      </c>
      <c r="G824" s="2"/>
      <c r="H824" s="2"/>
      <c r="I824" s="2"/>
      <c r="J824" s="2"/>
      <c r="K824" s="2"/>
      <c r="L824" s="2"/>
      <c r="M824" s="2"/>
      <c r="N824" s="404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</row>
    <row r="825" spans="1:43" x14ac:dyDescent="0.25">
      <c r="A825" s="20"/>
      <c r="B825" s="267" t="s">
        <v>5855</v>
      </c>
      <c r="C825" s="268" t="s">
        <v>646</v>
      </c>
      <c r="D825" s="266" t="s">
        <v>712</v>
      </c>
      <c r="E825" s="266"/>
      <c r="F825" s="479" t="s">
        <v>699</v>
      </c>
      <c r="G825" s="2"/>
      <c r="H825" s="2"/>
      <c r="I825" s="2"/>
      <c r="J825" s="2"/>
      <c r="K825" s="2"/>
      <c r="L825" s="2"/>
      <c r="M825" s="2"/>
      <c r="N825" s="404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</row>
    <row r="826" spans="1:43" x14ac:dyDescent="0.25">
      <c r="A826" s="20"/>
      <c r="B826" s="267" t="s">
        <v>672</v>
      </c>
      <c r="C826" s="267" t="s">
        <v>5361</v>
      </c>
      <c r="D826" s="266" t="s">
        <v>724</v>
      </c>
      <c r="E826" s="266"/>
      <c r="F826" s="479" t="s">
        <v>699</v>
      </c>
      <c r="G826" s="2"/>
      <c r="H826" s="2"/>
      <c r="I826" s="2"/>
      <c r="J826" s="2"/>
      <c r="K826" s="2"/>
      <c r="L826" s="2"/>
      <c r="M826" s="2"/>
      <c r="N826" s="404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</row>
    <row r="827" spans="1:43" x14ac:dyDescent="0.25">
      <c r="A827" s="20"/>
      <c r="B827" s="267" t="s">
        <v>640</v>
      </c>
      <c r="C827" s="268" t="s">
        <v>5739</v>
      </c>
      <c r="D827" s="266" t="s">
        <v>630</v>
      </c>
      <c r="E827" s="266"/>
      <c r="F827" s="479" t="s">
        <v>699</v>
      </c>
      <c r="G827" s="2"/>
      <c r="H827" s="2"/>
      <c r="I827" s="2"/>
      <c r="J827" s="2"/>
      <c r="K827" s="2"/>
      <c r="L827" s="2"/>
      <c r="M827" s="2"/>
      <c r="N827" s="404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</row>
    <row r="828" spans="1:43" x14ac:dyDescent="0.25">
      <c r="A828" s="20"/>
      <c r="B828" s="267" t="s">
        <v>5896</v>
      </c>
      <c r="C828" s="268" t="s">
        <v>609</v>
      </c>
      <c r="D828" s="266" t="s">
        <v>691</v>
      </c>
      <c r="E828" s="266"/>
      <c r="F828" s="479" t="s">
        <v>699</v>
      </c>
      <c r="G828" s="2"/>
      <c r="H828" s="2"/>
      <c r="I828" s="2"/>
      <c r="J828" s="2"/>
      <c r="K828" s="2"/>
      <c r="L828" s="2"/>
      <c r="M828" s="2"/>
      <c r="N828" s="404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</row>
    <row r="829" spans="1:43" x14ac:dyDescent="0.25">
      <c r="A829" s="20"/>
      <c r="B829" s="267" t="s">
        <v>5878</v>
      </c>
      <c r="C829" s="268" t="s">
        <v>658</v>
      </c>
      <c r="D829" s="266" t="s">
        <v>777</v>
      </c>
      <c r="E829" s="266"/>
      <c r="F829" s="479" t="s">
        <v>702</v>
      </c>
      <c r="G829" s="2"/>
      <c r="H829" s="2"/>
      <c r="I829" s="2"/>
      <c r="J829" s="2"/>
      <c r="K829" s="2"/>
      <c r="L829" s="2"/>
      <c r="M829" s="2"/>
      <c r="N829" s="404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</row>
    <row r="830" spans="1:43" x14ac:dyDescent="0.25">
      <c r="A830" s="20"/>
      <c r="B830" s="268" t="s">
        <v>5225</v>
      </c>
      <c r="C830" s="268" t="s">
        <v>190</v>
      </c>
      <c r="D830" s="266" t="s">
        <v>724</v>
      </c>
      <c r="E830" s="266"/>
      <c r="F830" s="266" t="s">
        <v>710</v>
      </c>
      <c r="G830" s="2"/>
      <c r="H830" s="2"/>
      <c r="I830" s="2"/>
      <c r="J830" s="2"/>
      <c r="K830" s="2"/>
      <c r="L830" s="2"/>
      <c r="M830" s="2"/>
      <c r="N830" s="404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</row>
    <row r="831" spans="1:43" x14ac:dyDescent="0.25">
      <c r="A831" s="20"/>
      <c r="B831" s="268" t="s">
        <v>4506</v>
      </c>
      <c r="C831" s="268" t="s">
        <v>190</v>
      </c>
      <c r="D831" s="266" t="s">
        <v>613</v>
      </c>
      <c r="E831" s="266"/>
      <c r="F831" s="266" t="s">
        <v>699</v>
      </c>
      <c r="G831" s="2"/>
      <c r="H831" s="2"/>
      <c r="I831" s="2"/>
      <c r="J831" s="2"/>
      <c r="K831" s="2"/>
      <c r="L831" s="2"/>
      <c r="M831" s="2"/>
      <c r="N831" s="404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</row>
    <row r="832" spans="1:43" x14ac:dyDescent="0.25">
      <c r="A832" s="20"/>
      <c r="B832" s="267" t="s">
        <v>649</v>
      </c>
      <c r="C832" s="267" t="s">
        <v>3318</v>
      </c>
      <c r="D832" s="266" t="s">
        <v>767</v>
      </c>
      <c r="E832" s="266"/>
      <c r="F832" s="266" t="s">
        <v>718</v>
      </c>
      <c r="G832" s="2"/>
      <c r="H832" s="2"/>
      <c r="I832" s="2"/>
      <c r="J832" s="2"/>
      <c r="K832" s="2"/>
      <c r="L832" s="2"/>
      <c r="M832" s="2"/>
      <c r="N832" s="404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</row>
    <row r="833" spans="1:43" x14ac:dyDescent="0.25">
      <c r="A833" s="20"/>
      <c r="B833" s="268" t="s">
        <v>126</v>
      </c>
      <c r="C833" s="268" t="s">
        <v>755</v>
      </c>
      <c r="D833" s="266" t="s">
        <v>724</v>
      </c>
      <c r="E833" s="266"/>
      <c r="F833" s="266" t="s">
        <v>702</v>
      </c>
      <c r="G833" s="2"/>
      <c r="H833" s="2"/>
      <c r="I833" s="2"/>
      <c r="J833" s="2"/>
      <c r="K833" s="2"/>
      <c r="L833" s="2"/>
      <c r="M833" s="2"/>
      <c r="N833" s="404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</row>
    <row r="834" spans="1:43" x14ac:dyDescent="0.25">
      <c r="A834" s="20"/>
      <c r="B834" s="267" t="s">
        <v>5825</v>
      </c>
      <c r="C834" s="268" t="s">
        <v>2148</v>
      </c>
      <c r="D834" s="266" t="s">
        <v>704</v>
      </c>
      <c r="E834" s="266"/>
      <c r="F834" s="266" t="s">
        <v>699</v>
      </c>
      <c r="G834" s="2"/>
      <c r="H834" s="2"/>
      <c r="I834" s="2"/>
      <c r="J834" s="2"/>
      <c r="K834" s="2"/>
      <c r="L834" s="2"/>
      <c r="M834" s="2"/>
      <c r="N834" s="404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</row>
    <row r="835" spans="1:43" x14ac:dyDescent="0.25">
      <c r="A835" s="20"/>
      <c r="B835" s="267" t="s">
        <v>5904</v>
      </c>
      <c r="C835" s="268" t="s">
        <v>5905</v>
      </c>
      <c r="D835" s="266" t="s">
        <v>708</v>
      </c>
      <c r="E835" s="266"/>
      <c r="F835" s="266" t="s">
        <v>710</v>
      </c>
      <c r="G835" s="2"/>
      <c r="H835" s="2"/>
      <c r="I835" s="2"/>
      <c r="J835" s="2"/>
      <c r="K835" s="2"/>
      <c r="L835" s="2"/>
      <c r="M835" s="2"/>
      <c r="N835" s="404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</row>
    <row r="836" spans="1:43" x14ac:dyDescent="0.25">
      <c r="A836" s="20"/>
      <c r="B836" s="267" t="s">
        <v>5832</v>
      </c>
      <c r="C836" s="268" t="s">
        <v>5833</v>
      </c>
      <c r="D836" s="266" t="s">
        <v>692</v>
      </c>
      <c r="E836" s="266"/>
      <c r="F836" s="266" t="s">
        <v>748</v>
      </c>
      <c r="G836" s="2"/>
      <c r="H836" s="2"/>
      <c r="I836" s="2"/>
      <c r="J836" s="2"/>
      <c r="K836" s="2"/>
      <c r="L836" s="2"/>
      <c r="M836" s="2"/>
      <c r="N836" s="404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</row>
    <row r="837" spans="1:43" x14ac:dyDescent="0.25">
      <c r="A837" s="20"/>
      <c r="B837" s="267" t="s">
        <v>3682</v>
      </c>
      <c r="C837" s="268" t="s">
        <v>639</v>
      </c>
      <c r="D837" s="266" t="s">
        <v>737</v>
      </c>
      <c r="E837" s="266"/>
      <c r="F837" s="266" t="s">
        <v>699</v>
      </c>
      <c r="G837" s="2"/>
      <c r="H837" s="2"/>
      <c r="I837" s="2"/>
      <c r="J837" s="2"/>
      <c r="K837" s="2"/>
      <c r="L837" s="2"/>
      <c r="M837" s="2"/>
      <c r="N837" s="404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</row>
    <row r="838" spans="1:43" x14ac:dyDescent="0.25">
      <c r="A838" s="20"/>
      <c r="B838" s="267" t="s">
        <v>5769</v>
      </c>
      <c r="C838" s="268" t="s">
        <v>747</v>
      </c>
      <c r="D838" s="266" t="s">
        <v>737</v>
      </c>
      <c r="E838" s="266"/>
      <c r="F838" s="266" t="s">
        <v>699</v>
      </c>
      <c r="G838" s="2"/>
      <c r="H838" s="2"/>
      <c r="I838" s="2"/>
      <c r="J838" s="2"/>
      <c r="K838" s="2"/>
      <c r="L838" s="2"/>
      <c r="M838" s="2"/>
      <c r="N838" s="404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</row>
    <row r="839" spans="1:43" x14ac:dyDescent="0.25">
      <c r="A839" s="20"/>
      <c r="B839" s="267" t="s">
        <v>5888</v>
      </c>
      <c r="C839" s="268" t="s">
        <v>505</v>
      </c>
      <c r="D839" s="266" t="s">
        <v>725</v>
      </c>
      <c r="E839" s="266"/>
      <c r="F839" s="266" t="s">
        <v>699</v>
      </c>
      <c r="G839" s="2"/>
      <c r="H839" s="2"/>
      <c r="I839" s="2"/>
      <c r="J839" s="2"/>
      <c r="K839" s="2"/>
      <c r="L839" s="2"/>
      <c r="M839" s="2"/>
      <c r="N839" s="404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</row>
    <row r="840" spans="1:43" x14ac:dyDescent="0.25">
      <c r="A840" s="20"/>
      <c r="B840" s="267" t="s">
        <v>5321</v>
      </c>
      <c r="C840" s="268" t="s">
        <v>5421</v>
      </c>
      <c r="D840" s="266" t="s">
        <v>737</v>
      </c>
      <c r="E840" s="266"/>
      <c r="F840" s="266" t="s">
        <v>710</v>
      </c>
      <c r="G840" s="2"/>
      <c r="H840" s="2"/>
      <c r="I840" s="2"/>
      <c r="J840" s="2"/>
      <c r="K840" s="2"/>
      <c r="L840" s="2"/>
      <c r="M840" s="2"/>
      <c r="N840" s="404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</row>
    <row r="841" spans="1:43" x14ac:dyDescent="0.25">
      <c r="A841" s="20"/>
      <c r="B841" s="267" t="s">
        <v>5321</v>
      </c>
      <c r="C841" s="267" t="s">
        <v>5322</v>
      </c>
      <c r="D841" s="266" t="s">
        <v>771</v>
      </c>
      <c r="E841" s="266"/>
      <c r="F841" s="266" t="s">
        <v>699</v>
      </c>
      <c r="G841" s="2"/>
      <c r="H841" s="2"/>
      <c r="I841" s="2"/>
      <c r="J841" s="2"/>
      <c r="K841" s="2"/>
      <c r="L841" s="2"/>
      <c r="M841" s="2"/>
      <c r="N841" s="404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</row>
    <row r="842" spans="1:43" x14ac:dyDescent="0.25">
      <c r="A842" s="20"/>
      <c r="B842" s="267" t="s">
        <v>5407</v>
      </c>
      <c r="C842" s="268" t="s">
        <v>669</v>
      </c>
      <c r="D842" s="266" t="s">
        <v>736</v>
      </c>
      <c r="E842" s="266"/>
      <c r="F842" s="266" t="s">
        <v>699</v>
      </c>
      <c r="G842" s="2"/>
      <c r="H842" s="2"/>
      <c r="I842" s="2"/>
      <c r="J842" s="2"/>
      <c r="K842" s="2"/>
      <c r="L842" s="2"/>
      <c r="M842" s="2"/>
      <c r="N842" s="404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</row>
    <row r="843" spans="1:43" x14ac:dyDescent="0.25">
      <c r="A843" s="20"/>
      <c r="B843" s="267" t="s">
        <v>624</v>
      </c>
      <c r="C843" s="268" t="s">
        <v>5858</v>
      </c>
      <c r="D843" s="266" t="s">
        <v>771</v>
      </c>
      <c r="E843" s="266"/>
      <c r="F843" s="266" t="s">
        <v>718</v>
      </c>
      <c r="G843" s="2"/>
      <c r="H843" s="2"/>
      <c r="I843" s="2"/>
      <c r="J843" s="2"/>
      <c r="K843" s="2"/>
      <c r="L843" s="2"/>
      <c r="M843" s="2"/>
      <c r="N843" s="404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</row>
    <row r="844" spans="1:43" x14ac:dyDescent="0.25">
      <c r="A844" s="20"/>
      <c r="B844" s="267" t="s">
        <v>3030</v>
      </c>
      <c r="C844" s="268" t="s">
        <v>2997</v>
      </c>
      <c r="D844" s="266" t="s">
        <v>732</v>
      </c>
      <c r="E844" s="266"/>
      <c r="F844" s="266" t="s">
        <v>699</v>
      </c>
      <c r="G844" s="2"/>
      <c r="H844" s="2"/>
      <c r="I844" s="2"/>
      <c r="J844" s="2"/>
      <c r="K844" s="2"/>
      <c r="L844" s="2"/>
      <c r="M844" s="2"/>
      <c r="N844" s="404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</row>
    <row r="845" spans="1:43" x14ac:dyDescent="0.25">
      <c r="A845" s="20"/>
      <c r="B845" s="267" t="s">
        <v>6098</v>
      </c>
      <c r="C845" s="268" t="s">
        <v>5238</v>
      </c>
      <c r="D845" s="266" t="s">
        <v>712</v>
      </c>
      <c r="E845" s="266"/>
      <c r="F845" s="266" t="s">
        <v>699</v>
      </c>
      <c r="G845" s="2"/>
      <c r="H845" s="2"/>
      <c r="I845" s="2"/>
      <c r="J845" s="2"/>
      <c r="K845" s="2"/>
      <c r="L845" s="2"/>
      <c r="M845" s="2"/>
      <c r="N845" s="404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</row>
    <row r="846" spans="1:43" x14ac:dyDescent="0.25">
      <c r="A846" s="20"/>
      <c r="B846" s="267" t="s">
        <v>5757</v>
      </c>
      <c r="C846" s="268" t="s">
        <v>609</v>
      </c>
      <c r="D846" s="266" t="s">
        <v>615</v>
      </c>
      <c r="E846" s="266"/>
      <c r="F846" s="266" t="s">
        <v>710</v>
      </c>
      <c r="G846" s="2"/>
      <c r="H846" s="2"/>
      <c r="I846" s="2"/>
      <c r="J846" s="2"/>
      <c r="K846" s="2"/>
      <c r="L846" s="2"/>
      <c r="M846" s="2"/>
      <c r="N846" s="404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</row>
    <row r="847" spans="1:43" x14ac:dyDescent="0.25">
      <c r="A847" s="20"/>
      <c r="B847" s="267" t="s">
        <v>5789</v>
      </c>
      <c r="C847" s="268" t="s">
        <v>723</v>
      </c>
      <c r="D847" s="266" t="s">
        <v>713</v>
      </c>
      <c r="E847" s="266"/>
      <c r="F847" s="266" t="s">
        <v>702</v>
      </c>
      <c r="G847" s="2"/>
      <c r="H847" s="2"/>
      <c r="I847" s="2"/>
      <c r="J847" s="2"/>
      <c r="K847" s="2"/>
      <c r="L847" s="2"/>
      <c r="M847" s="2"/>
      <c r="N847" s="404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</row>
    <row r="848" spans="1:43" x14ac:dyDescent="0.25">
      <c r="A848" s="20"/>
      <c r="B848" s="267" t="s">
        <v>5452</v>
      </c>
      <c r="C848" s="267" t="s">
        <v>1218</v>
      </c>
      <c r="D848" s="266" t="s">
        <v>724</v>
      </c>
      <c r="E848" s="266"/>
      <c r="F848" s="266" t="s">
        <v>699</v>
      </c>
      <c r="G848" s="2"/>
      <c r="H848" s="2"/>
      <c r="I848" s="2"/>
      <c r="J848" s="2"/>
      <c r="K848" s="2"/>
      <c r="L848" s="2"/>
      <c r="M848" s="2"/>
      <c r="N848" s="404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</row>
    <row r="849" spans="1:43" x14ac:dyDescent="0.25">
      <c r="A849" s="20"/>
      <c r="B849" s="267" t="s">
        <v>4508</v>
      </c>
      <c r="C849" s="267" t="s">
        <v>648</v>
      </c>
      <c r="D849" s="266" t="s">
        <v>691</v>
      </c>
      <c r="E849" s="269"/>
      <c r="F849" s="269" t="s">
        <v>699</v>
      </c>
      <c r="G849" s="2"/>
      <c r="H849" s="2"/>
      <c r="I849" s="2"/>
      <c r="J849" s="2"/>
      <c r="K849" s="2"/>
      <c r="L849" s="2"/>
      <c r="M849" s="2"/>
      <c r="N849" s="404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</row>
    <row r="850" spans="1:43" x14ac:dyDescent="0.25">
      <c r="A850" s="20"/>
      <c r="B850" s="267" t="s">
        <v>5931</v>
      </c>
      <c r="C850" s="268" t="s">
        <v>2734</v>
      </c>
      <c r="D850" s="266" t="s">
        <v>724</v>
      </c>
      <c r="E850" s="266"/>
      <c r="F850" s="266" t="s">
        <v>699</v>
      </c>
      <c r="G850" s="2"/>
      <c r="H850" s="2"/>
      <c r="I850" s="2"/>
      <c r="J850" s="2"/>
      <c r="K850" s="2"/>
      <c r="L850" s="2"/>
      <c r="M850" s="2"/>
      <c r="N850" s="404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</row>
    <row r="851" spans="1:43" x14ac:dyDescent="0.25">
      <c r="A851" s="20"/>
      <c r="B851" s="267" t="s">
        <v>3686</v>
      </c>
      <c r="C851" s="267" t="s">
        <v>1211</v>
      </c>
      <c r="D851" s="266" t="s">
        <v>725</v>
      </c>
      <c r="E851" s="266"/>
      <c r="F851" s="266" t="s">
        <v>710</v>
      </c>
      <c r="G851" s="2"/>
      <c r="H851" s="2"/>
      <c r="I851" s="2"/>
      <c r="J851" s="2"/>
      <c r="K851" s="2"/>
      <c r="L851" s="2"/>
      <c r="M851" s="2"/>
      <c r="N851" s="404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</row>
    <row r="852" spans="1:43" x14ac:dyDescent="0.25">
      <c r="A852" s="20"/>
      <c r="B852" s="268" t="s">
        <v>5093</v>
      </c>
      <c r="C852" s="268" t="s">
        <v>394</v>
      </c>
      <c r="D852" s="266" t="s">
        <v>725</v>
      </c>
      <c r="E852" s="266"/>
      <c r="F852" s="266" t="s">
        <v>710</v>
      </c>
      <c r="G852" s="2"/>
      <c r="H852" s="2"/>
      <c r="I852" s="2"/>
      <c r="J852" s="2"/>
      <c r="K852" s="2"/>
      <c r="L852" s="2"/>
      <c r="M852" s="2"/>
      <c r="N852" s="404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</row>
    <row r="853" spans="1:43" x14ac:dyDescent="0.25">
      <c r="A853" s="20"/>
      <c r="B853" s="267" t="s">
        <v>1577</v>
      </c>
      <c r="C853" s="267" t="s">
        <v>128</v>
      </c>
      <c r="D853" s="266" t="s">
        <v>777</v>
      </c>
      <c r="E853" s="266"/>
      <c r="F853" s="269" t="s">
        <v>718</v>
      </c>
      <c r="G853" s="2"/>
      <c r="H853" s="2"/>
      <c r="I853" s="2"/>
      <c r="J853" s="2"/>
      <c r="K853" s="2"/>
      <c r="L853" s="2"/>
      <c r="M853" s="2"/>
      <c r="N853" s="404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</row>
    <row r="854" spans="1:43" x14ac:dyDescent="0.25">
      <c r="A854" s="20"/>
      <c r="B854" s="268" t="s">
        <v>3011</v>
      </c>
      <c r="C854" s="268" t="s">
        <v>3012</v>
      </c>
      <c r="D854" s="266" t="s">
        <v>851</v>
      </c>
      <c r="E854" s="266"/>
      <c r="F854" s="266" t="s">
        <v>702</v>
      </c>
      <c r="G854" s="2"/>
      <c r="H854" s="2"/>
      <c r="I854" s="2"/>
      <c r="J854" s="2"/>
      <c r="K854" s="2"/>
      <c r="L854" s="2"/>
      <c r="M854" s="2"/>
      <c r="N854" s="404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</row>
    <row r="855" spans="1:43" x14ac:dyDescent="0.25">
      <c r="A855" s="20"/>
      <c r="B855" s="267" t="s">
        <v>5933</v>
      </c>
      <c r="C855" s="268" t="s">
        <v>5934</v>
      </c>
      <c r="D855" s="266" t="s">
        <v>732</v>
      </c>
      <c r="E855" s="266"/>
      <c r="F855" s="266" t="s">
        <v>702</v>
      </c>
      <c r="G855" s="2"/>
      <c r="H855" s="2"/>
      <c r="I855" s="2"/>
      <c r="J855" s="2"/>
      <c r="K855" s="2"/>
      <c r="L855" s="2"/>
      <c r="M855" s="2"/>
      <c r="N855" s="404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</row>
    <row r="856" spans="1:43" x14ac:dyDescent="0.25">
      <c r="A856" s="20"/>
      <c r="B856" s="267" t="s">
        <v>644</v>
      </c>
      <c r="C856" s="267" t="s">
        <v>522</v>
      </c>
      <c r="D856" s="266" t="s">
        <v>777</v>
      </c>
      <c r="E856" s="266"/>
      <c r="F856" s="266" t="s">
        <v>699</v>
      </c>
      <c r="G856" s="2"/>
      <c r="H856" s="2"/>
      <c r="I856" s="2"/>
      <c r="J856" s="2"/>
      <c r="K856" s="2"/>
      <c r="L856" s="2"/>
      <c r="M856" s="2"/>
      <c r="N856" s="404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</row>
    <row r="857" spans="1:43" x14ac:dyDescent="0.25">
      <c r="A857" s="20"/>
      <c r="B857" s="267" t="s">
        <v>644</v>
      </c>
      <c r="C857" s="267" t="s">
        <v>508</v>
      </c>
      <c r="D857" s="266" t="s">
        <v>724</v>
      </c>
      <c r="E857" s="266"/>
      <c r="F857" s="266" t="s">
        <v>699</v>
      </c>
      <c r="G857" s="2"/>
      <c r="H857" s="2"/>
      <c r="I857" s="2"/>
      <c r="J857" s="2"/>
      <c r="K857" s="2"/>
      <c r="L857" s="2"/>
      <c r="M857" s="2"/>
      <c r="N857" s="404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</row>
    <row r="858" spans="1:43" x14ac:dyDescent="0.25">
      <c r="A858" s="20"/>
      <c r="B858" s="267" t="s">
        <v>5744</v>
      </c>
      <c r="C858" s="268" t="s">
        <v>404</v>
      </c>
      <c r="D858" s="266" t="s">
        <v>851</v>
      </c>
      <c r="E858" s="266"/>
      <c r="F858" s="266" t="s">
        <v>748</v>
      </c>
      <c r="G858" s="2"/>
      <c r="H858" s="2"/>
      <c r="I858" s="2"/>
      <c r="J858" s="2"/>
      <c r="K858" s="2"/>
      <c r="L858" s="2"/>
      <c r="M858" s="2"/>
      <c r="N858" s="404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</row>
    <row r="859" spans="1:43" x14ac:dyDescent="0.25">
      <c r="A859" s="20"/>
      <c r="B859" s="267" t="s">
        <v>3007</v>
      </c>
      <c r="C859" s="268" t="s">
        <v>645</v>
      </c>
      <c r="D859" s="266" t="s">
        <v>767</v>
      </c>
      <c r="E859" s="266"/>
      <c r="F859" s="266" t="s">
        <v>748</v>
      </c>
      <c r="G859" s="2"/>
      <c r="H859" s="2"/>
      <c r="I859" s="2"/>
      <c r="J859" s="2"/>
      <c r="K859" s="2"/>
      <c r="L859" s="2"/>
      <c r="M859" s="2"/>
      <c r="N859" s="404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</row>
    <row r="860" spans="1:43" x14ac:dyDescent="0.25">
      <c r="A860" s="20"/>
      <c r="B860" s="268" t="s">
        <v>3331</v>
      </c>
      <c r="C860" s="268" t="s">
        <v>638</v>
      </c>
      <c r="D860" s="266" t="s">
        <v>724</v>
      </c>
      <c r="E860" s="266"/>
      <c r="F860" s="266" t="s">
        <v>699</v>
      </c>
      <c r="G860" s="2"/>
      <c r="H860" s="2"/>
      <c r="I860" s="2"/>
      <c r="J860" s="2"/>
      <c r="K860" s="2"/>
      <c r="L860" s="2"/>
      <c r="M860" s="2"/>
      <c r="N860" s="404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</row>
    <row r="861" spans="1:43" x14ac:dyDescent="0.25">
      <c r="A861" s="20"/>
      <c r="B861" s="267" t="s">
        <v>5735</v>
      </c>
      <c r="C861" s="268" t="s">
        <v>745</v>
      </c>
      <c r="D861" s="266" t="s">
        <v>701</v>
      </c>
      <c r="E861" s="266"/>
      <c r="F861" s="266" t="s">
        <v>699</v>
      </c>
      <c r="G861" s="2"/>
      <c r="H861" s="2"/>
      <c r="I861" s="2"/>
      <c r="J861" s="2"/>
      <c r="K861" s="2"/>
      <c r="L861" s="2"/>
      <c r="M861" s="2"/>
      <c r="N861" s="404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</row>
    <row r="862" spans="1:43" x14ac:dyDescent="0.25">
      <c r="A862" s="20"/>
      <c r="B862" s="268" t="s">
        <v>5071</v>
      </c>
      <c r="C862" s="268" t="s">
        <v>802</v>
      </c>
      <c r="D862" s="266" t="s">
        <v>630</v>
      </c>
      <c r="E862" s="266"/>
      <c r="F862" s="266" t="s">
        <v>699</v>
      </c>
      <c r="G862" s="2"/>
      <c r="H862" s="2"/>
      <c r="I862" s="2"/>
      <c r="J862" s="2"/>
      <c r="K862" s="2"/>
      <c r="L862" s="2"/>
      <c r="M862" s="2"/>
      <c r="N862" s="404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</row>
    <row r="863" spans="1:43" x14ac:dyDescent="0.25">
      <c r="A863" s="20"/>
      <c r="B863" s="267" t="s">
        <v>5046</v>
      </c>
      <c r="C863" s="267" t="s">
        <v>654</v>
      </c>
      <c r="D863" s="266" t="s">
        <v>719</v>
      </c>
      <c r="E863" s="266"/>
      <c r="F863" s="266" t="s">
        <v>702</v>
      </c>
      <c r="G863" s="2"/>
      <c r="H863" s="2"/>
      <c r="I863" s="2"/>
      <c r="J863" s="2"/>
      <c r="K863" s="2"/>
      <c r="L863" s="2"/>
      <c r="M863" s="2"/>
      <c r="N863" s="404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</row>
    <row r="864" spans="1:43" x14ac:dyDescent="0.25">
      <c r="A864" s="20"/>
      <c r="B864" s="267" t="s">
        <v>5910</v>
      </c>
      <c r="C864" s="268" t="s">
        <v>5911</v>
      </c>
      <c r="D864" s="266" t="s">
        <v>714</v>
      </c>
      <c r="E864" s="266"/>
      <c r="F864" s="266" t="s">
        <v>702</v>
      </c>
      <c r="G864" s="2"/>
      <c r="H864" s="2"/>
      <c r="I864" s="2"/>
      <c r="J864" s="2"/>
      <c r="K864" s="2"/>
      <c r="L864" s="2"/>
      <c r="M864" s="2"/>
      <c r="N864" s="404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</row>
    <row r="865" spans="1:43" x14ac:dyDescent="0.25">
      <c r="A865" s="20"/>
      <c r="B865" s="267" t="s">
        <v>5928</v>
      </c>
      <c r="C865" s="268" t="s">
        <v>661</v>
      </c>
      <c r="D865" s="266" t="s">
        <v>724</v>
      </c>
      <c r="E865" s="266"/>
      <c r="F865" s="266" t="s">
        <v>710</v>
      </c>
      <c r="G865" s="2"/>
      <c r="H865" s="2"/>
      <c r="I865" s="2"/>
      <c r="J865" s="2"/>
      <c r="K865" s="2"/>
      <c r="L865" s="2"/>
      <c r="M865" s="2"/>
      <c r="N865" s="404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</row>
    <row r="866" spans="1:43" x14ac:dyDescent="0.25">
      <c r="A866" s="20"/>
      <c r="B866" s="267" t="s">
        <v>3702</v>
      </c>
      <c r="C866" s="267" t="s">
        <v>766</v>
      </c>
      <c r="D866" s="266" t="s">
        <v>733</v>
      </c>
      <c r="E866" s="266"/>
      <c r="F866" s="266" t="s">
        <v>718</v>
      </c>
      <c r="G866" s="2"/>
      <c r="H866" s="2"/>
      <c r="I866" s="2"/>
      <c r="J866" s="2"/>
      <c r="K866" s="2"/>
      <c r="L866" s="2"/>
      <c r="M866" s="2"/>
      <c r="N866" s="404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</row>
    <row r="867" spans="1:43" x14ac:dyDescent="0.25">
      <c r="A867" s="20"/>
      <c r="B867" s="268" t="s">
        <v>775</v>
      </c>
      <c r="C867" s="268" t="s">
        <v>5079</v>
      </c>
      <c r="D867" s="266" t="s">
        <v>739</v>
      </c>
      <c r="E867" s="266"/>
      <c r="F867" s="266" t="s">
        <v>3350</v>
      </c>
      <c r="G867" s="2"/>
      <c r="H867" s="2"/>
      <c r="I867" s="2"/>
      <c r="J867" s="2"/>
      <c r="K867" s="2"/>
      <c r="L867" s="2"/>
      <c r="M867" s="2"/>
      <c r="N867" s="404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</row>
    <row r="868" spans="1:43" x14ac:dyDescent="0.25">
      <c r="A868" s="20"/>
      <c r="B868" s="267" t="s">
        <v>5777</v>
      </c>
      <c r="C868" s="268" t="s">
        <v>679</v>
      </c>
      <c r="D868" s="266" t="s">
        <v>739</v>
      </c>
      <c r="E868" s="266"/>
      <c r="F868" s="266" t="s">
        <v>748</v>
      </c>
      <c r="G868" s="2"/>
      <c r="H868" s="2"/>
      <c r="I868" s="2"/>
      <c r="J868" s="2"/>
      <c r="K868" s="2"/>
      <c r="L868" s="2"/>
      <c r="M868" s="2"/>
      <c r="N868" s="404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</row>
    <row r="869" spans="1:43" x14ac:dyDescent="0.25">
      <c r="A869" s="20"/>
      <c r="B869" s="267" t="s">
        <v>3306</v>
      </c>
      <c r="C869" s="268" t="s">
        <v>5906</v>
      </c>
      <c r="D869" s="266" t="s">
        <v>708</v>
      </c>
      <c r="E869" s="266"/>
      <c r="F869" s="266" t="s">
        <v>699</v>
      </c>
      <c r="G869" s="2"/>
      <c r="H869" s="2"/>
      <c r="I869" s="2"/>
      <c r="J869" s="2"/>
      <c r="K869" s="2"/>
      <c r="L869" s="2"/>
      <c r="M869" s="2"/>
      <c r="N869" s="404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</row>
    <row r="870" spans="1:43" x14ac:dyDescent="0.25">
      <c r="A870" s="20"/>
      <c r="B870" s="267" t="s">
        <v>5817</v>
      </c>
      <c r="C870" s="268" t="s">
        <v>115</v>
      </c>
      <c r="D870" s="266" t="s">
        <v>736</v>
      </c>
      <c r="E870" s="266"/>
      <c r="F870" s="266" t="s">
        <v>751</v>
      </c>
      <c r="G870" s="2"/>
      <c r="H870" s="2"/>
      <c r="I870" s="2"/>
      <c r="J870" s="2"/>
      <c r="K870" s="2"/>
      <c r="L870" s="2"/>
      <c r="M870" s="2"/>
      <c r="N870" s="404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</row>
    <row r="871" spans="1:43" x14ac:dyDescent="0.25">
      <c r="A871" s="20"/>
      <c r="B871" s="267" t="s">
        <v>5929</v>
      </c>
      <c r="C871" s="268" t="s">
        <v>553</v>
      </c>
      <c r="D871" s="266" t="s">
        <v>724</v>
      </c>
      <c r="E871" s="266"/>
      <c r="F871" s="266" t="s">
        <v>710</v>
      </c>
      <c r="G871" s="2"/>
      <c r="H871" s="2"/>
      <c r="I871" s="2"/>
      <c r="J871" s="2"/>
      <c r="K871" s="2"/>
      <c r="L871" s="2"/>
      <c r="M871" s="2"/>
      <c r="N871" s="404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</row>
    <row r="872" spans="1:43" x14ac:dyDescent="0.25">
      <c r="A872" s="20"/>
      <c r="B872" s="267" t="s">
        <v>2715</v>
      </c>
      <c r="C872" s="267" t="s">
        <v>709</v>
      </c>
      <c r="D872" s="266" t="s">
        <v>713</v>
      </c>
      <c r="E872" s="266"/>
      <c r="F872" s="266" t="s">
        <v>718</v>
      </c>
      <c r="G872" s="2"/>
      <c r="H872" s="2"/>
      <c r="I872" s="2"/>
      <c r="J872" s="2"/>
      <c r="K872" s="2"/>
      <c r="L872" s="2"/>
      <c r="M872" s="2"/>
      <c r="N872" s="404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</row>
    <row r="873" spans="1:43" x14ac:dyDescent="0.25">
      <c r="A873" s="20"/>
      <c r="B873" s="267" t="s">
        <v>2431</v>
      </c>
      <c r="C873" s="267" t="s">
        <v>604</v>
      </c>
      <c r="D873" s="266" t="s">
        <v>704</v>
      </c>
      <c r="E873" s="266"/>
      <c r="F873" s="266" t="s">
        <v>718</v>
      </c>
      <c r="G873" s="2"/>
      <c r="H873" s="2"/>
      <c r="I873" s="2"/>
      <c r="J873" s="2"/>
      <c r="K873" s="2"/>
      <c r="L873" s="2"/>
      <c r="M873" s="2"/>
      <c r="N873" s="404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  <c r="AA873" s="292"/>
      <c r="AB873" s="292"/>
      <c r="AC873" s="292"/>
      <c r="AD873" s="292"/>
      <c r="AE873" s="292"/>
      <c r="AF873" s="292"/>
      <c r="AG873" s="292"/>
      <c r="AH873" s="292"/>
      <c r="AI873" s="292"/>
      <c r="AJ873" s="292"/>
      <c r="AK873" s="292"/>
      <c r="AL873" s="292"/>
      <c r="AM873" s="292"/>
      <c r="AN873" s="292"/>
      <c r="AO873" s="292"/>
      <c r="AP873" s="292"/>
      <c r="AQ873" s="292"/>
    </row>
    <row r="874" spans="1:43" x14ac:dyDescent="0.25">
      <c r="A874" s="20"/>
      <c r="B874" s="267" t="s">
        <v>5954</v>
      </c>
      <c r="C874" s="267" t="s">
        <v>6099</v>
      </c>
      <c r="D874" s="266" t="s">
        <v>704</v>
      </c>
      <c r="E874" s="266"/>
      <c r="F874" s="269" t="s">
        <v>728</v>
      </c>
      <c r="G874" s="2"/>
      <c r="H874" s="2"/>
      <c r="I874" s="2"/>
      <c r="J874" s="2"/>
      <c r="K874" s="2"/>
      <c r="L874" s="2"/>
      <c r="M874" s="2"/>
      <c r="N874" s="404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</row>
    <row r="875" spans="1:43" x14ac:dyDescent="0.25">
      <c r="A875" s="20"/>
      <c r="B875" s="267" t="s">
        <v>5015</v>
      </c>
      <c r="C875" s="268" t="s">
        <v>683</v>
      </c>
      <c r="D875" s="266" t="s">
        <v>713</v>
      </c>
      <c r="E875" s="266"/>
      <c r="F875" s="266" t="s">
        <v>702</v>
      </c>
      <c r="G875" s="2"/>
      <c r="H875" s="2"/>
      <c r="I875" s="2"/>
      <c r="J875" s="2"/>
      <c r="K875" s="2"/>
      <c r="L875" s="2"/>
      <c r="M875" s="2"/>
      <c r="N875" s="404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</row>
    <row r="876" spans="1:43" x14ac:dyDescent="0.25">
      <c r="A876" s="20"/>
      <c r="B876" s="267" t="s">
        <v>5328</v>
      </c>
      <c r="C876" s="268" t="s">
        <v>588</v>
      </c>
      <c r="D876" s="266" t="s">
        <v>750</v>
      </c>
      <c r="E876" s="266"/>
      <c r="F876" s="266" t="s">
        <v>702</v>
      </c>
      <c r="G876" s="2"/>
      <c r="H876" s="2"/>
      <c r="I876" s="2"/>
      <c r="J876" s="2"/>
      <c r="K876" s="2"/>
      <c r="L876" s="2"/>
      <c r="M876" s="2"/>
      <c r="N876" s="404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</row>
    <row r="877" spans="1:43" x14ac:dyDescent="0.25">
      <c r="A877" s="20"/>
      <c r="B877" s="267" t="s">
        <v>5747</v>
      </c>
      <c r="C877" s="268" t="s">
        <v>394</v>
      </c>
      <c r="D877" s="266" t="s">
        <v>851</v>
      </c>
      <c r="E877" s="266"/>
      <c r="F877" s="266" t="s">
        <v>699</v>
      </c>
      <c r="G877" s="2"/>
      <c r="H877" s="2"/>
      <c r="I877" s="2"/>
      <c r="J877" s="2"/>
      <c r="K877" s="2"/>
      <c r="L877" s="2"/>
      <c r="M877" s="2"/>
      <c r="N877" s="404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</row>
    <row r="878" spans="1:43" x14ac:dyDescent="0.25">
      <c r="A878" s="20"/>
      <c r="B878" s="267" t="s">
        <v>5440</v>
      </c>
      <c r="C878" s="267" t="s">
        <v>5441</v>
      </c>
      <c r="D878" s="266" t="s">
        <v>736</v>
      </c>
      <c r="E878" s="266"/>
      <c r="F878" s="266" t="s">
        <v>710</v>
      </c>
      <c r="G878" s="2"/>
      <c r="H878" s="2"/>
      <c r="I878" s="2"/>
      <c r="J878" s="2"/>
      <c r="K878" s="2"/>
      <c r="L878" s="2"/>
      <c r="M878" s="2"/>
      <c r="N878" s="404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</row>
    <row r="879" spans="1:43" x14ac:dyDescent="0.25">
      <c r="A879" s="20"/>
      <c r="B879" s="267" t="s">
        <v>6053</v>
      </c>
      <c r="C879" s="267" t="s">
        <v>6054</v>
      </c>
      <c r="D879" s="266" t="s">
        <v>738</v>
      </c>
      <c r="E879" s="266"/>
      <c r="F879" s="266" t="s">
        <v>699</v>
      </c>
      <c r="G879" s="2"/>
      <c r="H879" s="2"/>
      <c r="I879" s="2"/>
      <c r="J879" s="2"/>
      <c r="K879" s="2"/>
      <c r="L879" s="2"/>
      <c r="M879" s="2"/>
      <c r="N879" s="404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</row>
    <row r="880" spans="1:43" x14ac:dyDescent="0.25">
      <c r="A880" s="20"/>
      <c r="B880" s="267" t="s">
        <v>534</v>
      </c>
      <c r="C880" s="268" t="s">
        <v>1187</v>
      </c>
      <c r="D880" s="266" t="s">
        <v>771</v>
      </c>
      <c r="E880" s="266"/>
      <c r="F880" s="266" t="s">
        <v>699</v>
      </c>
      <c r="G880" s="2"/>
      <c r="H880" s="2"/>
      <c r="I880" s="2"/>
      <c r="J880" s="2"/>
      <c r="K880" s="2"/>
      <c r="L880" s="2"/>
      <c r="M880" s="2"/>
      <c r="N880" s="404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</row>
    <row r="881" spans="1:43" x14ac:dyDescent="0.25">
      <c r="A881" s="20"/>
      <c r="B881" s="267" t="s">
        <v>5386</v>
      </c>
      <c r="C881" s="268" t="s">
        <v>585</v>
      </c>
      <c r="D881" s="266" t="s">
        <v>750</v>
      </c>
      <c r="E881" s="266"/>
      <c r="F881" s="266" t="s">
        <v>699</v>
      </c>
      <c r="G881" s="2"/>
      <c r="H881" s="2"/>
      <c r="I881" s="2"/>
      <c r="J881" s="2"/>
      <c r="K881" s="2"/>
      <c r="L881" s="2"/>
      <c r="M881" s="2"/>
      <c r="N881" s="404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</row>
    <row r="882" spans="1:43" x14ac:dyDescent="0.25">
      <c r="A882" s="20"/>
      <c r="B882" s="267" t="s">
        <v>589</v>
      </c>
      <c r="C882" s="268" t="s">
        <v>637</v>
      </c>
      <c r="D882" s="266" t="s">
        <v>724</v>
      </c>
      <c r="E882" s="266"/>
      <c r="F882" s="266" t="s">
        <v>718</v>
      </c>
      <c r="G882" s="2"/>
      <c r="H882" s="2"/>
      <c r="I882" s="2"/>
      <c r="J882" s="2"/>
      <c r="K882" s="2"/>
      <c r="L882" s="2"/>
      <c r="M882" s="2"/>
      <c r="N882" s="404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</row>
    <row r="883" spans="1:43" x14ac:dyDescent="0.25">
      <c r="A883" s="20"/>
      <c r="B883" s="500" t="s">
        <v>2413</v>
      </c>
      <c r="C883" s="500" t="s">
        <v>2414</v>
      </c>
      <c r="D883" s="266" t="s">
        <v>701</v>
      </c>
      <c r="E883" s="266"/>
      <c r="F883" s="266" t="s">
        <v>728</v>
      </c>
      <c r="G883" s="2"/>
      <c r="H883" s="2"/>
      <c r="I883" s="2"/>
      <c r="J883" s="2"/>
      <c r="K883" s="2"/>
      <c r="L883" s="2"/>
      <c r="M883" s="2"/>
      <c r="N883" s="404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</row>
    <row r="884" spans="1:43" x14ac:dyDescent="0.25">
      <c r="A884" s="20"/>
      <c r="B884" s="268" t="s">
        <v>2413</v>
      </c>
      <c r="C884" s="268" t="s">
        <v>618</v>
      </c>
      <c r="D884" s="266" t="s">
        <v>713</v>
      </c>
      <c r="E884" s="266"/>
      <c r="F884" s="266" t="s">
        <v>710</v>
      </c>
      <c r="G884" s="2"/>
      <c r="H884" s="2"/>
      <c r="I884" s="2"/>
      <c r="J884" s="2"/>
      <c r="K884" s="2"/>
      <c r="L884" s="2"/>
      <c r="M884" s="2"/>
      <c r="N884" s="404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</row>
    <row r="885" spans="1:43" x14ac:dyDescent="0.25">
      <c r="A885" s="20"/>
      <c r="B885" s="267" t="s">
        <v>2448</v>
      </c>
      <c r="C885" s="268" t="s">
        <v>730</v>
      </c>
      <c r="D885" s="266" t="s">
        <v>630</v>
      </c>
      <c r="E885" s="266"/>
      <c r="F885" s="266" t="s">
        <v>702</v>
      </c>
      <c r="G885" s="2"/>
      <c r="H885" s="2"/>
      <c r="I885" s="2"/>
      <c r="J885" s="2"/>
      <c r="K885" s="2"/>
      <c r="L885" s="2"/>
      <c r="M885" s="2"/>
      <c r="N885" s="404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</row>
    <row r="886" spans="1:43" x14ac:dyDescent="0.25">
      <c r="A886" s="20"/>
      <c r="B886" s="267" t="s">
        <v>1863</v>
      </c>
      <c r="C886" s="267" t="s">
        <v>1878</v>
      </c>
      <c r="D886" s="266" t="s">
        <v>704</v>
      </c>
      <c r="E886" s="266"/>
      <c r="F886" s="266" t="s">
        <v>721</v>
      </c>
      <c r="G886" s="2"/>
      <c r="H886" s="2"/>
      <c r="I886" s="2"/>
      <c r="J886" s="2"/>
      <c r="K886" s="2"/>
      <c r="L886" s="2"/>
      <c r="M886" s="2"/>
      <c r="N886" s="404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</row>
    <row r="887" spans="1:43" x14ac:dyDescent="0.25">
      <c r="A887" s="20"/>
      <c r="B887" s="267" t="s">
        <v>778</v>
      </c>
      <c r="C887" s="268" t="s">
        <v>5436</v>
      </c>
      <c r="D887" s="266" t="s">
        <v>771</v>
      </c>
      <c r="E887" s="266"/>
      <c r="F887" s="266" t="s">
        <v>699</v>
      </c>
      <c r="G887" s="2"/>
      <c r="H887" s="2"/>
      <c r="I887" s="2"/>
      <c r="J887" s="2"/>
      <c r="K887" s="2"/>
      <c r="L887" s="2"/>
      <c r="M887" s="2"/>
      <c r="N887" s="404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</row>
    <row r="888" spans="1:43" x14ac:dyDescent="0.25">
      <c r="A888" s="20"/>
      <c r="B888" s="267" t="s">
        <v>5865</v>
      </c>
      <c r="C888" s="268" t="s">
        <v>3695</v>
      </c>
      <c r="D888" s="266" t="s">
        <v>771</v>
      </c>
      <c r="E888" s="266"/>
      <c r="F888" s="266" t="s">
        <v>699</v>
      </c>
      <c r="G888" s="2"/>
      <c r="H888" s="2"/>
      <c r="I888" s="2"/>
      <c r="J888" s="2"/>
      <c r="K888" s="2"/>
      <c r="L888" s="2"/>
      <c r="M888" s="2"/>
      <c r="N888" s="404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</row>
    <row r="889" spans="1:43" x14ac:dyDescent="0.25">
      <c r="A889" s="20"/>
      <c r="B889" s="267" t="s">
        <v>5316</v>
      </c>
      <c r="C889" s="267" t="s">
        <v>5317</v>
      </c>
      <c r="D889" s="266" t="s">
        <v>712</v>
      </c>
      <c r="E889" s="266"/>
      <c r="F889" s="266" t="s">
        <v>702</v>
      </c>
      <c r="G889" s="2"/>
      <c r="H889" s="2"/>
      <c r="I889" s="2"/>
      <c r="J889" s="2"/>
      <c r="K889" s="2"/>
      <c r="L889" s="2"/>
      <c r="M889" s="2"/>
      <c r="N889" s="404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</row>
    <row r="890" spans="1:43" x14ac:dyDescent="0.25">
      <c r="A890" s="20"/>
      <c r="B890" s="267" t="s">
        <v>5859</v>
      </c>
      <c r="C890" s="268" t="s">
        <v>603</v>
      </c>
      <c r="D890" s="266" t="s">
        <v>771</v>
      </c>
      <c r="E890" s="266"/>
      <c r="F890" s="266" t="s">
        <v>728</v>
      </c>
      <c r="G890" s="2"/>
      <c r="H890" s="2"/>
      <c r="I890" s="2"/>
      <c r="J890" s="2"/>
      <c r="K890" s="2"/>
      <c r="L890" s="2"/>
      <c r="M890" s="2"/>
      <c r="N890" s="404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</row>
    <row r="891" spans="1:43" x14ac:dyDescent="0.25">
      <c r="A891" s="20"/>
      <c r="B891" s="267" t="s">
        <v>537</v>
      </c>
      <c r="C891" s="268" t="s">
        <v>3259</v>
      </c>
      <c r="D891" s="266" t="s">
        <v>712</v>
      </c>
      <c r="E891" s="266"/>
      <c r="F891" s="266" t="s">
        <v>728</v>
      </c>
      <c r="G891" s="2"/>
      <c r="H891" s="2"/>
      <c r="I891" s="2"/>
      <c r="J891" s="2"/>
      <c r="K891" s="2"/>
      <c r="L891" s="2"/>
      <c r="M891" s="2"/>
      <c r="N891" s="404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</row>
    <row r="892" spans="1:43" x14ac:dyDescent="0.25">
      <c r="A892" s="20"/>
      <c r="B892" s="267" t="s">
        <v>2153</v>
      </c>
      <c r="C892" s="267" t="s">
        <v>588</v>
      </c>
      <c r="D892" s="266" t="s">
        <v>732</v>
      </c>
      <c r="E892" s="266"/>
      <c r="F892" s="266" t="s">
        <v>702</v>
      </c>
      <c r="G892" s="2"/>
      <c r="H892" s="2"/>
      <c r="I892" s="2"/>
      <c r="J892" s="2"/>
      <c r="K892" s="2"/>
      <c r="L892" s="2"/>
      <c r="M892" s="2"/>
      <c r="N892" s="404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</row>
    <row r="893" spans="1:43" x14ac:dyDescent="0.25">
      <c r="A893" s="20"/>
      <c r="B893" s="267" t="s">
        <v>138</v>
      </c>
      <c r="C893" s="267" t="s">
        <v>752</v>
      </c>
      <c r="D893" s="266" t="s">
        <v>701</v>
      </c>
      <c r="E893" s="266"/>
      <c r="F893" s="266" t="s">
        <v>699</v>
      </c>
      <c r="G893" s="2"/>
      <c r="H893" s="2"/>
      <c r="I893" s="2"/>
      <c r="J893" s="2"/>
      <c r="K893" s="2"/>
      <c r="L893" s="2"/>
      <c r="M893" s="2"/>
      <c r="N893" s="404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</row>
    <row r="894" spans="1:43" x14ac:dyDescent="0.25">
      <c r="A894" s="20"/>
      <c r="B894" s="267" t="s">
        <v>5826</v>
      </c>
      <c r="C894" s="268" t="s">
        <v>4536</v>
      </c>
      <c r="D894" s="266" t="s">
        <v>706</v>
      </c>
      <c r="E894" s="266"/>
      <c r="F894" s="266" t="s">
        <v>718</v>
      </c>
      <c r="G894" s="2"/>
      <c r="H894" s="2"/>
      <c r="I894" s="2"/>
      <c r="J894" s="2"/>
      <c r="K894" s="2"/>
      <c r="L894" s="2"/>
      <c r="M894" s="2"/>
      <c r="N894" s="404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</row>
    <row r="895" spans="1:43" x14ac:dyDescent="0.25">
      <c r="A895" s="20"/>
      <c r="B895" s="267" t="s">
        <v>5949</v>
      </c>
      <c r="C895" s="268" t="s">
        <v>588</v>
      </c>
      <c r="D895" s="266" t="s">
        <v>717</v>
      </c>
      <c r="E895" s="266"/>
      <c r="F895" s="266" t="s">
        <v>699</v>
      </c>
      <c r="G895" s="2"/>
      <c r="H895" s="2"/>
      <c r="I895" s="2"/>
      <c r="J895" s="2"/>
      <c r="K895" s="2"/>
      <c r="L895" s="2"/>
      <c r="M895" s="2"/>
      <c r="N895" s="404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</row>
    <row r="896" spans="1:43" x14ac:dyDescent="0.25">
      <c r="A896" s="20"/>
      <c r="B896" s="267" t="s">
        <v>5827</v>
      </c>
      <c r="C896" s="268" t="s">
        <v>669</v>
      </c>
      <c r="D896" s="266" t="s">
        <v>706</v>
      </c>
      <c r="E896" s="266"/>
      <c r="F896" s="266" t="s">
        <v>748</v>
      </c>
      <c r="G896" s="2"/>
      <c r="H896" s="2"/>
      <c r="I896" s="2"/>
      <c r="J896" s="2"/>
      <c r="K896" s="2"/>
      <c r="L896" s="2"/>
      <c r="M896" s="2"/>
      <c r="N896" s="404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</row>
    <row r="897" spans="1:43" x14ac:dyDescent="0.25">
      <c r="A897" s="20"/>
      <c r="B897" s="267" t="s">
        <v>5862</v>
      </c>
      <c r="C897" s="268" t="s">
        <v>526</v>
      </c>
      <c r="D897" s="266" t="s">
        <v>771</v>
      </c>
      <c r="E897" s="266"/>
      <c r="F897" s="266" t="s">
        <v>710</v>
      </c>
      <c r="G897" s="2"/>
      <c r="H897" s="2"/>
      <c r="I897" s="2"/>
      <c r="J897" s="2"/>
      <c r="K897" s="2"/>
      <c r="L897" s="2"/>
      <c r="M897" s="2"/>
      <c r="N897" s="404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</row>
    <row r="898" spans="1:43" x14ac:dyDescent="0.25">
      <c r="A898" s="20"/>
      <c r="B898" s="267" t="s">
        <v>2130</v>
      </c>
      <c r="C898" s="267" t="s">
        <v>815</v>
      </c>
      <c r="D898" s="266" t="s">
        <v>767</v>
      </c>
      <c r="E898" s="266"/>
      <c r="F898" s="266" t="s">
        <v>728</v>
      </c>
      <c r="G898" s="2"/>
      <c r="H898" s="2"/>
      <c r="I898" s="2"/>
      <c r="J898" s="2"/>
      <c r="K898" s="2"/>
      <c r="L898" s="2"/>
      <c r="M898" s="2"/>
      <c r="N898" s="404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</row>
    <row r="899" spans="1:43" x14ac:dyDescent="0.25">
      <c r="A899" s="20"/>
      <c r="B899" s="267" t="s">
        <v>745</v>
      </c>
      <c r="C899" s="268" t="s">
        <v>5932</v>
      </c>
      <c r="D899" s="266" t="s">
        <v>724</v>
      </c>
      <c r="E899" s="266"/>
      <c r="F899" s="266" t="s">
        <v>699</v>
      </c>
      <c r="G899" s="2"/>
      <c r="H899" s="2"/>
      <c r="I899" s="2"/>
      <c r="J899" s="2"/>
      <c r="K899" s="2"/>
      <c r="L899" s="2"/>
      <c r="M899" s="2"/>
      <c r="N899" s="404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</row>
    <row r="900" spans="1:43" x14ac:dyDescent="0.25">
      <c r="A900" s="20"/>
      <c r="B900" s="267" t="s">
        <v>5767</v>
      </c>
      <c r="C900" s="268" t="s">
        <v>3744</v>
      </c>
      <c r="D900" s="266" t="s">
        <v>737</v>
      </c>
      <c r="E900" s="266"/>
      <c r="F900" s="266" t="s">
        <v>710</v>
      </c>
      <c r="G900" s="2"/>
      <c r="H900" s="2"/>
      <c r="I900" s="2"/>
      <c r="J900" s="2"/>
      <c r="K900" s="2"/>
      <c r="L900" s="2"/>
      <c r="M900" s="2"/>
      <c r="N900" s="404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</row>
    <row r="901" spans="1:43" x14ac:dyDescent="0.25">
      <c r="A901" s="20"/>
      <c r="B901" s="267" t="s">
        <v>1667</v>
      </c>
      <c r="C901" s="267" t="s">
        <v>1664</v>
      </c>
      <c r="D901" s="266" t="s">
        <v>1550</v>
      </c>
      <c r="E901" s="266"/>
      <c r="F901" s="266" t="s">
        <v>721</v>
      </c>
      <c r="G901" s="2"/>
      <c r="H901" s="2"/>
      <c r="I901" s="2"/>
      <c r="J901" s="2"/>
      <c r="K901" s="2"/>
      <c r="L901" s="2"/>
      <c r="M901" s="2"/>
      <c r="N901" s="404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</row>
    <row r="902" spans="1:43" x14ac:dyDescent="0.25">
      <c r="A902" s="20"/>
      <c r="B902" s="267" t="s">
        <v>1313</v>
      </c>
      <c r="C902" s="268" t="s">
        <v>1216</v>
      </c>
      <c r="D902" s="266" t="s">
        <v>771</v>
      </c>
      <c r="E902" s="266"/>
      <c r="F902" s="266" t="s">
        <v>699</v>
      </c>
      <c r="G902" s="2"/>
      <c r="H902" s="2"/>
      <c r="I902" s="2"/>
      <c r="J902" s="2"/>
      <c r="K902" s="2"/>
      <c r="L902" s="2"/>
      <c r="M902" s="2"/>
      <c r="N902" s="404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</row>
    <row r="903" spans="1:43" x14ac:dyDescent="0.25">
      <c r="A903" s="20"/>
      <c r="B903" s="267" t="s">
        <v>5870</v>
      </c>
      <c r="C903" s="268" t="s">
        <v>400</v>
      </c>
      <c r="D903" s="266" t="s">
        <v>767</v>
      </c>
      <c r="E903" s="266"/>
      <c r="F903" s="266" t="s">
        <v>448</v>
      </c>
      <c r="G903" s="2"/>
      <c r="H903" s="2"/>
      <c r="I903" s="2"/>
      <c r="J903" s="2"/>
      <c r="K903" s="2"/>
      <c r="L903" s="2"/>
      <c r="M903" s="2"/>
      <c r="N903" s="404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</row>
    <row r="904" spans="1:43" x14ac:dyDescent="0.25">
      <c r="A904" s="20"/>
      <c r="B904" s="267" t="s">
        <v>5760</v>
      </c>
      <c r="C904" s="268" t="s">
        <v>5761</v>
      </c>
      <c r="D904" s="266" t="s">
        <v>615</v>
      </c>
      <c r="E904" s="266"/>
      <c r="F904" s="266" t="s">
        <v>699</v>
      </c>
      <c r="G904" s="2"/>
      <c r="H904" s="2"/>
      <c r="I904" s="2"/>
      <c r="J904" s="2"/>
      <c r="K904" s="2"/>
      <c r="L904" s="2"/>
      <c r="M904" s="2"/>
      <c r="N904" s="404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</row>
    <row r="905" spans="1:43" x14ac:dyDescent="0.25">
      <c r="A905" s="20"/>
      <c r="B905" s="267" t="s">
        <v>5738</v>
      </c>
      <c r="C905" s="268" t="s">
        <v>1586</v>
      </c>
      <c r="D905" s="266" t="s">
        <v>630</v>
      </c>
      <c r="E905" s="266"/>
      <c r="F905" s="266" t="s">
        <v>710</v>
      </c>
      <c r="G905" s="2"/>
      <c r="H905" s="2"/>
      <c r="I905" s="2"/>
      <c r="J905" s="2"/>
      <c r="K905" s="2"/>
      <c r="L905" s="2"/>
      <c r="M905" s="2"/>
      <c r="N905" s="404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</row>
    <row r="906" spans="1:43" x14ac:dyDescent="0.25">
      <c r="A906" s="20"/>
      <c r="B906" s="267" t="s">
        <v>5880</v>
      </c>
      <c r="C906" s="268" t="s">
        <v>3681</v>
      </c>
      <c r="D906" s="266" t="s">
        <v>777</v>
      </c>
      <c r="E906" s="266"/>
      <c r="F906" s="266" t="s">
        <v>751</v>
      </c>
      <c r="G906" s="2"/>
      <c r="H906" s="2"/>
      <c r="I906" s="2"/>
      <c r="J906" s="2"/>
      <c r="K906" s="2"/>
      <c r="L906" s="2"/>
      <c r="M906" s="2"/>
      <c r="N906" s="404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</row>
    <row r="907" spans="1:43" x14ac:dyDescent="0.25">
      <c r="A907" s="20"/>
      <c r="B907" s="268" t="s">
        <v>232</v>
      </c>
      <c r="C907" s="268" t="s">
        <v>4532</v>
      </c>
      <c r="D907" s="266" t="s">
        <v>701</v>
      </c>
      <c r="E907" s="266"/>
      <c r="F907" s="266" t="s">
        <v>702</v>
      </c>
      <c r="G907" s="2"/>
      <c r="H907" s="2"/>
      <c r="I907" s="2"/>
      <c r="J907" s="2"/>
      <c r="K907" s="2"/>
      <c r="L907" s="2"/>
      <c r="M907" s="2"/>
      <c r="N907" s="404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</row>
    <row r="908" spans="1:43" x14ac:dyDescent="0.25">
      <c r="A908" s="20"/>
      <c r="B908" s="267" t="s">
        <v>232</v>
      </c>
      <c r="C908" s="267" t="s">
        <v>4524</v>
      </c>
      <c r="D908" s="266" t="s">
        <v>713</v>
      </c>
      <c r="E908" s="266"/>
      <c r="F908" s="269" t="s">
        <v>699</v>
      </c>
      <c r="G908" s="2"/>
      <c r="H908" s="2"/>
      <c r="I908" s="2"/>
      <c r="J908" s="2"/>
      <c r="K908" s="2"/>
      <c r="L908" s="2"/>
      <c r="M908" s="2"/>
      <c r="N908" s="404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</row>
    <row r="909" spans="1:43" x14ac:dyDescent="0.25">
      <c r="A909" s="20"/>
      <c r="B909" s="267" t="s">
        <v>232</v>
      </c>
      <c r="C909" s="267" t="s">
        <v>730</v>
      </c>
      <c r="D909" s="266" t="s">
        <v>724</v>
      </c>
      <c r="E909" s="266"/>
      <c r="F909" s="266" t="s">
        <v>748</v>
      </c>
      <c r="G909" s="2"/>
      <c r="H909" s="2"/>
      <c r="I909" s="2"/>
      <c r="J909" s="2"/>
      <c r="K909" s="2"/>
      <c r="L909" s="2"/>
      <c r="M909" s="2"/>
      <c r="N909" s="404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</row>
    <row r="910" spans="1:43" x14ac:dyDescent="0.25">
      <c r="A910" s="20"/>
      <c r="B910" s="267" t="s">
        <v>232</v>
      </c>
      <c r="C910" s="267" t="s">
        <v>588</v>
      </c>
      <c r="D910" s="266" t="s">
        <v>717</v>
      </c>
      <c r="E910" s="266"/>
      <c r="F910" s="266" t="s">
        <v>448</v>
      </c>
      <c r="G910" s="2"/>
      <c r="H910" s="2"/>
      <c r="I910" s="2"/>
      <c r="J910" s="2"/>
      <c r="K910" s="2"/>
      <c r="L910" s="2"/>
      <c r="M910" s="2"/>
      <c r="N910" s="404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</row>
    <row r="911" spans="1:43" x14ac:dyDescent="0.25">
      <c r="A911" s="20"/>
      <c r="B911" s="268" t="s">
        <v>232</v>
      </c>
      <c r="C911" s="268" t="s">
        <v>2997</v>
      </c>
      <c r="D911" s="266" t="s">
        <v>692</v>
      </c>
      <c r="E911" s="269"/>
      <c r="F911" s="266" t="s">
        <v>751</v>
      </c>
      <c r="G911" s="2"/>
      <c r="H911" s="2"/>
      <c r="I911" s="2"/>
      <c r="J911" s="2"/>
      <c r="K911" s="2"/>
      <c r="L911" s="2"/>
      <c r="M911" s="2"/>
      <c r="N911" s="404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</row>
    <row r="912" spans="1:43" x14ac:dyDescent="0.25">
      <c r="A912" s="20"/>
      <c r="B912" s="267" t="s">
        <v>5033</v>
      </c>
      <c r="C912" s="268" t="s">
        <v>5857</v>
      </c>
      <c r="D912" s="266" t="s">
        <v>771</v>
      </c>
      <c r="E912" s="266"/>
      <c r="F912" s="266" t="s">
        <v>728</v>
      </c>
      <c r="G912" s="2"/>
      <c r="H912" s="2"/>
      <c r="I912" s="2"/>
      <c r="J912" s="2"/>
      <c r="K912" s="2"/>
      <c r="L912" s="2"/>
      <c r="M912" s="2"/>
      <c r="N912" s="404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</row>
    <row r="913" spans="1:43" x14ac:dyDescent="0.25">
      <c r="A913" s="20"/>
      <c r="B913" s="267" t="s">
        <v>3314</v>
      </c>
      <c r="C913" s="267" t="s">
        <v>2161</v>
      </c>
      <c r="D913" s="266" t="s">
        <v>731</v>
      </c>
      <c r="E913" s="269"/>
      <c r="F913" s="266" t="s">
        <v>699</v>
      </c>
      <c r="G913" s="2"/>
      <c r="H913" s="2"/>
      <c r="I913" s="2"/>
      <c r="J913" s="2"/>
      <c r="K913" s="2"/>
      <c r="L913" s="2"/>
      <c r="M913" s="2"/>
      <c r="N913" s="404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</row>
    <row r="914" spans="1:43" x14ac:dyDescent="0.25">
      <c r="A914" s="20"/>
      <c r="B914" s="267" t="s">
        <v>561</v>
      </c>
      <c r="C914" s="268" t="s">
        <v>1663</v>
      </c>
      <c r="D914" s="266" t="s">
        <v>713</v>
      </c>
      <c r="E914" s="266"/>
      <c r="F914" s="266" t="s">
        <v>702</v>
      </c>
      <c r="G914" s="2"/>
      <c r="H914" s="2"/>
      <c r="I914" s="2"/>
      <c r="J914" s="2"/>
      <c r="K914" s="2"/>
      <c r="L914" s="2"/>
      <c r="M914" s="2"/>
      <c r="N914" s="404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</row>
    <row r="915" spans="1:43" x14ac:dyDescent="0.25">
      <c r="A915" s="20"/>
      <c r="B915" s="268" t="s">
        <v>3010</v>
      </c>
      <c r="C915" s="268" t="s">
        <v>744</v>
      </c>
      <c r="D915" s="266" t="s">
        <v>717</v>
      </c>
      <c r="E915" s="266"/>
      <c r="F915" s="266" t="s">
        <v>699</v>
      </c>
      <c r="G915" s="2"/>
      <c r="H915" s="2"/>
      <c r="I915" s="454"/>
      <c r="J915" s="84"/>
      <c r="K915" s="84"/>
      <c r="L915" s="84"/>
      <c r="M915" s="84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</row>
    <row r="916" spans="1:43" x14ac:dyDescent="0.25">
      <c r="A916" s="20"/>
      <c r="B916" s="267" t="s">
        <v>3727</v>
      </c>
      <c r="C916" s="267" t="s">
        <v>3728</v>
      </c>
      <c r="D916" s="266" t="s">
        <v>613</v>
      </c>
      <c r="E916" s="266"/>
      <c r="F916" s="266" t="s">
        <v>702</v>
      </c>
      <c r="G916" s="2"/>
      <c r="H916" s="2"/>
      <c r="I916" s="384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</row>
    <row r="917" spans="1:43" x14ac:dyDescent="0.25">
      <c r="A917" s="20"/>
      <c r="B917" s="268" t="s">
        <v>2149</v>
      </c>
      <c r="C917" s="268" t="s">
        <v>752</v>
      </c>
      <c r="D917" s="266" t="s">
        <v>691</v>
      </c>
      <c r="E917" s="266"/>
      <c r="F917" s="266" t="s">
        <v>710</v>
      </c>
      <c r="G917" s="2"/>
      <c r="H917" s="2"/>
      <c r="I917" s="384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</row>
    <row r="918" spans="1:43" x14ac:dyDescent="0.25">
      <c r="A918" s="20"/>
      <c r="B918" s="500" t="s">
        <v>2426</v>
      </c>
      <c r="C918" s="500" t="s">
        <v>2429</v>
      </c>
      <c r="D918" s="266" t="s">
        <v>613</v>
      </c>
      <c r="E918" s="266"/>
      <c r="F918" s="266" t="s">
        <v>699</v>
      </c>
      <c r="G918" s="2"/>
      <c r="H918" s="2"/>
      <c r="I918" s="384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</row>
    <row r="919" spans="1:43" x14ac:dyDescent="0.25">
      <c r="A919" s="20"/>
      <c r="B919" s="267" t="s">
        <v>3737</v>
      </c>
      <c r="C919" s="268" t="s">
        <v>707</v>
      </c>
      <c r="D919" s="266" t="s">
        <v>851</v>
      </c>
      <c r="E919" s="266"/>
      <c r="F919" s="266" t="s">
        <v>702</v>
      </c>
      <c r="G919" s="2"/>
      <c r="H919" s="2"/>
      <c r="I919" s="384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</row>
    <row r="920" spans="1:43" x14ac:dyDescent="0.25">
      <c r="A920" s="20"/>
      <c r="B920" s="267" t="s">
        <v>1866</v>
      </c>
      <c r="C920" s="268" t="s">
        <v>743</v>
      </c>
      <c r="D920" s="266" t="s">
        <v>739</v>
      </c>
      <c r="E920" s="266"/>
      <c r="F920" s="266" t="s">
        <v>710</v>
      </c>
      <c r="G920" s="2"/>
      <c r="H920" s="2"/>
      <c r="I920" s="384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</row>
    <row r="921" spans="1:43" x14ac:dyDescent="0.25">
      <c r="A921" s="20"/>
      <c r="B921" s="268" t="s">
        <v>811</v>
      </c>
      <c r="C921" s="268" t="s">
        <v>654</v>
      </c>
      <c r="D921" s="266" t="s">
        <v>701</v>
      </c>
      <c r="E921" s="266"/>
      <c r="F921" s="266" t="s">
        <v>699</v>
      </c>
      <c r="G921" s="2"/>
      <c r="H921" s="2"/>
      <c r="I921" s="384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</row>
    <row r="922" spans="1:43" x14ac:dyDescent="0.25">
      <c r="A922" s="20"/>
      <c r="B922" s="267" t="s">
        <v>811</v>
      </c>
      <c r="C922" s="267" t="s">
        <v>5411</v>
      </c>
      <c r="D922" s="266" t="s">
        <v>771</v>
      </c>
      <c r="E922" s="266"/>
      <c r="F922" s="266" t="s">
        <v>702</v>
      </c>
      <c r="G922" s="2"/>
      <c r="H922" s="2"/>
      <c r="I922" s="384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</row>
    <row r="923" spans="1:43" x14ac:dyDescent="0.25">
      <c r="A923" s="20"/>
      <c r="B923" s="267" t="s">
        <v>811</v>
      </c>
      <c r="C923" s="268" t="s">
        <v>5835</v>
      </c>
      <c r="D923" s="266" t="s">
        <v>692</v>
      </c>
      <c r="E923" s="266"/>
      <c r="F923" s="266" t="s">
        <v>699</v>
      </c>
      <c r="G923" s="2"/>
      <c r="H923" s="2"/>
      <c r="I923" s="384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</row>
    <row r="924" spans="1:43" x14ac:dyDescent="0.25">
      <c r="A924" s="20"/>
      <c r="B924" s="267" t="s">
        <v>5765</v>
      </c>
      <c r="C924" s="268" t="s">
        <v>548</v>
      </c>
      <c r="D924" s="266" t="s">
        <v>737</v>
      </c>
      <c r="E924" s="266"/>
      <c r="F924" s="266" t="s">
        <v>751</v>
      </c>
      <c r="G924" s="2"/>
      <c r="H924" s="2"/>
      <c r="I924" s="384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</row>
    <row r="925" spans="1:43" x14ac:dyDescent="0.25">
      <c r="A925" s="20"/>
      <c r="B925" s="267" t="s">
        <v>6100</v>
      </c>
      <c r="C925" s="268" t="s">
        <v>5861</v>
      </c>
      <c r="D925" s="266" t="s">
        <v>771</v>
      </c>
      <c r="E925" s="266"/>
      <c r="F925" s="266" t="s">
        <v>710</v>
      </c>
      <c r="G925" s="2"/>
      <c r="H925" s="2"/>
      <c r="I925" s="384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</row>
    <row r="926" spans="1:43" x14ac:dyDescent="0.25">
      <c r="A926" s="20"/>
      <c r="B926" s="267" t="s">
        <v>2422</v>
      </c>
      <c r="C926" s="268" t="s">
        <v>752</v>
      </c>
      <c r="D926" s="266" t="s">
        <v>771</v>
      </c>
      <c r="E926" s="266"/>
      <c r="F926" s="266" t="s">
        <v>710</v>
      </c>
      <c r="G926" s="2"/>
      <c r="H926" s="2"/>
      <c r="I926" s="384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</row>
    <row r="927" spans="1:43" x14ac:dyDescent="0.25">
      <c r="A927" s="20"/>
      <c r="B927" s="267" t="s">
        <v>2137</v>
      </c>
      <c r="C927" s="267" t="s">
        <v>1316</v>
      </c>
      <c r="D927" s="266" t="s">
        <v>708</v>
      </c>
      <c r="E927" s="266"/>
      <c r="F927" s="266" t="s">
        <v>718</v>
      </c>
      <c r="G927" s="2"/>
      <c r="H927" s="2"/>
      <c r="I927" s="384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</row>
    <row r="928" spans="1:43" x14ac:dyDescent="0.25">
      <c r="A928" s="20"/>
      <c r="B928" s="267" t="s">
        <v>5820</v>
      </c>
      <c r="C928" s="268" t="s">
        <v>566</v>
      </c>
      <c r="D928" s="266" t="s">
        <v>736</v>
      </c>
      <c r="E928" s="266"/>
      <c r="F928" s="266" t="s">
        <v>699</v>
      </c>
      <c r="G928" s="2"/>
      <c r="H928" s="2"/>
      <c r="I928" s="384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</row>
    <row r="929" spans="1:43" x14ac:dyDescent="0.25">
      <c r="A929" s="20"/>
      <c r="B929" s="268" t="s">
        <v>3333</v>
      </c>
      <c r="C929" s="268" t="s">
        <v>394</v>
      </c>
      <c r="D929" s="266" t="s">
        <v>713</v>
      </c>
      <c r="E929" s="266"/>
      <c r="F929" s="266" t="s">
        <v>751</v>
      </c>
      <c r="G929" s="2"/>
      <c r="H929" s="2"/>
      <c r="I929" s="384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</row>
    <row r="930" spans="1:43" x14ac:dyDescent="0.25">
      <c r="A930" s="20"/>
      <c r="B930" s="267" t="s">
        <v>3697</v>
      </c>
      <c r="C930" s="267" t="s">
        <v>727</v>
      </c>
      <c r="D930" s="266" t="s">
        <v>736</v>
      </c>
      <c r="E930" s="266"/>
      <c r="F930" s="266" t="s">
        <v>710</v>
      </c>
      <c r="G930" s="2"/>
      <c r="H930" s="2"/>
      <c r="I930" s="384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</row>
    <row r="931" spans="1:43" x14ac:dyDescent="0.25">
      <c r="A931" s="20"/>
      <c r="B931" s="267" t="s">
        <v>5927</v>
      </c>
      <c r="C931" s="268" t="s">
        <v>5473</v>
      </c>
      <c r="D931" s="266" t="s">
        <v>724</v>
      </c>
      <c r="E931" s="266"/>
      <c r="F931" s="266" t="s">
        <v>710</v>
      </c>
      <c r="G931" s="2"/>
      <c r="H931" s="2"/>
      <c r="I931" s="384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</row>
    <row r="932" spans="1:43" x14ac:dyDescent="0.25">
      <c r="A932" s="20"/>
      <c r="B932" s="267" t="s">
        <v>5893</v>
      </c>
      <c r="C932" s="268" t="s">
        <v>586</v>
      </c>
      <c r="D932" s="266" t="s">
        <v>691</v>
      </c>
      <c r="E932" s="266"/>
      <c r="F932" s="266" t="s">
        <v>718</v>
      </c>
      <c r="G932" s="2"/>
      <c r="H932" s="2"/>
      <c r="I932" s="384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</row>
    <row r="933" spans="1:43" x14ac:dyDescent="0.25">
      <c r="A933" s="20"/>
      <c r="B933" s="268" t="s">
        <v>5097</v>
      </c>
      <c r="C933" s="268" t="s">
        <v>816</v>
      </c>
      <c r="D933" s="266" t="s">
        <v>691</v>
      </c>
      <c r="E933" s="266"/>
      <c r="F933" s="266" t="s">
        <v>699</v>
      </c>
      <c r="G933" s="2"/>
      <c r="H933" s="2"/>
      <c r="I933" s="384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</row>
    <row r="934" spans="1:43" x14ac:dyDescent="0.25">
      <c r="A934" s="20"/>
      <c r="B934" s="267" t="s">
        <v>4543</v>
      </c>
      <c r="C934" s="268" t="s">
        <v>5837</v>
      </c>
      <c r="D934" s="266" t="s">
        <v>692</v>
      </c>
      <c r="E934" s="266"/>
      <c r="F934" s="266" t="s">
        <v>699</v>
      </c>
      <c r="G934" s="2"/>
      <c r="H934" s="2"/>
      <c r="I934" s="384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</row>
    <row r="935" spans="1:43" x14ac:dyDescent="0.25">
      <c r="A935" s="20"/>
      <c r="B935" s="267" t="s">
        <v>562</v>
      </c>
      <c r="C935" s="268" t="s">
        <v>5915</v>
      </c>
      <c r="D935" s="266" t="s">
        <v>714</v>
      </c>
      <c r="E935" s="266"/>
      <c r="F935" s="266" t="s">
        <v>710</v>
      </c>
      <c r="G935" s="2"/>
      <c r="H935" s="2"/>
      <c r="I935" s="384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</row>
    <row r="936" spans="1:43" x14ac:dyDescent="0.25">
      <c r="A936" s="20"/>
      <c r="B936" s="267" t="s">
        <v>3666</v>
      </c>
      <c r="C936" s="268" t="s">
        <v>1552</v>
      </c>
      <c r="D936" s="266" t="s">
        <v>719</v>
      </c>
      <c r="E936" s="266"/>
      <c r="F936" s="266" t="s">
        <v>699</v>
      </c>
      <c r="G936" s="2"/>
      <c r="H936" s="2"/>
      <c r="I936" s="384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</row>
    <row r="937" spans="1:43" x14ac:dyDescent="0.25">
      <c r="A937" s="20"/>
      <c r="B937" s="268" t="s">
        <v>3336</v>
      </c>
      <c r="C937" s="268" t="s">
        <v>711</v>
      </c>
      <c r="D937" s="266" t="s">
        <v>1550</v>
      </c>
      <c r="E937" s="266"/>
      <c r="F937" s="266" t="s">
        <v>728</v>
      </c>
      <c r="G937" s="2"/>
      <c r="H937" s="2"/>
      <c r="I937" s="384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</row>
    <row r="938" spans="1:43" x14ac:dyDescent="0.25">
      <c r="A938" s="20"/>
      <c r="B938" s="267" t="s">
        <v>5872</v>
      </c>
      <c r="C938" s="268" t="s">
        <v>711</v>
      </c>
      <c r="D938" s="266" t="s">
        <v>767</v>
      </c>
      <c r="E938" s="266"/>
      <c r="F938" s="266" t="s">
        <v>710</v>
      </c>
      <c r="G938" s="2"/>
      <c r="H938" s="2"/>
      <c r="I938" s="384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</row>
    <row r="939" spans="1:43" x14ac:dyDescent="0.25">
      <c r="A939" s="20"/>
      <c r="B939" s="267" t="s">
        <v>1569</v>
      </c>
      <c r="C939" s="268" t="s">
        <v>6101</v>
      </c>
      <c r="D939" s="266" t="s">
        <v>767</v>
      </c>
      <c r="E939" s="266"/>
      <c r="F939" s="266" t="s">
        <v>699</v>
      </c>
      <c r="G939" s="2"/>
      <c r="H939" s="2"/>
      <c r="I939" s="384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</row>
    <row r="940" spans="1:43" x14ac:dyDescent="0.25">
      <c r="A940" s="20"/>
      <c r="B940" s="267" t="s">
        <v>5782</v>
      </c>
      <c r="C940" s="268" t="s">
        <v>711</v>
      </c>
      <c r="D940" s="266" t="s">
        <v>739</v>
      </c>
      <c r="E940" s="266"/>
      <c r="F940" s="266" t="s">
        <v>702</v>
      </c>
      <c r="G940" s="2"/>
      <c r="H940" s="2"/>
      <c r="I940" s="384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</row>
    <row r="941" spans="1:43" x14ac:dyDescent="0.25">
      <c r="A941" s="20"/>
      <c r="B941" s="267" t="s">
        <v>1342</v>
      </c>
      <c r="C941" s="268" t="s">
        <v>5805</v>
      </c>
      <c r="D941" s="266" t="s">
        <v>750</v>
      </c>
      <c r="E941" s="266"/>
      <c r="F941" s="266" t="s">
        <v>721</v>
      </c>
      <c r="G941" s="2"/>
      <c r="H941" s="2"/>
      <c r="I941" s="384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</row>
    <row r="942" spans="1:43" x14ac:dyDescent="0.25">
      <c r="A942" s="20"/>
      <c r="B942" s="267" t="s">
        <v>563</v>
      </c>
      <c r="C942" s="267" t="s">
        <v>804</v>
      </c>
      <c r="D942" s="266" t="s">
        <v>704</v>
      </c>
      <c r="E942" s="266"/>
      <c r="F942" s="266" t="s">
        <v>699</v>
      </c>
      <c r="G942" s="2"/>
      <c r="H942" s="2"/>
      <c r="I942" s="384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</row>
    <row r="943" spans="1:43" x14ac:dyDescent="0.25">
      <c r="A943" s="20"/>
      <c r="B943" s="267" t="s">
        <v>5907</v>
      </c>
      <c r="C943" s="268" t="s">
        <v>588</v>
      </c>
      <c r="D943" s="266" t="s">
        <v>708</v>
      </c>
      <c r="E943" s="266"/>
      <c r="F943" s="266" t="s">
        <v>699</v>
      </c>
      <c r="G943" s="2"/>
      <c r="H943" s="2"/>
      <c r="I943" s="384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</row>
    <row r="944" spans="1:43" x14ac:dyDescent="0.25">
      <c r="A944" s="20"/>
      <c r="B944" s="267" t="s">
        <v>2983</v>
      </c>
      <c r="C944" s="267" t="s">
        <v>526</v>
      </c>
      <c r="D944" s="266" t="s">
        <v>739</v>
      </c>
      <c r="E944" s="266"/>
      <c r="F944" s="266" t="s">
        <v>702</v>
      </c>
      <c r="G944" s="2"/>
      <c r="H944" s="2"/>
      <c r="I944" s="384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</row>
    <row r="945" spans="1:43" x14ac:dyDescent="0.25">
      <c r="A945" s="20"/>
      <c r="B945" s="267" t="s">
        <v>2699</v>
      </c>
      <c r="C945" s="268" t="s">
        <v>645</v>
      </c>
      <c r="D945" s="266" t="s">
        <v>725</v>
      </c>
      <c r="E945" s="266"/>
      <c r="F945" s="266" t="s">
        <v>699</v>
      </c>
      <c r="G945" s="2"/>
      <c r="H945" s="2"/>
      <c r="I945" s="384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</row>
    <row r="946" spans="1:43" x14ac:dyDescent="0.25">
      <c r="A946" s="20"/>
      <c r="B946" s="500" t="s">
        <v>1870</v>
      </c>
      <c r="C946" s="500" t="s">
        <v>1880</v>
      </c>
      <c r="D946" s="266" t="s">
        <v>690</v>
      </c>
      <c r="E946" s="266"/>
      <c r="F946" s="266" t="s">
        <v>728</v>
      </c>
      <c r="G946" s="2"/>
      <c r="H946" s="2"/>
      <c r="I946" s="384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</row>
    <row r="947" spans="1:43" x14ac:dyDescent="0.25">
      <c r="A947" s="20"/>
      <c r="B947" s="267" t="s">
        <v>4544</v>
      </c>
      <c r="C947" s="267" t="s">
        <v>626</v>
      </c>
      <c r="D947" s="266" t="s">
        <v>736</v>
      </c>
      <c r="E947" s="266"/>
      <c r="F947" s="269" t="s">
        <v>699</v>
      </c>
      <c r="G947" s="2"/>
      <c r="H947" s="2"/>
      <c r="I947" s="384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</row>
    <row r="948" spans="1:43" x14ac:dyDescent="0.25">
      <c r="A948" s="20"/>
      <c r="B948" s="267" t="s">
        <v>5045</v>
      </c>
      <c r="C948" s="268" t="s">
        <v>604</v>
      </c>
      <c r="D948" s="266" t="s">
        <v>737</v>
      </c>
      <c r="E948" s="266"/>
      <c r="F948" s="266" t="s">
        <v>718</v>
      </c>
      <c r="G948" s="2"/>
      <c r="H948" s="2"/>
      <c r="I948" s="384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</row>
    <row r="949" spans="1:43" x14ac:dyDescent="0.25">
      <c r="A949" s="20"/>
      <c r="B949" s="267" t="s">
        <v>749</v>
      </c>
      <c r="C949" s="267" t="s">
        <v>663</v>
      </c>
      <c r="D949" s="266" t="s">
        <v>615</v>
      </c>
      <c r="E949" s="266"/>
      <c r="F949" s="266" t="s">
        <v>699</v>
      </c>
      <c r="G949" s="2"/>
      <c r="H949" s="2"/>
      <c r="I949" s="384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</row>
    <row r="950" spans="1:43" x14ac:dyDescent="0.25">
      <c r="A950" s="20"/>
      <c r="B950" s="267" t="s">
        <v>5834</v>
      </c>
      <c r="C950" s="268" t="s">
        <v>1552</v>
      </c>
      <c r="D950" s="266" t="s">
        <v>692</v>
      </c>
      <c r="E950" s="266"/>
      <c r="F950" s="266" t="s">
        <v>702</v>
      </c>
      <c r="G950" s="2"/>
      <c r="H950" s="2"/>
      <c r="I950" s="384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</row>
    <row r="951" spans="1:43" x14ac:dyDescent="0.25">
      <c r="A951" s="20"/>
      <c r="B951" s="267" t="s">
        <v>5811</v>
      </c>
      <c r="C951" s="268" t="s">
        <v>5812</v>
      </c>
      <c r="D951" s="266" t="s">
        <v>750</v>
      </c>
      <c r="E951" s="266"/>
      <c r="F951" s="266" t="s">
        <v>699</v>
      </c>
      <c r="G951" s="2"/>
      <c r="H951" s="2"/>
      <c r="I951" s="384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</row>
    <row r="952" spans="1:43" x14ac:dyDescent="0.25">
      <c r="A952" s="20"/>
      <c r="B952" s="267"/>
      <c r="C952" s="267"/>
      <c r="D952" s="266"/>
      <c r="E952" s="266"/>
      <c r="F952" s="479"/>
      <c r="G952" s="2"/>
      <c r="H952" s="2"/>
      <c r="I952" s="384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</row>
    <row r="953" spans="1:43" x14ac:dyDescent="0.25">
      <c r="A953" s="20"/>
      <c r="B953" s="267"/>
      <c r="C953" s="267"/>
      <c r="D953" s="266"/>
      <c r="E953" s="269"/>
      <c r="F953" s="479"/>
      <c r="G953" s="2"/>
      <c r="H953" s="2"/>
      <c r="I953" s="384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</row>
    <row r="954" spans="1:43" x14ac:dyDescent="0.25">
      <c r="A954" s="20"/>
      <c r="B954" s="267"/>
      <c r="C954" s="267"/>
      <c r="D954" s="266"/>
      <c r="E954" s="266"/>
      <c r="F954" s="479"/>
      <c r="G954" s="2"/>
      <c r="H954" s="2"/>
      <c r="I954" s="384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</row>
    <row r="955" spans="1:43" x14ac:dyDescent="0.25">
      <c r="A955" s="20"/>
      <c r="B955" s="268"/>
      <c r="C955" s="268"/>
      <c r="D955" s="266"/>
      <c r="E955" s="266"/>
      <c r="F955" s="479"/>
      <c r="G955" s="2"/>
      <c r="H955" s="2"/>
      <c r="I955" s="384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</row>
    <row r="956" spans="1:43" x14ac:dyDescent="0.25">
      <c r="A956" s="20"/>
      <c r="B956" s="267"/>
      <c r="C956" s="268"/>
      <c r="D956" s="266"/>
      <c r="E956" s="266"/>
      <c r="F956" s="478"/>
      <c r="G956" s="2"/>
      <c r="H956" s="2"/>
      <c r="I956" s="384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</row>
    <row r="957" spans="1:43" x14ac:dyDescent="0.25">
      <c r="A957" s="20"/>
      <c r="B957" s="267"/>
      <c r="C957" s="268"/>
      <c r="D957" s="266"/>
      <c r="E957" s="266"/>
      <c r="F957" s="478"/>
      <c r="G957" s="2"/>
      <c r="H957" s="2"/>
      <c r="I957" s="384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</row>
    <row r="958" spans="1:43" x14ac:dyDescent="0.25">
      <c r="A958" s="20"/>
      <c r="B958" s="267"/>
      <c r="C958" s="268"/>
      <c r="D958" s="266"/>
      <c r="E958" s="266"/>
      <c r="F958" s="478"/>
      <c r="G958" s="2"/>
      <c r="H958" s="2"/>
      <c r="I958" s="384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</row>
    <row r="959" spans="1:43" x14ac:dyDescent="0.25">
      <c r="A959" s="20"/>
      <c r="B959" s="267"/>
      <c r="C959" s="268"/>
      <c r="D959" s="266"/>
      <c r="E959" s="266"/>
      <c r="F959" s="478"/>
      <c r="G959" s="2"/>
      <c r="H959" s="2"/>
      <c r="I959" s="384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</row>
    <row r="960" spans="1:43" x14ac:dyDescent="0.25">
      <c r="A960" s="20"/>
      <c r="B960" s="267"/>
      <c r="C960" s="268"/>
      <c r="D960" s="266"/>
      <c r="E960" s="266"/>
      <c r="F960" s="478"/>
      <c r="G960" s="2"/>
      <c r="H960" s="2"/>
      <c r="I960" s="384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</row>
    <row r="961" spans="1:43" x14ac:dyDescent="0.25">
      <c r="A961" s="20"/>
      <c r="B961" s="267"/>
      <c r="C961" s="268"/>
      <c r="D961" s="266"/>
      <c r="E961" s="266"/>
      <c r="F961" s="478"/>
      <c r="G961" s="2"/>
      <c r="H961" s="2"/>
      <c r="I961" s="384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</row>
    <row r="962" spans="1:43" x14ac:dyDescent="0.25">
      <c r="A962" s="20"/>
      <c r="B962" s="267"/>
      <c r="C962" s="268"/>
      <c r="D962" s="266"/>
      <c r="E962" s="266"/>
      <c r="F962" s="478"/>
      <c r="G962" s="2"/>
      <c r="H962" s="2"/>
      <c r="I962" s="384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</row>
    <row r="963" spans="1:43" x14ac:dyDescent="0.25">
      <c r="A963" s="20"/>
      <c r="B963" s="267"/>
      <c r="C963" s="268"/>
      <c r="D963" s="266"/>
      <c r="E963" s="266"/>
      <c r="F963" s="478"/>
      <c r="G963" s="2"/>
      <c r="H963" s="2"/>
      <c r="I963" s="384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</row>
    <row r="964" spans="1:43" x14ac:dyDescent="0.25">
      <c r="A964" s="20"/>
      <c r="B964" s="267"/>
      <c r="C964" s="268"/>
      <c r="D964" s="266"/>
      <c r="E964" s="266"/>
      <c r="F964" s="478"/>
      <c r="G964" s="2"/>
      <c r="H964" s="2"/>
      <c r="I964" s="384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</row>
    <row r="965" spans="1:43" x14ac:dyDescent="0.25">
      <c r="A965" s="20"/>
      <c r="B965" s="267"/>
      <c r="C965" s="268"/>
      <c r="D965" s="266"/>
      <c r="E965" s="266"/>
      <c r="F965" s="478"/>
      <c r="G965" s="2"/>
      <c r="H965" s="2"/>
      <c r="I965" s="384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</row>
    <row r="966" spans="1:43" x14ac:dyDescent="0.25">
      <c r="A966" s="20"/>
      <c r="B966" s="267"/>
      <c r="C966" s="268"/>
      <c r="D966" s="266"/>
      <c r="E966" s="266"/>
      <c r="F966" s="478"/>
      <c r="G966" s="2"/>
      <c r="H966" s="2"/>
      <c r="I966" s="384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</row>
    <row r="967" spans="1:43" x14ac:dyDescent="0.25">
      <c r="A967" s="20"/>
      <c r="B967" s="267"/>
      <c r="C967" s="268"/>
      <c r="D967" s="266"/>
      <c r="E967" s="266"/>
      <c r="F967" s="478"/>
      <c r="G967" s="2"/>
      <c r="H967" s="2"/>
      <c r="I967" s="384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</row>
    <row r="968" spans="1:43" x14ac:dyDescent="0.25">
      <c r="A968" s="20"/>
      <c r="B968" s="267"/>
      <c r="C968" s="268"/>
      <c r="D968" s="266"/>
      <c r="E968" s="266"/>
      <c r="F968" s="478"/>
      <c r="G968" s="2"/>
      <c r="H968" s="2"/>
      <c r="I968" s="384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</row>
    <row r="969" spans="1:43" x14ac:dyDescent="0.25">
      <c r="A969" s="20"/>
      <c r="B969" s="267"/>
      <c r="C969" s="268"/>
      <c r="D969" s="266"/>
      <c r="E969" s="266"/>
      <c r="F969" s="478"/>
      <c r="G969" s="2"/>
      <c r="H969" s="2"/>
      <c r="I969" s="384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</row>
    <row r="970" spans="1:43" x14ac:dyDescent="0.25">
      <c r="A970" s="20"/>
      <c r="B970" s="267"/>
      <c r="C970" s="268"/>
      <c r="D970" s="266"/>
      <c r="E970" s="266"/>
      <c r="F970" s="478"/>
      <c r="G970" s="2"/>
      <c r="H970" s="2"/>
      <c r="I970" s="384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</row>
    <row r="971" spans="1:43" x14ac:dyDescent="0.25">
      <c r="A971" s="20"/>
      <c r="B971" s="267"/>
      <c r="C971" s="268"/>
      <c r="D971" s="266"/>
      <c r="E971" s="266"/>
      <c r="F971" s="478"/>
      <c r="G971" s="2"/>
      <c r="H971" s="2"/>
      <c r="I971" s="384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</row>
    <row r="972" spans="1:43" x14ac:dyDescent="0.25">
      <c r="A972" s="20"/>
      <c r="B972" s="267"/>
      <c r="C972" s="268"/>
      <c r="D972" s="266"/>
      <c r="E972" s="266"/>
      <c r="F972" s="478"/>
      <c r="G972" s="2"/>
      <c r="H972" s="2"/>
      <c r="I972" s="384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</row>
    <row r="973" spans="1:43" x14ac:dyDescent="0.25">
      <c r="A973" s="20"/>
      <c r="B973" s="267"/>
      <c r="C973" s="268"/>
      <c r="D973" s="266"/>
      <c r="E973" s="266"/>
      <c r="F973" s="478"/>
      <c r="G973" s="2"/>
      <c r="H973" s="2"/>
      <c r="I973" s="384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</row>
    <row r="974" spans="1:43" x14ac:dyDescent="0.25">
      <c r="A974" s="20"/>
      <c r="B974" s="267"/>
      <c r="C974" s="268"/>
      <c r="D974" s="266"/>
      <c r="E974" s="266"/>
      <c r="F974" s="478"/>
      <c r="G974" s="2"/>
      <c r="H974" s="2"/>
      <c r="I974" s="384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</row>
    <row r="975" spans="1:43" x14ac:dyDescent="0.25">
      <c r="A975" s="20"/>
      <c r="B975" s="267"/>
      <c r="C975" s="268"/>
      <c r="D975" s="266"/>
      <c r="E975" s="266"/>
      <c r="F975" s="478"/>
      <c r="G975" s="2"/>
      <c r="H975" s="2"/>
      <c r="I975" s="384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</row>
    <row r="976" spans="1:43" x14ac:dyDescent="0.25">
      <c r="A976" s="20"/>
      <c r="B976" s="267"/>
      <c r="C976" s="268"/>
      <c r="D976" s="266"/>
      <c r="E976" s="266"/>
      <c r="F976" s="478"/>
      <c r="G976" s="2"/>
      <c r="H976" s="2"/>
      <c r="I976" s="384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</row>
    <row r="977" spans="1:43" x14ac:dyDescent="0.25">
      <c r="A977" s="20"/>
      <c r="B977" s="267"/>
      <c r="C977" s="268"/>
      <c r="D977" s="266"/>
      <c r="E977" s="266"/>
      <c r="F977" s="478"/>
      <c r="G977" s="2"/>
      <c r="H977" s="2"/>
      <c r="I977" s="384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</row>
    <row r="978" spans="1:43" x14ac:dyDescent="0.25">
      <c r="A978" s="20"/>
      <c r="B978" s="267"/>
      <c r="C978" s="268"/>
      <c r="D978" s="266"/>
      <c r="E978" s="266"/>
      <c r="F978" s="478"/>
      <c r="G978" s="2"/>
      <c r="H978" s="2"/>
      <c r="I978" s="384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</row>
    <row r="979" spans="1:43" x14ac:dyDescent="0.25">
      <c r="A979" s="20"/>
      <c r="B979" s="267"/>
      <c r="C979" s="268"/>
      <c r="D979" s="266"/>
      <c r="E979" s="266"/>
      <c r="F979" s="478"/>
      <c r="G979" s="2"/>
      <c r="H979" s="2"/>
      <c r="I979" s="384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</row>
    <row r="980" spans="1:43" x14ac:dyDescent="0.25">
      <c r="A980" s="20"/>
      <c r="B980" s="267"/>
      <c r="C980" s="268"/>
      <c r="D980" s="266"/>
      <c r="E980" s="266"/>
      <c r="F980" s="478"/>
      <c r="G980" s="2"/>
      <c r="H980" s="2"/>
      <c r="I980" s="384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</row>
    <row r="981" spans="1:43" x14ac:dyDescent="0.25">
      <c r="A981" s="20"/>
      <c r="B981" s="267"/>
      <c r="C981" s="268"/>
      <c r="D981" s="266"/>
      <c r="E981" s="266"/>
      <c r="F981" s="478"/>
      <c r="G981" s="2"/>
      <c r="H981" s="2"/>
      <c r="I981" s="384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</row>
    <row r="982" spans="1:43" x14ac:dyDescent="0.25">
      <c r="A982" s="20"/>
      <c r="B982" s="267"/>
      <c r="C982" s="268"/>
      <c r="D982" s="266"/>
      <c r="E982" s="266"/>
      <c r="F982" s="478"/>
      <c r="G982" s="2"/>
      <c r="H982" s="2"/>
      <c r="I982" s="384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</row>
    <row r="983" spans="1:43" x14ac:dyDescent="0.25">
      <c r="A983" s="20"/>
      <c r="B983" s="267"/>
      <c r="C983" s="268"/>
      <c r="D983" s="266"/>
      <c r="E983" s="266"/>
      <c r="F983" s="478"/>
      <c r="G983" s="2"/>
      <c r="H983" s="2"/>
      <c r="I983" s="384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</row>
    <row r="984" spans="1:43" x14ac:dyDescent="0.25">
      <c r="A984" s="20"/>
      <c r="B984" s="267"/>
      <c r="C984" s="268"/>
      <c r="D984" s="266"/>
      <c r="E984" s="266"/>
      <c r="F984" s="478"/>
      <c r="G984" s="2"/>
      <c r="H984" s="2"/>
      <c r="I984" s="384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</row>
    <row r="985" spans="1:43" x14ac:dyDescent="0.25">
      <c r="A985" s="20"/>
      <c r="B985" s="267"/>
      <c r="C985" s="268"/>
      <c r="D985" s="266"/>
      <c r="E985" s="266"/>
      <c r="F985" s="478"/>
      <c r="G985" s="2"/>
      <c r="H985" s="2"/>
      <c r="I985" s="384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</row>
    <row r="986" spans="1:43" x14ac:dyDescent="0.25">
      <c r="A986" s="20"/>
      <c r="B986" s="267"/>
      <c r="C986" s="268"/>
      <c r="D986" s="266"/>
      <c r="E986" s="266"/>
      <c r="F986" s="478"/>
      <c r="G986" s="2"/>
      <c r="H986" s="2"/>
      <c r="I986" s="384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</row>
    <row r="987" spans="1:43" x14ac:dyDescent="0.25">
      <c r="A987" s="20"/>
      <c r="B987" s="267"/>
      <c r="C987" s="268"/>
      <c r="D987" s="266"/>
      <c r="E987" s="266"/>
      <c r="F987" s="478"/>
      <c r="G987" s="2"/>
      <c r="H987" s="2"/>
      <c r="I987" s="384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</row>
    <row r="988" spans="1:43" x14ac:dyDescent="0.25">
      <c r="A988" s="20"/>
      <c r="B988" s="267"/>
      <c r="C988" s="268"/>
      <c r="D988" s="266"/>
      <c r="E988" s="266"/>
      <c r="F988" s="478"/>
      <c r="G988" s="2"/>
      <c r="H988" s="2"/>
      <c r="I988" s="384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</row>
    <row r="989" spans="1:43" x14ac:dyDescent="0.25">
      <c r="A989" s="20"/>
      <c r="B989" s="267"/>
      <c r="C989" s="268"/>
      <c r="D989" s="266"/>
      <c r="E989" s="266"/>
      <c r="F989" s="478"/>
      <c r="G989" s="2"/>
      <c r="H989" s="2"/>
      <c r="I989" s="384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</row>
    <row r="990" spans="1:43" x14ac:dyDescent="0.25">
      <c r="A990" s="20"/>
      <c r="B990" s="267"/>
      <c r="C990" s="268"/>
      <c r="D990" s="266"/>
      <c r="E990" s="266"/>
      <c r="F990" s="478"/>
      <c r="G990" s="2"/>
      <c r="H990" s="2"/>
      <c r="I990" s="384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</row>
    <row r="991" spans="1:43" x14ac:dyDescent="0.25">
      <c r="A991" s="20"/>
      <c r="B991" s="267"/>
      <c r="C991" s="268"/>
      <c r="D991" s="266"/>
      <c r="E991" s="266"/>
      <c r="F991" s="478"/>
      <c r="G991" s="2"/>
      <c r="H991" s="2"/>
      <c r="I991" s="384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</row>
    <row r="992" spans="1:43" x14ac:dyDescent="0.25">
      <c r="A992" s="20"/>
      <c r="B992" s="267"/>
      <c r="C992" s="268"/>
      <c r="D992" s="266"/>
      <c r="E992" s="266"/>
      <c r="F992" s="478"/>
      <c r="G992" s="2"/>
      <c r="H992" s="2"/>
      <c r="I992" s="384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</row>
    <row r="993" spans="1:43" x14ac:dyDescent="0.25">
      <c r="A993" s="20"/>
      <c r="B993" s="267"/>
      <c r="C993" s="268"/>
      <c r="D993" s="266"/>
      <c r="E993" s="266"/>
      <c r="F993" s="478"/>
      <c r="G993" s="2"/>
      <c r="H993" s="2"/>
      <c r="I993" s="384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</row>
    <row r="994" spans="1:43" x14ac:dyDescent="0.25">
      <c r="A994" s="20"/>
      <c r="B994" s="267"/>
      <c r="C994" s="268"/>
      <c r="D994" s="266"/>
      <c r="E994" s="266"/>
      <c r="F994" s="478"/>
      <c r="G994" s="2"/>
      <c r="H994" s="2"/>
      <c r="I994" s="384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</row>
    <row r="995" spans="1:43" x14ac:dyDescent="0.25">
      <c r="A995" s="20"/>
      <c r="B995" s="267"/>
      <c r="C995" s="268"/>
      <c r="D995" s="266"/>
      <c r="E995" s="266"/>
      <c r="F995" s="478"/>
      <c r="G995" s="2"/>
      <c r="H995" s="2"/>
      <c r="I995" s="384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</row>
    <row r="996" spans="1:43" x14ac:dyDescent="0.25">
      <c r="A996" s="20"/>
      <c r="B996" s="267"/>
      <c r="C996" s="268"/>
      <c r="D996" s="266"/>
      <c r="E996" s="266"/>
      <c r="F996" s="478"/>
      <c r="G996" s="2"/>
      <c r="H996" s="2"/>
      <c r="I996" s="384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</row>
    <row r="997" spans="1:43" x14ac:dyDescent="0.25">
      <c r="A997" s="20"/>
      <c r="B997" s="267"/>
      <c r="C997" s="268"/>
      <c r="D997" s="266"/>
      <c r="E997" s="266"/>
      <c r="F997" s="478"/>
      <c r="G997" s="2"/>
      <c r="H997" s="2"/>
      <c r="I997" s="384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</row>
    <row r="998" spans="1:43" x14ac:dyDescent="0.25">
      <c r="A998" s="20"/>
      <c r="B998" s="267"/>
      <c r="C998" s="268"/>
      <c r="D998" s="266"/>
      <c r="E998" s="266"/>
      <c r="F998" s="478"/>
      <c r="G998" s="2"/>
      <c r="H998" s="2"/>
      <c r="I998" s="384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</row>
    <row r="999" spans="1:43" x14ac:dyDescent="0.25">
      <c r="A999" s="20"/>
      <c r="B999" s="267"/>
      <c r="C999" s="268"/>
      <c r="D999" s="266"/>
      <c r="E999" s="266"/>
      <c r="F999" s="478"/>
      <c r="G999" s="2"/>
      <c r="H999" s="2"/>
      <c r="I999" s="384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  <c r="AQ999" s="79"/>
    </row>
    <row r="1000" spans="1:43" x14ac:dyDescent="0.25">
      <c r="A1000" s="20"/>
      <c r="B1000" s="267"/>
      <c r="C1000" s="268"/>
      <c r="D1000" s="266"/>
      <c r="E1000" s="266"/>
      <c r="F1000" s="478"/>
      <c r="G1000" s="2"/>
      <c r="H1000" s="2"/>
      <c r="I1000" s="384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  <c r="AQ1000" s="79"/>
    </row>
    <row r="1001" spans="1:43" x14ac:dyDescent="0.25">
      <c r="A1001" s="20"/>
      <c r="B1001" s="267"/>
      <c r="C1001" s="268"/>
      <c r="D1001" s="266"/>
      <c r="E1001" s="266"/>
      <c r="F1001" s="478"/>
      <c r="G1001" s="2"/>
      <c r="H1001" s="2"/>
      <c r="I1001" s="384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  <c r="AD1001" s="79"/>
      <c r="AE1001" s="79"/>
      <c r="AF1001" s="79"/>
      <c r="AG1001" s="79"/>
      <c r="AH1001" s="79"/>
      <c r="AI1001" s="79"/>
      <c r="AJ1001" s="79"/>
      <c r="AK1001" s="79"/>
      <c r="AL1001" s="79"/>
      <c r="AM1001" s="79"/>
      <c r="AN1001" s="79"/>
      <c r="AO1001" s="79"/>
      <c r="AP1001" s="79"/>
      <c r="AQ1001" s="79"/>
    </row>
    <row r="1002" spans="1:43" x14ac:dyDescent="0.25">
      <c r="A1002" s="20"/>
      <c r="B1002" s="267"/>
      <c r="C1002" s="268"/>
      <c r="D1002" s="266"/>
      <c r="E1002" s="266"/>
      <c r="F1002" s="478"/>
      <c r="G1002" s="2"/>
      <c r="H1002" s="2"/>
      <c r="I1002" s="384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  <c r="AC1002" s="79"/>
      <c r="AD1002" s="79"/>
      <c r="AE1002" s="79"/>
      <c r="AF1002" s="79"/>
      <c r="AG1002" s="79"/>
      <c r="AH1002" s="79"/>
      <c r="AI1002" s="79"/>
      <c r="AJ1002" s="79"/>
      <c r="AK1002" s="79"/>
      <c r="AL1002" s="79"/>
      <c r="AM1002" s="79"/>
      <c r="AN1002" s="79"/>
      <c r="AO1002" s="79"/>
      <c r="AP1002" s="79"/>
      <c r="AQ1002" s="79"/>
    </row>
    <row r="1003" spans="1:43" x14ac:dyDescent="0.25">
      <c r="A1003" s="20"/>
      <c r="B1003" s="267"/>
      <c r="C1003" s="268"/>
      <c r="D1003" s="266"/>
      <c r="E1003" s="266"/>
      <c r="F1003" s="478"/>
      <c r="G1003" s="2"/>
      <c r="H1003" s="2"/>
      <c r="I1003" s="384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  <c r="AC1003" s="79"/>
      <c r="AD1003" s="79"/>
      <c r="AE1003" s="79"/>
      <c r="AF1003" s="79"/>
      <c r="AG1003" s="79"/>
      <c r="AH1003" s="79"/>
      <c r="AI1003" s="79"/>
      <c r="AJ1003" s="79"/>
      <c r="AK1003" s="79"/>
      <c r="AL1003" s="79"/>
      <c r="AM1003" s="79"/>
      <c r="AN1003" s="79"/>
      <c r="AO1003" s="79"/>
      <c r="AP1003" s="79"/>
      <c r="AQ1003" s="79"/>
    </row>
    <row r="1004" spans="1:43" x14ac:dyDescent="0.25">
      <c r="A1004" s="20"/>
      <c r="B1004" s="267"/>
      <c r="C1004" s="268"/>
      <c r="D1004" s="266"/>
      <c r="E1004" s="266"/>
      <c r="F1004" s="478"/>
      <c r="G1004" s="2"/>
      <c r="H1004" s="2"/>
      <c r="I1004" s="384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  <c r="AC1004" s="79"/>
      <c r="AD1004" s="79"/>
      <c r="AE1004" s="79"/>
      <c r="AF1004" s="79"/>
      <c r="AG1004" s="79"/>
      <c r="AH1004" s="79"/>
      <c r="AI1004" s="79"/>
      <c r="AJ1004" s="79"/>
      <c r="AK1004" s="79"/>
      <c r="AL1004" s="79"/>
      <c r="AM1004" s="79"/>
      <c r="AN1004" s="79"/>
      <c r="AO1004" s="79"/>
      <c r="AP1004" s="79"/>
      <c r="AQ1004" s="79"/>
    </row>
    <row r="1005" spans="1:43" x14ac:dyDescent="0.25">
      <c r="A1005" s="20"/>
      <c r="B1005" s="267"/>
      <c r="C1005" s="268"/>
      <c r="D1005" s="266"/>
      <c r="E1005" s="266"/>
      <c r="F1005" s="478"/>
      <c r="G1005" s="2"/>
      <c r="H1005" s="2"/>
      <c r="I1005" s="384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  <c r="AB1005" s="79"/>
      <c r="AC1005" s="79"/>
      <c r="AD1005" s="79"/>
      <c r="AE1005" s="79"/>
      <c r="AF1005" s="79"/>
      <c r="AG1005" s="79"/>
      <c r="AH1005" s="79"/>
      <c r="AI1005" s="79"/>
      <c r="AJ1005" s="79"/>
      <c r="AK1005" s="79"/>
      <c r="AL1005" s="79"/>
      <c r="AM1005" s="79"/>
      <c r="AN1005" s="79"/>
      <c r="AO1005" s="79"/>
      <c r="AP1005" s="79"/>
      <c r="AQ1005" s="79"/>
    </row>
    <row r="1006" spans="1:43" x14ac:dyDescent="0.25">
      <c r="A1006" s="20"/>
      <c r="B1006" s="267"/>
      <c r="C1006" s="268"/>
      <c r="D1006" s="266"/>
      <c r="E1006" s="266"/>
      <c r="F1006" s="478"/>
      <c r="G1006" s="2"/>
      <c r="H1006" s="2"/>
      <c r="I1006" s="384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  <c r="AC1006" s="79"/>
      <c r="AD1006" s="79"/>
      <c r="AE1006" s="79"/>
      <c r="AF1006" s="79"/>
      <c r="AG1006" s="79"/>
      <c r="AH1006" s="79"/>
      <c r="AI1006" s="79"/>
      <c r="AJ1006" s="79"/>
      <c r="AK1006" s="79"/>
      <c r="AL1006" s="79"/>
      <c r="AM1006" s="79"/>
      <c r="AN1006" s="79"/>
      <c r="AO1006" s="79"/>
      <c r="AP1006" s="79"/>
      <c r="AQ1006" s="79"/>
    </row>
    <row r="1007" spans="1:43" x14ac:dyDescent="0.25">
      <c r="A1007" s="20"/>
      <c r="B1007" s="267"/>
      <c r="C1007" s="268"/>
      <c r="D1007" s="266"/>
      <c r="E1007" s="266"/>
      <c r="F1007" s="478"/>
      <c r="G1007" s="2"/>
      <c r="H1007" s="2"/>
      <c r="I1007" s="384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  <c r="AB1007" s="79"/>
      <c r="AC1007" s="79"/>
      <c r="AD1007" s="79"/>
      <c r="AE1007" s="79"/>
      <c r="AF1007" s="79"/>
      <c r="AG1007" s="79"/>
      <c r="AH1007" s="79"/>
      <c r="AI1007" s="79"/>
      <c r="AJ1007" s="79"/>
      <c r="AK1007" s="79"/>
      <c r="AL1007" s="79"/>
      <c r="AM1007" s="79"/>
      <c r="AN1007" s="79"/>
      <c r="AO1007" s="79"/>
      <c r="AP1007" s="79"/>
      <c r="AQ1007" s="79"/>
    </row>
    <row r="1008" spans="1:43" x14ac:dyDescent="0.25">
      <c r="A1008" s="20"/>
      <c r="B1008" s="267"/>
      <c r="C1008" s="268"/>
      <c r="D1008" s="266"/>
      <c r="E1008" s="266"/>
      <c r="F1008" s="478"/>
      <c r="G1008" s="2"/>
      <c r="H1008" s="2"/>
      <c r="I1008" s="384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  <c r="AB1008" s="79"/>
      <c r="AC1008" s="79"/>
      <c r="AD1008" s="79"/>
      <c r="AE1008" s="79"/>
      <c r="AF1008" s="79"/>
      <c r="AG1008" s="79"/>
      <c r="AH1008" s="79"/>
      <c r="AI1008" s="79"/>
      <c r="AJ1008" s="79"/>
      <c r="AK1008" s="79"/>
      <c r="AL1008" s="79"/>
      <c r="AM1008" s="79"/>
      <c r="AN1008" s="79"/>
      <c r="AO1008" s="79"/>
      <c r="AP1008" s="79"/>
      <c r="AQ1008" s="79"/>
    </row>
    <row r="1009" spans="1:43" x14ac:dyDescent="0.25">
      <c r="A1009" s="20"/>
      <c r="B1009" s="267"/>
      <c r="C1009" s="268"/>
      <c r="D1009" s="266"/>
      <c r="E1009" s="266"/>
      <c r="F1009" s="478"/>
      <c r="G1009" s="2"/>
      <c r="H1009" s="2"/>
      <c r="I1009" s="384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  <c r="AB1009" s="79"/>
      <c r="AC1009" s="79"/>
      <c r="AD1009" s="79"/>
      <c r="AE1009" s="79"/>
      <c r="AF1009" s="79"/>
      <c r="AG1009" s="79"/>
      <c r="AH1009" s="79"/>
      <c r="AI1009" s="79"/>
      <c r="AJ1009" s="79"/>
      <c r="AK1009" s="79"/>
      <c r="AL1009" s="79"/>
      <c r="AM1009" s="79"/>
      <c r="AN1009" s="79"/>
      <c r="AO1009" s="79"/>
      <c r="AP1009" s="79"/>
      <c r="AQ1009" s="79"/>
    </row>
    <row r="1010" spans="1:43" x14ac:dyDescent="0.25">
      <c r="A1010" s="20"/>
      <c r="B1010" s="267"/>
      <c r="C1010" s="268"/>
      <c r="D1010" s="266"/>
      <c r="E1010" s="266"/>
      <c r="F1010" s="478"/>
      <c r="G1010" s="2"/>
      <c r="H1010" s="2"/>
      <c r="I1010" s="384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  <c r="AB1010" s="79"/>
      <c r="AC1010" s="79"/>
      <c r="AD1010" s="79"/>
      <c r="AE1010" s="79"/>
      <c r="AF1010" s="79"/>
      <c r="AG1010" s="79"/>
      <c r="AH1010" s="79"/>
      <c r="AI1010" s="79"/>
      <c r="AJ1010" s="79"/>
      <c r="AK1010" s="79"/>
      <c r="AL1010" s="79"/>
      <c r="AM1010" s="79"/>
      <c r="AN1010" s="79"/>
      <c r="AO1010" s="79"/>
      <c r="AP1010" s="79"/>
      <c r="AQ1010" s="79"/>
    </row>
    <row r="1011" spans="1:43" x14ac:dyDescent="0.25">
      <c r="A1011" s="20"/>
      <c r="B1011" s="267"/>
      <c r="C1011" s="268"/>
      <c r="D1011" s="266"/>
      <c r="E1011" s="266"/>
      <c r="F1011" s="478"/>
      <c r="G1011" s="2"/>
      <c r="H1011" s="2"/>
      <c r="I1011" s="384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  <c r="AB1011" s="79"/>
      <c r="AC1011" s="79"/>
      <c r="AD1011" s="79"/>
      <c r="AE1011" s="79"/>
      <c r="AF1011" s="79"/>
      <c r="AG1011" s="79"/>
      <c r="AH1011" s="79"/>
      <c r="AI1011" s="79"/>
      <c r="AJ1011" s="79"/>
      <c r="AK1011" s="79"/>
      <c r="AL1011" s="79"/>
      <c r="AM1011" s="79"/>
      <c r="AN1011" s="79"/>
      <c r="AO1011" s="79"/>
      <c r="AP1011" s="79"/>
      <c r="AQ1011" s="79"/>
    </row>
    <row r="1012" spans="1:43" x14ac:dyDescent="0.25">
      <c r="A1012" s="20"/>
      <c r="B1012" s="267"/>
      <c r="C1012" s="268"/>
      <c r="D1012" s="266"/>
      <c r="E1012" s="266"/>
      <c r="F1012" s="478"/>
      <c r="G1012" s="2"/>
      <c r="H1012" s="2"/>
      <c r="I1012" s="384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  <c r="AB1012" s="79"/>
      <c r="AC1012" s="79"/>
      <c r="AD1012" s="79"/>
      <c r="AE1012" s="79"/>
      <c r="AF1012" s="79"/>
      <c r="AG1012" s="79"/>
      <c r="AH1012" s="79"/>
      <c r="AI1012" s="79"/>
      <c r="AJ1012" s="79"/>
      <c r="AK1012" s="79"/>
      <c r="AL1012" s="79"/>
      <c r="AM1012" s="79"/>
      <c r="AN1012" s="79"/>
      <c r="AO1012" s="79"/>
      <c r="AP1012" s="79"/>
      <c r="AQ1012" s="79"/>
    </row>
    <row r="1013" spans="1:43" x14ac:dyDescent="0.25">
      <c r="A1013" s="20"/>
      <c r="B1013" s="267"/>
      <c r="C1013" s="268"/>
      <c r="D1013" s="266"/>
      <c r="E1013" s="266"/>
      <c r="F1013" s="478"/>
      <c r="G1013" s="2"/>
      <c r="H1013" s="2"/>
      <c r="I1013" s="384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  <c r="AB1013" s="79"/>
      <c r="AC1013" s="79"/>
      <c r="AD1013" s="79"/>
      <c r="AE1013" s="79"/>
      <c r="AF1013" s="79"/>
      <c r="AG1013" s="79"/>
      <c r="AH1013" s="79"/>
      <c r="AI1013" s="79"/>
      <c r="AJ1013" s="79"/>
      <c r="AK1013" s="79"/>
      <c r="AL1013" s="79"/>
      <c r="AM1013" s="79"/>
      <c r="AN1013" s="79"/>
      <c r="AO1013" s="79"/>
      <c r="AP1013" s="79"/>
      <c r="AQ1013" s="79"/>
    </row>
    <row r="1014" spans="1:43" x14ac:dyDescent="0.25">
      <c r="A1014" s="20"/>
      <c r="B1014" s="267"/>
      <c r="C1014" s="268"/>
      <c r="D1014" s="266"/>
      <c r="E1014" s="266"/>
      <c r="F1014" s="478"/>
      <c r="G1014" s="2"/>
      <c r="H1014" s="2"/>
      <c r="I1014" s="384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  <c r="AB1014" s="79"/>
      <c r="AC1014" s="79"/>
      <c r="AD1014" s="79"/>
      <c r="AE1014" s="79"/>
      <c r="AF1014" s="79"/>
      <c r="AG1014" s="79"/>
      <c r="AH1014" s="79"/>
      <c r="AI1014" s="79"/>
      <c r="AJ1014" s="79"/>
      <c r="AK1014" s="79"/>
      <c r="AL1014" s="79"/>
      <c r="AM1014" s="79"/>
      <c r="AN1014" s="79"/>
      <c r="AO1014" s="79"/>
      <c r="AP1014" s="79"/>
      <c r="AQ1014" s="79"/>
    </row>
    <row r="1015" spans="1:43" x14ac:dyDescent="0.25">
      <c r="A1015" s="20"/>
      <c r="B1015" s="267"/>
      <c r="C1015" s="268"/>
      <c r="D1015" s="266"/>
      <c r="E1015" s="266"/>
      <c r="F1015" s="478"/>
      <c r="G1015" s="2"/>
      <c r="H1015" s="2"/>
      <c r="I1015" s="384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  <c r="AC1015" s="79"/>
      <c r="AD1015" s="79"/>
      <c r="AE1015" s="79"/>
      <c r="AF1015" s="79"/>
      <c r="AG1015" s="79"/>
      <c r="AH1015" s="79"/>
      <c r="AI1015" s="79"/>
      <c r="AJ1015" s="79"/>
      <c r="AK1015" s="79"/>
      <c r="AL1015" s="79"/>
      <c r="AM1015" s="79"/>
      <c r="AN1015" s="79"/>
      <c r="AO1015" s="79"/>
      <c r="AP1015" s="79"/>
      <c r="AQ1015" s="79"/>
    </row>
    <row r="1016" spans="1:43" x14ac:dyDescent="0.25">
      <c r="A1016" s="20"/>
      <c r="B1016" s="267"/>
      <c r="C1016" s="268"/>
      <c r="D1016" s="266"/>
      <c r="E1016" s="266"/>
      <c r="F1016" s="478"/>
      <c r="G1016" s="2"/>
      <c r="H1016" s="2"/>
      <c r="I1016" s="384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  <c r="AF1016" s="79"/>
      <c r="AG1016" s="79"/>
      <c r="AH1016" s="79"/>
      <c r="AI1016" s="79"/>
      <c r="AJ1016" s="79"/>
      <c r="AK1016" s="79"/>
      <c r="AL1016" s="79"/>
      <c r="AM1016" s="79"/>
      <c r="AN1016" s="79"/>
      <c r="AO1016" s="79"/>
      <c r="AP1016" s="79"/>
      <c r="AQ1016" s="79"/>
    </row>
    <row r="1017" spans="1:43" x14ac:dyDescent="0.25">
      <c r="A1017" s="20"/>
      <c r="B1017" s="267"/>
      <c r="C1017" s="268"/>
      <c r="D1017" s="266"/>
      <c r="E1017" s="266"/>
      <c r="F1017" s="478"/>
      <c r="G1017" s="2"/>
      <c r="H1017" s="2"/>
      <c r="I1017" s="384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  <c r="AC1017" s="79"/>
      <c r="AD1017" s="79"/>
      <c r="AE1017" s="79"/>
      <c r="AF1017" s="79"/>
      <c r="AG1017" s="79"/>
      <c r="AH1017" s="79"/>
      <c r="AI1017" s="79"/>
      <c r="AJ1017" s="79"/>
      <c r="AK1017" s="79"/>
      <c r="AL1017" s="79"/>
      <c r="AM1017" s="79"/>
      <c r="AN1017" s="79"/>
      <c r="AO1017" s="79"/>
      <c r="AP1017" s="79"/>
      <c r="AQ1017" s="79"/>
    </row>
    <row r="1018" spans="1:43" x14ac:dyDescent="0.25">
      <c r="A1018" s="20"/>
      <c r="B1018" s="267"/>
      <c r="C1018" s="268"/>
      <c r="D1018" s="266"/>
      <c r="E1018" s="266"/>
      <c r="F1018" s="478"/>
      <c r="G1018" s="2"/>
      <c r="H1018" s="2"/>
      <c r="I1018" s="384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  <c r="AC1018" s="79"/>
      <c r="AD1018" s="79"/>
      <c r="AE1018" s="79"/>
      <c r="AF1018" s="79"/>
      <c r="AG1018" s="79"/>
      <c r="AH1018" s="79"/>
      <c r="AI1018" s="79"/>
      <c r="AJ1018" s="79"/>
      <c r="AK1018" s="79"/>
      <c r="AL1018" s="79"/>
      <c r="AM1018" s="79"/>
      <c r="AN1018" s="79"/>
      <c r="AO1018" s="79"/>
      <c r="AP1018" s="79"/>
      <c r="AQ1018" s="79"/>
    </row>
    <row r="1019" spans="1:43" x14ac:dyDescent="0.25">
      <c r="A1019" s="20"/>
      <c r="B1019" s="267"/>
      <c r="C1019" s="268"/>
      <c r="D1019" s="266"/>
      <c r="E1019" s="266"/>
      <c r="F1019" s="478"/>
      <c r="G1019" s="2"/>
      <c r="H1019" s="2"/>
      <c r="I1019" s="384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  <c r="AB1019" s="79"/>
      <c r="AC1019" s="79"/>
      <c r="AD1019" s="79"/>
      <c r="AE1019" s="79"/>
      <c r="AF1019" s="79"/>
      <c r="AG1019" s="79"/>
      <c r="AH1019" s="79"/>
      <c r="AI1019" s="79"/>
      <c r="AJ1019" s="79"/>
      <c r="AK1019" s="79"/>
      <c r="AL1019" s="79"/>
      <c r="AM1019" s="79"/>
      <c r="AN1019" s="79"/>
      <c r="AO1019" s="79"/>
      <c r="AP1019" s="79"/>
      <c r="AQ1019" s="79"/>
    </row>
    <row r="1020" spans="1:43" x14ac:dyDescent="0.25">
      <c r="A1020" s="20"/>
      <c r="B1020" s="267"/>
      <c r="C1020" s="268"/>
      <c r="D1020" s="266"/>
      <c r="E1020" s="266"/>
      <c r="F1020" s="478"/>
      <c r="G1020" s="2"/>
      <c r="H1020" s="2"/>
      <c r="I1020" s="384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  <c r="AB1020" s="79"/>
      <c r="AC1020" s="79"/>
      <c r="AD1020" s="79"/>
      <c r="AE1020" s="79"/>
      <c r="AF1020" s="79"/>
      <c r="AG1020" s="79"/>
      <c r="AH1020" s="79"/>
      <c r="AI1020" s="79"/>
      <c r="AJ1020" s="79"/>
      <c r="AK1020" s="79"/>
      <c r="AL1020" s="79"/>
      <c r="AM1020" s="79"/>
      <c r="AN1020" s="79"/>
      <c r="AO1020" s="79"/>
      <c r="AP1020" s="79"/>
      <c r="AQ1020" s="79"/>
    </row>
    <row r="1021" spans="1:43" x14ac:dyDescent="0.25">
      <c r="A1021" s="20"/>
      <c r="B1021" s="267"/>
      <c r="C1021" s="268"/>
      <c r="D1021" s="266"/>
      <c r="E1021" s="266"/>
      <c r="F1021" s="478"/>
      <c r="G1021" s="2"/>
      <c r="H1021" s="2"/>
      <c r="I1021" s="384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  <c r="AB1021" s="79"/>
      <c r="AC1021" s="79"/>
      <c r="AD1021" s="79"/>
      <c r="AE1021" s="79"/>
      <c r="AF1021" s="79"/>
      <c r="AG1021" s="79"/>
      <c r="AH1021" s="79"/>
      <c r="AI1021" s="79"/>
      <c r="AJ1021" s="79"/>
      <c r="AK1021" s="79"/>
      <c r="AL1021" s="79"/>
      <c r="AM1021" s="79"/>
      <c r="AN1021" s="79"/>
      <c r="AO1021" s="79"/>
      <c r="AP1021" s="79"/>
      <c r="AQ1021" s="79"/>
    </row>
    <row r="1022" spans="1:43" x14ac:dyDescent="0.25">
      <c r="A1022" s="20"/>
      <c r="B1022" s="267"/>
      <c r="C1022" s="268"/>
      <c r="D1022" s="266"/>
      <c r="E1022" s="266"/>
      <c r="F1022" s="478"/>
      <c r="G1022" s="2"/>
      <c r="H1022" s="2"/>
      <c r="I1022" s="384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  <c r="AA1022" s="79"/>
      <c r="AB1022" s="79"/>
      <c r="AC1022" s="79"/>
      <c r="AD1022" s="79"/>
      <c r="AE1022" s="79"/>
      <c r="AF1022" s="79"/>
      <c r="AG1022" s="79"/>
      <c r="AH1022" s="79"/>
      <c r="AI1022" s="79"/>
      <c r="AJ1022" s="79"/>
      <c r="AK1022" s="79"/>
      <c r="AL1022" s="79"/>
      <c r="AM1022" s="79"/>
      <c r="AN1022" s="79"/>
      <c r="AO1022" s="79"/>
      <c r="AP1022" s="79"/>
      <c r="AQ1022" s="79"/>
    </row>
    <row r="1023" spans="1:43" x14ac:dyDescent="0.25">
      <c r="A1023" s="20"/>
      <c r="B1023" s="267"/>
      <c r="C1023" s="268"/>
      <c r="D1023" s="266"/>
      <c r="E1023" s="266"/>
      <c r="F1023" s="478"/>
      <c r="G1023" s="2"/>
      <c r="H1023" s="2"/>
      <c r="I1023" s="384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  <c r="AA1023" s="79"/>
      <c r="AB1023" s="79"/>
      <c r="AC1023" s="79"/>
      <c r="AD1023" s="79"/>
      <c r="AE1023" s="79"/>
      <c r="AF1023" s="79"/>
      <c r="AG1023" s="79"/>
      <c r="AH1023" s="79"/>
      <c r="AI1023" s="79"/>
      <c r="AJ1023" s="79"/>
      <c r="AK1023" s="79"/>
      <c r="AL1023" s="79"/>
      <c r="AM1023" s="79"/>
      <c r="AN1023" s="79"/>
      <c r="AO1023" s="79"/>
      <c r="AP1023" s="79"/>
      <c r="AQ1023" s="79"/>
    </row>
    <row r="1024" spans="1:43" x14ac:dyDescent="0.25">
      <c r="A1024" s="20"/>
      <c r="B1024" s="267"/>
      <c r="C1024" s="268"/>
      <c r="D1024" s="266"/>
      <c r="E1024" s="266"/>
      <c r="F1024" s="478"/>
      <c r="G1024" s="2"/>
      <c r="H1024" s="2"/>
      <c r="I1024" s="384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  <c r="AB1024" s="79"/>
      <c r="AC1024" s="79"/>
      <c r="AD1024" s="79"/>
      <c r="AE1024" s="79"/>
      <c r="AF1024" s="79"/>
      <c r="AG1024" s="79"/>
      <c r="AH1024" s="79"/>
      <c r="AI1024" s="79"/>
      <c r="AJ1024" s="79"/>
      <c r="AK1024" s="79"/>
      <c r="AL1024" s="79"/>
      <c r="AM1024" s="79"/>
      <c r="AN1024" s="79"/>
      <c r="AO1024" s="79"/>
      <c r="AP1024" s="79"/>
      <c r="AQ1024" s="79"/>
    </row>
    <row r="1025" spans="1:43" x14ac:dyDescent="0.25">
      <c r="A1025" s="20"/>
      <c r="B1025" s="267"/>
      <c r="C1025" s="268"/>
      <c r="D1025" s="266"/>
      <c r="E1025" s="266"/>
      <c r="F1025" s="478"/>
      <c r="G1025" s="2"/>
      <c r="H1025" s="2"/>
      <c r="I1025" s="384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  <c r="AA1025" s="79"/>
      <c r="AB1025" s="79"/>
      <c r="AC1025" s="79"/>
      <c r="AD1025" s="79"/>
      <c r="AE1025" s="79"/>
      <c r="AF1025" s="79"/>
      <c r="AG1025" s="79"/>
      <c r="AH1025" s="79"/>
      <c r="AI1025" s="79"/>
      <c r="AJ1025" s="79"/>
      <c r="AK1025" s="79"/>
      <c r="AL1025" s="79"/>
      <c r="AM1025" s="79"/>
      <c r="AN1025" s="79"/>
      <c r="AO1025" s="79"/>
      <c r="AP1025" s="79"/>
      <c r="AQ1025" s="79"/>
    </row>
    <row r="1026" spans="1:43" x14ac:dyDescent="0.25">
      <c r="A1026" s="20"/>
      <c r="B1026" s="267"/>
      <c r="C1026" s="268"/>
      <c r="D1026" s="266"/>
      <c r="E1026" s="266"/>
      <c r="F1026" s="478"/>
      <c r="G1026" s="2"/>
      <c r="H1026" s="2"/>
      <c r="I1026" s="384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  <c r="AA1026" s="79"/>
      <c r="AB1026" s="79"/>
      <c r="AC1026" s="79"/>
      <c r="AD1026" s="79"/>
      <c r="AE1026" s="79"/>
      <c r="AF1026" s="79"/>
      <c r="AG1026" s="79"/>
      <c r="AH1026" s="79"/>
      <c r="AI1026" s="79"/>
      <c r="AJ1026" s="79"/>
      <c r="AK1026" s="79"/>
      <c r="AL1026" s="79"/>
      <c r="AM1026" s="79"/>
      <c r="AN1026" s="79"/>
      <c r="AO1026" s="79"/>
      <c r="AP1026" s="79"/>
      <c r="AQ1026" s="79"/>
    </row>
    <row r="1027" spans="1:43" x14ac:dyDescent="0.25">
      <c r="A1027" s="20"/>
      <c r="B1027" s="267"/>
      <c r="C1027" s="268"/>
      <c r="D1027" s="266"/>
      <c r="E1027" s="266"/>
      <c r="F1027" s="478"/>
      <c r="G1027" s="2"/>
      <c r="H1027" s="2"/>
      <c r="I1027" s="384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  <c r="AA1027" s="79"/>
      <c r="AB1027" s="79"/>
      <c r="AC1027" s="79"/>
      <c r="AD1027" s="79"/>
      <c r="AE1027" s="79"/>
      <c r="AF1027" s="79"/>
      <c r="AG1027" s="79"/>
      <c r="AH1027" s="79"/>
      <c r="AI1027" s="79"/>
      <c r="AJ1027" s="79"/>
      <c r="AK1027" s="79"/>
      <c r="AL1027" s="79"/>
      <c r="AM1027" s="79"/>
      <c r="AN1027" s="79"/>
      <c r="AO1027" s="79"/>
      <c r="AP1027" s="79"/>
      <c r="AQ1027" s="79"/>
    </row>
    <row r="1028" spans="1:43" x14ac:dyDescent="0.25">
      <c r="A1028" s="20"/>
      <c r="B1028" s="267"/>
      <c r="C1028" s="268"/>
      <c r="D1028" s="266"/>
      <c r="E1028" s="266"/>
      <c r="F1028" s="478"/>
      <c r="G1028" s="2"/>
      <c r="H1028" s="2"/>
      <c r="I1028" s="384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  <c r="AA1028" s="79"/>
      <c r="AB1028" s="79"/>
      <c r="AC1028" s="79"/>
      <c r="AD1028" s="79"/>
      <c r="AE1028" s="79"/>
      <c r="AF1028" s="79"/>
      <c r="AG1028" s="79"/>
      <c r="AH1028" s="79"/>
      <c r="AI1028" s="79"/>
      <c r="AJ1028" s="79"/>
      <c r="AK1028" s="79"/>
      <c r="AL1028" s="79"/>
      <c r="AM1028" s="79"/>
      <c r="AN1028" s="79"/>
      <c r="AO1028" s="79"/>
      <c r="AP1028" s="79"/>
      <c r="AQ1028" s="79"/>
    </row>
    <row r="1029" spans="1:43" x14ac:dyDescent="0.25">
      <c r="A1029" s="20"/>
      <c r="B1029" s="267"/>
      <c r="C1029" s="268"/>
      <c r="D1029" s="266"/>
      <c r="E1029" s="266"/>
      <c r="F1029" s="478"/>
      <c r="G1029" s="2"/>
      <c r="H1029" s="2"/>
      <c r="I1029" s="384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  <c r="AA1029" s="79"/>
      <c r="AB1029" s="79"/>
      <c r="AC1029" s="79"/>
      <c r="AD1029" s="79"/>
      <c r="AE1029" s="79"/>
      <c r="AF1029" s="79"/>
      <c r="AG1029" s="79"/>
      <c r="AH1029" s="79"/>
      <c r="AI1029" s="79"/>
      <c r="AJ1029" s="79"/>
      <c r="AK1029" s="79"/>
      <c r="AL1029" s="79"/>
      <c r="AM1029" s="79"/>
      <c r="AN1029" s="79"/>
      <c r="AO1029" s="79"/>
      <c r="AP1029" s="79"/>
      <c r="AQ1029" s="79"/>
    </row>
    <row r="1030" spans="1:43" x14ac:dyDescent="0.25">
      <c r="A1030" s="20"/>
      <c r="B1030" s="267"/>
      <c r="C1030" s="268"/>
      <c r="D1030" s="266"/>
      <c r="E1030" s="266"/>
      <c r="F1030" s="478"/>
      <c r="G1030" s="2"/>
      <c r="H1030" s="2"/>
      <c r="I1030" s="384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  <c r="AA1030" s="79"/>
      <c r="AB1030" s="79"/>
      <c r="AC1030" s="79"/>
      <c r="AD1030" s="79"/>
      <c r="AE1030" s="79"/>
      <c r="AF1030" s="79"/>
      <c r="AG1030" s="79"/>
      <c r="AH1030" s="79"/>
      <c r="AI1030" s="79"/>
      <c r="AJ1030" s="79"/>
      <c r="AK1030" s="79"/>
      <c r="AL1030" s="79"/>
      <c r="AM1030" s="79"/>
      <c r="AN1030" s="79"/>
      <c r="AO1030" s="79"/>
      <c r="AP1030" s="79"/>
      <c r="AQ1030" s="79"/>
    </row>
    <row r="1031" spans="1:43" x14ac:dyDescent="0.25">
      <c r="A1031" s="20"/>
      <c r="B1031" s="267"/>
      <c r="C1031" s="268"/>
      <c r="D1031" s="266"/>
      <c r="E1031" s="266"/>
      <c r="F1031" s="478"/>
      <c r="G1031" s="2"/>
      <c r="H1031" s="2"/>
      <c r="I1031" s="384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  <c r="AB1031" s="79"/>
      <c r="AC1031" s="79"/>
      <c r="AD1031" s="79"/>
      <c r="AE1031" s="79"/>
      <c r="AF1031" s="79"/>
      <c r="AG1031" s="79"/>
      <c r="AH1031" s="79"/>
      <c r="AI1031" s="79"/>
      <c r="AJ1031" s="79"/>
      <c r="AK1031" s="79"/>
      <c r="AL1031" s="79"/>
      <c r="AM1031" s="79"/>
      <c r="AN1031" s="79"/>
      <c r="AO1031" s="79"/>
      <c r="AP1031" s="79"/>
      <c r="AQ1031" s="79"/>
    </row>
    <row r="1032" spans="1:43" x14ac:dyDescent="0.25">
      <c r="A1032" s="20"/>
      <c r="B1032" s="267"/>
      <c r="C1032" s="268"/>
      <c r="D1032" s="266"/>
      <c r="E1032" s="266"/>
      <c r="F1032" s="478"/>
      <c r="G1032" s="2"/>
      <c r="H1032" s="2"/>
      <c r="I1032" s="384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  <c r="AA1032" s="79"/>
      <c r="AB1032" s="79"/>
      <c r="AC1032" s="79"/>
      <c r="AD1032" s="79"/>
      <c r="AE1032" s="79"/>
      <c r="AF1032" s="79"/>
      <c r="AG1032" s="79"/>
      <c r="AH1032" s="79"/>
      <c r="AI1032" s="79"/>
      <c r="AJ1032" s="79"/>
      <c r="AK1032" s="79"/>
      <c r="AL1032" s="79"/>
      <c r="AM1032" s="79"/>
      <c r="AN1032" s="79"/>
      <c r="AO1032" s="79"/>
      <c r="AP1032" s="79"/>
      <c r="AQ1032" s="79"/>
    </row>
    <row r="1033" spans="1:43" x14ac:dyDescent="0.25">
      <c r="A1033" s="20"/>
      <c r="B1033" s="267"/>
      <c r="C1033" s="268"/>
      <c r="D1033" s="266"/>
      <c r="E1033" s="266"/>
      <c r="F1033" s="478"/>
      <c r="G1033" s="2"/>
      <c r="H1033" s="2"/>
      <c r="I1033" s="384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  <c r="AA1033" s="79"/>
      <c r="AB1033" s="79"/>
      <c r="AC1033" s="79"/>
      <c r="AD1033" s="79"/>
      <c r="AE1033" s="79"/>
      <c r="AF1033" s="79"/>
      <c r="AG1033" s="79"/>
      <c r="AH1033" s="79"/>
      <c r="AI1033" s="79"/>
      <c r="AJ1033" s="79"/>
      <c r="AK1033" s="79"/>
      <c r="AL1033" s="79"/>
      <c r="AM1033" s="79"/>
      <c r="AN1033" s="79"/>
      <c r="AO1033" s="79"/>
      <c r="AP1033" s="79"/>
      <c r="AQ1033" s="79"/>
    </row>
    <row r="1034" spans="1:43" x14ac:dyDescent="0.25">
      <c r="A1034" s="20"/>
      <c r="B1034" s="267"/>
      <c r="C1034" s="268"/>
      <c r="D1034" s="266"/>
      <c r="E1034" s="266"/>
      <c r="F1034" s="478"/>
      <c r="G1034" s="2"/>
      <c r="H1034" s="2"/>
      <c r="I1034" s="384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  <c r="AA1034" s="79"/>
      <c r="AB1034" s="79"/>
      <c r="AC1034" s="79"/>
      <c r="AD1034" s="79"/>
      <c r="AE1034" s="79"/>
      <c r="AF1034" s="79"/>
      <c r="AG1034" s="79"/>
      <c r="AH1034" s="79"/>
      <c r="AI1034" s="79"/>
      <c r="AJ1034" s="79"/>
      <c r="AK1034" s="79"/>
      <c r="AL1034" s="79"/>
      <c r="AM1034" s="79"/>
      <c r="AN1034" s="79"/>
      <c r="AO1034" s="79"/>
      <c r="AP1034" s="79"/>
      <c r="AQ1034" s="79"/>
    </row>
    <row r="1035" spans="1:43" x14ac:dyDescent="0.25">
      <c r="A1035" s="20"/>
      <c r="B1035" s="267"/>
      <c r="C1035" s="268"/>
      <c r="D1035" s="266"/>
      <c r="E1035" s="266"/>
      <c r="F1035" s="478"/>
      <c r="G1035" s="2"/>
      <c r="H1035" s="2"/>
      <c r="I1035" s="384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  <c r="AA1035" s="79"/>
      <c r="AB1035" s="79"/>
      <c r="AC1035" s="79"/>
      <c r="AD1035" s="79"/>
      <c r="AE1035" s="79"/>
      <c r="AF1035" s="79"/>
      <c r="AG1035" s="79"/>
      <c r="AH1035" s="79"/>
      <c r="AI1035" s="79"/>
      <c r="AJ1035" s="79"/>
      <c r="AK1035" s="79"/>
      <c r="AL1035" s="79"/>
      <c r="AM1035" s="79"/>
      <c r="AN1035" s="79"/>
      <c r="AO1035" s="79"/>
      <c r="AP1035" s="79"/>
      <c r="AQ1035" s="79"/>
    </row>
    <row r="1036" spans="1:43" x14ac:dyDescent="0.25">
      <c r="A1036" s="20"/>
      <c r="B1036" s="267"/>
      <c r="C1036" s="268"/>
      <c r="D1036" s="266"/>
      <c r="E1036" s="266"/>
      <c r="F1036" s="478"/>
      <c r="G1036" s="2"/>
      <c r="H1036" s="2"/>
      <c r="I1036" s="384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  <c r="AA1036" s="79"/>
      <c r="AB1036" s="79"/>
      <c r="AC1036" s="79"/>
      <c r="AD1036" s="79"/>
      <c r="AE1036" s="79"/>
      <c r="AF1036" s="79"/>
      <c r="AG1036" s="79"/>
      <c r="AH1036" s="79"/>
      <c r="AI1036" s="79"/>
      <c r="AJ1036" s="79"/>
      <c r="AK1036" s="79"/>
      <c r="AL1036" s="79"/>
      <c r="AM1036" s="79"/>
      <c r="AN1036" s="79"/>
      <c r="AO1036" s="79"/>
      <c r="AP1036" s="79"/>
      <c r="AQ1036" s="79"/>
    </row>
    <row r="1037" spans="1:43" x14ac:dyDescent="0.25">
      <c r="A1037" s="20"/>
      <c r="B1037" s="267"/>
      <c r="C1037" s="268"/>
      <c r="D1037" s="266"/>
      <c r="E1037" s="266"/>
      <c r="F1037" s="478"/>
      <c r="G1037" s="2"/>
      <c r="H1037" s="2"/>
      <c r="I1037" s="384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  <c r="AA1037" s="79"/>
      <c r="AB1037" s="79"/>
      <c r="AC1037" s="79"/>
      <c r="AD1037" s="79"/>
      <c r="AE1037" s="79"/>
      <c r="AF1037" s="79"/>
      <c r="AG1037" s="79"/>
      <c r="AH1037" s="79"/>
      <c r="AI1037" s="79"/>
      <c r="AJ1037" s="79"/>
      <c r="AK1037" s="79"/>
      <c r="AL1037" s="79"/>
      <c r="AM1037" s="79"/>
      <c r="AN1037" s="79"/>
      <c r="AO1037" s="79"/>
      <c r="AP1037" s="79"/>
      <c r="AQ1037" s="79"/>
    </row>
    <row r="1038" spans="1:43" x14ac:dyDescent="0.25">
      <c r="A1038" s="20"/>
      <c r="B1038" s="267"/>
      <c r="C1038" s="268"/>
      <c r="D1038" s="266"/>
      <c r="E1038" s="266"/>
      <c r="F1038" s="478"/>
      <c r="G1038" s="2"/>
      <c r="H1038" s="2"/>
      <c r="I1038" s="384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  <c r="AA1038" s="79"/>
      <c r="AB1038" s="79"/>
      <c r="AC1038" s="79"/>
      <c r="AD1038" s="79"/>
      <c r="AE1038" s="79"/>
      <c r="AF1038" s="79"/>
      <c r="AG1038" s="79"/>
      <c r="AH1038" s="79"/>
      <c r="AI1038" s="79"/>
      <c r="AJ1038" s="79"/>
      <c r="AK1038" s="79"/>
      <c r="AL1038" s="79"/>
      <c r="AM1038" s="79"/>
      <c r="AN1038" s="79"/>
      <c r="AO1038" s="79"/>
      <c r="AP1038" s="79"/>
      <c r="AQ1038" s="79"/>
    </row>
    <row r="1039" spans="1:43" x14ac:dyDescent="0.25">
      <c r="A1039" s="20"/>
      <c r="B1039" s="267"/>
      <c r="C1039" s="268"/>
      <c r="D1039" s="266"/>
      <c r="E1039" s="266"/>
      <c r="F1039" s="478"/>
      <c r="G1039" s="2"/>
      <c r="H1039" s="2"/>
      <c r="I1039" s="384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  <c r="AA1039" s="79"/>
      <c r="AB1039" s="79"/>
      <c r="AC1039" s="79"/>
      <c r="AD1039" s="79"/>
      <c r="AE1039" s="79"/>
      <c r="AF1039" s="79"/>
      <c r="AG1039" s="79"/>
      <c r="AH1039" s="79"/>
      <c r="AI1039" s="79"/>
      <c r="AJ1039" s="79"/>
      <c r="AK1039" s="79"/>
      <c r="AL1039" s="79"/>
      <c r="AM1039" s="79"/>
      <c r="AN1039" s="79"/>
      <c r="AO1039" s="79"/>
      <c r="AP1039" s="79"/>
      <c r="AQ1039" s="79"/>
    </row>
    <row r="1040" spans="1:43" x14ac:dyDescent="0.25">
      <c r="A1040" s="20"/>
      <c r="B1040" s="267"/>
      <c r="C1040" s="268"/>
      <c r="D1040" s="266"/>
      <c r="E1040" s="266"/>
      <c r="F1040" s="478"/>
      <c r="G1040" s="2"/>
      <c r="H1040" s="2"/>
      <c r="I1040" s="384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  <c r="AA1040" s="79"/>
      <c r="AB1040" s="79"/>
      <c r="AC1040" s="79"/>
      <c r="AD1040" s="79"/>
      <c r="AE1040" s="79"/>
      <c r="AF1040" s="79"/>
      <c r="AG1040" s="79"/>
      <c r="AH1040" s="79"/>
      <c r="AI1040" s="79"/>
      <c r="AJ1040" s="79"/>
      <c r="AK1040" s="79"/>
      <c r="AL1040" s="79"/>
      <c r="AM1040" s="79"/>
      <c r="AN1040" s="79"/>
      <c r="AO1040" s="79"/>
      <c r="AP1040" s="79"/>
      <c r="AQ1040" s="79"/>
    </row>
    <row r="1041" spans="1:43" x14ac:dyDescent="0.25">
      <c r="A1041" s="20"/>
      <c r="B1041" s="267"/>
      <c r="C1041" s="268"/>
      <c r="D1041" s="266"/>
      <c r="E1041" s="266"/>
      <c r="F1041" s="478"/>
      <c r="G1041" s="2"/>
      <c r="H1041" s="2"/>
      <c r="I1041" s="384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  <c r="AA1041" s="79"/>
      <c r="AB1041" s="79"/>
      <c r="AC1041" s="79"/>
      <c r="AD1041" s="79"/>
      <c r="AE1041" s="79"/>
      <c r="AF1041" s="79"/>
      <c r="AG1041" s="79"/>
      <c r="AH1041" s="79"/>
      <c r="AI1041" s="79"/>
      <c r="AJ1041" s="79"/>
      <c r="AK1041" s="79"/>
      <c r="AL1041" s="79"/>
      <c r="AM1041" s="79"/>
      <c r="AN1041" s="79"/>
      <c r="AO1041" s="79"/>
      <c r="AP1041" s="79"/>
      <c r="AQ1041" s="79"/>
    </row>
    <row r="1042" spans="1:43" x14ac:dyDescent="0.25">
      <c r="A1042" s="20"/>
      <c r="B1042" s="267"/>
      <c r="C1042" s="268"/>
      <c r="D1042" s="266"/>
      <c r="E1042" s="266"/>
      <c r="F1042" s="478"/>
      <c r="G1042" s="2"/>
      <c r="H1042" s="2"/>
      <c r="I1042" s="384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  <c r="AA1042" s="79"/>
      <c r="AB1042" s="79"/>
      <c r="AC1042" s="79"/>
      <c r="AD1042" s="79"/>
      <c r="AE1042" s="79"/>
      <c r="AF1042" s="79"/>
      <c r="AG1042" s="79"/>
      <c r="AH1042" s="79"/>
      <c r="AI1042" s="79"/>
      <c r="AJ1042" s="79"/>
      <c r="AK1042" s="79"/>
      <c r="AL1042" s="79"/>
      <c r="AM1042" s="79"/>
      <c r="AN1042" s="79"/>
      <c r="AO1042" s="79"/>
      <c r="AP1042" s="79"/>
      <c r="AQ1042" s="79"/>
    </row>
    <row r="1043" spans="1:43" x14ac:dyDescent="0.25">
      <c r="A1043" s="20"/>
      <c r="B1043" s="267"/>
      <c r="C1043" s="268"/>
      <c r="D1043" s="266"/>
      <c r="E1043" s="266"/>
      <c r="F1043" s="478"/>
      <c r="G1043" s="2"/>
      <c r="H1043" s="2"/>
      <c r="I1043" s="384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  <c r="AA1043" s="79"/>
      <c r="AB1043" s="79"/>
      <c r="AC1043" s="79"/>
      <c r="AD1043" s="79"/>
      <c r="AE1043" s="79"/>
      <c r="AF1043" s="79"/>
      <c r="AG1043" s="79"/>
      <c r="AH1043" s="79"/>
      <c r="AI1043" s="79"/>
      <c r="AJ1043" s="79"/>
      <c r="AK1043" s="79"/>
      <c r="AL1043" s="79"/>
      <c r="AM1043" s="79"/>
      <c r="AN1043" s="79"/>
      <c r="AO1043" s="79"/>
      <c r="AP1043" s="79"/>
      <c r="AQ1043" s="79"/>
    </row>
    <row r="1044" spans="1:43" x14ac:dyDescent="0.25">
      <c r="A1044" s="20"/>
      <c r="B1044" s="267"/>
      <c r="C1044" s="268"/>
      <c r="D1044" s="266"/>
      <c r="E1044" s="266"/>
      <c r="F1044" s="478"/>
      <c r="G1044" s="2"/>
      <c r="H1044" s="2"/>
      <c r="I1044" s="384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  <c r="AA1044" s="79"/>
      <c r="AB1044" s="79"/>
      <c r="AC1044" s="79"/>
      <c r="AD1044" s="79"/>
      <c r="AE1044" s="79"/>
      <c r="AF1044" s="79"/>
      <c r="AG1044" s="79"/>
      <c r="AH1044" s="79"/>
      <c r="AI1044" s="79"/>
      <c r="AJ1044" s="79"/>
      <c r="AK1044" s="79"/>
      <c r="AL1044" s="79"/>
      <c r="AM1044" s="79"/>
      <c r="AN1044" s="79"/>
      <c r="AO1044" s="79"/>
      <c r="AP1044" s="79"/>
      <c r="AQ1044" s="79"/>
    </row>
    <row r="1045" spans="1:43" x14ac:dyDescent="0.25">
      <c r="A1045" s="20"/>
      <c r="B1045" s="267"/>
      <c r="C1045" s="268"/>
      <c r="D1045" s="266"/>
      <c r="E1045" s="266"/>
      <c r="F1045" s="478"/>
      <c r="G1045" s="2"/>
      <c r="H1045" s="2"/>
      <c r="I1045" s="384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  <c r="AA1045" s="79"/>
      <c r="AB1045" s="79"/>
      <c r="AC1045" s="79"/>
      <c r="AD1045" s="79"/>
      <c r="AE1045" s="79"/>
      <c r="AF1045" s="79"/>
      <c r="AG1045" s="79"/>
      <c r="AH1045" s="79"/>
      <c r="AI1045" s="79"/>
      <c r="AJ1045" s="79"/>
      <c r="AK1045" s="79"/>
      <c r="AL1045" s="79"/>
      <c r="AM1045" s="79"/>
      <c r="AN1045" s="79"/>
      <c r="AO1045" s="79"/>
      <c r="AP1045" s="79"/>
      <c r="AQ1045" s="79"/>
    </row>
    <row r="1046" spans="1:43" x14ac:dyDescent="0.25">
      <c r="A1046" s="20"/>
      <c r="B1046" s="267"/>
      <c r="C1046" s="268"/>
      <c r="D1046" s="266"/>
      <c r="E1046" s="266"/>
      <c r="F1046" s="478"/>
      <c r="G1046" s="2"/>
      <c r="H1046" s="2"/>
      <c r="I1046" s="384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  <c r="AA1046" s="79"/>
      <c r="AB1046" s="79"/>
      <c r="AC1046" s="79"/>
      <c r="AD1046" s="79"/>
      <c r="AE1046" s="79"/>
      <c r="AF1046" s="79"/>
      <c r="AG1046" s="79"/>
      <c r="AH1046" s="79"/>
      <c r="AI1046" s="79"/>
      <c r="AJ1046" s="79"/>
      <c r="AK1046" s="79"/>
      <c r="AL1046" s="79"/>
      <c r="AM1046" s="79"/>
      <c r="AN1046" s="79"/>
      <c r="AO1046" s="79"/>
      <c r="AP1046" s="79"/>
      <c r="AQ1046" s="79"/>
    </row>
    <row r="1047" spans="1:43" x14ac:dyDescent="0.25">
      <c r="A1047" s="20"/>
      <c r="B1047" s="267"/>
      <c r="C1047" s="268"/>
      <c r="D1047" s="266"/>
      <c r="E1047" s="266"/>
      <c r="F1047" s="478"/>
      <c r="G1047" s="2"/>
      <c r="H1047" s="2"/>
      <c r="I1047" s="384"/>
      <c r="J1047" s="79"/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  <c r="AA1047" s="79"/>
      <c r="AB1047" s="79"/>
      <c r="AC1047" s="79"/>
      <c r="AD1047" s="79"/>
      <c r="AE1047" s="79"/>
      <c r="AF1047" s="79"/>
      <c r="AG1047" s="79"/>
      <c r="AH1047" s="79"/>
      <c r="AI1047" s="79"/>
      <c r="AJ1047" s="79"/>
      <c r="AK1047" s="79"/>
      <c r="AL1047" s="79"/>
      <c r="AM1047" s="79"/>
      <c r="AN1047" s="79"/>
      <c r="AO1047" s="79"/>
      <c r="AP1047" s="79"/>
      <c r="AQ1047" s="79"/>
    </row>
    <row r="1048" spans="1:43" x14ac:dyDescent="0.25">
      <c r="A1048" s="20"/>
      <c r="B1048" s="267"/>
      <c r="C1048" s="268"/>
      <c r="D1048" s="266"/>
      <c r="E1048" s="266"/>
      <c r="F1048" s="478"/>
      <c r="G1048" s="2"/>
      <c r="H1048" s="2"/>
      <c r="I1048" s="384"/>
      <c r="J1048" s="79"/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  <c r="AA1048" s="79"/>
      <c r="AB1048" s="79"/>
      <c r="AC1048" s="79"/>
      <c r="AD1048" s="79"/>
      <c r="AE1048" s="79"/>
      <c r="AF1048" s="79"/>
      <c r="AG1048" s="79"/>
      <c r="AH1048" s="79"/>
      <c r="AI1048" s="79"/>
      <c r="AJ1048" s="79"/>
      <c r="AK1048" s="79"/>
      <c r="AL1048" s="79"/>
      <c r="AM1048" s="79"/>
      <c r="AN1048" s="79"/>
      <c r="AO1048" s="79"/>
      <c r="AP1048" s="79"/>
      <c r="AQ1048" s="79"/>
    </row>
    <row r="1049" spans="1:43" x14ac:dyDescent="0.25">
      <c r="A1049" s="20"/>
      <c r="B1049" s="267"/>
      <c r="C1049" s="268"/>
      <c r="D1049" s="266"/>
      <c r="E1049" s="266"/>
      <c r="F1049" s="478"/>
      <c r="G1049" s="2"/>
      <c r="H1049" s="2"/>
      <c r="I1049" s="384"/>
      <c r="J1049" s="79"/>
      <c r="K1049" s="79"/>
      <c r="L1049" s="79"/>
      <c r="M1049" s="79"/>
      <c r="N1049" s="79"/>
      <c r="O1049" s="79"/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  <c r="Z1049" s="79"/>
      <c r="AA1049" s="79"/>
      <c r="AB1049" s="79"/>
      <c r="AC1049" s="79"/>
      <c r="AD1049" s="79"/>
      <c r="AE1049" s="79"/>
      <c r="AF1049" s="79"/>
      <c r="AG1049" s="79"/>
      <c r="AH1049" s="79"/>
      <c r="AI1049" s="79"/>
      <c r="AJ1049" s="79"/>
      <c r="AK1049" s="79"/>
      <c r="AL1049" s="79"/>
      <c r="AM1049" s="79"/>
      <c r="AN1049" s="79"/>
      <c r="AO1049" s="79"/>
      <c r="AP1049" s="79"/>
      <c r="AQ1049" s="79"/>
    </row>
    <row r="1050" spans="1:43" x14ac:dyDescent="0.25">
      <c r="A1050" s="20"/>
      <c r="B1050" s="267"/>
      <c r="C1050" s="268"/>
      <c r="D1050" s="266"/>
      <c r="E1050" s="266"/>
      <c r="F1050" s="478"/>
      <c r="G1050" s="2"/>
      <c r="H1050" s="2"/>
      <c r="I1050" s="384"/>
      <c r="J1050" s="79"/>
      <c r="K1050" s="79"/>
      <c r="L1050" s="79"/>
      <c r="M1050" s="79"/>
      <c r="N1050" s="79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9"/>
      <c r="AA1050" s="79"/>
      <c r="AB1050" s="79"/>
      <c r="AC1050" s="79"/>
      <c r="AD1050" s="79"/>
      <c r="AE1050" s="79"/>
      <c r="AF1050" s="79"/>
      <c r="AG1050" s="79"/>
      <c r="AH1050" s="79"/>
      <c r="AI1050" s="79"/>
      <c r="AJ1050" s="79"/>
      <c r="AK1050" s="79"/>
      <c r="AL1050" s="79"/>
      <c r="AM1050" s="79"/>
      <c r="AN1050" s="79"/>
      <c r="AO1050" s="79"/>
      <c r="AP1050" s="79"/>
      <c r="AQ1050" s="79"/>
    </row>
    <row r="1051" spans="1:43" x14ac:dyDescent="0.25">
      <c r="A1051" s="20"/>
      <c r="B1051" s="267"/>
      <c r="C1051" s="268"/>
      <c r="D1051" s="266"/>
      <c r="E1051" s="266"/>
      <c r="F1051" s="478"/>
      <c r="G1051" s="2"/>
      <c r="H1051" s="2"/>
      <c r="I1051" s="384"/>
      <c r="J1051" s="79"/>
      <c r="K1051" s="79"/>
      <c r="L1051" s="79"/>
      <c r="M1051" s="79"/>
      <c r="N1051" s="79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9"/>
      <c r="AA1051" s="79"/>
      <c r="AB1051" s="79"/>
      <c r="AC1051" s="79"/>
      <c r="AD1051" s="79"/>
      <c r="AE1051" s="79"/>
      <c r="AF1051" s="79"/>
      <c r="AG1051" s="79"/>
      <c r="AH1051" s="79"/>
      <c r="AI1051" s="79"/>
      <c r="AJ1051" s="79"/>
      <c r="AK1051" s="79"/>
      <c r="AL1051" s="79"/>
      <c r="AM1051" s="79"/>
      <c r="AN1051" s="79"/>
      <c r="AO1051" s="79"/>
      <c r="AP1051" s="79"/>
      <c r="AQ1051" s="79"/>
    </row>
    <row r="1052" spans="1:43" x14ac:dyDescent="0.25">
      <c r="A1052" s="20"/>
      <c r="B1052" s="267"/>
      <c r="C1052" s="268"/>
      <c r="D1052" s="266"/>
      <c r="E1052" s="266"/>
      <c r="F1052" s="478"/>
      <c r="G1052" s="2"/>
      <c r="H1052" s="2"/>
      <c r="I1052" s="384"/>
      <c r="J1052" s="79"/>
      <c r="K1052" s="79"/>
      <c r="L1052" s="79"/>
      <c r="M1052" s="79"/>
      <c r="N1052" s="79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9"/>
      <c r="AA1052" s="79"/>
      <c r="AB1052" s="79"/>
      <c r="AC1052" s="79"/>
      <c r="AD1052" s="79"/>
      <c r="AE1052" s="79"/>
      <c r="AF1052" s="79"/>
      <c r="AG1052" s="79"/>
      <c r="AH1052" s="79"/>
      <c r="AI1052" s="79"/>
      <c r="AJ1052" s="79"/>
      <c r="AK1052" s="79"/>
      <c r="AL1052" s="79"/>
      <c r="AM1052" s="79"/>
      <c r="AN1052" s="79"/>
      <c r="AO1052" s="79"/>
      <c r="AP1052" s="79"/>
      <c r="AQ1052" s="79"/>
    </row>
    <row r="1053" spans="1:43" x14ac:dyDescent="0.25">
      <c r="A1053" s="20"/>
      <c r="B1053" s="267"/>
      <c r="C1053" s="268"/>
      <c r="D1053" s="266"/>
      <c r="E1053" s="266"/>
      <c r="F1053" s="478"/>
      <c r="G1053" s="2"/>
      <c r="H1053" s="2"/>
      <c r="I1053" s="384"/>
      <c r="J1053" s="79"/>
      <c r="K1053" s="79"/>
      <c r="L1053" s="79"/>
      <c r="M1053" s="79"/>
      <c r="N1053" s="79"/>
      <c r="O1053" s="79"/>
      <c r="P1053" s="79"/>
      <c r="Q1053" s="79"/>
      <c r="R1053" s="79"/>
      <c r="S1053" s="79"/>
      <c r="T1053" s="79"/>
      <c r="U1053" s="79"/>
      <c r="V1053" s="79"/>
      <c r="W1053" s="79"/>
      <c r="X1053" s="79"/>
      <c r="Y1053" s="79"/>
      <c r="Z1053" s="79"/>
      <c r="AA1053" s="79"/>
      <c r="AB1053" s="79"/>
      <c r="AC1053" s="79"/>
      <c r="AD1053" s="79"/>
      <c r="AE1053" s="79"/>
      <c r="AF1053" s="79"/>
      <c r="AG1053" s="79"/>
      <c r="AH1053" s="79"/>
      <c r="AI1053" s="79"/>
      <c r="AJ1053" s="79"/>
      <c r="AK1053" s="79"/>
      <c r="AL1053" s="79"/>
      <c r="AM1053" s="79"/>
      <c r="AN1053" s="79"/>
      <c r="AO1053" s="79"/>
      <c r="AP1053" s="79"/>
      <c r="AQ1053" s="79"/>
    </row>
    <row r="1054" spans="1:43" x14ac:dyDescent="0.25">
      <c r="A1054" s="20"/>
      <c r="B1054" s="267"/>
      <c r="C1054" s="268"/>
      <c r="D1054" s="266"/>
      <c r="E1054" s="266"/>
      <c r="F1054" s="478"/>
      <c r="G1054" s="2"/>
      <c r="H1054" s="2"/>
      <c r="I1054" s="384"/>
      <c r="J1054" s="79"/>
      <c r="K1054" s="79"/>
      <c r="L1054" s="79"/>
      <c r="M1054" s="79"/>
      <c r="N1054" s="79"/>
      <c r="O1054" s="79"/>
      <c r="P1054" s="79"/>
      <c r="Q1054" s="79"/>
      <c r="R1054" s="79"/>
      <c r="S1054" s="79"/>
      <c r="T1054" s="79"/>
      <c r="U1054" s="79"/>
      <c r="V1054" s="79"/>
      <c r="W1054" s="79"/>
      <c r="X1054" s="79"/>
      <c r="Y1054" s="79"/>
      <c r="Z1054" s="79"/>
      <c r="AA1054" s="79"/>
      <c r="AB1054" s="79"/>
      <c r="AC1054" s="79"/>
      <c r="AD1054" s="79"/>
      <c r="AE1054" s="79"/>
      <c r="AF1054" s="79"/>
      <c r="AG1054" s="79"/>
      <c r="AH1054" s="79"/>
      <c r="AI1054" s="79"/>
      <c r="AJ1054" s="79"/>
      <c r="AK1054" s="79"/>
      <c r="AL1054" s="79"/>
      <c r="AM1054" s="79"/>
      <c r="AN1054" s="79"/>
      <c r="AO1054" s="79"/>
      <c r="AP1054" s="79"/>
      <c r="AQ1054" s="79"/>
    </row>
    <row r="1055" spans="1:43" x14ac:dyDescent="0.25">
      <c r="A1055" s="20"/>
      <c r="B1055" s="267"/>
      <c r="C1055" s="268"/>
      <c r="D1055" s="266"/>
      <c r="E1055" s="266"/>
      <c r="F1055" s="478"/>
      <c r="G1055" s="2"/>
      <c r="H1055" s="2"/>
      <c r="I1055" s="384"/>
      <c r="J1055" s="79"/>
      <c r="K1055" s="79"/>
      <c r="L1055" s="79"/>
      <c r="M1055" s="79"/>
      <c r="N1055" s="79"/>
      <c r="O1055" s="79"/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  <c r="AA1055" s="79"/>
      <c r="AB1055" s="79"/>
      <c r="AC1055" s="79"/>
      <c r="AD1055" s="79"/>
      <c r="AE1055" s="79"/>
      <c r="AF1055" s="79"/>
      <c r="AG1055" s="79"/>
      <c r="AH1055" s="79"/>
      <c r="AI1055" s="79"/>
      <c r="AJ1055" s="79"/>
      <c r="AK1055" s="79"/>
      <c r="AL1055" s="79"/>
      <c r="AM1055" s="79"/>
      <c r="AN1055" s="79"/>
      <c r="AO1055" s="79"/>
      <c r="AP1055" s="79"/>
      <c r="AQ1055" s="79"/>
    </row>
    <row r="1056" spans="1:43" x14ac:dyDescent="0.25">
      <c r="A1056" s="20"/>
      <c r="B1056" s="267"/>
      <c r="C1056" s="268"/>
      <c r="D1056" s="266"/>
      <c r="E1056" s="266"/>
      <c r="F1056" s="478"/>
      <c r="G1056" s="2"/>
      <c r="H1056" s="2"/>
      <c r="I1056" s="384"/>
      <c r="J1056" s="79"/>
      <c r="K1056" s="79"/>
      <c r="L1056" s="79"/>
      <c r="M1056" s="79"/>
      <c r="N1056" s="79"/>
      <c r="O1056" s="79"/>
      <c r="P1056" s="79"/>
      <c r="Q1056" s="79"/>
      <c r="R1056" s="79"/>
      <c r="S1056" s="79"/>
      <c r="T1056" s="79"/>
      <c r="U1056" s="79"/>
      <c r="V1056" s="79"/>
      <c r="W1056" s="79"/>
      <c r="X1056" s="79"/>
      <c r="Y1056" s="79"/>
      <c r="Z1056" s="79"/>
      <c r="AA1056" s="79"/>
      <c r="AB1056" s="79"/>
      <c r="AC1056" s="79"/>
      <c r="AD1056" s="79"/>
      <c r="AE1056" s="79"/>
      <c r="AF1056" s="79"/>
      <c r="AG1056" s="79"/>
      <c r="AH1056" s="79"/>
      <c r="AI1056" s="79"/>
      <c r="AJ1056" s="79"/>
      <c r="AK1056" s="79"/>
      <c r="AL1056" s="79"/>
      <c r="AM1056" s="79"/>
      <c r="AN1056" s="79"/>
      <c r="AO1056" s="79"/>
      <c r="AP1056" s="79"/>
      <c r="AQ1056" s="79"/>
    </row>
    <row r="1057" spans="1:43" x14ac:dyDescent="0.25">
      <c r="A1057" s="20"/>
      <c r="B1057" s="267"/>
      <c r="C1057" s="268"/>
      <c r="D1057" s="266"/>
      <c r="E1057" s="266"/>
      <c r="F1057" s="478"/>
      <c r="G1057" s="2"/>
      <c r="H1057" s="2"/>
      <c r="I1057" s="384"/>
      <c r="J1057" s="79"/>
      <c r="K1057" s="79"/>
      <c r="L1057" s="79"/>
      <c r="M1057" s="79"/>
      <c r="N1057" s="79"/>
      <c r="O1057" s="79"/>
      <c r="P1057" s="79"/>
      <c r="Q1057" s="79"/>
      <c r="R1057" s="79"/>
      <c r="S1057" s="79"/>
      <c r="T1057" s="79"/>
      <c r="U1057" s="79"/>
      <c r="V1057" s="79"/>
      <c r="W1057" s="79"/>
      <c r="X1057" s="79"/>
      <c r="Y1057" s="79"/>
      <c r="Z1057" s="79"/>
      <c r="AA1057" s="79"/>
      <c r="AB1057" s="79"/>
      <c r="AC1057" s="79"/>
      <c r="AD1057" s="79"/>
      <c r="AE1057" s="79"/>
      <c r="AF1057" s="79"/>
      <c r="AG1057" s="79"/>
      <c r="AH1057" s="79"/>
      <c r="AI1057" s="79"/>
      <c r="AJ1057" s="79"/>
      <c r="AK1057" s="79"/>
      <c r="AL1057" s="79"/>
      <c r="AM1057" s="79"/>
      <c r="AN1057" s="79"/>
      <c r="AO1057" s="79"/>
      <c r="AP1057" s="79"/>
      <c r="AQ1057" s="79"/>
    </row>
    <row r="1058" spans="1:43" x14ac:dyDescent="0.25">
      <c r="A1058" s="20"/>
      <c r="B1058" s="267"/>
      <c r="C1058" s="268"/>
      <c r="D1058" s="266"/>
      <c r="E1058" s="266"/>
      <c r="F1058" s="478"/>
      <c r="G1058" s="2"/>
      <c r="H1058" s="2"/>
      <c r="I1058" s="384"/>
      <c r="J1058" s="79"/>
      <c r="K1058" s="79"/>
      <c r="L1058" s="79"/>
      <c r="M1058" s="79"/>
      <c r="N1058" s="79"/>
      <c r="O1058" s="79"/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9"/>
      <c r="AA1058" s="79"/>
      <c r="AB1058" s="79"/>
      <c r="AC1058" s="79"/>
      <c r="AD1058" s="79"/>
      <c r="AE1058" s="79"/>
      <c r="AF1058" s="79"/>
      <c r="AG1058" s="79"/>
      <c r="AH1058" s="79"/>
      <c r="AI1058" s="79"/>
      <c r="AJ1058" s="79"/>
      <c r="AK1058" s="79"/>
      <c r="AL1058" s="79"/>
      <c r="AM1058" s="79"/>
      <c r="AN1058" s="79"/>
      <c r="AO1058" s="79"/>
      <c r="AP1058" s="79"/>
      <c r="AQ1058" s="79"/>
    </row>
    <row r="1059" spans="1:43" x14ac:dyDescent="0.25">
      <c r="A1059" s="20"/>
      <c r="B1059" s="267"/>
      <c r="C1059" s="268"/>
      <c r="D1059" s="266"/>
      <c r="E1059" s="266"/>
      <c r="F1059" s="478"/>
      <c r="G1059" s="2"/>
      <c r="H1059" s="2"/>
      <c r="I1059" s="384"/>
      <c r="J1059" s="79"/>
      <c r="K1059" s="79"/>
      <c r="L1059" s="79"/>
      <c r="M1059" s="79"/>
      <c r="N1059" s="79"/>
      <c r="O1059" s="79"/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9"/>
      <c r="AA1059" s="79"/>
      <c r="AB1059" s="79"/>
      <c r="AC1059" s="79"/>
      <c r="AD1059" s="79"/>
      <c r="AE1059" s="79"/>
      <c r="AF1059" s="79"/>
      <c r="AG1059" s="79"/>
      <c r="AH1059" s="79"/>
      <c r="AI1059" s="79"/>
      <c r="AJ1059" s="79"/>
      <c r="AK1059" s="79"/>
      <c r="AL1059" s="79"/>
      <c r="AM1059" s="79"/>
      <c r="AN1059" s="79"/>
      <c r="AO1059" s="79"/>
      <c r="AP1059" s="79"/>
      <c r="AQ1059" s="79"/>
    </row>
    <row r="1060" spans="1:43" x14ac:dyDescent="0.25">
      <c r="A1060" s="20"/>
      <c r="B1060" s="267"/>
      <c r="C1060" s="268"/>
      <c r="D1060" s="266"/>
      <c r="E1060" s="266"/>
      <c r="F1060" s="478"/>
      <c r="G1060" s="2"/>
      <c r="H1060" s="2"/>
      <c r="I1060" s="384"/>
      <c r="J1060" s="79"/>
      <c r="K1060" s="79"/>
      <c r="L1060" s="79"/>
      <c r="M1060" s="79"/>
      <c r="N1060" s="79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  <c r="AA1060" s="79"/>
      <c r="AB1060" s="79"/>
      <c r="AC1060" s="79"/>
      <c r="AD1060" s="79"/>
      <c r="AE1060" s="79"/>
      <c r="AF1060" s="79"/>
      <c r="AG1060" s="79"/>
      <c r="AH1060" s="79"/>
      <c r="AI1060" s="79"/>
      <c r="AJ1060" s="79"/>
      <c r="AK1060" s="79"/>
      <c r="AL1060" s="79"/>
      <c r="AM1060" s="79"/>
      <c r="AN1060" s="79"/>
      <c r="AO1060" s="79"/>
      <c r="AP1060" s="79"/>
      <c r="AQ1060" s="79"/>
    </row>
    <row r="1061" spans="1:43" x14ac:dyDescent="0.25">
      <c r="A1061" s="20"/>
      <c r="B1061" s="267"/>
      <c r="C1061" s="268"/>
      <c r="D1061" s="266"/>
      <c r="E1061" s="266"/>
      <c r="F1061" s="478"/>
      <c r="G1061" s="2"/>
      <c r="H1061" s="2"/>
      <c r="I1061" s="384"/>
      <c r="J1061" s="79"/>
      <c r="K1061" s="79"/>
      <c r="L1061" s="79"/>
      <c r="M1061" s="79"/>
      <c r="N1061" s="79"/>
      <c r="O1061" s="79"/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  <c r="AA1061" s="79"/>
      <c r="AB1061" s="79"/>
      <c r="AC1061" s="79"/>
      <c r="AD1061" s="79"/>
      <c r="AE1061" s="79"/>
      <c r="AF1061" s="79"/>
      <c r="AG1061" s="79"/>
      <c r="AH1061" s="79"/>
      <c r="AI1061" s="79"/>
      <c r="AJ1061" s="79"/>
      <c r="AK1061" s="79"/>
      <c r="AL1061" s="79"/>
      <c r="AM1061" s="79"/>
      <c r="AN1061" s="79"/>
      <c r="AO1061" s="79"/>
      <c r="AP1061" s="79"/>
      <c r="AQ1061" s="79"/>
    </row>
    <row r="1062" spans="1:43" x14ac:dyDescent="0.25">
      <c r="A1062" s="20"/>
      <c r="B1062" s="267"/>
      <c r="C1062" s="268"/>
      <c r="D1062" s="266"/>
      <c r="E1062" s="266"/>
      <c r="F1062" s="478"/>
      <c r="G1062" s="2"/>
      <c r="H1062" s="2"/>
      <c r="I1062" s="384"/>
      <c r="J1062" s="79"/>
      <c r="K1062" s="79"/>
      <c r="L1062" s="79"/>
      <c r="M1062" s="79"/>
      <c r="N1062" s="79"/>
      <c r="O1062" s="79"/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  <c r="AA1062" s="79"/>
      <c r="AB1062" s="79"/>
      <c r="AC1062" s="79"/>
      <c r="AD1062" s="79"/>
      <c r="AE1062" s="79"/>
      <c r="AF1062" s="79"/>
      <c r="AG1062" s="79"/>
      <c r="AH1062" s="79"/>
      <c r="AI1062" s="79"/>
      <c r="AJ1062" s="79"/>
      <c r="AK1062" s="79"/>
      <c r="AL1062" s="79"/>
      <c r="AM1062" s="79"/>
      <c r="AN1062" s="79"/>
      <c r="AO1062" s="79"/>
      <c r="AP1062" s="79"/>
      <c r="AQ1062" s="79"/>
    </row>
    <row r="1063" spans="1:43" x14ac:dyDescent="0.25">
      <c r="A1063" s="20"/>
      <c r="B1063" s="267"/>
      <c r="C1063" s="268"/>
      <c r="D1063" s="266"/>
      <c r="E1063" s="266"/>
      <c r="F1063" s="478"/>
      <c r="G1063" s="2"/>
      <c r="H1063" s="2"/>
      <c r="I1063" s="384"/>
      <c r="J1063" s="79"/>
      <c r="K1063" s="79"/>
      <c r="L1063" s="79"/>
      <c r="M1063" s="79"/>
      <c r="N1063" s="79"/>
      <c r="O1063" s="79"/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  <c r="AA1063" s="79"/>
      <c r="AB1063" s="79"/>
      <c r="AC1063" s="79"/>
      <c r="AD1063" s="79"/>
      <c r="AE1063" s="79"/>
      <c r="AF1063" s="79"/>
      <c r="AG1063" s="79"/>
      <c r="AH1063" s="79"/>
      <c r="AI1063" s="79"/>
      <c r="AJ1063" s="79"/>
      <c r="AK1063" s="79"/>
      <c r="AL1063" s="79"/>
      <c r="AM1063" s="79"/>
      <c r="AN1063" s="79"/>
      <c r="AO1063" s="79"/>
      <c r="AP1063" s="79"/>
      <c r="AQ1063" s="79"/>
    </row>
    <row r="1064" spans="1:43" x14ac:dyDescent="0.25">
      <c r="A1064" s="20"/>
      <c r="B1064" s="267"/>
      <c r="C1064" s="268"/>
      <c r="D1064" s="266"/>
      <c r="E1064" s="266"/>
      <c r="F1064" s="478"/>
      <c r="G1064" s="2"/>
      <c r="H1064" s="2"/>
      <c r="I1064" s="384"/>
      <c r="J1064" s="79"/>
      <c r="K1064" s="79"/>
      <c r="L1064" s="79"/>
      <c r="M1064" s="79"/>
      <c r="N1064" s="79"/>
      <c r="O1064" s="79"/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  <c r="AA1064" s="79"/>
      <c r="AB1064" s="79"/>
      <c r="AC1064" s="79"/>
      <c r="AD1064" s="79"/>
      <c r="AE1064" s="79"/>
      <c r="AF1064" s="79"/>
      <c r="AG1064" s="79"/>
      <c r="AH1064" s="79"/>
      <c r="AI1064" s="79"/>
      <c r="AJ1064" s="79"/>
      <c r="AK1064" s="79"/>
      <c r="AL1064" s="79"/>
      <c r="AM1064" s="79"/>
      <c r="AN1064" s="79"/>
      <c r="AO1064" s="79"/>
      <c r="AP1064" s="79"/>
      <c r="AQ1064" s="79"/>
    </row>
    <row r="1065" spans="1:43" x14ac:dyDescent="0.25">
      <c r="A1065" s="20"/>
      <c r="B1065" s="267"/>
      <c r="C1065" s="268"/>
      <c r="D1065" s="266"/>
      <c r="E1065" s="266"/>
      <c r="F1065" s="478"/>
      <c r="G1065" s="2"/>
      <c r="H1065" s="2"/>
      <c r="I1065" s="384"/>
      <c r="J1065" s="79"/>
      <c r="K1065" s="79"/>
      <c r="L1065" s="79"/>
      <c r="M1065" s="79"/>
      <c r="N1065" s="79"/>
      <c r="O1065" s="79"/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  <c r="AA1065" s="79"/>
      <c r="AB1065" s="79"/>
      <c r="AC1065" s="79"/>
      <c r="AD1065" s="79"/>
      <c r="AE1065" s="79"/>
      <c r="AF1065" s="79"/>
      <c r="AG1065" s="79"/>
      <c r="AH1065" s="79"/>
      <c r="AI1065" s="79"/>
      <c r="AJ1065" s="79"/>
      <c r="AK1065" s="79"/>
      <c r="AL1065" s="79"/>
      <c r="AM1065" s="79"/>
      <c r="AN1065" s="79"/>
      <c r="AO1065" s="79"/>
      <c r="AP1065" s="79"/>
      <c r="AQ1065" s="79"/>
    </row>
    <row r="1066" spans="1:43" x14ac:dyDescent="0.25">
      <c r="A1066" s="20"/>
      <c r="B1066" s="267"/>
      <c r="C1066" s="268"/>
      <c r="D1066" s="266"/>
      <c r="E1066" s="266"/>
      <c r="F1066" s="478"/>
      <c r="G1066" s="2"/>
      <c r="H1066" s="2"/>
      <c r="I1066" s="384"/>
      <c r="J1066" s="79"/>
      <c r="K1066" s="79"/>
      <c r="L1066" s="79"/>
      <c r="M1066" s="79"/>
      <c r="N1066" s="79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  <c r="AA1066" s="79"/>
      <c r="AB1066" s="79"/>
      <c r="AC1066" s="79"/>
      <c r="AD1066" s="79"/>
      <c r="AE1066" s="79"/>
      <c r="AF1066" s="79"/>
      <c r="AG1066" s="79"/>
      <c r="AH1066" s="79"/>
      <c r="AI1066" s="79"/>
      <c r="AJ1066" s="79"/>
      <c r="AK1066" s="79"/>
      <c r="AL1066" s="79"/>
      <c r="AM1066" s="79"/>
      <c r="AN1066" s="79"/>
      <c r="AO1066" s="79"/>
      <c r="AP1066" s="79"/>
      <c r="AQ1066" s="79"/>
    </row>
    <row r="1067" spans="1:43" x14ac:dyDescent="0.25">
      <c r="A1067" s="20"/>
      <c r="B1067" s="267"/>
      <c r="C1067" s="268"/>
      <c r="D1067" s="266"/>
      <c r="E1067" s="266"/>
      <c r="F1067" s="478"/>
      <c r="G1067" s="2"/>
      <c r="H1067" s="2"/>
      <c r="I1067" s="384"/>
      <c r="J1067" s="79"/>
      <c r="K1067" s="79"/>
      <c r="L1067" s="79"/>
      <c r="M1067" s="79"/>
      <c r="N1067" s="79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  <c r="AA1067" s="79"/>
      <c r="AB1067" s="79"/>
      <c r="AC1067" s="79"/>
      <c r="AD1067" s="79"/>
      <c r="AE1067" s="79"/>
      <c r="AF1067" s="79"/>
      <c r="AG1067" s="79"/>
      <c r="AH1067" s="79"/>
      <c r="AI1067" s="79"/>
      <c r="AJ1067" s="79"/>
      <c r="AK1067" s="79"/>
      <c r="AL1067" s="79"/>
      <c r="AM1067" s="79"/>
      <c r="AN1067" s="79"/>
      <c r="AO1067" s="79"/>
      <c r="AP1067" s="79"/>
      <c r="AQ1067" s="79"/>
    </row>
    <row r="1068" spans="1:43" x14ac:dyDescent="0.25">
      <c r="A1068" s="20"/>
      <c r="B1068" s="267"/>
      <c r="C1068" s="268"/>
      <c r="D1068" s="266"/>
      <c r="E1068" s="266"/>
      <c r="F1068" s="478"/>
      <c r="G1068" s="2"/>
      <c r="H1068" s="2"/>
      <c r="I1068" s="384"/>
      <c r="J1068" s="79"/>
      <c r="K1068" s="79"/>
      <c r="L1068" s="79"/>
      <c r="M1068" s="79"/>
      <c r="N1068" s="79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  <c r="AA1068" s="79"/>
      <c r="AB1068" s="79"/>
      <c r="AC1068" s="79"/>
      <c r="AD1068" s="79"/>
      <c r="AE1068" s="79"/>
      <c r="AF1068" s="79"/>
      <c r="AG1068" s="79"/>
      <c r="AH1068" s="79"/>
      <c r="AI1068" s="79"/>
      <c r="AJ1068" s="79"/>
      <c r="AK1068" s="79"/>
      <c r="AL1068" s="79"/>
      <c r="AM1068" s="79"/>
      <c r="AN1068" s="79"/>
      <c r="AO1068" s="79"/>
      <c r="AP1068" s="79"/>
      <c r="AQ1068" s="79"/>
    </row>
    <row r="1069" spans="1:43" x14ac:dyDescent="0.25">
      <c r="A1069" s="20"/>
      <c r="B1069" s="267"/>
      <c r="C1069" s="268"/>
      <c r="D1069" s="266"/>
      <c r="E1069" s="266"/>
      <c r="F1069" s="478"/>
      <c r="G1069" s="2"/>
      <c r="H1069" s="2"/>
      <c r="I1069" s="384"/>
      <c r="J1069" s="79"/>
      <c r="K1069" s="79"/>
      <c r="L1069" s="79"/>
      <c r="M1069" s="79"/>
      <c r="N1069" s="79"/>
      <c r="O1069" s="79"/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  <c r="AA1069" s="79"/>
      <c r="AB1069" s="79"/>
      <c r="AC1069" s="79"/>
      <c r="AD1069" s="79"/>
      <c r="AE1069" s="79"/>
      <c r="AF1069" s="79"/>
      <c r="AG1069" s="79"/>
      <c r="AH1069" s="79"/>
      <c r="AI1069" s="79"/>
      <c r="AJ1069" s="79"/>
      <c r="AK1069" s="79"/>
      <c r="AL1069" s="79"/>
      <c r="AM1069" s="79"/>
      <c r="AN1069" s="79"/>
      <c r="AO1069" s="79"/>
      <c r="AP1069" s="79"/>
      <c r="AQ1069" s="79"/>
    </row>
    <row r="1070" spans="1:43" x14ac:dyDescent="0.25">
      <c r="A1070" s="20"/>
      <c r="B1070" s="267"/>
      <c r="C1070" s="268"/>
      <c r="D1070" s="266"/>
      <c r="E1070" s="266"/>
      <c r="F1070" s="478"/>
      <c r="G1070" s="2"/>
      <c r="H1070" s="2"/>
      <c r="I1070" s="384"/>
      <c r="J1070" s="79"/>
      <c r="K1070" s="79"/>
      <c r="L1070" s="79"/>
      <c r="M1070" s="79"/>
      <c r="N1070" s="79"/>
      <c r="O1070" s="79"/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  <c r="AA1070" s="79"/>
      <c r="AB1070" s="79"/>
      <c r="AC1070" s="79"/>
      <c r="AD1070" s="79"/>
      <c r="AE1070" s="79"/>
      <c r="AF1070" s="79"/>
      <c r="AG1070" s="79"/>
      <c r="AH1070" s="79"/>
      <c r="AI1070" s="79"/>
      <c r="AJ1070" s="79"/>
      <c r="AK1070" s="79"/>
      <c r="AL1070" s="79"/>
      <c r="AM1070" s="79"/>
      <c r="AN1070" s="79"/>
      <c r="AO1070" s="79"/>
      <c r="AP1070" s="79"/>
      <c r="AQ1070" s="79"/>
    </row>
    <row r="1071" spans="1:43" x14ac:dyDescent="0.25">
      <c r="A1071" s="20"/>
      <c r="B1071" s="267"/>
      <c r="C1071" s="268"/>
      <c r="D1071" s="266"/>
      <c r="E1071" s="266"/>
      <c r="F1071" s="478"/>
      <c r="G1071" s="2"/>
      <c r="H1071" s="2"/>
      <c r="I1071" s="384"/>
      <c r="J1071" s="79"/>
      <c r="K1071" s="79"/>
      <c r="L1071" s="79"/>
      <c r="M1071" s="79"/>
      <c r="N1071" s="79"/>
      <c r="O1071" s="79"/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  <c r="AA1071" s="79"/>
      <c r="AB1071" s="79"/>
      <c r="AC1071" s="79"/>
      <c r="AD1071" s="79"/>
      <c r="AE1071" s="79"/>
      <c r="AF1071" s="79"/>
      <c r="AG1071" s="79"/>
      <c r="AH1071" s="79"/>
      <c r="AI1071" s="79"/>
      <c r="AJ1071" s="79"/>
      <c r="AK1071" s="79"/>
      <c r="AL1071" s="79"/>
      <c r="AM1071" s="79"/>
      <c r="AN1071" s="79"/>
      <c r="AO1071" s="79"/>
      <c r="AP1071" s="79"/>
      <c r="AQ1071" s="79"/>
    </row>
    <row r="1072" spans="1:43" x14ac:dyDescent="0.25">
      <c r="A1072" s="20"/>
      <c r="B1072" s="267"/>
      <c r="C1072" s="268"/>
      <c r="D1072" s="266"/>
      <c r="E1072" s="266"/>
      <c r="F1072" s="478"/>
      <c r="G1072" s="2"/>
      <c r="H1072" s="2"/>
      <c r="I1072" s="384"/>
      <c r="J1072" s="79"/>
      <c r="K1072" s="79"/>
      <c r="L1072" s="79"/>
      <c r="M1072" s="79"/>
      <c r="N1072" s="79"/>
      <c r="O1072" s="79"/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  <c r="AA1072" s="79"/>
      <c r="AB1072" s="79"/>
      <c r="AC1072" s="79"/>
      <c r="AD1072" s="79"/>
      <c r="AE1072" s="79"/>
      <c r="AF1072" s="79"/>
      <c r="AG1072" s="79"/>
      <c r="AH1072" s="79"/>
      <c r="AI1072" s="79"/>
      <c r="AJ1072" s="79"/>
      <c r="AK1072" s="79"/>
      <c r="AL1072" s="79"/>
      <c r="AM1072" s="79"/>
      <c r="AN1072" s="79"/>
      <c r="AO1072" s="79"/>
      <c r="AP1072" s="79"/>
      <c r="AQ1072" s="79"/>
    </row>
    <row r="1073" spans="1:43" x14ac:dyDescent="0.25">
      <c r="A1073" s="20"/>
      <c r="B1073" s="267"/>
      <c r="C1073" s="268"/>
      <c r="D1073" s="266"/>
      <c r="E1073" s="266"/>
      <c r="F1073" s="478"/>
      <c r="G1073" s="2"/>
      <c r="H1073" s="2"/>
      <c r="I1073" s="384"/>
      <c r="J1073" s="79"/>
      <c r="K1073" s="79"/>
      <c r="L1073" s="79"/>
      <c r="M1073" s="79"/>
      <c r="N1073" s="79"/>
      <c r="O1073" s="79"/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  <c r="AA1073" s="79"/>
      <c r="AB1073" s="79"/>
      <c r="AC1073" s="79"/>
      <c r="AD1073" s="79"/>
      <c r="AE1073" s="79"/>
      <c r="AF1073" s="79"/>
      <c r="AG1073" s="79"/>
      <c r="AH1073" s="79"/>
      <c r="AI1073" s="79"/>
      <c r="AJ1073" s="79"/>
      <c r="AK1073" s="79"/>
      <c r="AL1073" s="79"/>
      <c r="AM1073" s="79"/>
      <c r="AN1073" s="79"/>
      <c r="AO1073" s="79"/>
      <c r="AP1073" s="79"/>
      <c r="AQ1073" s="79"/>
    </row>
    <row r="1074" spans="1:43" x14ac:dyDescent="0.25">
      <c r="A1074" s="20"/>
      <c r="B1074" s="267"/>
      <c r="C1074" s="268"/>
      <c r="D1074" s="266"/>
      <c r="E1074" s="266"/>
      <c r="F1074" s="478"/>
      <c r="G1074" s="2"/>
      <c r="H1074" s="2"/>
      <c r="I1074" s="384"/>
      <c r="J1074" s="79"/>
      <c r="K1074" s="79"/>
      <c r="L1074" s="79"/>
      <c r="M1074" s="79"/>
      <c r="N1074" s="79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  <c r="AA1074" s="79"/>
      <c r="AB1074" s="79"/>
      <c r="AC1074" s="79"/>
      <c r="AD1074" s="79"/>
      <c r="AE1074" s="79"/>
      <c r="AF1074" s="79"/>
      <c r="AG1074" s="79"/>
      <c r="AH1074" s="79"/>
      <c r="AI1074" s="79"/>
      <c r="AJ1074" s="79"/>
      <c r="AK1074" s="79"/>
      <c r="AL1074" s="79"/>
      <c r="AM1074" s="79"/>
      <c r="AN1074" s="79"/>
      <c r="AO1074" s="79"/>
      <c r="AP1074" s="79"/>
      <c r="AQ1074" s="79"/>
    </row>
    <row r="1075" spans="1:43" x14ac:dyDescent="0.25">
      <c r="A1075" s="20"/>
      <c r="B1075" s="267"/>
      <c r="C1075" s="268"/>
      <c r="D1075" s="266"/>
      <c r="E1075" s="266"/>
      <c r="F1075" s="478"/>
      <c r="G1075" s="2"/>
      <c r="H1075" s="2"/>
      <c r="I1075" s="384"/>
      <c r="J1075" s="79"/>
      <c r="K1075" s="79"/>
      <c r="L1075" s="79"/>
      <c r="M1075" s="79"/>
      <c r="N1075" s="79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  <c r="AA1075" s="79"/>
      <c r="AB1075" s="79"/>
      <c r="AC1075" s="79"/>
      <c r="AD1075" s="79"/>
      <c r="AE1075" s="79"/>
      <c r="AF1075" s="79"/>
      <c r="AG1075" s="79"/>
      <c r="AH1075" s="79"/>
      <c r="AI1075" s="79"/>
      <c r="AJ1075" s="79"/>
      <c r="AK1075" s="79"/>
      <c r="AL1075" s="79"/>
      <c r="AM1075" s="79"/>
      <c r="AN1075" s="79"/>
      <c r="AO1075" s="79"/>
      <c r="AP1075" s="79"/>
      <c r="AQ1075" s="79"/>
    </row>
    <row r="1076" spans="1:43" x14ac:dyDescent="0.25">
      <c r="A1076" s="20"/>
      <c r="B1076" s="267"/>
      <c r="C1076" s="268"/>
      <c r="D1076" s="266"/>
      <c r="E1076" s="266"/>
      <c r="F1076" s="478"/>
      <c r="G1076" s="2"/>
      <c r="H1076" s="2"/>
      <c r="I1076" s="384"/>
      <c r="J1076" s="79"/>
      <c r="K1076" s="79"/>
      <c r="L1076" s="79"/>
      <c r="M1076" s="79"/>
      <c r="N1076" s="79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  <c r="AA1076" s="79"/>
      <c r="AB1076" s="79"/>
      <c r="AC1076" s="79"/>
      <c r="AD1076" s="79"/>
      <c r="AE1076" s="79"/>
      <c r="AF1076" s="79"/>
      <c r="AG1076" s="79"/>
      <c r="AH1076" s="79"/>
      <c r="AI1076" s="79"/>
      <c r="AJ1076" s="79"/>
      <c r="AK1076" s="79"/>
      <c r="AL1076" s="79"/>
      <c r="AM1076" s="79"/>
      <c r="AN1076" s="79"/>
      <c r="AO1076" s="79"/>
      <c r="AP1076" s="79"/>
      <c r="AQ1076" s="79"/>
    </row>
    <row r="1077" spans="1:43" x14ac:dyDescent="0.25">
      <c r="A1077" s="20"/>
      <c r="B1077" s="267"/>
      <c r="C1077" s="268"/>
      <c r="D1077" s="266"/>
      <c r="E1077" s="266"/>
      <c r="F1077" s="478"/>
      <c r="G1077" s="2"/>
      <c r="H1077" s="2"/>
      <c r="I1077" s="384"/>
      <c r="J1077" s="79"/>
      <c r="K1077" s="79"/>
      <c r="L1077" s="79"/>
      <c r="M1077" s="79"/>
      <c r="N1077" s="79"/>
      <c r="O1077" s="79"/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  <c r="AA1077" s="79"/>
      <c r="AB1077" s="79"/>
      <c r="AC1077" s="79"/>
      <c r="AD1077" s="79"/>
      <c r="AE1077" s="79"/>
      <c r="AF1077" s="79"/>
      <c r="AG1077" s="79"/>
      <c r="AH1077" s="79"/>
      <c r="AI1077" s="79"/>
      <c r="AJ1077" s="79"/>
      <c r="AK1077" s="79"/>
      <c r="AL1077" s="79"/>
      <c r="AM1077" s="79"/>
      <c r="AN1077" s="79"/>
      <c r="AO1077" s="79"/>
      <c r="AP1077" s="79"/>
      <c r="AQ1077" s="79"/>
    </row>
    <row r="1078" spans="1:43" x14ac:dyDescent="0.25">
      <c r="A1078" s="20"/>
      <c r="B1078" s="267"/>
      <c r="C1078" s="268"/>
      <c r="D1078" s="266"/>
      <c r="E1078" s="266"/>
      <c r="F1078" s="478"/>
      <c r="G1078" s="2"/>
      <c r="H1078" s="2"/>
      <c r="I1078" s="384"/>
      <c r="J1078" s="79"/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  <c r="AA1078" s="79"/>
      <c r="AB1078" s="79"/>
      <c r="AC1078" s="79"/>
      <c r="AD1078" s="79"/>
      <c r="AE1078" s="79"/>
      <c r="AF1078" s="79"/>
      <c r="AG1078" s="79"/>
      <c r="AH1078" s="79"/>
      <c r="AI1078" s="79"/>
      <c r="AJ1078" s="79"/>
      <c r="AK1078" s="79"/>
      <c r="AL1078" s="79"/>
      <c r="AM1078" s="79"/>
      <c r="AN1078" s="79"/>
      <c r="AO1078" s="79"/>
      <c r="AP1078" s="79"/>
      <c r="AQ1078" s="79"/>
    </row>
    <row r="1079" spans="1:43" x14ac:dyDescent="0.25">
      <c r="A1079" s="20"/>
      <c r="B1079" s="267"/>
      <c r="C1079" s="268"/>
      <c r="D1079" s="266"/>
      <c r="E1079" s="266"/>
      <c r="F1079" s="478"/>
      <c r="G1079" s="2"/>
      <c r="H1079" s="2"/>
      <c r="I1079" s="384"/>
      <c r="J1079" s="79"/>
      <c r="K1079" s="79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  <c r="AA1079" s="79"/>
      <c r="AB1079" s="79"/>
      <c r="AC1079" s="79"/>
      <c r="AD1079" s="79"/>
      <c r="AE1079" s="79"/>
      <c r="AF1079" s="79"/>
      <c r="AG1079" s="79"/>
      <c r="AH1079" s="79"/>
      <c r="AI1079" s="79"/>
      <c r="AJ1079" s="79"/>
      <c r="AK1079" s="79"/>
      <c r="AL1079" s="79"/>
      <c r="AM1079" s="79"/>
      <c r="AN1079" s="79"/>
      <c r="AO1079" s="79"/>
      <c r="AP1079" s="79"/>
      <c r="AQ1079" s="79"/>
    </row>
    <row r="1080" spans="1:43" x14ac:dyDescent="0.25">
      <c r="A1080" s="20"/>
      <c r="B1080" s="267"/>
      <c r="C1080" s="268"/>
      <c r="D1080" s="266"/>
      <c r="E1080" s="266"/>
      <c r="F1080" s="478"/>
      <c r="G1080" s="2"/>
      <c r="H1080" s="2"/>
      <c r="I1080" s="384"/>
      <c r="J1080" s="79"/>
      <c r="K1080" s="79"/>
      <c r="L1080" s="79"/>
      <c r="M1080" s="79"/>
      <c r="N1080" s="79"/>
      <c r="O1080" s="79"/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  <c r="AA1080" s="79"/>
      <c r="AB1080" s="79"/>
      <c r="AC1080" s="79"/>
      <c r="AD1080" s="79"/>
      <c r="AE1080" s="79"/>
      <c r="AF1080" s="79"/>
      <c r="AG1080" s="79"/>
      <c r="AH1080" s="79"/>
      <c r="AI1080" s="79"/>
      <c r="AJ1080" s="79"/>
      <c r="AK1080" s="79"/>
      <c r="AL1080" s="79"/>
      <c r="AM1080" s="79"/>
      <c r="AN1080" s="79"/>
      <c r="AO1080" s="79"/>
      <c r="AP1080" s="79"/>
      <c r="AQ1080" s="79"/>
    </row>
    <row r="1081" spans="1:43" x14ac:dyDescent="0.25">
      <c r="A1081" s="20"/>
      <c r="B1081" s="267"/>
      <c r="C1081" s="268"/>
      <c r="D1081" s="266"/>
      <c r="E1081" s="266"/>
      <c r="F1081" s="478"/>
      <c r="G1081" s="2"/>
      <c r="H1081" s="2"/>
      <c r="I1081" s="384"/>
      <c r="J1081" s="79"/>
      <c r="K1081" s="79"/>
      <c r="L1081" s="79"/>
      <c r="M1081" s="79"/>
      <c r="N1081" s="79"/>
      <c r="O1081" s="79"/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  <c r="AA1081" s="79"/>
      <c r="AB1081" s="79"/>
      <c r="AC1081" s="79"/>
      <c r="AD1081" s="79"/>
      <c r="AE1081" s="79"/>
      <c r="AF1081" s="79"/>
      <c r="AG1081" s="79"/>
      <c r="AH1081" s="79"/>
      <c r="AI1081" s="79"/>
      <c r="AJ1081" s="79"/>
      <c r="AK1081" s="79"/>
      <c r="AL1081" s="79"/>
      <c r="AM1081" s="79"/>
      <c r="AN1081" s="79"/>
      <c r="AO1081" s="79"/>
      <c r="AP1081" s="79"/>
      <c r="AQ1081" s="79"/>
    </row>
    <row r="1082" spans="1:43" x14ac:dyDescent="0.25">
      <c r="A1082" s="20"/>
      <c r="B1082" s="267"/>
      <c r="C1082" s="268"/>
      <c r="D1082" s="266"/>
      <c r="E1082" s="266"/>
      <c r="F1082" s="478"/>
      <c r="G1082" s="2"/>
      <c r="H1082" s="2"/>
      <c r="I1082" s="384"/>
      <c r="J1082" s="79"/>
      <c r="K1082" s="79"/>
      <c r="L1082" s="79"/>
      <c r="M1082" s="79"/>
      <c r="N1082" s="79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  <c r="AA1082" s="79"/>
      <c r="AB1082" s="79"/>
      <c r="AC1082" s="79"/>
      <c r="AD1082" s="79"/>
      <c r="AE1082" s="79"/>
      <c r="AF1082" s="79"/>
      <c r="AG1082" s="79"/>
      <c r="AH1082" s="79"/>
      <c r="AI1082" s="79"/>
      <c r="AJ1082" s="79"/>
      <c r="AK1082" s="79"/>
      <c r="AL1082" s="79"/>
      <c r="AM1082" s="79"/>
      <c r="AN1082" s="79"/>
      <c r="AO1082" s="79"/>
      <c r="AP1082" s="79"/>
      <c r="AQ1082" s="79"/>
    </row>
    <row r="1083" spans="1:43" x14ac:dyDescent="0.25">
      <c r="A1083" s="20"/>
      <c r="B1083" s="267"/>
      <c r="C1083" s="268"/>
      <c r="D1083" s="266"/>
      <c r="E1083" s="266"/>
      <c r="F1083" s="478"/>
      <c r="G1083" s="2"/>
      <c r="H1083" s="2"/>
      <c r="I1083" s="384"/>
      <c r="J1083" s="79"/>
      <c r="K1083" s="79"/>
      <c r="L1083" s="79"/>
      <c r="M1083" s="79"/>
      <c r="N1083" s="79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  <c r="AA1083" s="79"/>
      <c r="AB1083" s="79"/>
      <c r="AC1083" s="79"/>
      <c r="AD1083" s="79"/>
      <c r="AE1083" s="79"/>
      <c r="AF1083" s="79"/>
      <c r="AG1083" s="79"/>
      <c r="AH1083" s="79"/>
      <c r="AI1083" s="79"/>
      <c r="AJ1083" s="79"/>
      <c r="AK1083" s="79"/>
      <c r="AL1083" s="79"/>
      <c r="AM1083" s="79"/>
      <c r="AN1083" s="79"/>
      <c r="AO1083" s="79"/>
      <c r="AP1083" s="79"/>
      <c r="AQ1083" s="79"/>
    </row>
    <row r="1084" spans="1:43" x14ac:dyDescent="0.25">
      <c r="A1084" s="20"/>
      <c r="B1084" s="267"/>
      <c r="C1084" s="268"/>
      <c r="D1084" s="266"/>
      <c r="E1084" s="266"/>
      <c r="F1084" s="478"/>
      <c r="G1084" s="2"/>
      <c r="H1084" s="2"/>
      <c r="I1084" s="384"/>
      <c r="J1084" s="79"/>
      <c r="K1084" s="79"/>
      <c r="L1084" s="79"/>
      <c r="M1084" s="79"/>
      <c r="N1084" s="79"/>
      <c r="O1084" s="79"/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9"/>
      <c r="AA1084" s="79"/>
      <c r="AB1084" s="79"/>
      <c r="AC1084" s="79"/>
      <c r="AD1084" s="79"/>
      <c r="AE1084" s="79"/>
      <c r="AF1084" s="79"/>
      <c r="AG1084" s="79"/>
      <c r="AH1084" s="79"/>
      <c r="AI1084" s="79"/>
      <c r="AJ1084" s="79"/>
      <c r="AK1084" s="79"/>
      <c r="AL1084" s="79"/>
      <c r="AM1084" s="79"/>
      <c r="AN1084" s="79"/>
      <c r="AO1084" s="79"/>
      <c r="AP1084" s="79"/>
      <c r="AQ1084" s="79"/>
    </row>
    <row r="1085" spans="1:43" x14ac:dyDescent="0.25">
      <c r="A1085" s="20"/>
      <c r="B1085" s="267"/>
      <c r="C1085" s="268"/>
      <c r="D1085" s="266"/>
      <c r="E1085" s="266"/>
      <c r="F1085" s="478"/>
      <c r="G1085" s="2"/>
      <c r="H1085" s="2"/>
      <c r="I1085" s="384"/>
      <c r="J1085" s="79"/>
      <c r="K1085" s="79"/>
      <c r="L1085" s="79"/>
      <c r="M1085" s="79"/>
      <c r="N1085" s="79"/>
      <c r="O1085" s="79"/>
      <c r="P1085" s="79"/>
      <c r="Q1085" s="79"/>
      <c r="R1085" s="79"/>
      <c r="S1085" s="79"/>
      <c r="T1085" s="79"/>
      <c r="U1085" s="79"/>
      <c r="V1085" s="79"/>
      <c r="W1085" s="79"/>
      <c r="X1085" s="79"/>
      <c r="Y1085" s="79"/>
      <c r="Z1085" s="79"/>
      <c r="AA1085" s="79"/>
      <c r="AB1085" s="79"/>
      <c r="AC1085" s="79"/>
      <c r="AD1085" s="79"/>
      <c r="AE1085" s="79"/>
      <c r="AF1085" s="79"/>
      <c r="AG1085" s="79"/>
      <c r="AH1085" s="79"/>
      <c r="AI1085" s="79"/>
      <c r="AJ1085" s="79"/>
      <c r="AK1085" s="79"/>
      <c r="AL1085" s="79"/>
      <c r="AM1085" s="79"/>
      <c r="AN1085" s="79"/>
      <c r="AO1085" s="79"/>
      <c r="AP1085" s="79"/>
      <c r="AQ1085" s="79"/>
    </row>
    <row r="1086" spans="1:43" x14ac:dyDescent="0.25">
      <c r="A1086" s="20"/>
      <c r="B1086" s="267"/>
      <c r="C1086" s="268"/>
      <c r="D1086" s="266"/>
      <c r="E1086" s="266"/>
      <c r="F1086" s="478"/>
      <c r="G1086" s="2"/>
      <c r="H1086" s="2"/>
      <c r="I1086" s="384"/>
      <c r="J1086" s="79"/>
      <c r="K1086" s="79"/>
      <c r="L1086" s="79"/>
      <c r="M1086" s="79"/>
      <c r="N1086" s="79"/>
      <c r="O1086" s="79"/>
      <c r="P1086" s="79"/>
      <c r="Q1086" s="79"/>
      <c r="R1086" s="79"/>
      <c r="S1086" s="79"/>
      <c r="T1086" s="79"/>
      <c r="U1086" s="79"/>
      <c r="V1086" s="79"/>
      <c r="W1086" s="79"/>
      <c r="X1086" s="79"/>
      <c r="Y1086" s="79"/>
      <c r="Z1086" s="79"/>
      <c r="AA1086" s="79"/>
      <c r="AB1086" s="79"/>
      <c r="AC1086" s="79"/>
      <c r="AD1086" s="79"/>
      <c r="AE1086" s="79"/>
      <c r="AF1086" s="79"/>
      <c r="AG1086" s="79"/>
      <c r="AH1086" s="79"/>
      <c r="AI1086" s="79"/>
      <c r="AJ1086" s="79"/>
      <c r="AK1086" s="79"/>
      <c r="AL1086" s="79"/>
      <c r="AM1086" s="79"/>
      <c r="AN1086" s="79"/>
      <c r="AO1086" s="79"/>
      <c r="AP1086" s="79"/>
      <c r="AQ1086" s="79"/>
    </row>
    <row r="1087" spans="1:43" x14ac:dyDescent="0.25">
      <c r="A1087" s="20"/>
      <c r="B1087" s="267"/>
      <c r="C1087" s="268"/>
      <c r="D1087" s="266"/>
      <c r="E1087" s="266"/>
      <c r="F1087" s="478"/>
      <c r="G1087" s="2"/>
      <c r="H1087" s="2"/>
      <c r="I1087" s="384"/>
      <c r="J1087" s="79"/>
      <c r="K1087" s="79"/>
      <c r="L1087" s="79"/>
      <c r="M1087" s="79"/>
      <c r="N1087" s="79"/>
      <c r="O1087" s="79"/>
      <c r="P1087" s="79"/>
      <c r="Q1087" s="79"/>
      <c r="R1087" s="79"/>
      <c r="S1087" s="79"/>
      <c r="T1087" s="79"/>
      <c r="U1087" s="79"/>
      <c r="V1087" s="79"/>
      <c r="W1087" s="79"/>
      <c r="X1087" s="79"/>
      <c r="Y1087" s="79"/>
      <c r="Z1087" s="79"/>
      <c r="AA1087" s="79"/>
      <c r="AB1087" s="79"/>
      <c r="AC1087" s="79"/>
      <c r="AD1087" s="79"/>
      <c r="AE1087" s="79"/>
      <c r="AF1087" s="79"/>
      <c r="AG1087" s="79"/>
      <c r="AH1087" s="79"/>
      <c r="AI1087" s="79"/>
      <c r="AJ1087" s="79"/>
      <c r="AK1087" s="79"/>
      <c r="AL1087" s="79"/>
      <c r="AM1087" s="79"/>
      <c r="AN1087" s="79"/>
      <c r="AO1087" s="79"/>
      <c r="AP1087" s="79"/>
      <c r="AQ1087" s="79"/>
    </row>
    <row r="1088" spans="1:43" x14ac:dyDescent="0.25">
      <c r="A1088" s="20"/>
      <c r="B1088" s="267"/>
      <c r="C1088" s="268"/>
      <c r="D1088" s="266"/>
      <c r="E1088" s="266"/>
      <c r="F1088" s="478"/>
      <c r="G1088" s="2"/>
      <c r="H1088" s="2"/>
      <c r="I1088" s="384"/>
      <c r="J1088" s="79"/>
      <c r="K1088" s="79"/>
      <c r="L1088" s="79"/>
      <c r="M1088" s="79"/>
      <c r="N1088" s="79"/>
      <c r="O1088" s="79"/>
      <c r="P1088" s="79"/>
      <c r="Q1088" s="79"/>
      <c r="R1088" s="79"/>
      <c r="S1088" s="79"/>
      <c r="T1088" s="79"/>
      <c r="U1088" s="79"/>
      <c r="V1088" s="79"/>
      <c r="W1088" s="79"/>
      <c r="X1088" s="79"/>
      <c r="Y1088" s="79"/>
      <c r="Z1088" s="79"/>
      <c r="AA1088" s="79"/>
      <c r="AB1088" s="79"/>
      <c r="AC1088" s="79"/>
      <c r="AD1088" s="79"/>
      <c r="AE1088" s="79"/>
      <c r="AF1088" s="79"/>
      <c r="AG1088" s="79"/>
      <c r="AH1088" s="79"/>
      <c r="AI1088" s="79"/>
      <c r="AJ1088" s="79"/>
      <c r="AK1088" s="79"/>
      <c r="AL1088" s="79"/>
      <c r="AM1088" s="79"/>
      <c r="AN1088" s="79"/>
      <c r="AO1088" s="79"/>
      <c r="AP1088" s="79"/>
      <c r="AQ1088" s="79"/>
    </row>
    <row r="1089" spans="1:43" x14ac:dyDescent="0.25">
      <c r="A1089" s="20"/>
      <c r="B1089" s="267"/>
      <c r="C1089" s="268"/>
      <c r="D1089" s="266"/>
      <c r="E1089" s="266"/>
      <c r="F1089" s="478"/>
      <c r="G1089" s="2"/>
      <c r="H1089" s="2"/>
      <c r="I1089" s="384"/>
      <c r="J1089" s="79"/>
      <c r="K1089" s="79"/>
      <c r="L1089" s="79"/>
      <c r="M1089" s="79"/>
      <c r="N1089" s="79"/>
      <c r="O1089" s="79"/>
      <c r="P1089" s="79"/>
      <c r="Q1089" s="79"/>
      <c r="R1089" s="79"/>
      <c r="S1089" s="79"/>
      <c r="T1089" s="79"/>
      <c r="U1089" s="79"/>
      <c r="V1089" s="79"/>
      <c r="W1089" s="79"/>
      <c r="X1089" s="79"/>
      <c r="Y1089" s="79"/>
      <c r="Z1089" s="79"/>
      <c r="AA1089" s="79"/>
      <c r="AB1089" s="79"/>
      <c r="AC1089" s="79"/>
      <c r="AD1089" s="79"/>
      <c r="AE1089" s="79"/>
      <c r="AF1089" s="79"/>
      <c r="AG1089" s="79"/>
      <c r="AH1089" s="79"/>
      <c r="AI1089" s="79"/>
      <c r="AJ1089" s="79"/>
      <c r="AK1089" s="79"/>
      <c r="AL1089" s="79"/>
      <c r="AM1089" s="79"/>
      <c r="AN1089" s="79"/>
      <c r="AO1089" s="79"/>
      <c r="AP1089" s="79"/>
      <c r="AQ1089" s="79"/>
    </row>
    <row r="1090" spans="1:43" x14ac:dyDescent="0.25">
      <c r="A1090" s="20"/>
      <c r="B1090" s="267"/>
      <c r="C1090" s="268"/>
      <c r="D1090" s="266"/>
      <c r="E1090" s="266"/>
      <c r="F1090" s="478"/>
      <c r="G1090" s="2"/>
      <c r="H1090" s="2"/>
      <c r="I1090" s="384"/>
      <c r="J1090" s="79"/>
      <c r="K1090" s="79"/>
      <c r="L1090" s="79"/>
      <c r="M1090" s="79"/>
      <c r="N1090" s="79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9"/>
      <c r="AA1090" s="79"/>
      <c r="AB1090" s="79"/>
      <c r="AC1090" s="79"/>
      <c r="AD1090" s="79"/>
      <c r="AE1090" s="79"/>
      <c r="AF1090" s="79"/>
      <c r="AG1090" s="79"/>
      <c r="AH1090" s="79"/>
      <c r="AI1090" s="79"/>
      <c r="AJ1090" s="79"/>
      <c r="AK1090" s="79"/>
      <c r="AL1090" s="79"/>
      <c r="AM1090" s="79"/>
      <c r="AN1090" s="79"/>
      <c r="AO1090" s="79"/>
      <c r="AP1090" s="79"/>
      <c r="AQ1090" s="79"/>
    </row>
    <row r="1091" spans="1:43" x14ac:dyDescent="0.25">
      <c r="A1091" s="20"/>
      <c r="B1091" s="267"/>
      <c r="C1091" s="268"/>
      <c r="D1091" s="266"/>
      <c r="E1091" s="266"/>
      <c r="F1091" s="478"/>
      <c r="G1091" s="2"/>
      <c r="H1091" s="2"/>
      <c r="I1091" s="384"/>
      <c r="J1091" s="79"/>
      <c r="K1091" s="79"/>
      <c r="L1091" s="79"/>
      <c r="M1091" s="79"/>
      <c r="N1091" s="79"/>
      <c r="O1091" s="79"/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9"/>
      <c r="AA1091" s="79"/>
      <c r="AB1091" s="79"/>
      <c r="AC1091" s="79"/>
      <c r="AD1091" s="79"/>
      <c r="AE1091" s="79"/>
      <c r="AF1091" s="79"/>
      <c r="AG1091" s="79"/>
      <c r="AH1091" s="79"/>
      <c r="AI1091" s="79"/>
      <c r="AJ1091" s="79"/>
      <c r="AK1091" s="79"/>
      <c r="AL1091" s="79"/>
      <c r="AM1091" s="79"/>
      <c r="AN1091" s="79"/>
      <c r="AO1091" s="79"/>
      <c r="AP1091" s="79"/>
      <c r="AQ1091" s="79"/>
    </row>
    <row r="1092" spans="1:43" x14ac:dyDescent="0.25">
      <c r="A1092" s="20"/>
      <c r="B1092" s="267"/>
      <c r="C1092" s="268"/>
      <c r="D1092" s="266"/>
      <c r="E1092" s="266"/>
      <c r="F1092" s="478"/>
      <c r="G1092" s="2"/>
      <c r="H1092" s="2"/>
      <c r="I1092" s="384"/>
      <c r="J1092" s="79"/>
      <c r="K1092" s="79"/>
      <c r="L1092" s="79"/>
      <c r="M1092" s="79"/>
      <c r="N1092" s="79"/>
      <c r="O1092" s="79"/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9"/>
      <c r="AA1092" s="79"/>
      <c r="AB1092" s="79"/>
      <c r="AC1092" s="79"/>
      <c r="AD1092" s="79"/>
      <c r="AE1092" s="79"/>
      <c r="AF1092" s="79"/>
      <c r="AG1092" s="79"/>
      <c r="AH1092" s="79"/>
      <c r="AI1092" s="79"/>
      <c r="AJ1092" s="79"/>
      <c r="AK1092" s="79"/>
      <c r="AL1092" s="79"/>
      <c r="AM1092" s="79"/>
      <c r="AN1092" s="79"/>
      <c r="AO1092" s="79"/>
      <c r="AP1092" s="79"/>
      <c r="AQ1092" s="79"/>
    </row>
    <row r="1093" spans="1:43" x14ac:dyDescent="0.25">
      <c r="A1093" s="20"/>
      <c r="B1093" s="267"/>
      <c r="C1093" s="268"/>
      <c r="D1093" s="266"/>
      <c r="E1093" s="266"/>
      <c r="F1093" s="478"/>
      <c r="G1093" s="2"/>
      <c r="H1093" s="2"/>
      <c r="I1093" s="384"/>
      <c r="J1093" s="79"/>
      <c r="K1093" s="79"/>
      <c r="L1093" s="79"/>
      <c r="M1093" s="79"/>
      <c r="N1093" s="79"/>
      <c r="O1093" s="79"/>
      <c r="P1093" s="79"/>
      <c r="Q1093" s="79"/>
      <c r="R1093" s="79"/>
      <c r="S1093" s="79"/>
      <c r="T1093" s="79"/>
      <c r="U1093" s="79"/>
      <c r="V1093" s="79"/>
      <c r="W1093" s="79"/>
      <c r="X1093" s="79"/>
      <c r="Y1093" s="79"/>
      <c r="Z1093" s="79"/>
      <c r="AA1093" s="79"/>
      <c r="AB1093" s="79"/>
      <c r="AC1093" s="79"/>
      <c r="AD1093" s="79"/>
      <c r="AE1093" s="79"/>
      <c r="AF1093" s="79"/>
      <c r="AG1093" s="79"/>
      <c r="AH1093" s="79"/>
      <c r="AI1093" s="79"/>
      <c r="AJ1093" s="79"/>
      <c r="AK1093" s="79"/>
      <c r="AL1093" s="79"/>
      <c r="AM1093" s="79"/>
      <c r="AN1093" s="79"/>
      <c r="AO1093" s="79"/>
      <c r="AP1093" s="79"/>
      <c r="AQ1093" s="79"/>
    </row>
    <row r="1094" spans="1:43" x14ac:dyDescent="0.25">
      <c r="A1094" s="20"/>
      <c r="B1094" s="267"/>
      <c r="C1094" s="268"/>
      <c r="D1094" s="266"/>
      <c r="E1094" s="266"/>
      <c r="F1094" s="478"/>
      <c r="G1094" s="2"/>
      <c r="H1094" s="2"/>
      <c r="I1094" s="384"/>
      <c r="J1094" s="79"/>
      <c r="K1094" s="79"/>
      <c r="L1094" s="79"/>
      <c r="M1094" s="79"/>
      <c r="N1094" s="79"/>
      <c r="O1094" s="79"/>
      <c r="P1094" s="79"/>
      <c r="Q1094" s="79"/>
      <c r="R1094" s="79"/>
      <c r="S1094" s="79"/>
      <c r="T1094" s="79"/>
      <c r="U1094" s="79"/>
      <c r="V1094" s="79"/>
      <c r="W1094" s="79"/>
      <c r="X1094" s="79"/>
      <c r="Y1094" s="79"/>
      <c r="Z1094" s="79"/>
      <c r="AA1094" s="79"/>
      <c r="AB1094" s="79"/>
      <c r="AC1094" s="79"/>
      <c r="AD1094" s="79"/>
      <c r="AE1094" s="79"/>
      <c r="AF1094" s="79"/>
      <c r="AG1094" s="79"/>
      <c r="AH1094" s="79"/>
      <c r="AI1094" s="79"/>
      <c r="AJ1094" s="79"/>
      <c r="AK1094" s="79"/>
      <c r="AL1094" s="79"/>
      <c r="AM1094" s="79"/>
      <c r="AN1094" s="79"/>
      <c r="AO1094" s="79"/>
      <c r="AP1094" s="79"/>
      <c r="AQ1094" s="79"/>
    </row>
    <row r="1095" spans="1:43" x14ac:dyDescent="0.25">
      <c r="A1095" s="20"/>
      <c r="B1095" s="267"/>
      <c r="C1095" s="268"/>
      <c r="D1095" s="266"/>
      <c r="E1095" s="266"/>
      <c r="F1095" s="478"/>
      <c r="G1095" s="2"/>
      <c r="H1095" s="2"/>
      <c r="I1095" s="384"/>
      <c r="J1095" s="79"/>
      <c r="K1095" s="79"/>
      <c r="L1095" s="79"/>
      <c r="M1095" s="79"/>
      <c r="N1095" s="79"/>
      <c r="O1095" s="79"/>
      <c r="P1095" s="79"/>
      <c r="Q1095" s="79"/>
      <c r="R1095" s="79"/>
      <c r="S1095" s="79"/>
      <c r="T1095" s="79"/>
      <c r="U1095" s="79"/>
      <c r="V1095" s="79"/>
      <c r="W1095" s="79"/>
      <c r="X1095" s="79"/>
      <c r="Y1095" s="79"/>
      <c r="Z1095" s="79"/>
      <c r="AA1095" s="79"/>
      <c r="AB1095" s="79"/>
      <c r="AC1095" s="79"/>
      <c r="AD1095" s="79"/>
      <c r="AE1095" s="79"/>
      <c r="AF1095" s="79"/>
      <c r="AG1095" s="79"/>
      <c r="AH1095" s="79"/>
      <c r="AI1095" s="79"/>
      <c r="AJ1095" s="79"/>
      <c r="AK1095" s="79"/>
      <c r="AL1095" s="79"/>
      <c r="AM1095" s="79"/>
      <c r="AN1095" s="79"/>
      <c r="AO1095" s="79"/>
      <c r="AP1095" s="79"/>
      <c r="AQ1095" s="79"/>
    </row>
    <row r="1096" spans="1:43" x14ac:dyDescent="0.25">
      <c r="A1096" s="20"/>
      <c r="B1096" s="267"/>
      <c r="C1096" s="268"/>
      <c r="D1096" s="266"/>
      <c r="E1096" s="266"/>
      <c r="F1096" s="478"/>
      <c r="G1096" s="2"/>
      <c r="H1096" s="2"/>
      <c r="I1096" s="384"/>
      <c r="J1096" s="79"/>
      <c r="K1096" s="79"/>
      <c r="L1096" s="79"/>
      <c r="M1096" s="79"/>
      <c r="N1096" s="79"/>
      <c r="O1096" s="79"/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  <c r="AA1096" s="79"/>
      <c r="AB1096" s="79"/>
      <c r="AC1096" s="79"/>
      <c r="AD1096" s="79"/>
      <c r="AE1096" s="79"/>
      <c r="AF1096" s="79"/>
      <c r="AG1096" s="79"/>
      <c r="AH1096" s="79"/>
      <c r="AI1096" s="79"/>
      <c r="AJ1096" s="79"/>
      <c r="AK1096" s="79"/>
      <c r="AL1096" s="79"/>
      <c r="AM1096" s="79"/>
      <c r="AN1096" s="79"/>
      <c r="AO1096" s="79"/>
      <c r="AP1096" s="79"/>
      <c r="AQ1096" s="79"/>
    </row>
    <row r="1097" spans="1:43" x14ac:dyDescent="0.25">
      <c r="A1097" s="20"/>
      <c r="B1097" s="267"/>
      <c r="C1097" s="268"/>
      <c r="D1097" s="266"/>
      <c r="E1097" s="266"/>
      <c r="F1097" s="478"/>
      <c r="G1097" s="2"/>
      <c r="H1097" s="2"/>
      <c r="I1097" s="384"/>
      <c r="J1097" s="79"/>
      <c r="K1097" s="79"/>
      <c r="L1097" s="79"/>
      <c r="M1097" s="79"/>
      <c r="N1097" s="79"/>
      <c r="O1097" s="79"/>
      <c r="P1097" s="79"/>
      <c r="Q1097" s="79"/>
      <c r="R1097" s="79"/>
      <c r="S1097" s="79"/>
      <c r="T1097" s="79"/>
      <c r="U1097" s="79"/>
      <c r="V1097" s="79"/>
      <c r="W1097" s="79"/>
      <c r="X1097" s="79"/>
      <c r="Y1097" s="79"/>
      <c r="Z1097" s="79"/>
      <c r="AA1097" s="79"/>
      <c r="AB1097" s="79"/>
      <c r="AC1097" s="79"/>
      <c r="AD1097" s="79"/>
      <c r="AE1097" s="79"/>
      <c r="AF1097" s="79"/>
      <c r="AG1097" s="79"/>
      <c r="AH1097" s="79"/>
      <c r="AI1097" s="79"/>
      <c r="AJ1097" s="79"/>
      <c r="AK1097" s="79"/>
      <c r="AL1097" s="79"/>
      <c r="AM1097" s="79"/>
      <c r="AN1097" s="79"/>
      <c r="AO1097" s="79"/>
      <c r="AP1097" s="79"/>
      <c r="AQ1097" s="79"/>
    </row>
    <row r="1098" spans="1:43" x14ac:dyDescent="0.25">
      <c r="A1098" s="20"/>
      <c r="B1098" s="267"/>
      <c r="C1098" s="268"/>
      <c r="D1098" s="266"/>
      <c r="E1098" s="266"/>
      <c r="F1098" s="478"/>
      <c r="G1098" s="2"/>
      <c r="H1098" s="2"/>
      <c r="I1098" s="384"/>
      <c r="J1098" s="79"/>
      <c r="K1098" s="79"/>
      <c r="L1098" s="79"/>
      <c r="M1098" s="79"/>
      <c r="N1098" s="79"/>
      <c r="O1098" s="79"/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9"/>
      <c r="AA1098" s="79"/>
      <c r="AB1098" s="79"/>
      <c r="AC1098" s="79"/>
      <c r="AD1098" s="79"/>
      <c r="AE1098" s="79"/>
      <c r="AF1098" s="79"/>
      <c r="AG1098" s="79"/>
      <c r="AH1098" s="79"/>
      <c r="AI1098" s="79"/>
      <c r="AJ1098" s="79"/>
      <c r="AK1098" s="79"/>
      <c r="AL1098" s="79"/>
      <c r="AM1098" s="79"/>
      <c r="AN1098" s="79"/>
      <c r="AO1098" s="79"/>
      <c r="AP1098" s="79"/>
      <c r="AQ1098" s="79"/>
    </row>
    <row r="1099" spans="1:43" x14ac:dyDescent="0.25">
      <c r="A1099" s="20"/>
      <c r="B1099" s="267"/>
      <c r="C1099" s="268"/>
      <c r="D1099" s="266"/>
      <c r="E1099" s="266"/>
      <c r="F1099" s="478"/>
      <c r="G1099" s="2"/>
      <c r="H1099" s="2"/>
      <c r="I1099" s="384"/>
      <c r="J1099" s="79"/>
      <c r="K1099" s="79"/>
      <c r="L1099" s="79"/>
      <c r="M1099" s="79"/>
      <c r="N1099" s="79"/>
      <c r="O1099" s="79"/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9"/>
      <c r="AA1099" s="79"/>
      <c r="AB1099" s="79"/>
      <c r="AC1099" s="79"/>
      <c r="AD1099" s="79"/>
      <c r="AE1099" s="79"/>
      <c r="AF1099" s="79"/>
      <c r="AG1099" s="79"/>
      <c r="AH1099" s="79"/>
      <c r="AI1099" s="79"/>
      <c r="AJ1099" s="79"/>
      <c r="AK1099" s="79"/>
      <c r="AL1099" s="79"/>
      <c r="AM1099" s="79"/>
      <c r="AN1099" s="79"/>
      <c r="AO1099" s="79"/>
      <c r="AP1099" s="79"/>
      <c r="AQ1099" s="79"/>
    </row>
    <row r="1100" spans="1:43" x14ac:dyDescent="0.25">
      <c r="A1100" s="20"/>
      <c r="B1100" s="267"/>
      <c r="C1100" s="268"/>
      <c r="D1100" s="266"/>
      <c r="E1100" s="266"/>
      <c r="F1100" s="478"/>
      <c r="G1100" s="2"/>
      <c r="H1100" s="2"/>
      <c r="I1100" s="384"/>
      <c r="J1100" s="79"/>
      <c r="K1100" s="79"/>
      <c r="L1100" s="79"/>
      <c r="M1100" s="79"/>
      <c r="N1100" s="79"/>
      <c r="O1100" s="79"/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9"/>
      <c r="AA1100" s="79"/>
      <c r="AB1100" s="79"/>
      <c r="AC1100" s="79"/>
      <c r="AD1100" s="79"/>
      <c r="AE1100" s="79"/>
      <c r="AF1100" s="79"/>
      <c r="AG1100" s="79"/>
      <c r="AH1100" s="79"/>
      <c r="AI1100" s="79"/>
      <c r="AJ1100" s="79"/>
      <c r="AK1100" s="79"/>
      <c r="AL1100" s="79"/>
      <c r="AM1100" s="79"/>
      <c r="AN1100" s="79"/>
      <c r="AO1100" s="79"/>
      <c r="AP1100" s="79"/>
      <c r="AQ1100" s="79"/>
    </row>
    <row r="1101" spans="1:43" x14ac:dyDescent="0.25">
      <c r="A1101" s="20"/>
      <c r="B1101" s="267"/>
      <c r="C1101" s="268"/>
      <c r="D1101" s="266"/>
      <c r="E1101" s="266"/>
      <c r="F1101" s="478"/>
      <c r="G1101" s="2"/>
      <c r="H1101" s="2"/>
      <c r="I1101" s="384"/>
      <c r="J1101" s="79"/>
      <c r="K1101" s="79"/>
      <c r="L1101" s="79"/>
      <c r="M1101" s="79"/>
      <c r="N1101" s="79"/>
      <c r="O1101" s="79"/>
      <c r="P1101" s="79"/>
      <c r="Q1101" s="79"/>
      <c r="R1101" s="79"/>
      <c r="S1101" s="79"/>
      <c r="T1101" s="79"/>
      <c r="U1101" s="79"/>
      <c r="V1101" s="79"/>
      <c r="W1101" s="79"/>
      <c r="X1101" s="79"/>
      <c r="Y1101" s="79"/>
      <c r="Z1101" s="79"/>
      <c r="AA1101" s="79"/>
      <c r="AB1101" s="79"/>
      <c r="AC1101" s="79"/>
      <c r="AD1101" s="79"/>
      <c r="AE1101" s="79"/>
      <c r="AF1101" s="79"/>
      <c r="AG1101" s="79"/>
      <c r="AH1101" s="79"/>
      <c r="AI1101" s="79"/>
      <c r="AJ1101" s="79"/>
      <c r="AK1101" s="79"/>
      <c r="AL1101" s="79"/>
      <c r="AM1101" s="79"/>
      <c r="AN1101" s="79"/>
      <c r="AO1101" s="79"/>
      <c r="AP1101" s="79"/>
      <c r="AQ1101" s="79"/>
    </row>
    <row r="1102" spans="1:43" x14ac:dyDescent="0.25">
      <c r="A1102" s="20"/>
      <c r="B1102" s="267"/>
      <c r="C1102" s="268"/>
      <c r="D1102" s="266"/>
      <c r="E1102" s="266"/>
      <c r="F1102" s="478"/>
      <c r="G1102" s="2"/>
      <c r="H1102" s="2"/>
      <c r="I1102" s="384"/>
      <c r="J1102" s="79"/>
      <c r="K1102" s="79"/>
      <c r="L1102" s="79"/>
      <c r="M1102" s="79"/>
      <c r="N1102" s="79"/>
      <c r="O1102" s="79"/>
      <c r="P1102" s="79"/>
      <c r="Q1102" s="79"/>
      <c r="R1102" s="79"/>
      <c r="S1102" s="79"/>
      <c r="T1102" s="79"/>
      <c r="U1102" s="79"/>
      <c r="V1102" s="79"/>
      <c r="W1102" s="79"/>
      <c r="X1102" s="79"/>
      <c r="Y1102" s="79"/>
      <c r="Z1102" s="79"/>
      <c r="AA1102" s="79"/>
      <c r="AB1102" s="79"/>
      <c r="AC1102" s="79"/>
      <c r="AD1102" s="79"/>
      <c r="AE1102" s="79"/>
      <c r="AF1102" s="79"/>
      <c r="AG1102" s="79"/>
      <c r="AH1102" s="79"/>
      <c r="AI1102" s="79"/>
      <c r="AJ1102" s="79"/>
      <c r="AK1102" s="79"/>
      <c r="AL1102" s="79"/>
      <c r="AM1102" s="79"/>
      <c r="AN1102" s="79"/>
      <c r="AO1102" s="79"/>
      <c r="AP1102" s="79"/>
      <c r="AQ1102" s="79"/>
    </row>
    <row r="1103" spans="1:43" x14ac:dyDescent="0.25">
      <c r="A1103" s="20"/>
      <c r="B1103" s="267"/>
      <c r="C1103" s="268"/>
      <c r="D1103" s="266"/>
      <c r="E1103" s="266"/>
      <c r="F1103" s="478"/>
      <c r="G1103" s="2"/>
      <c r="H1103" s="2"/>
      <c r="I1103" s="384"/>
      <c r="J1103" s="79"/>
      <c r="K1103" s="79"/>
      <c r="L1103" s="79"/>
      <c r="M1103" s="79"/>
      <c r="N1103" s="79"/>
      <c r="O1103" s="79"/>
      <c r="P1103" s="79"/>
      <c r="Q1103" s="79"/>
      <c r="R1103" s="79"/>
      <c r="S1103" s="79"/>
      <c r="T1103" s="79"/>
      <c r="U1103" s="79"/>
      <c r="V1103" s="79"/>
      <c r="W1103" s="79"/>
      <c r="X1103" s="79"/>
      <c r="Y1103" s="79"/>
      <c r="Z1103" s="79"/>
      <c r="AA1103" s="79"/>
      <c r="AB1103" s="79"/>
      <c r="AC1103" s="79"/>
      <c r="AD1103" s="79"/>
      <c r="AE1103" s="79"/>
      <c r="AF1103" s="79"/>
      <c r="AG1103" s="79"/>
      <c r="AH1103" s="79"/>
      <c r="AI1103" s="79"/>
      <c r="AJ1103" s="79"/>
      <c r="AK1103" s="79"/>
      <c r="AL1103" s="79"/>
      <c r="AM1103" s="79"/>
      <c r="AN1103" s="79"/>
      <c r="AO1103" s="79"/>
      <c r="AP1103" s="79"/>
      <c r="AQ1103" s="79"/>
    </row>
    <row r="1104" spans="1:43" x14ac:dyDescent="0.25">
      <c r="A1104" s="20"/>
      <c r="B1104" s="267"/>
      <c r="C1104" s="268"/>
      <c r="D1104" s="266"/>
      <c r="E1104" s="266"/>
      <c r="F1104" s="478"/>
      <c r="G1104" s="2"/>
      <c r="H1104" s="2"/>
      <c r="I1104" s="384"/>
      <c r="J1104" s="79"/>
      <c r="K1104" s="79"/>
      <c r="L1104" s="79"/>
      <c r="M1104" s="79"/>
      <c r="N1104" s="79"/>
      <c r="O1104" s="79"/>
      <c r="P1104" s="79"/>
      <c r="Q1104" s="79"/>
      <c r="R1104" s="79"/>
      <c r="S1104" s="79"/>
      <c r="T1104" s="79"/>
      <c r="U1104" s="79"/>
      <c r="V1104" s="79"/>
      <c r="W1104" s="79"/>
      <c r="X1104" s="79"/>
      <c r="Y1104" s="79"/>
      <c r="Z1104" s="79"/>
      <c r="AA1104" s="79"/>
      <c r="AB1104" s="79"/>
      <c r="AC1104" s="79"/>
      <c r="AD1104" s="79"/>
      <c r="AE1104" s="79"/>
      <c r="AF1104" s="79"/>
      <c r="AG1104" s="79"/>
      <c r="AH1104" s="79"/>
      <c r="AI1104" s="79"/>
      <c r="AJ1104" s="79"/>
      <c r="AK1104" s="79"/>
      <c r="AL1104" s="79"/>
      <c r="AM1104" s="79"/>
      <c r="AN1104" s="79"/>
      <c r="AO1104" s="79"/>
      <c r="AP1104" s="79"/>
      <c r="AQ1104" s="79"/>
    </row>
    <row r="1105" spans="1:43" x14ac:dyDescent="0.25">
      <c r="A1105" s="20"/>
      <c r="B1105" s="267"/>
      <c r="C1105" s="268"/>
      <c r="D1105" s="266"/>
      <c r="E1105" s="266"/>
      <c r="F1105" s="478"/>
      <c r="G1105" s="2"/>
      <c r="H1105" s="2"/>
      <c r="I1105" s="384"/>
      <c r="J1105" s="79"/>
      <c r="K1105" s="79"/>
      <c r="L1105" s="79"/>
      <c r="M1105" s="79"/>
      <c r="N1105" s="79"/>
      <c r="O1105" s="79"/>
      <c r="P1105" s="79"/>
      <c r="Q1105" s="79"/>
      <c r="R1105" s="79"/>
      <c r="S1105" s="79"/>
      <c r="T1105" s="79"/>
      <c r="U1105" s="79"/>
      <c r="V1105" s="79"/>
      <c r="W1105" s="79"/>
      <c r="X1105" s="79"/>
      <c r="Y1105" s="79"/>
      <c r="Z1105" s="79"/>
      <c r="AA1105" s="79"/>
      <c r="AB1105" s="79"/>
      <c r="AC1105" s="79"/>
      <c r="AD1105" s="79"/>
      <c r="AE1105" s="79"/>
      <c r="AF1105" s="79"/>
      <c r="AG1105" s="79"/>
      <c r="AH1105" s="79"/>
      <c r="AI1105" s="79"/>
      <c r="AJ1105" s="79"/>
      <c r="AK1105" s="79"/>
      <c r="AL1105" s="79"/>
      <c r="AM1105" s="79"/>
      <c r="AN1105" s="79"/>
      <c r="AO1105" s="79"/>
      <c r="AP1105" s="79"/>
      <c r="AQ1105" s="79"/>
    </row>
    <row r="1106" spans="1:43" x14ac:dyDescent="0.25">
      <c r="A1106" s="20"/>
      <c r="B1106" s="267"/>
      <c r="C1106" s="268"/>
      <c r="D1106" s="266"/>
      <c r="E1106" s="266"/>
      <c r="F1106" s="478"/>
      <c r="G1106" s="2"/>
      <c r="M1106" s="79"/>
      <c r="N1106" s="79"/>
      <c r="O1106" s="79"/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9"/>
      <c r="AA1106" s="79"/>
      <c r="AB1106" s="79"/>
      <c r="AC1106" s="79"/>
      <c r="AD1106" s="79"/>
      <c r="AE1106" s="79"/>
      <c r="AF1106" s="79"/>
      <c r="AG1106" s="79"/>
      <c r="AH1106" s="79"/>
      <c r="AI1106" s="79"/>
      <c r="AJ1106" s="79"/>
      <c r="AK1106" s="79"/>
      <c r="AL1106" s="79"/>
      <c r="AM1106" s="79"/>
      <c r="AN1106" s="79"/>
      <c r="AO1106" s="79"/>
      <c r="AP1106" s="79"/>
      <c r="AQ1106" s="79"/>
    </row>
    <row r="1107" spans="1:43" x14ac:dyDescent="0.25">
      <c r="A1107" s="20"/>
      <c r="B1107" s="267"/>
      <c r="C1107" s="268"/>
      <c r="D1107" s="266"/>
      <c r="E1107" s="266"/>
      <c r="F1107" s="478"/>
      <c r="G1107" s="2"/>
      <c r="M1107" s="79"/>
      <c r="N1107" s="79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  <c r="AA1107" s="79"/>
      <c r="AB1107" s="79"/>
      <c r="AC1107" s="79"/>
      <c r="AD1107" s="79"/>
      <c r="AE1107" s="79"/>
      <c r="AF1107" s="79"/>
      <c r="AG1107" s="79"/>
      <c r="AH1107" s="79"/>
      <c r="AI1107" s="79"/>
      <c r="AJ1107" s="79"/>
      <c r="AK1107" s="79"/>
      <c r="AL1107" s="79"/>
      <c r="AM1107" s="79"/>
      <c r="AN1107" s="79"/>
      <c r="AO1107" s="79"/>
      <c r="AP1107" s="79"/>
      <c r="AQ1107" s="79"/>
    </row>
    <row r="1108" spans="1:43" x14ac:dyDescent="0.25">
      <c r="A1108" s="20"/>
      <c r="B1108" s="267"/>
      <c r="C1108" s="268"/>
      <c r="D1108" s="266"/>
      <c r="E1108" s="266"/>
      <c r="F1108" s="478"/>
      <c r="G1108" s="2"/>
      <c r="M1108" s="79"/>
      <c r="N1108" s="79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  <c r="AA1108" s="79"/>
      <c r="AB1108" s="79"/>
      <c r="AC1108" s="79"/>
      <c r="AD1108" s="79"/>
      <c r="AE1108" s="79"/>
      <c r="AF1108" s="79"/>
      <c r="AG1108" s="79"/>
      <c r="AH1108" s="79"/>
      <c r="AI1108" s="79"/>
      <c r="AJ1108" s="79"/>
      <c r="AK1108" s="79"/>
      <c r="AL1108" s="79"/>
      <c r="AM1108" s="79"/>
      <c r="AN1108" s="79"/>
      <c r="AO1108" s="79"/>
      <c r="AP1108" s="79"/>
      <c r="AQ1108" s="79"/>
    </row>
    <row r="1109" spans="1:43" x14ac:dyDescent="0.25">
      <c r="A1109" s="20"/>
      <c r="B1109" s="267"/>
      <c r="C1109" s="268"/>
      <c r="D1109" s="266"/>
      <c r="E1109" s="266"/>
      <c r="F1109" s="478"/>
      <c r="G1109" s="2"/>
      <c r="M1109" s="79"/>
      <c r="N1109" s="79"/>
      <c r="O1109" s="79"/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  <c r="AA1109" s="79"/>
      <c r="AB1109" s="79"/>
      <c r="AC1109" s="79"/>
      <c r="AD1109" s="79"/>
      <c r="AE1109" s="79"/>
      <c r="AF1109" s="79"/>
      <c r="AG1109" s="79"/>
      <c r="AH1109" s="79"/>
      <c r="AI1109" s="79"/>
      <c r="AJ1109" s="79"/>
      <c r="AK1109" s="79"/>
      <c r="AL1109" s="79"/>
      <c r="AM1109" s="79"/>
      <c r="AN1109" s="79"/>
      <c r="AO1109" s="79"/>
      <c r="AP1109" s="79"/>
      <c r="AQ1109" s="79"/>
    </row>
    <row r="1110" spans="1:43" x14ac:dyDescent="0.25">
      <c r="A1110" s="20"/>
      <c r="B1110" s="267"/>
      <c r="C1110" s="268"/>
      <c r="D1110" s="266"/>
      <c r="E1110" s="266"/>
      <c r="F1110" s="478"/>
      <c r="G1110" s="2"/>
      <c r="M1110" s="79"/>
      <c r="N1110" s="79"/>
      <c r="O1110" s="79"/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  <c r="AA1110" s="79"/>
      <c r="AB1110" s="79"/>
      <c r="AC1110" s="79"/>
      <c r="AD1110" s="79"/>
      <c r="AE1110" s="79"/>
      <c r="AF1110" s="79"/>
      <c r="AG1110" s="79"/>
      <c r="AH1110" s="79"/>
      <c r="AI1110" s="79"/>
      <c r="AJ1110" s="79"/>
      <c r="AK1110" s="79"/>
      <c r="AL1110" s="79"/>
      <c r="AM1110" s="79"/>
      <c r="AN1110" s="79"/>
      <c r="AO1110" s="79"/>
      <c r="AP1110" s="79"/>
      <c r="AQ1110" s="79"/>
    </row>
    <row r="1111" spans="1:43" x14ac:dyDescent="0.25">
      <c r="A1111" s="20"/>
      <c r="B1111" s="267"/>
      <c r="C1111" s="268"/>
      <c r="D1111" s="266"/>
      <c r="E1111" s="266"/>
      <c r="F1111" s="478"/>
      <c r="G1111" s="2"/>
      <c r="M1111" s="79"/>
      <c r="N1111" s="79"/>
      <c r="O1111" s="79"/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  <c r="AA1111" s="79"/>
      <c r="AB1111" s="79"/>
      <c r="AC1111" s="79"/>
      <c r="AD1111" s="79"/>
      <c r="AE1111" s="79"/>
      <c r="AF1111" s="79"/>
      <c r="AG1111" s="79"/>
      <c r="AH1111" s="79"/>
      <c r="AI1111" s="79"/>
      <c r="AJ1111" s="79"/>
      <c r="AK1111" s="79"/>
      <c r="AL1111" s="79"/>
      <c r="AM1111" s="79"/>
      <c r="AN1111" s="79"/>
      <c r="AO1111" s="79"/>
      <c r="AP1111" s="79"/>
      <c r="AQ1111" s="79"/>
    </row>
    <row r="1112" spans="1:43" x14ac:dyDescent="0.25">
      <c r="A1112" s="20"/>
      <c r="B1112" s="267"/>
      <c r="C1112" s="268"/>
      <c r="D1112" s="266"/>
      <c r="E1112" s="266"/>
      <c r="F1112" s="478"/>
      <c r="G1112" s="2"/>
      <c r="M1112" s="79"/>
      <c r="N1112" s="79"/>
      <c r="O1112" s="79"/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  <c r="AA1112" s="79"/>
      <c r="AB1112" s="79"/>
      <c r="AC1112" s="79"/>
      <c r="AD1112" s="79"/>
      <c r="AE1112" s="79"/>
      <c r="AF1112" s="79"/>
      <c r="AG1112" s="79"/>
      <c r="AH1112" s="79"/>
      <c r="AI1112" s="79"/>
      <c r="AJ1112" s="79"/>
      <c r="AK1112" s="79"/>
      <c r="AL1112" s="79"/>
      <c r="AM1112" s="79"/>
      <c r="AN1112" s="79"/>
      <c r="AO1112" s="79"/>
      <c r="AP1112" s="79"/>
      <c r="AQ1112" s="79"/>
    </row>
    <row r="1113" spans="1:43" x14ac:dyDescent="0.25">
      <c r="A1113" s="20"/>
      <c r="B1113" s="267"/>
      <c r="C1113" s="268"/>
      <c r="D1113" s="266"/>
      <c r="E1113" s="266"/>
      <c r="F1113" s="478"/>
      <c r="G1113" s="2"/>
      <c r="M1113" s="79"/>
      <c r="N1113" s="79"/>
      <c r="O1113" s="79"/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  <c r="AA1113" s="79"/>
      <c r="AB1113" s="79"/>
      <c r="AC1113" s="79"/>
      <c r="AD1113" s="79"/>
      <c r="AE1113" s="79"/>
      <c r="AF1113" s="79"/>
      <c r="AG1113" s="79"/>
      <c r="AH1113" s="79"/>
      <c r="AI1113" s="79"/>
      <c r="AJ1113" s="79"/>
      <c r="AK1113" s="79"/>
      <c r="AL1113" s="79"/>
      <c r="AM1113" s="79"/>
      <c r="AN1113" s="79"/>
      <c r="AO1113" s="79"/>
      <c r="AP1113" s="79"/>
      <c r="AQ1113" s="79"/>
    </row>
    <row r="1114" spans="1:43" x14ac:dyDescent="0.25">
      <c r="A1114" s="20"/>
      <c r="B1114" s="267"/>
      <c r="C1114" s="268"/>
      <c r="D1114" s="266"/>
      <c r="E1114" s="266"/>
      <c r="F1114" s="478"/>
      <c r="G1114" s="2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  <c r="AA1114" s="79"/>
      <c r="AB1114" s="79"/>
      <c r="AC1114" s="79"/>
      <c r="AD1114" s="79"/>
      <c r="AE1114" s="79"/>
      <c r="AF1114" s="79"/>
      <c r="AG1114" s="79"/>
      <c r="AH1114" s="79"/>
      <c r="AI1114" s="79"/>
      <c r="AJ1114" s="79"/>
      <c r="AK1114" s="79"/>
      <c r="AL1114" s="79"/>
      <c r="AM1114" s="79"/>
      <c r="AN1114" s="79"/>
      <c r="AO1114" s="79"/>
      <c r="AP1114" s="79"/>
      <c r="AQ1114" s="79"/>
    </row>
    <row r="1115" spans="1:43" x14ac:dyDescent="0.25">
      <c r="A1115" s="20"/>
      <c r="B1115" s="267"/>
      <c r="C1115" s="268"/>
      <c r="D1115" s="266"/>
      <c r="E1115" s="266"/>
      <c r="F1115" s="478"/>
      <c r="G1115" s="2"/>
      <c r="M1115" s="79"/>
      <c r="N1115" s="79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  <c r="AA1115" s="79"/>
      <c r="AB1115" s="79"/>
      <c r="AC1115" s="79"/>
      <c r="AD1115" s="79"/>
      <c r="AE1115" s="79"/>
      <c r="AF1115" s="79"/>
      <c r="AG1115" s="79"/>
      <c r="AH1115" s="79"/>
      <c r="AI1115" s="79"/>
      <c r="AJ1115" s="79"/>
      <c r="AK1115" s="79"/>
      <c r="AL1115" s="79"/>
      <c r="AM1115" s="79"/>
      <c r="AN1115" s="79"/>
      <c r="AO1115" s="79"/>
      <c r="AP1115" s="79"/>
      <c r="AQ1115" s="79"/>
    </row>
    <row r="1116" spans="1:43" x14ac:dyDescent="0.25">
      <c r="A1116" s="20"/>
      <c r="B1116" s="267"/>
      <c r="C1116" s="268"/>
      <c r="D1116" s="266"/>
      <c r="E1116" s="266"/>
      <c r="F1116" s="478"/>
      <c r="G1116" s="2"/>
      <c r="M1116" s="79"/>
      <c r="N1116" s="79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  <c r="AA1116" s="79"/>
      <c r="AB1116" s="79"/>
      <c r="AC1116" s="79"/>
      <c r="AD1116" s="79"/>
      <c r="AE1116" s="79"/>
      <c r="AF1116" s="79"/>
      <c r="AG1116" s="79"/>
      <c r="AH1116" s="79"/>
      <c r="AI1116" s="79"/>
      <c r="AJ1116" s="79"/>
      <c r="AK1116" s="79"/>
      <c r="AL1116" s="79"/>
      <c r="AM1116" s="79"/>
      <c r="AN1116" s="79"/>
      <c r="AO1116" s="79"/>
      <c r="AP1116" s="79"/>
      <c r="AQ1116" s="79"/>
    </row>
    <row r="1117" spans="1:43" x14ac:dyDescent="0.25">
      <c r="A1117" s="20"/>
      <c r="B1117" s="267"/>
      <c r="C1117" s="268"/>
      <c r="D1117" s="266"/>
      <c r="E1117" s="266"/>
      <c r="F1117" s="478"/>
      <c r="G1117" s="2"/>
      <c r="M1117" s="79"/>
      <c r="N1117" s="79"/>
      <c r="O1117" s="79"/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  <c r="AA1117" s="79"/>
      <c r="AB1117" s="79"/>
      <c r="AC1117" s="79"/>
      <c r="AD1117" s="79"/>
      <c r="AE1117" s="79"/>
      <c r="AF1117" s="79"/>
      <c r="AG1117" s="79"/>
      <c r="AH1117" s="79"/>
      <c r="AI1117" s="79"/>
      <c r="AJ1117" s="79"/>
      <c r="AK1117" s="79"/>
      <c r="AL1117" s="79"/>
      <c r="AM1117" s="79"/>
      <c r="AN1117" s="79"/>
      <c r="AO1117" s="79"/>
      <c r="AP1117" s="79"/>
      <c r="AQ1117" s="79"/>
    </row>
    <row r="1118" spans="1:43" x14ac:dyDescent="0.25">
      <c r="A1118" s="20"/>
      <c r="B1118" s="267"/>
      <c r="C1118" s="268"/>
      <c r="D1118" s="266"/>
      <c r="E1118" s="266"/>
      <c r="F1118" s="478"/>
      <c r="G1118" s="2"/>
      <c r="M1118" s="79"/>
      <c r="N1118" s="79"/>
      <c r="O1118" s="79"/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  <c r="AA1118" s="79"/>
      <c r="AB1118" s="79"/>
      <c r="AC1118" s="79"/>
      <c r="AD1118" s="79"/>
      <c r="AE1118" s="79"/>
      <c r="AF1118" s="79"/>
      <c r="AG1118" s="79"/>
      <c r="AH1118" s="79"/>
      <c r="AI1118" s="79"/>
      <c r="AJ1118" s="79"/>
      <c r="AK1118" s="79"/>
      <c r="AL1118" s="79"/>
      <c r="AM1118" s="79"/>
      <c r="AN1118" s="79"/>
      <c r="AO1118" s="79"/>
      <c r="AP1118" s="79"/>
      <c r="AQ1118" s="79"/>
    </row>
    <row r="1119" spans="1:43" x14ac:dyDescent="0.25">
      <c r="A1119" s="20"/>
      <c r="B1119" s="267"/>
      <c r="C1119" s="268"/>
      <c r="D1119" s="266"/>
      <c r="E1119" s="266"/>
      <c r="F1119" s="478"/>
      <c r="G1119" s="2"/>
      <c r="M1119" s="79"/>
      <c r="N1119" s="79"/>
      <c r="O1119" s="79"/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  <c r="AA1119" s="79"/>
      <c r="AB1119" s="79"/>
      <c r="AC1119" s="79"/>
      <c r="AD1119" s="79"/>
      <c r="AE1119" s="79"/>
      <c r="AF1119" s="79"/>
      <c r="AG1119" s="79"/>
      <c r="AH1119" s="79"/>
      <c r="AI1119" s="79"/>
      <c r="AJ1119" s="79"/>
      <c r="AK1119" s="79"/>
      <c r="AL1119" s="79"/>
      <c r="AM1119" s="79"/>
      <c r="AN1119" s="79"/>
      <c r="AO1119" s="79"/>
      <c r="AP1119" s="79"/>
      <c r="AQ1119" s="79"/>
    </row>
    <row r="1120" spans="1:43" x14ac:dyDescent="0.25">
      <c r="A1120" s="20"/>
      <c r="B1120" s="267"/>
      <c r="C1120" s="268"/>
      <c r="D1120" s="266"/>
      <c r="E1120" s="266"/>
      <c r="F1120" s="478"/>
      <c r="G1120" s="2"/>
      <c r="M1120" s="79"/>
      <c r="N1120" s="79"/>
      <c r="O1120" s="79"/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  <c r="AA1120" s="79"/>
      <c r="AB1120" s="79"/>
      <c r="AC1120" s="79"/>
      <c r="AD1120" s="79"/>
      <c r="AE1120" s="79"/>
      <c r="AF1120" s="79"/>
      <c r="AG1120" s="79"/>
      <c r="AH1120" s="79"/>
      <c r="AI1120" s="79"/>
      <c r="AJ1120" s="79"/>
      <c r="AK1120" s="79"/>
      <c r="AL1120" s="79"/>
      <c r="AM1120" s="79"/>
      <c r="AN1120" s="79"/>
      <c r="AO1120" s="79"/>
      <c r="AP1120" s="79"/>
      <c r="AQ1120" s="79"/>
    </row>
    <row r="1121" spans="1:43" x14ac:dyDescent="0.25">
      <c r="A1121" s="20"/>
      <c r="B1121" s="267"/>
      <c r="C1121" s="268"/>
      <c r="D1121" s="266"/>
      <c r="E1121" s="266"/>
      <c r="F1121" s="478"/>
      <c r="G1121" s="2"/>
      <c r="M1121" s="79"/>
      <c r="N1121" s="79"/>
      <c r="O1121" s="79"/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  <c r="AA1121" s="79"/>
      <c r="AB1121" s="79"/>
      <c r="AC1121" s="79"/>
      <c r="AD1121" s="79"/>
      <c r="AE1121" s="79"/>
      <c r="AF1121" s="79"/>
      <c r="AG1121" s="79"/>
      <c r="AH1121" s="79"/>
      <c r="AI1121" s="79"/>
      <c r="AJ1121" s="79"/>
      <c r="AK1121" s="79"/>
      <c r="AL1121" s="79"/>
      <c r="AM1121" s="79"/>
      <c r="AN1121" s="79"/>
      <c r="AO1121" s="79"/>
      <c r="AP1121" s="79"/>
      <c r="AQ1121" s="79"/>
    </row>
    <row r="1122" spans="1:43" x14ac:dyDescent="0.25">
      <c r="A1122" s="20"/>
      <c r="B1122" s="267"/>
      <c r="C1122" s="268"/>
      <c r="D1122" s="266"/>
      <c r="E1122" s="266"/>
      <c r="F1122" s="478"/>
      <c r="G1122" s="2"/>
      <c r="M1122" s="79"/>
      <c r="N1122" s="79"/>
      <c r="O1122" s="79"/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  <c r="AA1122" s="79"/>
      <c r="AB1122" s="79"/>
      <c r="AC1122" s="79"/>
      <c r="AD1122" s="79"/>
      <c r="AE1122" s="79"/>
      <c r="AF1122" s="79"/>
      <c r="AG1122" s="79"/>
      <c r="AH1122" s="79"/>
      <c r="AI1122" s="79"/>
      <c r="AJ1122" s="79"/>
      <c r="AK1122" s="79"/>
      <c r="AL1122" s="79"/>
      <c r="AM1122" s="79"/>
      <c r="AN1122" s="79"/>
      <c r="AO1122" s="79"/>
      <c r="AP1122" s="79"/>
      <c r="AQ1122" s="79"/>
    </row>
    <row r="1123" spans="1:43" x14ac:dyDescent="0.25">
      <c r="A1123" s="20"/>
      <c r="B1123" s="267"/>
      <c r="C1123" s="268"/>
      <c r="D1123" s="266"/>
      <c r="E1123" s="266"/>
      <c r="F1123" s="478"/>
      <c r="G1123" s="2"/>
      <c r="M1123" s="79"/>
      <c r="N1123" s="79"/>
      <c r="O1123" s="79"/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  <c r="AA1123" s="79"/>
      <c r="AB1123" s="79"/>
      <c r="AC1123" s="79"/>
      <c r="AD1123" s="79"/>
      <c r="AE1123" s="79"/>
      <c r="AF1123" s="79"/>
      <c r="AG1123" s="79"/>
      <c r="AH1123" s="79"/>
      <c r="AI1123" s="79"/>
      <c r="AJ1123" s="79"/>
      <c r="AK1123" s="79"/>
      <c r="AL1123" s="79"/>
      <c r="AM1123" s="79"/>
      <c r="AN1123" s="79"/>
      <c r="AO1123" s="79"/>
      <c r="AP1123" s="79"/>
      <c r="AQ1123" s="79"/>
    </row>
    <row r="1124" spans="1:43" x14ac:dyDescent="0.25">
      <c r="A1124" s="20"/>
      <c r="B1124" s="267"/>
      <c r="C1124" s="268"/>
      <c r="D1124" s="266"/>
      <c r="E1124" s="266"/>
      <c r="F1124" s="478"/>
      <c r="G1124" s="2"/>
      <c r="M1124" s="79"/>
      <c r="N1124" s="79"/>
      <c r="O1124" s="79"/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  <c r="AA1124" s="79"/>
      <c r="AB1124" s="79"/>
      <c r="AC1124" s="79"/>
      <c r="AD1124" s="79"/>
      <c r="AE1124" s="79"/>
      <c r="AF1124" s="79"/>
      <c r="AG1124" s="79"/>
      <c r="AH1124" s="79"/>
      <c r="AI1124" s="79"/>
      <c r="AJ1124" s="79"/>
      <c r="AK1124" s="79"/>
      <c r="AL1124" s="79"/>
      <c r="AM1124" s="79"/>
      <c r="AN1124" s="79"/>
      <c r="AO1124" s="79"/>
      <c r="AP1124" s="79"/>
      <c r="AQ1124" s="79"/>
    </row>
    <row r="1125" spans="1:43" x14ac:dyDescent="0.25">
      <c r="A1125" s="20"/>
      <c r="B1125" s="267"/>
      <c r="C1125" s="268"/>
      <c r="D1125" s="266"/>
      <c r="E1125" s="266"/>
      <c r="F1125" s="478"/>
      <c r="G1125" s="2"/>
      <c r="M1125" s="79"/>
      <c r="N1125" s="79"/>
      <c r="O1125" s="79"/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  <c r="AA1125" s="79"/>
      <c r="AB1125" s="79"/>
      <c r="AC1125" s="79"/>
      <c r="AD1125" s="79"/>
      <c r="AE1125" s="79"/>
      <c r="AF1125" s="79"/>
      <c r="AG1125" s="79"/>
      <c r="AH1125" s="79"/>
      <c r="AI1125" s="79"/>
      <c r="AJ1125" s="79"/>
      <c r="AK1125" s="79"/>
      <c r="AL1125" s="79"/>
      <c r="AM1125" s="79"/>
      <c r="AN1125" s="79"/>
      <c r="AO1125" s="79"/>
      <c r="AP1125" s="79"/>
      <c r="AQ1125" s="79"/>
    </row>
    <row r="1126" spans="1:43" x14ac:dyDescent="0.25">
      <c r="A1126" s="20"/>
      <c r="B1126" s="267"/>
      <c r="C1126" s="268"/>
      <c r="D1126" s="266"/>
      <c r="E1126" s="266"/>
      <c r="F1126" s="478"/>
      <c r="G1126" s="2"/>
      <c r="M1126" s="79"/>
      <c r="N1126" s="79"/>
      <c r="O1126" s="79"/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  <c r="AA1126" s="79"/>
      <c r="AB1126" s="79"/>
      <c r="AC1126" s="79"/>
      <c r="AD1126" s="79"/>
      <c r="AE1126" s="79"/>
      <c r="AF1126" s="79"/>
      <c r="AG1126" s="79"/>
      <c r="AH1126" s="79"/>
      <c r="AI1126" s="79"/>
      <c r="AJ1126" s="79"/>
      <c r="AK1126" s="79"/>
      <c r="AL1126" s="79"/>
      <c r="AM1126" s="79"/>
      <c r="AN1126" s="79"/>
      <c r="AO1126" s="79"/>
      <c r="AP1126" s="79"/>
      <c r="AQ1126" s="79"/>
    </row>
    <row r="1127" spans="1:43" x14ac:dyDescent="0.25">
      <c r="A1127" s="20"/>
      <c r="B1127" s="267"/>
      <c r="C1127" s="268"/>
      <c r="D1127" s="266"/>
      <c r="E1127" s="266"/>
      <c r="F1127" s="478"/>
      <c r="G1127" s="2"/>
      <c r="M1127" s="79"/>
      <c r="N1127" s="79"/>
      <c r="O1127" s="79"/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  <c r="AA1127" s="79"/>
      <c r="AB1127" s="79"/>
      <c r="AC1127" s="79"/>
      <c r="AD1127" s="79"/>
      <c r="AE1127" s="79"/>
      <c r="AF1127" s="79"/>
      <c r="AG1127" s="79"/>
      <c r="AH1127" s="79"/>
      <c r="AI1127" s="79"/>
      <c r="AJ1127" s="79"/>
      <c r="AK1127" s="79"/>
      <c r="AL1127" s="79"/>
      <c r="AM1127" s="79"/>
      <c r="AN1127" s="79"/>
      <c r="AO1127" s="79"/>
      <c r="AP1127" s="79"/>
      <c r="AQ1127" s="79"/>
    </row>
    <row r="1128" spans="1:43" x14ac:dyDescent="0.25">
      <c r="A1128" s="20"/>
      <c r="B1128" s="267"/>
      <c r="C1128" s="268"/>
      <c r="D1128" s="266"/>
      <c r="E1128" s="266"/>
      <c r="F1128" s="478"/>
      <c r="G1128" s="2"/>
      <c r="M1128" s="79"/>
      <c r="N1128" s="79"/>
      <c r="O1128" s="79"/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  <c r="AA1128" s="79"/>
      <c r="AB1128" s="79"/>
      <c r="AC1128" s="79"/>
      <c r="AD1128" s="79"/>
      <c r="AE1128" s="79"/>
      <c r="AF1128" s="79"/>
      <c r="AG1128" s="79"/>
      <c r="AH1128" s="79"/>
      <c r="AI1128" s="79"/>
      <c r="AJ1128" s="79"/>
      <c r="AK1128" s="79"/>
      <c r="AL1128" s="79"/>
      <c r="AM1128" s="79"/>
      <c r="AN1128" s="79"/>
      <c r="AO1128" s="79"/>
      <c r="AP1128" s="79"/>
      <c r="AQ1128" s="79"/>
    </row>
    <row r="1129" spans="1:43" x14ac:dyDescent="0.25">
      <c r="A1129" s="20"/>
      <c r="B1129" s="267"/>
      <c r="C1129" s="268"/>
      <c r="D1129" s="266"/>
      <c r="E1129" s="266"/>
      <c r="F1129" s="478"/>
      <c r="G1129" s="2"/>
      <c r="M1129" s="79"/>
      <c r="N1129" s="79"/>
      <c r="O1129" s="79"/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  <c r="AA1129" s="79"/>
      <c r="AB1129" s="79"/>
      <c r="AC1129" s="79"/>
      <c r="AD1129" s="79"/>
      <c r="AE1129" s="79"/>
      <c r="AF1129" s="79"/>
      <c r="AG1129" s="79"/>
      <c r="AH1129" s="79"/>
      <c r="AI1129" s="79"/>
      <c r="AJ1129" s="79"/>
      <c r="AK1129" s="79"/>
      <c r="AL1129" s="79"/>
      <c r="AM1129" s="79"/>
      <c r="AN1129" s="79"/>
      <c r="AO1129" s="79"/>
      <c r="AP1129" s="79"/>
      <c r="AQ1129" s="79"/>
    </row>
    <row r="1130" spans="1:43" x14ac:dyDescent="0.25">
      <c r="A1130" s="20"/>
      <c r="B1130" s="267"/>
      <c r="C1130" s="268"/>
      <c r="D1130" s="266"/>
      <c r="E1130" s="266"/>
      <c r="F1130" s="478"/>
      <c r="G1130" s="2"/>
      <c r="M1130" s="79"/>
      <c r="N1130" s="79"/>
      <c r="O1130" s="79"/>
      <c r="P1130" s="79"/>
      <c r="Q1130" s="79"/>
      <c r="R1130" s="79"/>
      <c r="S1130" s="79"/>
      <c r="T1130" s="79"/>
      <c r="U1130" s="79"/>
      <c r="V1130" s="79"/>
      <c r="W1130" s="79"/>
      <c r="X1130" s="79"/>
      <c r="Y1130" s="79"/>
      <c r="Z1130" s="79"/>
      <c r="AA1130" s="79"/>
      <c r="AB1130" s="79"/>
      <c r="AC1130" s="79"/>
      <c r="AD1130" s="79"/>
      <c r="AE1130" s="79"/>
      <c r="AF1130" s="79"/>
      <c r="AG1130" s="79"/>
      <c r="AH1130" s="79"/>
      <c r="AI1130" s="79"/>
      <c r="AJ1130" s="79"/>
      <c r="AK1130" s="79"/>
      <c r="AL1130" s="79"/>
      <c r="AM1130" s="79"/>
      <c r="AN1130" s="79"/>
      <c r="AO1130" s="79"/>
      <c r="AP1130" s="79"/>
      <c r="AQ1130" s="79"/>
    </row>
    <row r="1131" spans="1:43" x14ac:dyDescent="0.25">
      <c r="A1131" s="20"/>
      <c r="B1131" s="267"/>
      <c r="C1131" s="268"/>
      <c r="D1131" s="266"/>
      <c r="E1131" s="266"/>
      <c r="F1131" s="478"/>
      <c r="G1131" s="2"/>
      <c r="M1131" s="79"/>
      <c r="N1131" s="79"/>
      <c r="O1131" s="79"/>
      <c r="P1131" s="79"/>
      <c r="Q1131" s="79"/>
      <c r="R1131" s="79"/>
      <c r="S1131" s="79"/>
      <c r="T1131" s="79"/>
      <c r="U1131" s="79"/>
      <c r="V1131" s="79"/>
      <c r="W1131" s="79"/>
      <c r="X1131" s="79"/>
      <c r="Y1131" s="79"/>
      <c r="Z1131" s="79"/>
      <c r="AA1131" s="79"/>
      <c r="AB1131" s="79"/>
      <c r="AC1131" s="79"/>
      <c r="AD1131" s="79"/>
      <c r="AE1131" s="79"/>
      <c r="AF1131" s="79"/>
      <c r="AG1131" s="79"/>
      <c r="AH1131" s="79"/>
      <c r="AI1131" s="79"/>
      <c r="AJ1131" s="79"/>
      <c r="AK1131" s="79"/>
      <c r="AL1131" s="79"/>
      <c r="AM1131" s="79"/>
      <c r="AN1131" s="79"/>
      <c r="AO1131" s="79"/>
      <c r="AP1131" s="79"/>
      <c r="AQ1131" s="79"/>
    </row>
    <row r="1132" spans="1:43" x14ac:dyDescent="0.25">
      <c r="A1132" s="20"/>
      <c r="B1132" s="267"/>
      <c r="C1132" s="268"/>
      <c r="D1132" s="266"/>
      <c r="E1132" s="266"/>
      <c r="F1132" s="478"/>
      <c r="G1132" s="2"/>
      <c r="M1132" s="79"/>
      <c r="N1132" s="79"/>
      <c r="O1132" s="79"/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  <c r="AA1132" s="79"/>
      <c r="AB1132" s="79"/>
      <c r="AC1132" s="79"/>
      <c r="AD1132" s="79"/>
      <c r="AE1132" s="79"/>
      <c r="AF1132" s="79"/>
      <c r="AG1132" s="79"/>
      <c r="AH1132" s="79"/>
      <c r="AI1132" s="79"/>
      <c r="AJ1132" s="79"/>
      <c r="AK1132" s="79"/>
      <c r="AL1132" s="79"/>
      <c r="AM1132" s="79"/>
      <c r="AN1132" s="79"/>
      <c r="AO1132" s="79"/>
      <c r="AP1132" s="79"/>
      <c r="AQ1132" s="79"/>
    </row>
    <row r="1133" spans="1:43" x14ac:dyDescent="0.25">
      <c r="A1133" s="20"/>
      <c r="B1133" s="267"/>
      <c r="C1133" s="268"/>
      <c r="D1133" s="266"/>
      <c r="E1133" s="266"/>
      <c r="F1133" s="478"/>
      <c r="G1133" s="2"/>
      <c r="M1133" s="79"/>
      <c r="N1133" s="79"/>
      <c r="O1133" s="79"/>
      <c r="P1133" s="79"/>
      <c r="Q1133" s="79"/>
      <c r="R1133" s="79"/>
      <c r="S1133" s="79"/>
      <c r="T1133" s="79"/>
      <c r="U1133" s="79"/>
      <c r="V1133" s="79"/>
      <c r="W1133" s="79"/>
      <c r="X1133" s="79"/>
      <c r="Y1133" s="79"/>
      <c r="Z1133" s="79"/>
      <c r="AA1133" s="79"/>
      <c r="AB1133" s="79"/>
      <c r="AC1133" s="79"/>
      <c r="AD1133" s="79"/>
      <c r="AE1133" s="79"/>
      <c r="AF1133" s="79"/>
      <c r="AG1133" s="79"/>
      <c r="AH1133" s="79"/>
      <c r="AI1133" s="79"/>
      <c r="AJ1133" s="79"/>
      <c r="AK1133" s="79"/>
      <c r="AL1133" s="79"/>
      <c r="AM1133" s="79"/>
      <c r="AN1133" s="79"/>
      <c r="AO1133" s="79"/>
      <c r="AP1133" s="79"/>
      <c r="AQ1133" s="79"/>
    </row>
    <row r="1134" spans="1:43" x14ac:dyDescent="0.25">
      <c r="A1134" s="20"/>
      <c r="B1134" s="267"/>
      <c r="C1134" s="268"/>
      <c r="D1134" s="266"/>
      <c r="E1134" s="266"/>
      <c r="F1134" s="478"/>
      <c r="G1134" s="2"/>
      <c r="M1134" s="79"/>
      <c r="N1134" s="79"/>
      <c r="O1134" s="79"/>
      <c r="P1134" s="79"/>
      <c r="Q1134" s="79"/>
      <c r="R1134" s="79"/>
      <c r="S1134" s="79"/>
      <c r="T1134" s="79"/>
      <c r="U1134" s="79"/>
      <c r="V1134" s="79"/>
      <c r="W1134" s="79"/>
      <c r="X1134" s="79"/>
      <c r="Y1134" s="79"/>
      <c r="Z1134" s="79"/>
      <c r="AA1134" s="79"/>
      <c r="AB1134" s="79"/>
      <c r="AC1134" s="79"/>
      <c r="AD1134" s="79"/>
      <c r="AE1134" s="79"/>
      <c r="AF1134" s="79"/>
      <c r="AG1134" s="79"/>
      <c r="AH1134" s="79"/>
      <c r="AI1134" s="79"/>
      <c r="AJ1134" s="79"/>
      <c r="AK1134" s="79"/>
      <c r="AL1134" s="79"/>
      <c r="AM1134" s="79"/>
      <c r="AN1134" s="79"/>
      <c r="AO1134" s="79"/>
      <c r="AP1134" s="79"/>
      <c r="AQ1134" s="79"/>
    </row>
    <row r="1135" spans="1:43" x14ac:dyDescent="0.25">
      <c r="A1135" s="20"/>
      <c r="B1135" s="267"/>
      <c r="C1135" s="268"/>
      <c r="D1135" s="266"/>
      <c r="E1135" s="266"/>
      <c r="F1135" s="478"/>
      <c r="G1135" s="2"/>
      <c r="M1135" s="79"/>
      <c r="N1135" s="79"/>
      <c r="O1135" s="79"/>
      <c r="P1135" s="79"/>
      <c r="Q1135" s="79"/>
      <c r="R1135" s="79"/>
      <c r="S1135" s="79"/>
      <c r="T1135" s="79"/>
      <c r="U1135" s="79"/>
      <c r="V1135" s="79"/>
      <c r="W1135" s="79"/>
      <c r="X1135" s="79"/>
      <c r="Y1135" s="79"/>
      <c r="Z1135" s="79"/>
      <c r="AA1135" s="79"/>
      <c r="AB1135" s="79"/>
      <c r="AC1135" s="79"/>
      <c r="AD1135" s="79"/>
      <c r="AE1135" s="79"/>
      <c r="AF1135" s="79"/>
      <c r="AG1135" s="79"/>
      <c r="AH1135" s="79"/>
      <c r="AI1135" s="79"/>
      <c r="AJ1135" s="79"/>
      <c r="AK1135" s="79"/>
      <c r="AL1135" s="79"/>
      <c r="AM1135" s="79"/>
      <c r="AN1135" s="79"/>
      <c r="AO1135" s="79"/>
      <c r="AP1135" s="79"/>
      <c r="AQ1135" s="79"/>
    </row>
    <row r="1136" spans="1:43" x14ac:dyDescent="0.25">
      <c r="A1136" s="20"/>
      <c r="B1136" s="267"/>
      <c r="C1136" s="268"/>
      <c r="D1136" s="266"/>
      <c r="E1136" s="266"/>
      <c r="F1136" s="478"/>
      <c r="G1136" s="2"/>
      <c r="M1136" s="79"/>
      <c r="N1136" s="79"/>
      <c r="O1136" s="79"/>
      <c r="P1136" s="79"/>
      <c r="Q1136" s="79"/>
      <c r="R1136" s="79"/>
      <c r="S1136" s="79"/>
      <c r="T1136" s="79"/>
      <c r="U1136" s="79"/>
      <c r="V1136" s="79"/>
      <c r="W1136" s="79"/>
      <c r="X1136" s="79"/>
      <c r="Y1136" s="79"/>
      <c r="Z1136" s="79"/>
      <c r="AA1136" s="79"/>
      <c r="AB1136" s="79"/>
      <c r="AC1136" s="79"/>
      <c r="AD1136" s="79"/>
      <c r="AE1136" s="79"/>
      <c r="AF1136" s="79"/>
      <c r="AG1136" s="79"/>
      <c r="AH1136" s="79"/>
      <c r="AI1136" s="79"/>
      <c r="AJ1136" s="79"/>
      <c r="AK1136" s="79"/>
      <c r="AL1136" s="79"/>
      <c r="AM1136" s="79"/>
      <c r="AN1136" s="79"/>
      <c r="AO1136" s="79"/>
      <c r="AP1136" s="79"/>
      <c r="AQ1136" s="79"/>
    </row>
    <row r="1137" spans="1:43" x14ac:dyDescent="0.25">
      <c r="A1137" s="20"/>
      <c r="B1137" s="267"/>
      <c r="C1137" s="268"/>
      <c r="D1137" s="266"/>
      <c r="E1137" s="266"/>
      <c r="F1137" s="478"/>
      <c r="G1137" s="2"/>
      <c r="M1137" s="79"/>
      <c r="N1137" s="79"/>
      <c r="O1137" s="79"/>
      <c r="P1137" s="79"/>
      <c r="Q1137" s="79"/>
      <c r="R1137" s="79"/>
      <c r="S1137" s="79"/>
      <c r="T1137" s="79"/>
      <c r="U1137" s="79"/>
      <c r="V1137" s="79"/>
      <c r="W1137" s="79"/>
      <c r="X1137" s="79"/>
      <c r="Y1137" s="79"/>
      <c r="Z1137" s="79"/>
      <c r="AA1137" s="79"/>
      <c r="AB1137" s="79"/>
      <c r="AC1137" s="79"/>
      <c r="AD1137" s="79"/>
      <c r="AE1137" s="79"/>
      <c r="AF1137" s="79"/>
      <c r="AG1137" s="79"/>
      <c r="AH1137" s="79"/>
      <c r="AI1137" s="79"/>
      <c r="AJ1137" s="79"/>
      <c r="AK1137" s="79"/>
      <c r="AL1137" s="79"/>
      <c r="AM1137" s="79"/>
      <c r="AN1137" s="79"/>
      <c r="AO1137" s="79"/>
      <c r="AP1137" s="79"/>
      <c r="AQ1137" s="79"/>
    </row>
    <row r="1138" spans="1:43" x14ac:dyDescent="0.25">
      <c r="A1138" s="20"/>
      <c r="B1138" s="267"/>
      <c r="C1138" s="268"/>
      <c r="D1138" s="266"/>
      <c r="E1138" s="266"/>
      <c r="F1138" s="478"/>
      <c r="G1138" s="2"/>
      <c r="M1138" s="79"/>
      <c r="N1138" s="79"/>
      <c r="O1138" s="79"/>
      <c r="P1138" s="79"/>
      <c r="Q1138" s="79"/>
      <c r="R1138" s="79"/>
      <c r="S1138" s="79"/>
      <c r="T1138" s="79"/>
      <c r="U1138" s="79"/>
      <c r="V1138" s="79"/>
      <c r="W1138" s="79"/>
      <c r="X1138" s="79"/>
      <c r="Y1138" s="79"/>
      <c r="Z1138" s="79"/>
      <c r="AA1138" s="79"/>
      <c r="AB1138" s="79"/>
      <c r="AC1138" s="79"/>
      <c r="AD1138" s="79"/>
      <c r="AE1138" s="79"/>
      <c r="AF1138" s="79"/>
      <c r="AG1138" s="79"/>
      <c r="AH1138" s="79"/>
      <c r="AI1138" s="79"/>
      <c r="AJ1138" s="79"/>
      <c r="AK1138" s="79"/>
      <c r="AL1138" s="79"/>
      <c r="AM1138" s="79"/>
      <c r="AN1138" s="79"/>
      <c r="AO1138" s="79"/>
      <c r="AP1138" s="79"/>
      <c r="AQ1138" s="79"/>
    </row>
    <row r="1139" spans="1:43" x14ac:dyDescent="0.25">
      <c r="A1139" s="20"/>
      <c r="B1139" s="267"/>
      <c r="C1139" s="268"/>
      <c r="D1139" s="266"/>
      <c r="E1139" s="266"/>
      <c r="F1139" s="478"/>
      <c r="G1139" s="2"/>
      <c r="M1139" s="79"/>
      <c r="N1139" s="79"/>
      <c r="O1139" s="79"/>
      <c r="P1139" s="79"/>
      <c r="Q1139" s="79"/>
      <c r="R1139" s="79"/>
      <c r="S1139" s="79"/>
      <c r="T1139" s="79"/>
      <c r="U1139" s="79"/>
      <c r="V1139" s="79"/>
      <c r="W1139" s="79"/>
      <c r="X1139" s="79"/>
      <c r="Y1139" s="79"/>
      <c r="Z1139" s="79"/>
      <c r="AA1139" s="79"/>
      <c r="AB1139" s="79"/>
      <c r="AC1139" s="79"/>
      <c r="AD1139" s="79"/>
      <c r="AE1139" s="79"/>
      <c r="AF1139" s="79"/>
      <c r="AG1139" s="79"/>
      <c r="AH1139" s="79"/>
      <c r="AI1139" s="79"/>
      <c r="AJ1139" s="79"/>
      <c r="AK1139" s="79"/>
      <c r="AL1139" s="79"/>
      <c r="AM1139" s="79"/>
      <c r="AN1139" s="79"/>
      <c r="AO1139" s="79"/>
      <c r="AP1139" s="79"/>
      <c r="AQ1139" s="79"/>
    </row>
    <row r="1140" spans="1:43" x14ac:dyDescent="0.25">
      <c r="A1140" s="20"/>
      <c r="B1140" s="267"/>
      <c r="C1140" s="268"/>
      <c r="D1140" s="266"/>
      <c r="E1140" s="266"/>
      <c r="F1140" s="478"/>
      <c r="G1140" s="2"/>
      <c r="M1140" s="79"/>
      <c r="N1140" s="79"/>
      <c r="O1140" s="79"/>
      <c r="P1140" s="79"/>
      <c r="Q1140" s="79"/>
      <c r="R1140" s="79"/>
      <c r="S1140" s="79"/>
      <c r="T1140" s="79"/>
      <c r="U1140" s="79"/>
      <c r="V1140" s="79"/>
      <c r="W1140" s="79"/>
      <c r="X1140" s="79"/>
      <c r="Y1140" s="79"/>
      <c r="Z1140" s="79"/>
      <c r="AA1140" s="79"/>
      <c r="AB1140" s="79"/>
      <c r="AC1140" s="79"/>
      <c r="AD1140" s="79"/>
      <c r="AE1140" s="79"/>
      <c r="AF1140" s="79"/>
      <c r="AG1140" s="79"/>
      <c r="AH1140" s="79"/>
      <c r="AI1140" s="79"/>
      <c r="AJ1140" s="79"/>
      <c r="AK1140" s="79"/>
      <c r="AL1140" s="79"/>
      <c r="AM1140" s="79"/>
      <c r="AN1140" s="79"/>
      <c r="AO1140" s="79"/>
      <c r="AP1140" s="79"/>
      <c r="AQ1140" s="79"/>
    </row>
    <row r="1141" spans="1:43" x14ac:dyDescent="0.25">
      <c r="A1141" s="20"/>
      <c r="B1141" s="267"/>
      <c r="C1141" s="268"/>
      <c r="D1141" s="266"/>
      <c r="E1141" s="266"/>
      <c r="F1141" s="478"/>
      <c r="G1141" s="2"/>
      <c r="M1141" s="79"/>
      <c r="N1141" s="79"/>
      <c r="O1141" s="79"/>
      <c r="P1141" s="79"/>
      <c r="Q1141" s="79"/>
      <c r="R1141" s="79"/>
      <c r="S1141" s="79"/>
      <c r="T1141" s="79"/>
      <c r="U1141" s="79"/>
      <c r="V1141" s="79"/>
      <c r="W1141" s="79"/>
      <c r="X1141" s="79"/>
      <c r="Y1141" s="79"/>
      <c r="Z1141" s="79"/>
      <c r="AA1141" s="79"/>
      <c r="AB1141" s="79"/>
      <c r="AC1141" s="79"/>
      <c r="AD1141" s="79"/>
      <c r="AE1141" s="79"/>
      <c r="AF1141" s="79"/>
      <c r="AG1141" s="79"/>
      <c r="AH1141" s="79"/>
      <c r="AI1141" s="79"/>
      <c r="AJ1141" s="79"/>
      <c r="AK1141" s="79"/>
      <c r="AL1141" s="79"/>
      <c r="AM1141" s="79"/>
      <c r="AN1141" s="79"/>
      <c r="AO1141" s="79"/>
      <c r="AP1141" s="79"/>
      <c r="AQ1141" s="79"/>
    </row>
    <row r="1142" spans="1:43" x14ac:dyDescent="0.25">
      <c r="A1142" s="20"/>
      <c r="B1142" s="267"/>
      <c r="C1142" s="268"/>
      <c r="D1142" s="266"/>
      <c r="E1142" s="266"/>
      <c r="F1142" s="478"/>
      <c r="G1142" s="2"/>
      <c r="M1142" s="79"/>
      <c r="N1142" s="79"/>
      <c r="O1142" s="79"/>
      <c r="P1142" s="79"/>
      <c r="Q1142" s="79"/>
      <c r="R1142" s="79"/>
      <c r="S1142" s="79"/>
      <c r="T1142" s="79"/>
      <c r="U1142" s="79"/>
      <c r="V1142" s="79"/>
      <c r="W1142" s="79"/>
      <c r="X1142" s="79"/>
      <c r="Y1142" s="79"/>
      <c r="Z1142" s="79"/>
      <c r="AA1142" s="79"/>
      <c r="AB1142" s="79"/>
      <c r="AC1142" s="79"/>
      <c r="AD1142" s="79"/>
      <c r="AE1142" s="79"/>
      <c r="AF1142" s="79"/>
      <c r="AG1142" s="79"/>
      <c r="AH1142" s="79"/>
      <c r="AI1142" s="79"/>
      <c r="AJ1142" s="79"/>
      <c r="AK1142" s="79"/>
      <c r="AL1142" s="79"/>
      <c r="AM1142" s="79"/>
      <c r="AN1142" s="79"/>
      <c r="AO1142" s="79"/>
      <c r="AP1142" s="79"/>
      <c r="AQ1142" s="79"/>
    </row>
    <row r="1143" spans="1:43" x14ac:dyDescent="0.25">
      <c r="A1143" s="20"/>
      <c r="B1143" s="267"/>
      <c r="C1143" s="268"/>
      <c r="D1143" s="266"/>
      <c r="E1143" s="266"/>
      <c r="F1143" s="478"/>
      <c r="G1143" s="2"/>
      <c r="M1143" s="79"/>
      <c r="N1143" s="79"/>
      <c r="O1143" s="79"/>
      <c r="P1143" s="79"/>
      <c r="Q1143" s="79"/>
      <c r="R1143" s="79"/>
      <c r="S1143" s="79"/>
      <c r="T1143" s="79"/>
      <c r="U1143" s="79"/>
      <c r="V1143" s="79"/>
      <c r="W1143" s="79"/>
      <c r="X1143" s="79"/>
      <c r="Y1143" s="79"/>
      <c r="Z1143" s="79"/>
      <c r="AA1143" s="79"/>
      <c r="AB1143" s="79"/>
      <c r="AC1143" s="79"/>
      <c r="AD1143" s="79"/>
      <c r="AE1143" s="79"/>
      <c r="AF1143" s="79"/>
      <c r="AG1143" s="79"/>
      <c r="AH1143" s="79"/>
      <c r="AI1143" s="79"/>
      <c r="AJ1143" s="79"/>
      <c r="AK1143" s="79"/>
      <c r="AL1143" s="79"/>
      <c r="AM1143" s="79"/>
      <c r="AN1143" s="79"/>
      <c r="AO1143" s="79"/>
      <c r="AP1143" s="79"/>
      <c r="AQ1143" s="79"/>
    </row>
    <row r="1144" spans="1:43" x14ac:dyDescent="0.25">
      <c r="A1144" s="20"/>
      <c r="B1144" s="267"/>
      <c r="C1144" s="268"/>
      <c r="D1144" s="266"/>
      <c r="E1144" s="266"/>
      <c r="F1144" s="477"/>
      <c r="G1144" s="2"/>
      <c r="M1144" s="79"/>
      <c r="N1144" s="79"/>
      <c r="O1144" s="79"/>
      <c r="P1144" s="79"/>
      <c r="Q1144" s="79"/>
      <c r="R1144" s="79"/>
      <c r="S1144" s="79"/>
      <c r="T1144" s="79"/>
      <c r="U1144" s="79"/>
      <c r="V1144" s="79"/>
      <c r="W1144" s="79"/>
      <c r="X1144" s="79"/>
      <c r="Y1144" s="79"/>
      <c r="Z1144" s="79"/>
      <c r="AA1144" s="79"/>
      <c r="AB1144" s="79"/>
      <c r="AC1144" s="79"/>
      <c r="AD1144" s="79"/>
      <c r="AE1144" s="79"/>
      <c r="AF1144" s="79"/>
      <c r="AG1144" s="79"/>
      <c r="AH1144" s="79"/>
      <c r="AI1144" s="79"/>
      <c r="AJ1144" s="79"/>
      <c r="AK1144" s="79"/>
      <c r="AL1144" s="79"/>
      <c r="AM1144" s="79"/>
      <c r="AN1144" s="79"/>
      <c r="AO1144" s="79"/>
      <c r="AP1144" s="79"/>
      <c r="AQ1144" s="79"/>
    </row>
    <row r="1145" spans="1:43" x14ac:dyDescent="0.25">
      <c r="A1145" s="20"/>
      <c r="B1145" s="267"/>
      <c r="C1145" s="268"/>
      <c r="D1145" s="266"/>
      <c r="E1145" s="266"/>
      <c r="F1145" s="477"/>
      <c r="G1145" s="2"/>
      <c r="M1145" s="79"/>
      <c r="N1145" s="79"/>
      <c r="O1145" s="79"/>
      <c r="P1145" s="79"/>
      <c r="Q1145" s="79"/>
      <c r="R1145" s="79"/>
      <c r="S1145" s="79"/>
      <c r="T1145" s="79"/>
      <c r="U1145" s="79"/>
      <c r="V1145" s="79"/>
      <c r="W1145" s="79"/>
      <c r="X1145" s="79"/>
      <c r="Y1145" s="79"/>
      <c r="Z1145" s="79"/>
      <c r="AA1145" s="79"/>
      <c r="AB1145" s="79"/>
      <c r="AC1145" s="79"/>
      <c r="AD1145" s="79"/>
      <c r="AE1145" s="79"/>
      <c r="AF1145" s="79"/>
      <c r="AG1145" s="79"/>
      <c r="AH1145" s="79"/>
      <c r="AI1145" s="79"/>
      <c r="AJ1145" s="79"/>
      <c r="AK1145" s="79"/>
      <c r="AL1145" s="79"/>
      <c r="AM1145" s="79"/>
      <c r="AN1145" s="79"/>
      <c r="AO1145" s="79"/>
      <c r="AP1145" s="79"/>
      <c r="AQ1145" s="79"/>
    </row>
    <row r="1146" spans="1:43" x14ac:dyDescent="0.25">
      <c r="A1146" s="20"/>
      <c r="B1146" s="267"/>
      <c r="C1146" s="268"/>
      <c r="D1146" s="266"/>
      <c r="E1146" s="266"/>
      <c r="F1146" s="477"/>
      <c r="G1146" s="2"/>
      <c r="M1146" s="79"/>
      <c r="N1146" s="79"/>
      <c r="O1146" s="79"/>
      <c r="P1146" s="79"/>
      <c r="Q1146" s="79"/>
      <c r="R1146" s="79"/>
      <c r="S1146" s="79"/>
      <c r="T1146" s="79"/>
      <c r="U1146" s="79"/>
      <c r="V1146" s="79"/>
      <c r="W1146" s="79"/>
      <c r="X1146" s="79"/>
      <c r="Y1146" s="79"/>
      <c r="Z1146" s="79"/>
      <c r="AA1146" s="79"/>
      <c r="AB1146" s="79"/>
      <c r="AC1146" s="79"/>
      <c r="AD1146" s="79"/>
      <c r="AE1146" s="79"/>
      <c r="AF1146" s="79"/>
      <c r="AG1146" s="79"/>
      <c r="AH1146" s="79"/>
      <c r="AI1146" s="79"/>
      <c r="AJ1146" s="79"/>
      <c r="AK1146" s="79"/>
      <c r="AL1146" s="79"/>
      <c r="AM1146" s="79"/>
      <c r="AN1146" s="79"/>
      <c r="AO1146" s="79"/>
      <c r="AP1146" s="79"/>
      <c r="AQ1146" s="79"/>
    </row>
    <row r="1147" spans="1:43" x14ac:dyDescent="0.25">
      <c r="A1147" s="20"/>
      <c r="B1147" s="267"/>
      <c r="C1147" s="268"/>
      <c r="D1147" s="266"/>
      <c r="E1147" s="266"/>
      <c r="F1147" s="477"/>
      <c r="G1147" s="2"/>
      <c r="M1147" s="79"/>
      <c r="N1147" s="79"/>
      <c r="O1147" s="79"/>
      <c r="P1147" s="79"/>
      <c r="Q1147" s="79"/>
      <c r="R1147" s="79"/>
      <c r="S1147" s="79"/>
      <c r="T1147" s="79"/>
      <c r="U1147" s="79"/>
      <c r="V1147" s="79"/>
      <c r="W1147" s="79"/>
      <c r="X1147" s="79"/>
      <c r="Y1147" s="79"/>
      <c r="Z1147" s="79"/>
      <c r="AA1147" s="79"/>
      <c r="AB1147" s="79"/>
      <c r="AC1147" s="79"/>
      <c r="AD1147" s="79"/>
      <c r="AE1147" s="79"/>
      <c r="AF1147" s="79"/>
      <c r="AG1147" s="79"/>
      <c r="AH1147" s="79"/>
      <c r="AI1147" s="79"/>
      <c r="AJ1147" s="79"/>
      <c r="AK1147" s="79"/>
      <c r="AL1147" s="79"/>
      <c r="AM1147" s="79"/>
      <c r="AN1147" s="79"/>
      <c r="AO1147" s="79"/>
      <c r="AP1147" s="79"/>
      <c r="AQ1147" s="79"/>
    </row>
    <row r="1148" spans="1:43" x14ac:dyDescent="0.25">
      <c r="A1148" s="20"/>
      <c r="B1148" s="267"/>
      <c r="C1148" s="268"/>
      <c r="D1148" s="266"/>
      <c r="E1148" s="266"/>
      <c r="F1148" s="477"/>
      <c r="G1148" s="2"/>
      <c r="M1148" s="79"/>
      <c r="N1148" s="79"/>
      <c r="O1148" s="79"/>
      <c r="P1148" s="79"/>
      <c r="Q1148" s="79"/>
      <c r="R1148" s="79"/>
      <c r="S1148" s="79"/>
      <c r="T1148" s="79"/>
      <c r="U1148" s="79"/>
      <c r="V1148" s="79"/>
      <c r="W1148" s="79"/>
      <c r="X1148" s="79"/>
      <c r="Y1148" s="79"/>
      <c r="Z1148" s="79"/>
      <c r="AA1148" s="79"/>
      <c r="AB1148" s="79"/>
      <c r="AC1148" s="79"/>
      <c r="AD1148" s="79"/>
      <c r="AE1148" s="79"/>
      <c r="AF1148" s="79"/>
      <c r="AG1148" s="79"/>
      <c r="AH1148" s="79"/>
      <c r="AI1148" s="79"/>
      <c r="AJ1148" s="79"/>
      <c r="AK1148" s="79"/>
      <c r="AL1148" s="79"/>
      <c r="AM1148" s="79"/>
      <c r="AN1148" s="79"/>
      <c r="AO1148" s="79"/>
      <c r="AP1148" s="79"/>
      <c r="AQ1148" s="79"/>
    </row>
    <row r="1149" spans="1:43" x14ac:dyDescent="0.25">
      <c r="A1149" s="20"/>
      <c r="B1149" s="267"/>
      <c r="C1149" s="268"/>
      <c r="D1149" s="266"/>
      <c r="E1149" s="266"/>
      <c r="F1149" s="477"/>
      <c r="G1149" s="2"/>
      <c r="M1149" s="79"/>
      <c r="N1149" s="79"/>
      <c r="O1149" s="79"/>
      <c r="P1149" s="79"/>
      <c r="Q1149" s="79"/>
      <c r="R1149" s="79"/>
      <c r="S1149" s="79"/>
      <c r="T1149" s="79"/>
      <c r="U1149" s="79"/>
      <c r="V1149" s="79"/>
      <c r="W1149" s="79"/>
      <c r="X1149" s="79"/>
      <c r="Y1149" s="79"/>
      <c r="Z1149" s="79"/>
      <c r="AA1149" s="79"/>
      <c r="AB1149" s="79"/>
      <c r="AC1149" s="79"/>
      <c r="AD1149" s="79"/>
      <c r="AE1149" s="79"/>
      <c r="AF1149" s="79"/>
      <c r="AG1149" s="79"/>
      <c r="AH1149" s="79"/>
      <c r="AI1149" s="79"/>
      <c r="AJ1149" s="79"/>
      <c r="AK1149" s="79"/>
      <c r="AL1149" s="79"/>
      <c r="AM1149" s="79"/>
      <c r="AN1149" s="79"/>
      <c r="AO1149" s="79"/>
      <c r="AP1149" s="79"/>
      <c r="AQ1149" s="79"/>
    </row>
    <row r="1150" spans="1:43" x14ac:dyDescent="0.25">
      <c r="A1150" s="20"/>
      <c r="B1150" s="267"/>
      <c r="C1150" s="268"/>
      <c r="D1150" s="266"/>
      <c r="E1150" s="266"/>
      <c r="F1150" s="477"/>
      <c r="G1150" s="2"/>
      <c r="M1150" s="79"/>
      <c r="N1150" s="79"/>
      <c r="O1150" s="79"/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  <c r="AA1150" s="79"/>
      <c r="AB1150" s="79"/>
      <c r="AC1150" s="79"/>
      <c r="AD1150" s="79"/>
      <c r="AE1150" s="79"/>
      <c r="AF1150" s="79"/>
      <c r="AG1150" s="79"/>
      <c r="AH1150" s="79"/>
      <c r="AI1150" s="79"/>
      <c r="AJ1150" s="79"/>
      <c r="AK1150" s="79"/>
      <c r="AL1150" s="79"/>
      <c r="AM1150" s="79"/>
      <c r="AN1150" s="79"/>
      <c r="AO1150" s="79"/>
      <c r="AP1150" s="79"/>
      <c r="AQ1150" s="79"/>
    </row>
    <row r="1151" spans="1:43" x14ac:dyDescent="0.25">
      <c r="A1151" s="20"/>
      <c r="B1151" s="267"/>
      <c r="C1151" s="268"/>
      <c r="D1151" s="266"/>
      <c r="E1151" s="266"/>
      <c r="F1151" s="477"/>
      <c r="G1151" s="2"/>
      <c r="M1151" s="79"/>
      <c r="N1151" s="79"/>
      <c r="O1151" s="79"/>
      <c r="P1151" s="79"/>
      <c r="Q1151" s="79"/>
      <c r="R1151" s="79"/>
      <c r="S1151" s="79"/>
      <c r="T1151" s="79"/>
      <c r="U1151" s="79"/>
      <c r="V1151" s="79"/>
      <c r="W1151" s="79"/>
      <c r="X1151" s="79"/>
      <c r="Y1151" s="79"/>
      <c r="Z1151" s="79"/>
      <c r="AA1151" s="79"/>
      <c r="AB1151" s="79"/>
      <c r="AC1151" s="79"/>
      <c r="AD1151" s="79"/>
      <c r="AE1151" s="79"/>
      <c r="AF1151" s="79"/>
      <c r="AG1151" s="79"/>
      <c r="AH1151" s="79"/>
      <c r="AI1151" s="79"/>
      <c r="AJ1151" s="79"/>
      <c r="AK1151" s="79"/>
      <c r="AL1151" s="79"/>
      <c r="AM1151" s="79"/>
      <c r="AN1151" s="79"/>
      <c r="AO1151" s="79"/>
      <c r="AP1151" s="79"/>
      <c r="AQ1151" s="79"/>
    </row>
    <row r="1152" spans="1:43" x14ac:dyDescent="0.25">
      <c r="A1152" s="20"/>
      <c r="B1152" s="267"/>
      <c r="C1152" s="268"/>
      <c r="D1152" s="266"/>
      <c r="E1152" s="266"/>
      <c r="F1152" s="477"/>
      <c r="G1152" s="2"/>
      <c r="M1152" s="79"/>
      <c r="N1152" s="79"/>
      <c r="O1152" s="79"/>
      <c r="P1152" s="79"/>
      <c r="Q1152" s="79"/>
      <c r="R1152" s="79"/>
      <c r="S1152" s="79"/>
      <c r="T1152" s="79"/>
      <c r="U1152" s="79"/>
      <c r="V1152" s="79"/>
      <c r="W1152" s="79"/>
      <c r="X1152" s="79"/>
      <c r="Y1152" s="79"/>
      <c r="Z1152" s="79"/>
      <c r="AA1152" s="79"/>
      <c r="AB1152" s="79"/>
      <c r="AC1152" s="79"/>
      <c r="AD1152" s="79"/>
      <c r="AE1152" s="79"/>
      <c r="AF1152" s="79"/>
      <c r="AG1152" s="79"/>
      <c r="AH1152" s="79"/>
      <c r="AI1152" s="79"/>
      <c r="AJ1152" s="79"/>
      <c r="AK1152" s="79"/>
      <c r="AL1152" s="79"/>
      <c r="AM1152" s="79"/>
      <c r="AN1152" s="79"/>
      <c r="AO1152" s="79"/>
      <c r="AP1152" s="79"/>
      <c r="AQ1152" s="79"/>
    </row>
    <row r="1153" spans="1:43" x14ac:dyDescent="0.25">
      <c r="A1153" s="20"/>
      <c r="B1153" s="267"/>
      <c r="C1153" s="268"/>
      <c r="D1153" s="266"/>
      <c r="E1153" s="266"/>
      <c r="F1153" s="477"/>
      <c r="G1153" s="2"/>
      <c r="M1153" s="79"/>
      <c r="N1153" s="79"/>
      <c r="O1153" s="79"/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  <c r="AA1153" s="79"/>
      <c r="AB1153" s="79"/>
      <c r="AC1153" s="79"/>
      <c r="AD1153" s="79"/>
      <c r="AE1153" s="79"/>
      <c r="AF1153" s="79"/>
      <c r="AG1153" s="79"/>
      <c r="AH1153" s="79"/>
      <c r="AI1153" s="79"/>
      <c r="AJ1153" s="79"/>
      <c r="AK1153" s="79"/>
      <c r="AL1153" s="79"/>
      <c r="AM1153" s="79"/>
      <c r="AN1153" s="79"/>
      <c r="AO1153" s="79"/>
      <c r="AP1153" s="79"/>
      <c r="AQ1153" s="79"/>
    </row>
    <row r="1154" spans="1:43" x14ac:dyDescent="0.25">
      <c r="A1154" s="20"/>
      <c r="B1154" s="267"/>
      <c r="C1154" s="268"/>
      <c r="D1154" s="266"/>
      <c r="E1154" s="266"/>
      <c r="F1154" s="477"/>
      <c r="G1154" s="2"/>
      <c r="M1154" s="79"/>
      <c r="N1154" s="79"/>
      <c r="O1154" s="79"/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  <c r="AA1154" s="79"/>
      <c r="AB1154" s="79"/>
      <c r="AC1154" s="79"/>
      <c r="AD1154" s="79"/>
      <c r="AE1154" s="79"/>
      <c r="AF1154" s="79"/>
      <c r="AG1154" s="79"/>
      <c r="AH1154" s="79"/>
      <c r="AI1154" s="79"/>
      <c r="AJ1154" s="79"/>
      <c r="AK1154" s="79"/>
      <c r="AL1154" s="79"/>
      <c r="AM1154" s="79"/>
      <c r="AN1154" s="79"/>
      <c r="AO1154" s="79"/>
      <c r="AP1154" s="79"/>
      <c r="AQ1154" s="79"/>
    </row>
    <row r="1155" spans="1:43" x14ac:dyDescent="0.25">
      <c r="A1155" s="20"/>
      <c r="B1155" s="267"/>
      <c r="C1155" s="268"/>
      <c r="D1155" s="266"/>
      <c r="E1155" s="266"/>
      <c r="F1155" s="477"/>
      <c r="G1155" s="2"/>
      <c r="M1155" s="79"/>
      <c r="N1155" s="79"/>
      <c r="O1155" s="79"/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  <c r="AA1155" s="79"/>
      <c r="AB1155" s="79"/>
      <c r="AC1155" s="79"/>
      <c r="AD1155" s="79"/>
      <c r="AE1155" s="79"/>
      <c r="AF1155" s="79"/>
      <c r="AG1155" s="79"/>
      <c r="AH1155" s="79"/>
      <c r="AI1155" s="79"/>
      <c r="AJ1155" s="79"/>
      <c r="AK1155" s="79"/>
      <c r="AL1155" s="79"/>
      <c r="AM1155" s="79"/>
      <c r="AN1155" s="79"/>
      <c r="AO1155" s="79"/>
      <c r="AP1155" s="79"/>
      <c r="AQ1155" s="79"/>
    </row>
    <row r="1156" spans="1:43" x14ac:dyDescent="0.25">
      <c r="A1156" s="20"/>
      <c r="B1156" s="267"/>
      <c r="C1156" s="268"/>
      <c r="D1156" s="266"/>
      <c r="E1156" s="266"/>
      <c r="F1156" s="477"/>
      <c r="G1156" s="2"/>
      <c r="M1156" s="79"/>
      <c r="N1156" s="79"/>
      <c r="O1156" s="79"/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  <c r="AA1156" s="79"/>
      <c r="AB1156" s="79"/>
      <c r="AC1156" s="79"/>
      <c r="AD1156" s="79"/>
      <c r="AE1156" s="79"/>
      <c r="AF1156" s="79"/>
      <c r="AG1156" s="79"/>
      <c r="AH1156" s="79"/>
      <c r="AI1156" s="79"/>
      <c r="AJ1156" s="79"/>
      <c r="AK1156" s="79"/>
      <c r="AL1156" s="79"/>
      <c r="AM1156" s="79"/>
      <c r="AN1156" s="79"/>
      <c r="AO1156" s="79"/>
      <c r="AP1156" s="79"/>
      <c r="AQ1156" s="79"/>
    </row>
    <row r="1157" spans="1:43" x14ac:dyDescent="0.25">
      <c r="A1157" s="20"/>
      <c r="B1157" s="267"/>
      <c r="C1157" s="268"/>
      <c r="D1157" s="266"/>
      <c r="E1157" s="266"/>
      <c r="F1157" s="477"/>
      <c r="G1157" s="2"/>
      <c r="M1157" s="79"/>
      <c r="N1157" s="79"/>
      <c r="O1157" s="79"/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  <c r="AA1157" s="79"/>
      <c r="AB1157" s="79"/>
      <c r="AC1157" s="79"/>
      <c r="AD1157" s="79"/>
      <c r="AE1157" s="79"/>
      <c r="AF1157" s="79"/>
      <c r="AG1157" s="79"/>
      <c r="AH1157" s="79"/>
      <c r="AI1157" s="79"/>
      <c r="AJ1157" s="79"/>
      <c r="AK1157" s="79"/>
      <c r="AL1157" s="79"/>
      <c r="AM1157" s="79"/>
      <c r="AN1157" s="79"/>
      <c r="AO1157" s="79"/>
      <c r="AP1157" s="79"/>
      <c r="AQ1157" s="79"/>
    </row>
    <row r="1158" spans="1:43" x14ac:dyDescent="0.25">
      <c r="A1158" s="20"/>
      <c r="B1158" s="267"/>
      <c r="C1158" s="268"/>
      <c r="D1158" s="266"/>
      <c r="E1158" s="266"/>
      <c r="F1158" s="477"/>
      <c r="G1158" s="2"/>
      <c r="M1158" s="79"/>
      <c r="N1158" s="79"/>
      <c r="O1158" s="79"/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  <c r="AA1158" s="79"/>
      <c r="AB1158" s="79"/>
      <c r="AC1158" s="79"/>
      <c r="AD1158" s="79"/>
      <c r="AE1158" s="79"/>
      <c r="AF1158" s="79"/>
      <c r="AG1158" s="79"/>
      <c r="AH1158" s="79"/>
      <c r="AI1158" s="79"/>
      <c r="AJ1158" s="79"/>
      <c r="AK1158" s="79"/>
      <c r="AL1158" s="79"/>
      <c r="AM1158" s="79"/>
      <c r="AN1158" s="79"/>
      <c r="AO1158" s="79"/>
      <c r="AP1158" s="79"/>
      <c r="AQ1158" s="79"/>
    </row>
    <row r="1159" spans="1:43" x14ac:dyDescent="0.25">
      <c r="A1159" s="20"/>
      <c r="B1159" s="267"/>
      <c r="C1159" s="268"/>
      <c r="D1159" s="266"/>
      <c r="E1159" s="266"/>
      <c r="F1159" s="477"/>
      <c r="G1159" s="2"/>
      <c r="M1159" s="79"/>
      <c r="N1159" s="79"/>
      <c r="O1159" s="79"/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  <c r="AA1159" s="79"/>
      <c r="AB1159" s="79"/>
      <c r="AC1159" s="79"/>
      <c r="AD1159" s="79"/>
      <c r="AE1159" s="79"/>
      <c r="AF1159" s="79"/>
      <c r="AG1159" s="79"/>
      <c r="AH1159" s="79"/>
      <c r="AI1159" s="79"/>
      <c r="AJ1159" s="79"/>
      <c r="AK1159" s="79"/>
      <c r="AL1159" s="79"/>
      <c r="AM1159" s="79"/>
      <c r="AN1159" s="79"/>
      <c r="AO1159" s="79"/>
      <c r="AP1159" s="79"/>
      <c r="AQ1159" s="79"/>
    </row>
    <row r="1160" spans="1:43" x14ac:dyDescent="0.25">
      <c r="A1160" s="20"/>
      <c r="B1160" s="267"/>
      <c r="C1160" s="268"/>
      <c r="D1160" s="266"/>
      <c r="E1160" s="266"/>
      <c r="F1160" s="477"/>
      <c r="G1160" s="2"/>
      <c r="M1160" s="79"/>
      <c r="N1160" s="79"/>
      <c r="O1160" s="79"/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  <c r="AA1160" s="79"/>
      <c r="AB1160" s="79"/>
      <c r="AC1160" s="79"/>
      <c r="AD1160" s="79"/>
      <c r="AE1160" s="79"/>
      <c r="AF1160" s="79"/>
      <c r="AG1160" s="79"/>
      <c r="AH1160" s="79"/>
      <c r="AI1160" s="79"/>
      <c r="AJ1160" s="79"/>
      <c r="AK1160" s="79"/>
      <c r="AL1160" s="79"/>
      <c r="AM1160" s="79"/>
      <c r="AN1160" s="79"/>
      <c r="AO1160" s="79"/>
      <c r="AP1160" s="79"/>
      <c r="AQ1160" s="79"/>
    </row>
    <row r="1161" spans="1:43" x14ac:dyDescent="0.25">
      <c r="A1161" s="20"/>
      <c r="B1161" s="267"/>
      <c r="C1161" s="268"/>
      <c r="D1161" s="266"/>
      <c r="E1161" s="266"/>
      <c r="F1161" s="477"/>
      <c r="G1161" s="2"/>
      <c r="M1161" s="79"/>
      <c r="N1161" s="79"/>
      <c r="O1161" s="79"/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  <c r="AA1161" s="79"/>
      <c r="AB1161" s="79"/>
      <c r="AC1161" s="79"/>
      <c r="AD1161" s="79"/>
      <c r="AE1161" s="79"/>
      <c r="AF1161" s="79"/>
      <c r="AG1161" s="79"/>
      <c r="AH1161" s="79"/>
      <c r="AI1161" s="79"/>
      <c r="AJ1161" s="79"/>
      <c r="AK1161" s="79"/>
      <c r="AL1161" s="79"/>
      <c r="AM1161" s="79"/>
      <c r="AN1161" s="79"/>
      <c r="AO1161" s="79"/>
      <c r="AP1161" s="79"/>
      <c r="AQ1161" s="79"/>
    </row>
    <row r="1162" spans="1:43" x14ac:dyDescent="0.25">
      <c r="A1162" s="20"/>
      <c r="B1162" s="267"/>
      <c r="C1162" s="268"/>
      <c r="D1162" s="266"/>
      <c r="E1162" s="266"/>
      <c r="F1162" s="477"/>
      <c r="G1162" s="2"/>
      <c r="M1162" s="79"/>
      <c r="N1162" s="79"/>
      <c r="O1162" s="79"/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  <c r="AA1162" s="79"/>
      <c r="AB1162" s="79"/>
      <c r="AC1162" s="79"/>
      <c r="AD1162" s="79"/>
      <c r="AE1162" s="79"/>
      <c r="AF1162" s="79"/>
      <c r="AG1162" s="79"/>
      <c r="AH1162" s="79"/>
      <c r="AI1162" s="79"/>
      <c r="AJ1162" s="79"/>
      <c r="AK1162" s="79"/>
      <c r="AL1162" s="79"/>
      <c r="AM1162" s="79"/>
      <c r="AN1162" s="79"/>
      <c r="AO1162" s="79"/>
      <c r="AP1162" s="79"/>
      <c r="AQ1162" s="79"/>
    </row>
    <row r="1163" spans="1:43" x14ac:dyDescent="0.25">
      <c r="A1163" s="20"/>
      <c r="B1163" s="267"/>
      <c r="C1163" s="268"/>
      <c r="D1163" s="266"/>
      <c r="E1163" s="266"/>
      <c r="F1163" s="477"/>
      <c r="G1163" s="2"/>
      <c r="M1163" s="79"/>
      <c r="N1163" s="79"/>
      <c r="O1163" s="79"/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  <c r="AA1163" s="79"/>
      <c r="AB1163" s="79"/>
      <c r="AC1163" s="79"/>
      <c r="AD1163" s="79"/>
      <c r="AE1163" s="79"/>
      <c r="AF1163" s="79"/>
      <c r="AG1163" s="79"/>
      <c r="AH1163" s="79"/>
      <c r="AI1163" s="79"/>
      <c r="AJ1163" s="79"/>
      <c r="AK1163" s="79"/>
      <c r="AL1163" s="79"/>
      <c r="AM1163" s="79"/>
      <c r="AN1163" s="79"/>
      <c r="AO1163" s="79"/>
      <c r="AP1163" s="79"/>
      <c r="AQ1163" s="79"/>
    </row>
    <row r="1164" spans="1:43" x14ac:dyDescent="0.25">
      <c r="A1164" s="20"/>
      <c r="B1164" s="267"/>
      <c r="C1164" s="268"/>
      <c r="D1164" s="266"/>
      <c r="E1164" s="266"/>
      <c r="F1164" s="477"/>
      <c r="G1164" s="2"/>
      <c r="M1164" s="79"/>
      <c r="N1164" s="79"/>
      <c r="O1164" s="79"/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  <c r="AA1164" s="79"/>
      <c r="AB1164" s="79"/>
      <c r="AC1164" s="79"/>
      <c r="AD1164" s="79"/>
      <c r="AE1164" s="79"/>
      <c r="AF1164" s="79"/>
      <c r="AG1164" s="79"/>
      <c r="AH1164" s="79"/>
      <c r="AI1164" s="79"/>
      <c r="AJ1164" s="79"/>
      <c r="AK1164" s="79"/>
      <c r="AL1164" s="79"/>
      <c r="AM1164" s="79"/>
      <c r="AN1164" s="79"/>
      <c r="AO1164" s="79"/>
      <c r="AP1164" s="79"/>
      <c r="AQ1164" s="79"/>
    </row>
    <row r="1165" spans="1:43" x14ac:dyDescent="0.25">
      <c r="A1165" s="20"/>
      <c r="B1165" s="267"/>
      <c r="C1165" s="268"/>
      <c r="D1165" s="266"/>
      <c r="E1165" s="266"/>
      <c r="F1165" s="477"/>
      <c r="G1165" s="2"/>
      <c r="M1165" s="79"/>
      <c r="N1165" s="79"/>
      <c r="O1165" s="79"/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  <c r="AA1165" s="79"/>
      <c r="AB1165" s="79"/>
      <c r="AC1165" s="79"/>
      <c r="AD1165" s="79"/>
      <c r="AE1165" s="79"/>
      <c r="AF1165" s="79"/>
      <c r="AG1165" s="79"/>
      <c r="AH1165" s="79"/>
      <c r="AI1165" s="79"/>
      <c r="AJ1165" s="79"/>
      <c r="AK1165" s="79"/>
      <c r="AL1165" s="79"/>
      <c r="AM1165" s="79"/>
      <c r="AN1165" s="79"/>
      <c r="AO1165" s="79"/>
      <c r="AP1165" s="79"/>
      <c r="AQ1165" s="79"/>
    </row>
    <row r="1166" spans="1:43" x14ac:dyDescent="0.25">
      <c r="A1166" s="20"/>
      <c r="B1166" s="267"/>
      <c r="C1166" s="268"/>
      <c r="D1166" s="266"/>
      <c r="E1166" s="266"/>
      <c r="F1166" s="477"/>
      <c r="M1166" s="79"/>
      <c r="N1166" s="79"/>
      <c r="O1166" s="79"/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  <c r="AA1166" s="79"/>
      <c r="AB1166" s="79"/>
      <c r="AC1166" s="79"/>
      <c r="AD1166" s="79"/>
      <c r="AE1166" s="79"/>
      <c r="AF1166" s="79"/>
      <c r="AG1166" s="79"/>
      <c r="AH1166" s="79"/>
      <c r="AI1166" s="79"/>
      <c r="AJ1166" s="79"/>
      <c r="AK1166" s="79"/>
      <c r="AL1166" s="79"/>
      <c r="AM1166" s="79"/>
      <c r="AN1166" s="79"/>
      <c r="AO1166" s="79"/>
      <c r="AP1166" s="79"/>
      <c r="AQ1166" s="79"/>
    </row>
    <row r="1167" spans="1:43" x14ac:dyDescent="0.25">
      <c r="A1167" s="20"/>
      <c r="B1167" s="267"/>
      <c r="C1167" s="268"/>
      <c r="D1167" s="266"/>
      <c r="E1167" s="266"/>
      <c r="F1167" s="477"/>
      <c r="M1167" s="79"/>
      <c r="N1167" s="79"/>
      <c r="O1167" s="79"/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  <c r="AA1167" s="79"/>
      <c r="AB1167" s="79"/>
      <c r="AC1167" s="79"/>
      <c r="AD1167" s="79"/>
      <c r="AE1167" s="79"/>
      <c r="AF1167" s="79"/>
      <c r="AG1167" s="79"/>
      <c r="AH1167" s="79"/>
      <c r="AI1167" s="79"/>
      <c r="AJ1167" s="79"/>
      <c r="AK1167" s="79"/>
      <c r="AL1167" s="79"/>
      <c r="AM1167" s="79"/>
      <c r="AN1167" s="79"/>
      <c r="AO1167" s="79"/>
      <c r="AP1167" s="79"/>
      <c r="AQ1167" s="79"/>
    </row>
    <row r="1168" spans="1:43" x14ac:dyDescent="0.25">
      <c r="A1168" s="20"/>
      <c r="B1168" s="267"/>
      <c r="C1168" s="268"/>
      <c r="D1168" s="266"/>
      <c r="E1168" s="266"/>
      <c r="F1168" s="477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  <c r="AA1168" s="79"/>
      <c r="AB1168" s="79"/>
      <c r="AC1168" s="79"/>
      <c r="AD1168" s="79"/>
      <c r="AE1168" s="79"/>
      <c r="AF1168" s="79"/>
      <c r="AG1168" s="79"/>
      <c r="AH1168" s="79"/>
      <c r="AI1168" s="79"/>
      <c r="AJ1168" s="79"/>
      <c r="AK1168" s="79"/>
      <c r="AL1168" s="79"/>
      <c r="AM1168" s="79"/>
      <c r="AN1168" s="79"/>
      <c r="AO1168" s="79"/>
      <c r="AP1168" s="79"/>
      <c r="AQ1168" s="79"/>
    </row>
    <row r="1169" spans="1:43" x14ac:dyDescent="0.25">
      <c r="A1169" s="20"/>
      <c r="B1169" s="267"/>
      <c r="C1169" s="268"/>
      <c r="D1169" s="266"/>
      <c r="E1169" s="266"/>
      <c r="F1169" s="477"/>
      <c r="M1169" s="79"/>
      <c r="N1169" s="79"/>
      <c r="O1169" s="79"/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  <c r="AA1169" s="79"/>
      <c r="AB1169" s="79"/>
      <c r="AC1169" s="79"/>
      <c r="AD1169" s="79"/>
      <c r="AE1169" s="79"/>
      <c r="AF1169" s="79"/>
      <c r="AG1169" s="79"/>
      <c r="AH1169" s="79"/>
      <c r="AI1169" s="79"/>
      <c r="AJ1169" s="79"/>
      <c r="AK1169" s="79"/>
      <c r="AL1169" s="79"/>
      <c r="AM1169" s="79"/>
      <c r="AN1169" s="79"/>
      <c r="AO1169" s="79"/>
      <c r="AP1169" s="79"/>
      <c r="AQ1169" s="79"/>
    </row>
    <row r="1170" spans="1:43" x14ac:dyDescent="0.25">
      <c r="A1170" s="20"/>
      <c r="B1170" s="267"/>
      <c r="C1170" s="268"/>
      <c r="D1170" s="266"/>
      <c r="E1170" s="266"/>
      <c r="F1170" s="477"/>
      <c r="M1170" s="79"/>
      <c r="N1170" s="79"/>
      <c r="O1170" s="79"/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  <c r="AA1170" s="79"/>
      <c r="AB1170" s="79"/>
      <c r="AC1170" s="79"/>
      <c r="AD1170" s="79"/>
      <c r="AE1170" s="79"/>
      <c r="AF1170" s="79"/>
      <c r="AG1170" s="79"/>
      <c r="AH1170" s="79"/>
      <c r="AI1170" s="79"/>
      <c r="AJ1170" s="79"/>
      <c r="AK1170" s="79"/>
      <c r="AL1170" s="79"/>
      <c r="AM1170" s="79"/>
      <c r="AN1170" s="79"/>
      <c r="AO1170" s="79"/>
      <c r="AP1170" s="79"/>
      <c r="AQ1170" s="79"/>
    </row>
    <row r="1171" spans="1:43" x14ac:dyDescent="0.25">
      <c r="A1171" s="20"/>
      <c r="B1171" s="267"/>
      <c r="C1171" s="268"/>
      <c r="D1171" s="266"/>
      <c r="E1171" s="266"/>
      <c r="F1171" s="477"/>
      <c r="M1171" s="79"/>
      <c r="N1171" s="79"/>
      <c r="O1171" s="79"/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  <c r="AA1171" s="79"/>
      <c r="AB1171" s="79"/>
      <c r="AC1171" s="79"/>
      <c r="AD1171" s="79"/>
      <c r="AE1171" s="79"/>
      <c r="AF1171" s="79"/>
      <c r="AG1171" s="79"/>
      <c r="AH1171" s="79"/>
      <c r="AI1171" s="79"/>
      <c r="AJ1171" s="79"/>
      <c r="AK1171" s="79"/>
      <c r="AL1171" s="79"/>
      <c r="AM1171" s="79"/>
      <c r="AN1171" s="79"/>
      <c r="AO1171" s="79"/>
      <c r="AP1171" s="79"/>
      <c r="AQ1171" s="79"/>
    </row>
    <row r="1172" spans="1:43" x14ac:dyDescent="0.25">
      <c r="A1172" s="20"/>
      <c r="B1172" s="267"/>
      <c r="C1172" s="268"/>
      <c r="D1172" s="266"/>
      <c r="E1172" s="266"/>
      <c r="F1172" s="477"/>
      <c r="M1172" s="79"/>
      <c r="N1172" s="79"/>
      <c r="O1172" s="79"/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  <c r="AA1172" s="79"/>
      <c r="AB1172" s="79"/>
      <c r="AC1172" s="79"/>
      <c r="AD1172" s="79"/>
      <c r="AE1172" s="79"/>
      <c r="AF1172" s="79"/>
      <c r="AG1172" s="79"/>
      <c r="AH1172" s="79"/>
      <c r="AI1172" s="79"/>
      <c r="AJ1172" s="79"/>
      <c r="AK1172" s="79"/>
      <c r="AL1172" s="79"/>
      <c r="AM1172" s="79"/>
      <c r="AN1172" s="79"/>
      <c r="AO1172" s="79"/>
      <c r="AP1172" s="79"/>
      <c r="AQ1172" s="79"/>
    </row>
    <row r="1173" spans="1:43" x14ac:dyDescent="0.25">
      <c r="A1173" s="20"/>
      <c r="B1173" s="267"/>
      <c r="C1173" s="268"/>
      <c r="D1173" s="266"/>
      <c r="E1173" s="266"/>
      <c r="F1173" s="477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  <c r="AA1173" s="79"/>
      <c r="AB1173" s="79"/>
      <c r="AC1173" s="79"/>
      <c r="AD1173" s="79"/>
      <c r="AE1173" s="79"/>
      <c r="AF1173" s="79"/>
      <c r="AG1173" s="79"/>
      <c r="AH1173" s="79"/>
      <c r="AI1173" s="79"/>
      <c r="AJ1173" s="79"/>
      <c r="AK1173" s="79"/>
      <c r="AL1173" s="79"/>
      <c r="AM1173" s="79"/>
      <c r="AN1173" s="79"/>
      <c r="AO1173" s="79"/>
      <c r="AP1173" s="79"/>
      <c r="AQ1173" s="79"/>
    </row>
    <row r="1174" spans="1:43" x14ac:dyDescent="0.25">
      <c r="A1174" s="20"/>
      <c r="B1174" s="267"/>
      <c r="C1174" s="268"/>
      <c r="D1174" s="266"/>
      <c r="E1174" s="266"/>
      <c r="F1174" s="477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  <c r="AA1174" s="79"/>
      <c r="AB1174" s="79"/>
      <c r="AC1174" s="79"/>
      <c r="AD1174" s="79"/>
      <c r="AE1174" s="79"/>
      <c r="AF1174" s="79"/>
      <c r="AG1174" s="79"/>
      <c r="AH1174" s="79"/>
      <c r="AI1174" s="79"/>
      <c r="AJ1174" s="79"/>
      <c r="AK1174" s="79"/>
      <c r="AL1174" s="79"/>
      <c r="AM1174" s="79"/>
      <c r="AN1174" s="79"/>
      <c r="AO1174" s="79"/>
      <c r="AP1174" s="79"/>
      <c r="AQ1174" s="79"/>
    </row>
    <row r="1175" spans="1:43" x14ac:dyDescent="0.25">
      <c r="A1175" s="20"/>
      <c r="B1175" s="267"/>
      <c r="C1175" s="268"/>
      <c r="D1175" s="266"/>
      <c r="E1175" s="266"/>
      <c r="F1175" s="477"/>
      <c r="M1175" s="79"/>
      <c r="N1175" s="79"/>
      <c r="O1175" s="79"/>
      <c r="P1175" s="79"/>
      <c r="Q1175" s="79"/>
      <c r="R1175" s="79"/>
      <c r="S1175" s="79"/>
      <c r="T1175" s="79"/>
      <c r="U1175" s="79"/>
      <c r="V1175" s="79"/>
      <c r="W1175" s="79"/>
      <c r="X1175" s="79"/>
      <c r="Y1175" s="79"/>
      <c r="Z1175" s="79"/>
      <c r="AA1175" s="79"/>
      <c r="AB1175" s="79"/>
      <c r="AC1175" s="79"/>
      <c r="AD1175" s="79"/>
      <c r="AE1175" s="79"/>
      <c r="AF1175" s="79"/>
      <c r="AG1175" s="79"/>
      <c r="AH1175" s="79"/>
      <c r="AI1175" s="79"/>
      <c r="AJ1175" s="79"/>
      <c r="AK1175" s="79"/>
      <c r="AL1175" s="79"/>
      <c r="AM1175" s="79"/>
      <c r="AN1175" s="79"/>
      <c r="AO1175" s="79"/>
      <c r="AP1175" s="79"/>
      <c r="AQ1175" s="79"/>
    </row>
    <row r="1176" spans="1:43" x14ac:dyDescent="0.25">
      <c r="A1176" s="20"/>
      <c r="B1176" s="267"/>
      <c r="C1176" s="268"/>
      <c r="D1176" s="266"/>
      <c r="E1176" s="266"/>
      <c r="F1176" s="477"/>
      <c r="M1176" s="79"/>
      <c r="N1176" s="79"/>
      <c r="O1176" s="79"/>
      <c r="P1176" s="79"/>
      <c r="Q1176" s="79"/>
      <c r="R1176" s="79"/>
      <c r="S1176" s="79"/>
      <c r="T1176" s="79"/>
      <c r="U1176" s="79"/>
      <c r="V1176" s="79"/>
      <c r="W1176" s="79"/>
      <c r="X1176" s="79"/>
      <c r="Y1176" s="79"/>
      <c r="Z1176" s="79"/>
      <c r="AA1176" s="79"/>
      <c r="AB1176" s="79"/>
      <c r="AC1176" s="79"/>
      <c r="AD1176" s="79"/>
      <c r="AE1176" s="79"/>
      <c r="AF1176" s="79"/>
      <c r="AG1176" s="79"/>
      <c r="AH1176" s="79"/>
      <c r="AI1176" s="79"/>
      <c r="AJ1176" s="79"/>
      <c r="AK1176" s="79"/>
      <c r="AL1176" s="79"/>
      <c r="AM1176" s="79"/>
      <c r="AN1176" s="79"/>
      <c r="AO1176" s="79"/>
      <c r="AP1176" s="79"/>
      <c r="AQ1176" s="79"/>
    </row>
    <row r="1177" spans="1:43" x14ac:dyDescent="0.25">
      <c r="A1177" s="20"/>
      <c r="B1177" s="267"/>
      <c r="C1177" s="268"/>
      <c r="D1177" s="266"/>
      <c r="E1177" s="266"/>
      <c r="F1177" s="477"/>
      <c r="M1177" s="79"/>
      <c r="N1177" s="79"/>
      <c r="O1177" s="79"/>
      <c r="P1177" s="79"/>
      <c r="Q1177" s="79"/>
      <c r="R1177" s="79"/>
      <c r="S1177" s="79"/>
      <c r="T1177" s="79"/>
      <c r="U1177" s="79"/>
      <c r="V1177" s="79"/>
      <c r="W1177" s="79"/>
      <c r="X1177" s="79"/>
      <c r="Y1177" s="79"/>
      <c r="Z1177" s="79"/>
      <c r="AA1177" s="79"/>
      <c r="AB1177" s="79"/>
      <c r="AC1177" s="79"/>
      <c r="AD1177" s="79"/>
      <c r="AE1177" s="79"/>
      <c r="AF1177" s="79"/>
      <c r="AG1177" s="79"/>
      <c r="AH1177" s="79"/>
      <c r="AI1177" s="79"/>
      <c r="AJ1177" s="79"/>
      <c r="AK1177" s="79"/>
      <c r="AL1177" s="79"/>
      <c r="AM1177" s="79"/>
      <c r="AN1177" s="79"/>
      <c r="AO1177" s="79"/>
      <c r="AP1177" s="79"/>
      <c r="AQ1177" s="79"/>
    </row>
    <row r="1178" spans="1:43" x14ac:dyDescent="0.25">
      <c r="A1178" s="20"/>
      <c r="B1178" s="267"/>
      <c r="C1178" s="268"/>
      <c r="D1178" s="266"/>
      <c r="E1178" s="266"/>
      <c r="F1178" s="477"/>
      <c r="M1178" s="79"/>
      <c r="N1178" s="79"/>
      <c r="O1178" s="79"/>
      <c r="P1178" s="79"/>
      <c r="Q1178" s="79"/>
      <c r="R1178" s="79"/>
      <c r="S1178" s="79"/>
      <c r="T1178" s="79"/>
      <c r="U1178" s="79"/>
      <c r="V1178" s="79"/>
      <c r="W1178" s="79"/>
      <c r="X1178" s="79"/>
      <c r="Y1178" s="79"/>
      <c r="Z1178" s="79"/>
      <c r="AA1178" s="79"/>
      <c r="AB1178" s="79"/>
      <c r="AC1178" s="79"/>
      <c r="AD1178" s="79"/>
      <c r="AE1178" s="79"/>
      <c r="AF1178" s="79"/>
      <c r="AG1178" s="79"/>
      <c r="AH1178" s="79"/>
      <c r="AI1178" s="79"/>
      <c r="AJ1178" s="79"/>
      <c r="AK1178" s="79"/>
      <c r="AL1178" s="79"/>
      <c r="AM1178" s="79"/>
      <c r="AN1178" s="79"/>
      <c r="AO1178" s="79"/>
      <c r="AP1178" s="79"/>
      <c r="AQ1178" s="79"/>
    </row>
    <row r="1179" spans="1:43" x14ac:dyDescent="0.25">
      <c r="A1179" s="20"/>
      <c r="B1179" s="267"/>
      <c r="C1179" s="268"/>
      <c r="D1179" s="266"/>
      <c r="E1179" s="266"/>
      <c r="F1179" s="477"/>
      <c r="M1179" s="79"/>
      <c r="N1179" s="79"/>
      <c r="O1179" s="79"/>
      <c r="P1179" s="79"/>
      <c r="Q1179" s="79"/>
      <c r="R1179" s="79"/>
      <c r="S1179" s="79"/>
      <c r="T1179" s="79"/>
      <c r="U1179" s="79"/>
      <c r="V1179" s="79"/>
      <c r="W1179" s="79"/>
      <c r="X1179" s="79"/>
      <c r="Y1179" s="79"/>
      <c r="Z1179" s="79"/>
      <c r="AA1179" s="79"/>
      <c r="AB1179" s="79"/>
      <c r="AC1179" s="79"/>
      <c r="AD1179" s="79"/>
      <c r="AE1179" s="79"/>
      <c r="AF1179" s="79"/>
      <c r="AG1179" s="79"/>
      <c r="AH1179" s="79"/>
      <c r="AI1179" s="79"/>
      <c r="AJ1179" s="79"/>
      <c r="AK1179" s="79"/>
      <c r="AL1179" s="79"/>
      <c r="AM1179" s="79"/>
      <c r="AN1179" s="79"/>
      <c r="AO1179" s="79"/>
      <c r="AP1179" s="79"/>
      <c r="AQ1179" s="79"/>
    </row>
    <row r="1180" spans="1:43" x14ac:dyDescent="0.25">
      <c r="A1180" s="20"/>
      <c r="B1180" s="267"/>
      <c r="C1180" s="268"/>
      <c r="D1180" s="266"/>
      <c r="E1180" s="266"/>
      <c r="F1180" s="477"/>
      <c r="M1180" s="79"/>
      <c r="N1180" s="79"/>
      <c r="O1180" s="79"/>
      <c r="P1180" s="79"/>
      <c r="Q1180" s="79"/>
      <c r="R1180" s="79"/>
      <c r="S1180" s="79"/>
      <c r="T1180" s="79"/>
      <c r="U1180" s="79"/>
      <c r="V1180" s="79"/>
      <c r="W1180" s="79"/>
      <c r="X1180" s="79"/>
      <c r="Y1180" s="79"/>
      <c r="Z1180" s="79"/>
      <c r="AA1180" s="79"/>
      <c r="AB1180" s="79"/>
      <c r="AC1180" s="79"/>
      <c r="AD1180" s="79"/>
      <c r="AE1180" s="79"/>
      <c r="AF1180" s="79"/>
      <c r="AG1180" s="79"/>
      <c r="AH1180" s="79"/>
      <c r="AI1180" s="79"/>
      <c r="AJ1180" s="79"/>
      <c r="AK1180" s="79"/>
      <c r="AL1180" s="79"/>
      <c r="AM1180" s="79"/>
      <c r="AN1180" s="79"/>
      <c r="AO1180" s="79"/>
      <c r="AP1180" s="79"/>
      <c r="AQ1180" s="79"/>
    </row>
    <row r="1181" spans="1:43" x14ac:dyDescent="0.25">
      <c r="A1181" s="20"/>
      <c r="B1181" s="267"/>
      <c r="C1181" s="268"/>
      <c r="D1181" s="266"/>
      <c r="E1181" s="266"/>
      <c r="F1181" s="477"/>
      <c r="M1181" s="79"/>
      <c r="N1181" s="79"/>
      <c r="O1181" s="79"/>
      <c r="P1181" s="79"/>
      <c r="Q1181" s="79"/>
      <c r="R1181" s="79"/>
      <c r="S1181" s="79"/>
      <c r="T1181" s="79"/>
      <c r="U1181" s="79"/>
      <c r="V1181" s="79"/>
      <c r="W1181" s="79"/>
      <c r="X1181" s="79"/>
      <c r="Y1181" s="79"/>
      <c r="Z1181" s="79"/>
      <c r="AA1181" s="79"/>
      <c r="AB1181" s="79"/>
      <c r="AC1181" s="79"/>
      <c r="AD1181" s="79"/>
      <c r="AE1181" s="79"/>
      <c r="AF1181" s="79"/>
      <c r="AG1181" s="79"/>
      <c r="AH1181" s="79"/>
      <c r="AI1181" s="79"/>
      <c r="AJ1181" s="79"/>
      <c r="AK1181" s="79"/>
      <c r="AL1181" s="79"/>
      <c r="AM1181" s="79"/>
      <c r="AN1181" s="79"/>
      <c r="AO1181" s="79"/>
      <c r="AP1181" s="79"/>
      <c r="AQ1181" s="79"/>
    </row>
    <row r="1182" spans="1:43" x14ac:dyDescent="0.25">
      <c r="A1182" s="20"/>
      <c r="B1182" s="267"/>
      <c r="C1182" s="268"/>
      <c r="D1182" s="266"/>
      <c r="E1182" s="266"/>
      <c r="F1182" s="477"/>
      <c r="M1182" s="79"/>
      <c r="N1182" s="79"/>
      <c r="O1182" s="79"/>
      <c r="P1182" s="79"/>
      <c r="Q1182" s="79"/>
      <c r="R1182" s="79"/>
      <c r="S1182" s="79"/>
      <c r="T1182" s="79"/>
      <c r="U1182" s="79"/>
      <c r="V1182" s="79"/>
      <c r="W1182" s="79"/>
      <c r="X1182" s="79"/>
      <c r="Y1182" s="79"/>
      <c r="Z1182" s="79"/>
      <c r="AA1182" s="79"/>
      <c r="AB1182" s="79"/>
      <c r="AC1182" s="79"/>
      <c r="AD1182" s="79"/>
      <c r="AE1182" s="79"/>
      <c r="AF1182" s="79"/>
      <c r="AG1182" s="79"/>
      <c r="AH1182" s="79"/>
      <c r="AI1182" s="79"/>
      <c r="AJ1182" s="79"/>
      <c r="AK1182" s="79"/>
      <c r="AL1182" s="79"/>
      <c r="AM1182" s="79"/>
      <c r="AN1182" s="79"/>
      <c r="AO1182" s="79"/>
      <c r="AP1182" s="79"/>
      <c r="AQ1182" s="79"/>
    </row>
    <row r="1183" spans="1:43" x14ac:dyDescent="0.25">
      <c r="A1183" s="20"/>
      <c r="B1183" s="267"/>
      <c r="C1183" s="268"/>
      <c r="D1183" s="266"/>
      <c r="E1183" s="266"/>
      <c r="F1183" s="477"/>
      <c r="M1183" s="79"/>
      <c r="N1183" s="79"/>
      <c r="O1183" s="79"/>
      <c r="P1183" s="79"/>
      <c r="Q1183" s="79"/>
      <c r="R1183" s="79"/>
      <c r="S1183" s="79"/>
      <c r="T1183" s="79"/>
      <c r="U1183" s="79"/>
      <c r="V1183" s="79"/>
      <c r="W1183" s="79"/>
      <c r="X1183" s="79"/>
      <c r="Y1183" s="79"/>
      <c r="Z1183" s="79"/>
      <c r="AA1183" s="79"/>
      <c r="AB1183" s="79"/>
      <c r="AC1183" s="79"/>
      <c r="AD1183" s="79"/>
      <c r="AE1183" s="79"/>
      <c r="AF1183" s="79"/>
      <c r="AG1183" s="79"/>
      <c r="AH1183" s="79"/>
      <c r="AI1183" s="79"/>
      <c r="AJ1183" s="79"/>
      <c r="AK1183" s="79"/>
      <c r="AL1183" s="79"/>
      <c r="AM1183" s="79"/>
      <c r="AN1183" s="79"/>
      <c r="AO1183" s="79"/>
      <c r="AP1183" s="79"/>
      <c r="AQ1183" s="79"/>
    </row>
    <row r="1184" spans="1:43" x14ac:dyDescent="0.25">
      <c r="A1184" s="20"/>
      <c r="B1184" s="267"/>
      <c r="C1184" s="268"/>
      <c r="D1184" s="266"/>
      <c r="E1184" s="266"/>
      <c r="F1184" s="477"/>
      <c r="M1184" s="79"/>
      <c r="N1184" s="79"/>
      <c r="O1184" s="79"/>
      <c r="P1184" s="79"/>
      <c r="Q1184" s="79"/>
      <c r="R1184" s="79"/>
      <c r="S1184" s="79"/>
      <c r="T1184" s="79"/>
      <c r="U1184" s="79"/>
      <c r="V1184" s="79"/>
      <c r="W1184" s="79"/>
      <c r="X1184" s="79"/>
      <c r="Y1184" s="79"/>
      <c r="Z1184" s="79"/>
      <c r="AA1184" s="79"/>
      <c r="AB1184" s="79"/>
      <c r="AC1184" s="79"/>
      <c r="AD1184" s="79"/>
      <c r="AE1184" s="79"/>
      <c r="AF1184" s="79"/>
      <c r="AG1184" s="79"/>
      <c r="AH1184" s="79"/>
      <c r="AI1184" s="79"/>
      <c r="AJ1184" s="79"/>
      <c r="AK1184" s="79"/>
      <c r="AL1184" s="79"/>
      <c r="AM1184" s="79"/>
      <c r="AN1184" s="79"/>
      <c r="AO1184" s="79"/>
      <c r="AP1184" s="79"/>
      <c r="AQ1184" s="79"/>
    </row>
    <row r="1185" spans="1:43" x14ac:dyDescent="0.25">
      <c r="A1185" s="20"/>
      <c r="B1185" s="267"/>
      <c r="C1185" s="268"/>
      <c r="D1185" s="266"/>
      <c r="E1185" s="266"/>
      <c r="F1185" s="477"/>
      <c r="M1185" s="79"/>
      <c r="N1185" s="79"/>
      <c r="O1185" s="79"/>
      <c r="P1185" s="79"/>
      <c r="Q1185" s="79"/>
      <c r="R1185" s="79"/>
      <c r="S1185" s="79"/>
      <c r="T1185" s="79"/>
      <c r="U1185" s="79"/>
      <c r="V1185" s="79"/>
      <c r="W1185" s="79"/>
      <c r="X1185" s="79"/>
      <c r="Y1185" s="79"/>
      <c r="Z1185" s="79"/>
      <c r="AA1185" s="79"/>
      <c r="AB1185" s="79"/>
      <c r="AC1185" s="79"/>
      <c r="AD1185" s="79"/>
      <c r="AE1185" s="79"/>
      <c r="AF1185" s="79"/>
      <c r="AG1185" s="79"/>
      <c r="AH1185" s="79"/>
      <c r="AI1185" s="79"/>
      <c r="AJ1185" s="79"/>
      <c r="AK1185" s="79"/>
      <c r="AL1185" s="79"/>
      <c r="AM1185" s="79"/>
      <c r="AN1185" s="79"/>
      <c r="AO1185" s="79"/>
      <c r="AP1185" s="79"/>
      <c r="AQ1185" s="79"/>
    </row>
    <row r="1186" spans="1:43" x14ac:dyDescent="0.25">
      <c r="A1186" s="20"/>
      <c r="B1186" s="267"/>
      <c r="C1186" s="268"/>
      <c r="D1186" s="266"/>
      <c r="E1186" s="266"/>
      <c r="F1186" s="477"/>
      <c r="M1186" s="79"/>
      <c r="N1186" s="79"/>
      <c r="O1186" s="79"/>
      <c r="P1186" s="79"/>
      <c r="Q1186" s="79"/>
      <c r="R1186" s="79"/>
      <c r="S1186" s="79"/>
      <c r="T1186" s="79"/>
      <c r="U1186" s="79"/>
      <c r="V1186" s="79"/>
      <c r="W1186" s="79"/>
      <c r="X1186" s="79"/>
      <c r="Y1186" s="79"/>
      <c r="Z1186" s="79"/>
      <c r="AA1186" s="79"/>
      <c r="AB1186" s="79"/>
      <c r="AC1186" s="79"/>
      <c r="AD1186" s="79"/>
      <c r="AE1186" s="79"/>
      <c r="AF1186" s="79"/>
      <c r="AG1186" s="79"/>
      <c r="AH1186" s="79"/>
      <c r="AI1186" s="79"/>
      <c r="AJ1186" s="79"/>
      <c r="AK1186" s="79"/>
      <c r="AL1186" s="79"/>
      <c r="AM1186" s="79"/>
      <c r="AN1186" s="79"/>
      <c r="AO1186" s="79"/>
      <c r="AP1186" s="79"/>
      <c r="AQ1186" s="79"/>
    </row>
    <row r="1187" spans="1:43" x14ac:dyDescent="0.25">
      <c r="A1187" s="20"/>
      <c r="B1187" s="267"/>
      <c r="C1187" s="268"/>
      <c r="D1187" s="266"/>
      <c r="E1187" s="266"/>
      <c r="F1187" s="477"/>
      <c r="M1187" s="79"/>
      <c r="N1187" s="79"/>
      <c r="O1187" s="79"/>
      <c r="P1187" s="79"/>
      <c r="Q1187" s="79"/>
      <c r="R1187" s="79"/>
      <c r="S1187" s="79"/>
      <c r="T1187" s="79"/>
      <c r="U1187" s="79"/>
      <c r="V1187" s="79"/>
      <c r="W1187" s="79"/>
      <c r="X1187" s="79"/>
      <c r="Y1187" s="79"/>
      <c r="Z1187" s="79"/>
      <c r="AA1187" s="79"/>
      <c r="AB1187" s="79"/>
      <c r="AC1187" s="79"/>
      <c r="AD1187" s="79"/>
      <c r="AE1187" s="79"/>
      <c r="AF1187" s="79"/>
      <c r="AG1187" s="79"/>
      <c r="AH1187" s="79"/>
      <c r="AI1187" s="79"/>
      <c r="AJ1187" s="79"/>
      <c r="AK1187" s="79"/>
      <c r="AL1187" s="79"/>
      <c r="AM1187" s="79"/>
      <c r="AN1187" s="79"/>
      <c r="AO1187" s="79"/>
      <c r="AP1187" s="79"/>
      <c r="AQ1187" s="79"/>
    </row>
    <row r="1188" spans="1:43" x14ac:dyDescent="0.25">
      <c r="A1188" s="20"/>
      <c r="B1188" s="267"/>
      <c r="C1188" s="268"/>
      <c r="D1188" s="266"/>
      <c r="E1188" s="266"/>
      <c r="F1188" s="477"/>
      <c r="M1188" s="79"/>
      <c r="N1188" s="79"/>
      <c r="O1188" s="79"/>
      <c r="P1188" s="79"/>
      <c r="Q1188" s="79"/>
      <c r="R1188" s="79"/>
      <c r="S1188" s="79"/>
      <c r="T1188" s="79"/>
      <c r="U1188" s="79"/>
      <c r="V1188" s="79"/>
      <c r="W1188" s="79"/>
      <c r="X1188" s="79"/>
      <c r="Y1188" s="79"/>
      <c r="Z1188" s="79"/>
      <c r="AA1188" s="79"/>
      <c r="AB1188" s="79"/>
      <c r="AC1188" s="79"/>
      <c r="AD1188" s="79"/>
      <c r="AE1188" s="79"/>
      <c r="AF1188" s="79"/>
      <c r="AG1188" s="79"/>
      <c r="AH1188" s="79"/>
      <c r="AI1188" s="79"/>
      <c r="AJ1188" s="79"/>
      <c r="AK1188" s="79"/>
      <c r="AL1188" s="79"/>
      <c r="AM1188" s="79"/>
      <c r="AN1188" s="79"/>
      <c r="AO1188" s="79"/>
      <c r="AP1188" s="79"/>
      <c r="AQ1188" s="79"/>
    </row>
    <row r="1189" spans="1:43" x14ac:dyDescent="0.25">
      <c r="A1189" s="20"/>
      <c r="B1189" s="267"/>
      <c r="C1189" s="268"/>
      <c r="D1189" s="266"/>
      <c r="E1189" s="266"/>
      <c r="F1189" s="477"/>
      <c r="M1189" s="79"/>
      <c r="N1189" s="79"/>
      <c r="O1189" s="79"/>
      <c r="P1189" s="79"/>
      <c r="Q1189" s="79"/>
      <c r="R1189" s="79"/>
      <c r="S1189" s="79"/>
      <c r="T1189" s="79"/>
      <c r="U1189" s="79"/>
      <c r="V1189" s="79"/>
      <c r="W1189" s="79"/>
      <c r="X1189" s="79"/>
      <c r="Y1189" s="79"/>
      <c r="Z1189" s="79"/>
      <c r="AA1189" s="79"/>
      <c r="AB1189" s="79"/>
      <c r="AC1189" s="79"/>
      <c r="AD1189" s="79"/>
      <c r="AE1189" s="79"/>
      <c r="AF1189" s="79"/>
      <c r="AG1189" s="79"/>
      <c r="AH1189" s="79"/>
      <c r="AI1189" s="79"/>
      <c r="AJ1189" s="79"/>
      <c r="AK1189" s="79"/>
      <c r="AL1189" s="79"/>
      <c r="AM1189" s="79"/>
      <c r="AN1189" s="79"/>
      <c r="AO1189" s="79"/>
      <c r="AP1189" s="79"/>
      <c r="AQ1189" s="79"/>
    </row>
    <row r="1190" spans="1:43" x14ac:dyDescent="0.25">
      <c r="A1190" s="20"/>
      <c r="B1190" s="267"/>
      <c r="C1190" s="268"/>
      <c r="D1190" s="266"/>
      <c r="E1190" s="266"/>
      <c r="F1190" s="477"/>
      <c r="M1190" s="79"/>
      <c r="N1190" s="79"/>
      <c r="O1190" s="79"/>
      <c r="P1190" s="79"/>
      <c r="Q1190" s="79"/>
      <c r="R1190" s="79"/>
      <c r="S1190" s="79"/>
      <c r="T1190" s="79"/>
      <c r="U1190" s="79"/>
      <c r="V1190" s="79"/>
      <c r="W1190" s="79"/>
      <c r="X1190" s="79"/>
      <c r="Y1190" s="79"/>
      <c r="Z1190" s="79"/>
      <c r="AA1190" s="79"/>
      <c r="AB1190" s="79"/>
      <c r="AC1190" s="79"/>
      <c r="AD1190" s="79"/>
      <c r="AE1190" s="79"/>
      <c r="AF1190" s="79"/>
      <c r="AG1190" s="79"/>
      <c r="AH1190" s="79"/>
      <c r="AI1190" s="79"/>
      <c r="AJ1190" s="79"/>
      <c r="AK1190" s="79"/>
      <c r="AL1190" s="79"/>
      <c r="AM1190" s="79"/>
      <c r="AN1190" s="79"/>
      <c r="AO1190" s="79"/>
      <c r="AP1190" s="79"/>
      <c r="AQ1190" s="79"/>
    </row>
    <row r="1191" spans="1:43" x14ac:dyDescent="0.25">
      <c r="A1191" s="20"/>
      <c r="B1191" s="267"/>
      <c r="C1191" s="268"/>
      <c r="D1191" s="266"/>
      <c r="E1191" s="266"/>
      <c r="F1191" s="477"/>
      <c r="M1191" s="79"/>
      <c r="N1191" s="79"/>
      <c r="O1191" s="79"/>
      <c r="P1191" s="79"/>
      <c r="Q1191" s="79"/>
      <c r="R1191" s="79"/>
      <c r="S1191" s="79"/>
      <c r="T1191" s="79"/>
      <c r="U1191" s="79"/>
      <c r="V1191" s="79"/>
      <c r="W1191" s="79"/>
      <c r="X1191" s="79"/>
      <c r="Y1191" s="79"/>
      <c r="Z1191" s="79"/>
      <c r="AA1191" s="79"/>
      <c r="AB1191" s="79"/>
      <c r="AC1191" s="79"/>
      <c r="AD1191" s="79"/>
      <c r="AE1191" s="79"/>
      <c r="AF1191" s="79"/>
      <c r="AG1191" s="79"/>
      <c r="AH1191" s="79"/>
      <c r="AI1191" s="79"/>
      <c r="AJ1191" s="79"/>
      <c r="AK1191" s="79"/>
      <c r="AL1191" s="79"/>
      <c r="AM1191" s="79"/>
      <c r="AN1191" s="79"/>
      <c r="AO1191" s="79"/>
      <c r="AP1191" s="79"/>
      <c r="AQ1191" s="79"/>
    </row>
    <row r="1192" spans="1:43" x14ac:dyDescent="0.25">
      <c r="A1192" s="20"/>
      <c r="B1192" s="267"/>
      <c r="C1192" s="268"/>
      <c r="D1192" s="266"/>
      <c r="E1192" s="266"/>
      <c r="F1192" s="477"/>
      <c r="M1192" s="79"/>
      <c r="N1192" s="79"/>
      <c r="O1192" s="79"/>
      <c r="P1192" s="79"/>
      <c r="Q1192" s="79"/>
      <c r="R1192" s="79"/>
      <c r="S1192" s="79"/>
      <c r="T1192" s="79"/>
      <c r="U1192" s="79"/>
      <c r="V1192" s="79"/>
      <c r="W1192" s="79"/>
      <c r="X1192" s="79"/>
      <c r="Y1192" s="79"/>
      <c r="Z1192" s="79"/>
      <c r="AA1192" s="79"/>
      <c r="AB1192" s="79"/>
      <c r="AC1192" s="79"/>
      <c r="AD1192" s="79"/>
      <c r="AE1192" s="79"/>
      <c r="AF1192" s="79"/>
      <c r="AG1192" s="79"/>
      <c r="AH1192" s="79"/>
      <c r="AI1192" s="79"/>
      <c r="AJ1192" s="79"/>
      <c r="AK1192" s="79"/>
      <c r="AL1192" s="79"/>
      <c r="AM1192" s="79"/>
      <c r="AN1192" s="79"/>
      <c r="AO1192" s="79"/>
      <c r="AP1192" s="79"/>
      <c r="AQ1192" s="79"/>
    </row>
    <row r="1193" spans="1:43" x14ac:dyDescent="0.25">
      <c r="A1193" s="20"/>
      <c r="B1193" s="267"/>
      <c r="C1193" s="268"/>
      <c r="D1193" s="266"/>
      <c r="E1193" s="266"/>
      <c r="F1193" s="477"/>
      <c r="M1193" s="79"/>
      <c r="N1193" s="79"/>
      <c r="O1193" s="79"/>
      <c r="P1193" s="79"/>
      <c r="Q1193" s="79"/>
      <c r="R1193" s="79"/>
      <c r="S1193" s="79"/>
      <c r="T1193" s="79"/>
      <c r="U1193" s="79"/>
      <c r="V1193" s="79"/>
      <c r="W1193" s="79"/>
      <c r="X1193" s="79"/>
      <c r="Y1193" s="79"/>
      <c r="Z1193" s="79"/>
      <c r="AA1193" s="79"/>
      <c r="AB1193" s="79"/>
      <c r="AC1193" s="79"/>
      <c r="AD1193" s="79"/>
      <c r="AE1193" s="79"/>
      <c r="AF1193" s="79"/>
      <c r="AG1193" s="79"/>
      <c r="AH1193" s="79"/>
      <c r="AI1193" s="79"/>
      <c r="AJ1193" s="79"/>
      <c r="AK1193" s="79"/>
      <c r="AL1193" s="79"/>
      <c r="AM1193" s="79"/>
      <c r="AN1193" s="79"/>
      <c r="AO1193" s="79"/>
      <c r="AP1193" s="79"/>
      <c r="AQ1193" s="79"/>
    </row>
    <row r="1194" spans="1:43" x14ac:dyDescent="0.25">
      <c r="A1194" s="20"/>
      <c r="B1194" s="267"/>
      <c r="C1194" s="268"/>
      <c r="D1194" s="266"/>
      <c r="E1194" s="266"/>
      <c r="F1194" s="477"/>
      <c r="M1194" s="79"/>
      <c r="N1194" s="79"/>
      <c r="O1194" s="79"/>
      <c r="P1194" s="79"/>
      <c r="Q1194" s="79"/>
      <c r="R1194" s="79"/>
      <c r="S1194" s="79"/>
      <c r="T1194" s="79"/>
      <c r="U1194" s="79"/>
      <c r="V1194" s="79"/>
      <c r="W1194" s="79"/>
      <c r="X1194" s="79"/>
      <c r="Y1194" s="79"/>
      <c r="Z1194" s="79"/>
      <c r="AA1194" s="79"/>
      <c r="AB1194" s="79"/>
      <c r="AC1194" s="79"/>
      <c r="AD1194" s="79"/>
      <c r="AE1194" s="79"/>
      <c r="AF1194" s="79"/>
      <c r="AG1194" s="79"/>
      <c r="AH1194" s="79"/>
      <c r="AI1194" s="79"/>
      <c r="AJ1194" s="79"/>
      <c r="AK1194" s="79"/>
      <c r="AL1194" s="79"/>
      <c r="AM1194" s="79"/>
      <c r="AN1194" s="79"/>
      <c r="AO1194" s="79"/>
      <c r="AP1194" s="79"/>
      <c r="AQ1194" s="79"/>
    </row>
    <row r="1195" spans="1:43" x14ac:dyDescent="0.25">
      <c r="A1195" s="20"/>
      <c r="B1195" s="267"/>
      <c r="C1195" s="268"/>
      <c r="D1195" s="266"/>
      <c r="E1195" s="266"/>
      <c r="F1195" s="477"/>
      <c r="M1195" s="79"/>
      <c r="N1195" s="79"/>
      <c r="O1195" s="79"/>
      <c r="P1195" s="79"/>
      <c r="Q1195" s="79"/>
      <c r="R1195" s="79"/>
      <c r="S1195" s="79"/>
      <c r="T1195" s="79"/>
      <c r="U1195" s="79"/>
      <c r="V1195" s="79"/>
      <c r="W1195" s="79"/>
      <c r="X1195" s="79"/>
      <c r="Y1195" s="79"/>
      <c r="Z1195" s="79"/>
      <c r="AA1195" s="79"/>
      <c r="AB1195" s="79"/>
      <c r="AC1195" s="79"/>
      <c r="AD1195" s="79"/>
      <c r="AE1195" s="79"/>
      <c r="AF1195" s="79"/>
      <c r="AG1195" s="79"/>
      <c r="AH1195" s="79"/>
      <c r="AI1195" s="79"/>
      <c r="AJ1195" s="79"/>
      <c r="AK1195" s="79"/>
      <c r="AL1195" s="79"/>
      <c r="AM1195" s="79"/>
      <c r="AN1195" s="79"/>
      <c r="AO1195" s="79"/>
      <c r="AP1195" s="79"/>
      <c r="AQ1195" s="79"/>
    </row>
    <row r="1196" spans="1:43" x14ac:dyDescent="0.25">
      <c r="A1196" s="20"/>
      <c r="B1196" s="267"/>
      <c r="C1196" s="268"/>
      <c r="D1196" s="266"/>
      <c r="E1196" s="266"/>
      <c r="F1196" s="477"/>
      <c r="M1196" s="79"/>
      <c r="N1196" s="79"/>
      <c r="O1196" s="79"/>
      <c r="P1196" s="79"/>
      <c r="Q1196" s="79"/>
      <c r="R1196" s="79"/>
      <c r="S1196" s="79"/>
      <c r="T1196" s="79"/>
      <c r="U1196" s="79"/>
      <c r="V1196" s="79"/>
      <c r="W1196" s="79"/>
      <c r="X1196" s="79"/>
      <c r="Y1196" s="79"/>
      <c r="Z1196" s="79"/>
      <c r="AA1196" s="79"/>
      <c r="AB1196" s="79"/>
      <c r="AC1196" s="79"/>
      <c r="AD1196" s="79"/>
      <c r="AE1196" s="79"/>
      <c r="AF1196" s="79"/>
      <c r="AG1196" s="79"/>
      <c r="AH1196" s="79"/>
      <c r="AI1196" s="79"/>
      <c r="AJ1196" s="79"/>
      <c r="AK1196" s="79"/>
      <c r="AL1196" s="79"/>
      <c r="AM1196" s="79"/>
      <c r="AN1196" s="79"/>
      <c r="AO1196" s="79"/>
      <c r="AP1196" s="79"/>
      <c r="AQ1196" s="79"/>
    </row>
    <row r="1197" spans="1:43" x14ac:dyDescent="0.25">
      <c r="A1197" s="20"/>
      <c r="B1197" s="267"/>
      <c r="C1197" s="268"/>
      <c r="D1197" s="266"/>
      <c r="E1197" s="266"/>
      <c r="F1197" s="477"/>
      <c r="M1197" s="79"/>
      <c r="N1197" s="79"/>
      <c r="O1197" s="79"/>
      <c r="P1197" s="79"/>
      <c r="Q1197" s="79"/>
      <c r="R1197" s="79"/>
      <c r="S1197" s="79"/>
      <c r="T1197" s="79"/>
      <c r="U1197" s="79"/>
      <c r="V1197" s="79"/>
      <c r="W1197" s="79"/>
      <c r="X1197" s="79"/>
      <c r="Y1197" s="79"/>
      <c r="Z1197" s="79"/>
      <c r="AA1197" s="79"/>
      <c r="AB1197" s="79"/>
      <c r="AC1197" s="79"/>
      <c r="AD1197" s="79"/>
      <c r="AE1197" s="79"/>
      <c r="AF1197" s="79"/>
      <c r="AG1197" s="79"/>
      <c r="AH1197" s="79"/>
      <c r="AI1197" s="79"/>
      <c r="AJ1197" s="79"/>
      <c r="AK1197" s="79"/>
      <c r="AL1197" s="79"/>
      <c r="AM1197" s="79"/>
      <c r="AN1197" s="79"/>
      <c r="AO1197" s="79"/>
      <c r="AP1197" s="79"/>
      <c r="AQ1197" s="79"/>
    </row>
    <row r="1198" spans="1:43" x14ac:dyDescent="0.25">
      <c r="A1198" s="20"/>
      <c r="B1198" s="267"/>
      <c r="C1198" s="268"/>
      <c r="D1198" s="266"/>
      <c r="E1198" s="266"/>
      <c r="F1198" s="477"/>
      <c r="M1198" s="79"/>
      <c r="N1198" s="79"/>
      <c r="O1198" s="79"/>
      <c r="P1198" s="79"/>
      <c r="Q1198" s="79"/>
      <c r="R1198" s="79"/>
      <c r="S1198" s="79"/>
      <c r="T1198" s="79"/>
      <c r="U1198" s="79"/>
      <c r="V1198" s="79"/>
      <c r="W1198" s="79"/>
      <c r="X1198" s="79"/>
      <c r="Y1198" s="79"/>
      <c r="Z1198" s="79"/>
      <c r="AA1198" s="79"/>
      <c r="AB1198" s="79"/>
      <c r="AC1198" s="79"/>
      <c r="AD1198" s="79"/>
      <c r="AE1198" s="79"/>
      <c r="AF1198" s="79"/>
      <c r="AG1198" s="79"/>
      <c r="AH1198" s="79"/>
      <c r="AI1198" s="79"/>
      <c r="AJ1198" s="79"/>
      <c r="AK1198" s="79"/>
      <c r="AL1198" s="79"/>
      <c r="AM1198" s="79"/>
      <c r="AN1198" s="79"/>
      <c r="AO1198" s="79"/>
      <c r="AP1198" s="79"/>
      <c r="AQ1198" s="79"/>
    </row>
    <row r="1199" spans="1:43" x14ac:dyDescent="0.25">
      <c r="A1199" s="20"/>
      <c r="B1199" s="267"/>
      <c r="C1199" s="268"/>
      <c r="D1199" s="266"/>
      <c r="E1199" s="266"/>
      <c r="F1199" s="477"/>
      <c r="M1199" s="79"/>
      <c r="N1199" s="79"/>
      <c r="O1199" s="79"/>
      <c r="P1199" s="79"/>
      <c r="Q1199" s="79"/>
      <c r="R1199" s="79"/>
      <c r="S1199" s="79"/>
      <c r="T1199" s="79"/>
      <c r="U1199" s="79"/>
      <c r="V1199" s="79"/>
      <c r="W1199" s="79"/>
      <c r="X1199" s="79"/>
      <c r="Y1199" s="79"/>
      <c r="Z1199" s="79"/>
      <c r="AA1199" s="79"/>
      <c r="AB1199" s="79"/>
      <c r="AC1199" s="79"/>
      <c r="AD1199" s="79"/>
      <c r="AE1199" s="79"/>
      <c r="AF1199" s="79"/>
      <c r="AG1199" s="79"/>
      <c r="AH1199" s="79"/>
      <c r="AI1199" s="79"/>
      <c r="AJ1199" s="79"/>
      <c r="AK1199" s="79"/>
      <c r="AL1199" s="79"/>
      <c r="AM1199" s="79"/>
      <c r="AN1199" s="79"/>
      <c r="AO1199" s="79"/>
      <c r="AP1199" s="79"/>
      <c r="AQ1199" s="79"/>
    </row>
    <row r="1200" spans="1:43" x14ac:dyDescent="0.25">
      <c r="A1200" s="20"/>
      <c r="B1200" s="267"/>
      <c r="C1200" s="268"/>
      <c r="D1200" s="266"/>
      <c r="E1200" s="266"/>
      <c r="F1200" s="477"/>
      <c r="M1200" s="79"/>
      <c r="N1200" s="79"/>
      <c r="O1200" s="79"/>
      <c r="P1200" s="79"/>
      <c r="Q1200" s="79"/>
      <c r="R1200" s="79"/>
      <c r="S1200" s="79"/>
      <c r="T1200" s="79"/>
      <c r="U1200" s="79"/>
      <c r="V1200" s="79"/>
      <c r="W1200" s="79"/>
      <c r="X1200" s="79"/>
      <c r="Y1200" s="79"/>
      <c r="Z1200" s="79"/>
      <c r="AA1200" s="79"/>
      <c r="AB1200" s="79"/>
      <c r="AC1200" s="79"/>
      <c r="AD1200" s="79"/>
      <c r="AE1200" s="79"/>
      <c r="AF1200" s="79"/>
      <c r="AG1200" s="79"/>
      <c r="AH1200" s="79"/>
      <c r="AI1200" s="79"/>
      <c r="AJ1200" s="79"/>
      <c r="AK1200" s="79"/>
      <c r="AL1200" s="79"/>
      <c r="AM1200" s="79"/>
      <c r="AN1200" s="79"/>
      <c r="AO1200" s="79"/>
      <c r="AP1200" s="79"/>
      <c r="AQ1200" s="79"/>
    </row>
    <row r="1201" spans="1:43" x14ac:dyDescent="0.25">
      <c r="A1201" s="20"/>
      <c r="B1201" s="267"/>
      <c r="C1201" s="268"/>
      <c r="D1201" s="266"/>
      <c r="E1201" s="266"/>
      <c r="F1201" s="477"/>
      <c r="M1201" s="79"/>
      <c r="N1201" s="79"/>
      <c r="O1201" s="79"/>
      <c r="P1201" s="79"/>
      <c r="Q1201" s="79"/>
      <c r="R1201" s="79"/>
      <c r="S1201" s="79"/>
      <c r="T1201" s="79"/>
      <c r="U1201" s="79"/>
      <c r="V1201" s="79"/>
      <c r="W1201" s="79"/>
      <c r="X1201" s="79"/>
      <c r="Y1201" s="79"/>
      <c r="Z1201" s="79"/>
      <c r="AA1201" s="79"/>
      <c r="AB1201" s="79"/>
      <c r="AC1201" s="79"/>
      <c r="AD1201" s="79"/>
      <c r="AE1201" s="79"/>
      <c r="AF1201" s="79"/>
      <c r="AG1201" s="79"/>
      <c r="AH1201" s="79"/>
      <c r="AI1201" s="79"/>
      <c r="AJ1201" s="79"/>
      <c r="AK1201" s="79"/>
      <c r="AL1201" s="79"/>
      <c r="AM1201" s="79"/>
      <c r="AN1201" s="79"/>
      <c r="AO1201" s="79"/>
      <c r="AP1201" s="79"/>
      <c r="AQ1201" s="79"/>
    </row>
    <row r="1202" spans="1:43" x14ac:dyDescent="0.25">
      <c r="A1202" s="20"/>
      <c r="B1202" s="267"/>
      <c r="C1202" s="268"/>
      <c r="D1202" s="266"/>
      <c r="E1202" s="266"/>
      <c r="F1202" s="477"/>
      <c r="M1202" s="79"/>
      <c r="N1202" s="79"/>
      <c r="O1202" s="79"/>
      <c r="P1202" s="79"/>
      <c r="Q1202" s="79"/>
      <c r="R1202" s="79"/>
      <c r="S1202" s="79"/>
      <c r="T1202" s="79"/>
      <c r="U1202" s="79"/>
      <c r="V1202" s="79"/>
      <c r="W1202" s="79"/>
      <c r="X1202" s="79"/>
      <c r="Y1202" s="79"/>
      <c r="Z1202" s="79"/>
      <c r="AA1202" s="79"/>
      <c r="AB1202" s="79"/>
      <c r="AC1202" s="79"/>
      <c r="AD1202" s="79"/>
      <c r="AE1202" s="79"/>
      <c r="AF1202" s="79"/>
      <c r="AG1202" s="79"/>
      <c r="AH1202" s="79"/>
      <c r="AI1202" s="79"/>
      <c r="AJ1202" s="79"/>
      <c r="AK1202" s="79"/>
      <c r="AL1202" s="79"/>
      <c r="AM1202" s="79"/>
      <c r="AN1202" s="79"/>
      <c r="AO1202" s="79"/>
      <c r="AP1202" s="79"/>
      <c r="AQ1202" s="79"/>
    </row>
    <row r="1203" spans="1:43" x14ac:dyDescent="0.25">
      <c r="A1203" s="20"/>
      <c r="B1203" s="267"/>
      <c r="C1203" s="268"/>
      <c r="D1203" s="266"/>
      <c r="E1203" s="266"/>
      <c r="F1203" s="477"/>
      <c r="M1203" s="79"/>
      <c r="N1203" s="79"/>
      <c r="O1203" s="79"/>
      <c r="P1203" s="79"/>
      <c r="Q1203" s="79"/>
      <c r="R1203" s="79"/>
      <c r="S1203" s="79"/>
      <c r="T1203" s="79"/>
      <c r="U1203" s="79"/>
      <c r="V1203" s="79"/>
      <c r="W1203" s="79"/>
      <c r="X1203" s="79"/>
      <c r="Y1203" s="79"/>
      <c r="Z1203" s="79"/>
      <c r="AA1203" s="79"/>
      <c r="AB1203" s="79"/>
      <c r="AC1203" s="79"/>
      <c r="AD1203" s="79"/>
      <c r="AE1203" s="79"/>
      <c r="AF1203" s="79"/>
      <c r="AG1203" s="79"/>
      <c r="AH1203" s="79"/>
      <c r="AI1203" s="79"/>
      <c r="AJ1203" s="79"/>
      <c r="AK1203" s="79"/>
      <c r="AL1203" s="79"/>
      <c r="AM1203" s="79"/>
      <c r="AN1203" s="79"/>
      <c r="AO1203" s="79"/>
      <c r="AP1203" s="79"/>
      <c r="AQ1203" s="79"/>
    </row>
    <row r="1204" spans="1:43" x14ac:dyDescent="0.25">
      <c r="A1204" s="20"/>
      <c r="B1204" s="267"/>
      <c r="C1204" s="268"/>
      <c r="D1204" s="266"/>
      <c r="E1204" s="266"/>
      <c r="F1204" s="477"/>
      <c r="M1204" s="79"/>
      <c r="N1204" s="79"/>
      <c r="O1204" s="79"/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  <c r="AA1204" s="79"/>
      <c r="AB1204" s="79"/>
      <c r="AC1204" s="79"/>
      <c r="AD1204" s="79"/>
      <c r="AE1204" s="79"/>
      <c r="AF1204" s="79"/>
      <c r="AG1204" s="79"/>
      <c r="AH1204" s="79"/>
      <c r="AI1204" s="79"/>
      <c r="AJ1204" s="79"/>
      <c r="AK1204" s="79"/>
      <c r="AL1204" s="79"/>
      <c r="AM1204" s="79"/>
      <c r="AN1204" s="79"/>
      <c r="AO1204" s="79"/>
      <c r="AP1204" s="79"/>
      <c r="AQ1204" s="79"/>
    </row>
    <row r="1205" spans="1:43" x14ac:dyDescent="0.25">
      <c r="A1205" s="20"/>
      <c r="B1205" s="267"/>
      <c r="C1205" s="268"/>
      <c r="D1205" s="266"/>
      <c r="E1205" s="266"/>
      <c r="F1205" s="477"/>
      <c r="M1205" s="79"/>
      <c r="N1205" s="79"/>
      <c r="O1205" s="79"/>
      <c r="P1205" s="79"/>
      <c r="Q1205" s="79"/>
      <c r="R1205" s="79"/>
      <c r="S1205" s="79"/>
      <c r="T1205" s="79"/>
      <c r="U1205" s="79"/>
      <c r="V1205" s="79"/>
      <c r="W1205" s="79"/>
      <c r="X1205" s="79"/>
      <c r="Y1205" s="79"/>
      <c r="Z1205" s="79"/>
      <c r="AA1205" s="79"/>
      <c r="AB1205" s="79"/>
      <c r="AC1205" s="79"/>
      <c r="AD1205" s="79"/>
      <c r="AE1205" s="79"/>
      <c r="AF1205" s="79"/>
      <c r="AG1205" s="79"/>
      <c r="AH1205" s="79"/>
      <c r="AI1205" s="79"/>
      <c r="AJ1205" s="79"/>
      <c r="AK1205" s="79"/>
      <c r="AL1205" s="79"/>
      <c r="AM1205" s="79"/>
      <c r="AN1205" s="79"/>
      <c r="AO1205" s="79"/>
      <c r="AP1205" s="79"/>
      <c r="AQ1205" s="79"/>
    </row>
    <row r="1206" spans="1:43" x14ac:dyDescent="0.25">
      <c r="A1206" s="20"/>
      <c r="B1206" s="267"/>
      <c r="C1206" s="268"/>
      <c r="D1206" s="266"/>
      <c r="E1206" s="266"/>
      <c r="F1206" s="477"/>
      <c r="M1206" s="79"/>
      <c r="N1206" s="79"/>
      <c r="O1206" s="79"/>
      <c r="P1206" s="79"/>
      <c r="Q1206" s="79"/>
      <c r="R1206" s="79"/>
      <c r="S1206" s="79"/>
      <c r="T1206" s="79"/>
      <c r="U1206" s="79"/>
      <c r="V1206" s="79"/>
      <c r="W1206" s="79"/>
      <c r="X1206" s="79"/>
      <c r="Y1206" s="79"/>
      <c r="Z1206" s="79"/>
      <c r="AA1206" s="79"/>
      <c r="AB1206" s="79"/>
      <c r="AC1206" s="79"/>
      <c r="AD1206" s="79"/>
      <c r="AE1206" s="79"/>
      <c r="AF1206" s="79"/>
      <c r="AG1206" s="79"/>
      <c r="AH1206" s="79"/>
      <c r="AI1206" s="79"/>
      <c r="AJ1206" s="79"/>
      <c r="AK1206" s="79"/>
      <c r="AL1206" s="79"/>
      <c r="AM1206" s="79"/>
      <c r="AN1206" s="79"/>
      <c r="AO1206" s="79"/>
      <c r="AP1206" s="79"/>
      <c r="AQ1206" s="79"/>
    </row>
    <row r="1207" spans="1:43" x14ac:dyDescent="0.25">
      <c r="A1207" s="20"/>
      <c r="B1207" s="267"/>
      <c r="C1207" s="268"/>
      <c r="D1207" s="266"/>
      <c r="E1207" s="266"/>
      <c r="F1207" s="477"/>
      <c r="M1207" s="79"/>
      <c r="N1207" s="79"/>
      <c r="O1207" s="79"/>
      <c r="P1207" s="79"/>
      <c r="Q1207" s="79"/>
      <c r="R1207" s="79"/>
      <c r="S1207" s="79"/>
      <c r="T1207" s="79"/>
      <c r="U1207" s="79"/>
      <c r="V1207" s="79"/>
      <c r="W1207" s="79"/>
      <c r="X1207" s="79"/>
      <c r="Y1207" s="79"/>
      <c r="Z1207" s="79"/>
      <c r="AA1207" s="79"/>
      <c r="AB1207" s="79"/>
      <c r="AC1207" s="79"/>
      <c r="AD1207" s="79"/>
      <c r="AE1207" s="79"/>
      <c r="AF1207" s="79"/>
      <c r="AG1207" s="79"/>
      <c r="AH1207" s="79"/>
      <c r="AI1207" s="79"/>
      <c r="AJ1207" s="79"/>
      <c r="AK1207" s="79"/>
      <c r="AL1207" s="79"/>
      <c r="AM1207" s="79"/>
      <c r="AN1207" s="79"/>
      <c r="AO1207" s="79"/>
      <c r="AP1207" s="79"/>
      <c r="AQ1207" s="79"/>
    </row>
    <row r="1208" spans="1:43" x14ac:dyDescent="0.25">
      <c r="A1208" s="20"/>
      <c r="B1208" s="267"/>
      <c r="C1208" s="268"/>
      <c r="D1208" s="266"/>
      <c r="E1208" s="266"/>
      <c r="F1208" s="477"/>
      <c r="M1208" s="79"/>
      <c r="N1208" s="79"/>
      <c r="O1208" s="79"/>
      <c r="P1208" s="79"/>
      <c r="Q1208" s="79"/>
      <c r="R1208" s="79"/>
      <c r="S1208" s="79"/>
      <c r="T1208" s="79"/>
      <c r="U1208" s="79"/>
      <c r="V1208" s="79"/>
      <c r="W1208" s="79"/>
      <c r="X1208" s="79"/>
      <c r="Y1208" s="79"/>
      <c r="Z1208" s="79"/>
      <c r="AA1208" s="79"/>
      <c r="AB1208" s="79"/>
      <c r="AC1208" s="79"/>
      <c r="AD1208" s="79"/>
      <c r="AE1208" s="79"/>
      <c r="AF1208" s="79"/>
      <c r="AG1208" s="79"/>
      <c r="AH1208" s="79"/>
      <c r="AI1208" s="79"/>
      <c r="AJ1208" s="79"/>
      <c r="AK1208" s="79"/>
      <c r="AL1208" s="79"/>
      <c r="AM1208" s="79"/>
      <c r="AN1208" s="79"/>
      <c r="AO1208" s="79"/>
      <c r="AP1208" s="79"/>
      <c r="AQ1208" s="79"/>
    </row>
    <row r="1209" spans="1:43" x14ac:dyDescent="0.25">
      <c r="A1209" s="20"/>
      <c r="B1209" s="267"/>
      <c r="C1209" s="268"/>
      <c r="D1209" s="266"/>
      <c r="E1209" s="266"/>
      <c r="F1209" s="477"/>
      <c r="M1209" s="79"/>
      <c r="N1209" s="79"/>
      <c r="O1209" s="79"/>
      <c r="P1209" s="79"/>
      <c r="Q1209" s="79"/>
      <c r="R1209" s="79"/>
      <c r="S1209" s="79"/>
      <c r="T1209" s="79"/>
      <c r="U1209" s="79"/>
      <c r="V1209" s="79"/>
      <c r="W1209" s="79"/>
      <c r="X1209" s="79"/>
      <c r="Y1209" s="79"/>
      <c r="Z1209" s="79"/>
      <c r="AA1209" s="79"/>
      <c r="AB1209" s="79"/>
      <c r="AC1209" s="79"/>
      <c r="AD1209" s="79"/>
      <c r="AE1209" s="79"/>
      <c r="AF1209" s="79"/>
      <c r="AG1209" s="79"/>
      <c r="AH1209" s="79"/>
      <c r="AI1209" s="79"/>
      <c r="AJ1209" s="79"/>
      <c r="AK1209" s="79"/>
      <c r="AL1209" s="79"/>
      <c r="AM1209" s="79"/>
      <c r="AN1209" s="79"/>
      <c r="AO1209" s="79"/>
      <c r="AP1209" s="79"/>
      <c r="AQ1209" s="79"/>
    </row>
    <row r="1210" spans="1:43" x14ac:dyDescent="0.25">
      <c r="A1210" s="20"/>
      <c r="B1210" s="267"/>
      <c r="C1210" s="268"/>
      <c r="D1210" s="266"/>
      <c r="E1210" s="266"/>
      <c r="F1210" s="477"/>
      <c r="M1210" s="79"/>
      <c r="N1210" s="79"/>
      <c r="O1210" s="79"/>
      <c r="P1210" s="79"/>
      <c r="Q1210" s="79"/>
      <c r="R1210" s="79"/>
      <c r="S1210" s="79"/>
      <c r="T1210" s="79"/>
      <c r="U1210" s="79"/>
      <c r="V1210" s="79"/>
      <c r="W1210" s="79"/>
      <c r="X1210" s="79"/>
      <c r="Y1210" s="79"/>
      <c r="Z1210" s="79"/>
      <c r="AA1210" s="79"/>
      <c r="AB1210" s="79"/>
      <c r="AC1210" s="79"/>
      <c r="AD1210" s="79"/>
      <c r="AE1210" s="79"/>
      <c r="AF1210" s="79"/>
      <c r="AG1210" s="79"/>
      <c r="AH1210" s="79"/>
      <c r="AI1210" s="79"/>
      <c r="AJ1210" s="79"/>
      <c r="AK1210" s="79"/>
      <c r="AL1210" s="79"/>
      <c r="AM1210" s="79"/>
      <c r="AN1210" s="79"/>
      <c r="AO1210" s="79"/>
      <c r="AP1210" s="79"/>
      <c r="AQ1210" s="79"/>
    </row>
    <row r="1211" spans="1:43" x14ac:dyDescent="0.25">
      <c r="A1211" s="20"/>
      <c r="B1211" s="267"/>
      <c r="C1211" s="268"/>
      <c r="D1211" s="266"/>
      <c r="E1211" s="266"/>
      <c r="F1211" s="477"/>
      <c r="M1211" s="79"/>
      <c r="N1211" s="79"/>
      <c r="O1211" s="79"/>
      <c r="P1211" s="79"/>
      <c r="Q1211" s="79"/>
      <c r="R1211" s="79"/>
      <c r="S1211" s="79"/>
      <c r="T1211" s="79"/>
      <c r="U1211" s="79"/>
      <c r="V1211" s="79"/>
      <c r="W1211" s="79"/>
      <c r="X1211" s="79"/>
      <c r="Y1211" s="79"/>
      <c r="Z1211" s="79"/>
      <c r="AA1211" s="79"/>
      <c r="AB1211" s="79"/>
      <c r="AC1211" s="79"/>
      <c r="AD1211" s="79"/>
      <c r="AE1211" s="79"/>
      <c r="AF1211" s="79"/>
      <c r="AG1211" s="79"/>
      <c r="AH1211" s="79"/>
      <c r="AI1211" s="79"/>
      <c r="AJ1211" s="79"/>
      <c r="AK1211" s="79"/>
      <c r="AL1211" s="79"/>
      <c r="AM1211" s="79"/>
      <c r="AN1211" s="79"/>
      <c r="AO1211" s="79"/>
      <c r="AP1211" s="79"/>
      <c r="AQ1211" s="79"/>
    </row>
    <row r="1212" spans="1:43" x14ac:dyDescent="0.25">
      <c r="A1212" s="20"/>
      <c r="B1212" s="267"/>
      <c r="C1212" s="268"/>
      <c r="D1212" s="266"/>
      <c r="E1212" s="266"/>
      <c r="F1212" s="477"/>
      <c r="M1212" s="79"/>
      <c r="N1212" s="79"/>
      <c r="O1212" s="79"/>
      <c r="P1212" s="79"/>
      <c r="Q1212" s="79"/>
      <c r="R1212" s="79"/>
      <c r="S1212" s="79"/>
      <c r="T1212" s="79"/>
      <c r="U1212" s="79"/>
      <c r="V1212" s="79"/>
      <c r="W1212" s="79"/>
      <c r="X1212" s="79"/>
      <c r="Y1212" s="79"/>
      <c r="Z1212" s="79"/>
      <c r="AA1212" s="79"/>
      <c r="AB1212" s="79"/>
      <c r="AC1212" s="79"/>
      <c r="AD1212" s="79"/>
      <c r="AE1212" s="79"/>
      <c r="AF1212" s="79"/>
      <c r="AG1212" s="79"/>
      <c r="AH1212" s="79"/>
      <c r="AI1212" s="79"/>
      <c r="AJ1212" s="79"/>
      <c r="AK1212" s="79"/>
      <c r="AL1212" s="79"/>
      <c r="AM1212" s="79"/>
      <c r="AN1212" s="79"/>
      <c r="AO1212" s="79"/>
      <c r="AP1212" s="79"/>
      <c r="AQ1212" s="79"/>
    </row>
    <row r="1213" spans="1:43" x14ac:dyDescent="0.25">
      <c r="A1213" s="20"/>
      <c r="B1213" s="267"/>
      <c r="C1213" s="268"/>
      <c r="D1213" s="266"/>
      <c r="E1213" s="266"/>
      <c r="F1213" s="477"/>
      <c r="M1213" s="79"/>
      <c r="N1213" s="79"/>
      <c r="O1213" s="79"/>
      <c r="P1213" s="79"/>
      <c r="Q1213" s="79"/>
      <c r="R1213" s="79"/>
      <c r="S1213" s="79"/>
      <c r="T1213" s="79"/>
      <c r="U1213" s="79"/>
      <c r="V1213" s="79"/>
      <c r="W1213" s="79"/>
      <c r="X1213" s="79"/>
      <c r="Y1213" s="79"/>
      <c r="Z1213" s="79"/>
      <c r="AA1213" s="79"/>
      <c r="AB1213" s="79"/>
      <c r="AC1213" s="79"/>
      <c r="AD1213" s="79"/>
      <c r="AE1213" s="79"/>
      <c r="AF1213" s="79"/>
      <c r="AG1213" s="79"/>
      <c r="AH1213" s="79"/>
      <c r="AI1213" s="79"/>
      <c r="AJ1213" s="79"/>
      <c r="AK1213" s="79"/>
      <c r="AL1213" s="79"/>
      <c r="AM1213" s="79"/>
      <c r="AN1213" s="79"/>
      <c r="AO1213" s="79"/>
      <c r="AP1213" s="79"/>
      <c r="AQ1213" s="79"/>
    </row>
    <row r="1214" spans="1:43" x14ac:dyDescent="0.25">
      <c r="A1214" s="20"/>
      <c r="B1214" s="267"/>
      <c r="C1214" s="268"/>
      <c r="D1214" s="266"/>
      <c r="E1214" s="266"/>
      <c r="F1214" s="477"/>
      <c r="M1214" s="79"/>
      <c r="N1214" s="79"/>
      <c r="O1214" s="79"/>
      <c r="P1214" s="79"/>
      <c r="Q1214" s="79"/>
      <c r="R1214" s="79"/>
      <c r="S1214" s="79"/>
      <c r="T1214" s="79"/>
      <c r="U1214" s="79"/>
      <c r="V1214" s="79"/>
      <c r="W1214" s="79"/>
      <c r="X1214" s="79"/>
      <c r="Y1214" s="79"/>
      <c r="Z1214" s="79"/>
      <c r="AA1214" s="79"/>
      <c r="AB1214" s="79"/>
      <c r="AC1214" s="79"/>
      <c r="AD1214" s="79"/>
      <c r="AE1214" s="79"/>
      <c r="AF1214" s="79"/>
      <c r="AG1214" s="79"/>
      <c r="AH1214" s="79"/>
      <c r="AI1214" s="79"/>
      <c r="AJ1214" s="79"/>
      <c r="AK1214" s="79"/>
      <c r="AL1214" s="79"/>
      <c r="AM1214" s="79"/>
      <c r="AN1214" s="79"/>
      <c r="AO1214" s="79"/>
      <c r="AP1214" s="79"/>
      <c r="AQ1214" s="79"/>
    </row>
    <row r="1215" spans="1:43" x14ac:dyDescent="0.25">
      <c r="A1215" s="20"/>
      <c r="B1215" s="267"/>
      <c r="C1215" s="268"/>
      <c r="D1215" s="266"/>
      <c r="E1215" s="266"/>
      <c r="F1215" s="477"/>
      <c r="M1215" s="79"/>
      <c r="N1215" s="79"/>
      <c r="O1215" s="79"/>
      <c r="P1215" s="79"/>
      <c r="Q1215" s="79"/>
      <c r="R1215" s="79"/>
      <c r="S1215" s="79"/>
      <c r="T1215" s="79"/>
      <c r="U1215" s="79"/>
      <c r="V1215" s="79"/>
      <c r="W1215" s="79"/>
      <c r="X1215" s="79"/>
      <c r="Y1215" s="79"/>
      <c r="Z1215" s="79"/>
      <c r="AA1215" s="79"/>
      <c r="AB1215" s="79"/>
      <c r="AC1215" s="79"/>
      <c r="AD1215" s="79"/>
      <c r="AE1215" s="79"/>
      <c r="AF1215" s="79"/>
      <c r="AG1215" s="79"/>
      <c r="AH1215" s="79"/>
      <c r="AI1215" s="79"/>
      <c r="AJ1215" s="79"/>
      <c r="AK1215" s="79"/>
      <c r="AL1215" s="79"/>
      <c r="AM1215" s="79"/>
      <c r="AN1215" s="79"/>
      <c r="AO1215" s="79"/>
      <c r="AP1215" s="79"/>
      <c r="AQ1215" s="79"/>
    </row>
    <row r="1216" spans="1:43" x14ac:dyDescent="0.25">
      <c r="A1216" s="20"/>
      <c r="B1216" s="267"/>
      <c r="C1216" s="268"/>
      <c r="D1216" s="266"/>
      <c r="E1216" s="266"/>
      <c r="F1216" s="477"/>
      <c r="M1216" s="79"/>
      <c r="N1216" s="79"/>
      <c r="O1216" s="79"/>
      <c r="P1216" s="79"/>
      <c r="Q1216" s="79"/>
      <c r="R1216" s="79"/>
      <c r="S1216" s="79"/>
      <c r="T1216" s="79"/>
      <c r="U1216" s="79"/>
      <c r="V1216" s="79"/>
      <c r="W1216" s="79"/>
      <c r="X1216" s="79"/>
      <c r="Y1216" s="79"/>
      <c r="Z1216" s="79"/>
      <c r="AA1216" s="79"/>
      <c r="AB1216" s="79"/>
      <c r="AC1216" s="79"/>
      <c r="AD1216" s="79"/>
      <c r="AE1216" s="79"/>
      <c r="AF1216" s="79"/>
      <c r="AG1216" s="79"/>
      <c r="AH1216" s="79"/>
      <c r="AI1216" s="79"/>
      <c r="AJ1216" s="79"/>
      <c r="AK1216" s="79"/>
      <c r="AL1216" s="79"/>
      <c r="AM1216" s="79"/>
      <c r="AN1216" s="79"/>
      <c r="AO1216" s="79"/>
      <c r="AP1216" s="79"/>
      <c r="AQ1216" s="79"/>
    </row>
    <row r="1217" spans="1:43" x14ac:dyDescent="0.25">
      <c r="A1217" s="20"/>
      <c r="B1217" s="267"/>
      <c r="C1217" s="268"/>
      <c r="D1217" s="266"/>
      <c r="E1217" s="266"/>
      <c r="F1217" s="477"/>
      <c r="M1217" s="79"/>
      <c r="N1217" s="79"/>
      <c r="O1217" s="79"/>
      <c r="P1217" s="79"/>
      <c r="Q1217" s="79"/>
      <c r="R1217" s="79"/>
      <c r="S1217" s="79"/>
      <c r="T1217" s="79"/>
      <c r="U1217" s="79"/>
      <c r="V1217" s="79"/>
      <c r="W1217" s="79"/>
      <c r="X1217" s="79"/>
      <c r="Y1217" s="79"/>
      <c r="Z1217" s="79"/>
      <c r="AA1217" s="79"/>
      <c r="AB1217" s="79"/>
      <c r="AC1217" s="79"/>
      <c r="AD1217" s="79"/>
      <c r="AE1217" s="79"/>
      <c r="AF1217" s="79"/>
      <c r="AG1217" s="79"/>
      <c r="AH1217" s="79"/>
      <c r="AI1217" s="79"/>
      <c r="AJ1217" s="79"/>
      <c r="AK1217" s="79"/>
      <c r="AL1217" s="79"/>
      <c r="AM1217" s="79"/>
      <c r="AN1217" s="79"/>
      <c r="AO1217" s="79"/>
      <c r="AP1217" s="79"/>
      <c r="AQ1217" s="79"/>
    </row>
    <row r="1218" spans="1:43" x14ac:dyDescent="0.25">
      <c r="A1218" s="20"/>
      <c r="B1218" s="267"/>
      <c r="C1218" s="268"/>
      <c r="D1218" s="266"/>
      <c r="E1218" s="266"/>
      <c r="F1218" s="477"/>
      <c r="M1218" s="79"/>
      <c r="N1218" s="79"/>
      <c r="O1218" s="79"/>
      <c r="P1218" s="79"/>
      <c r="Q1218" s="79"/>
      <c r="R1218" s="79"/>
      <c r="S1218" s="79"/>
      <c r="T1218" s="79"/>
      <c r="U1218" s="79"/>
      <c r="V1218" s="79"/>
      <c r="W1218" s="79"/>
      <c r="X1218" s="79"/>
      <c r="Y1218" s="79"/>
      <c r="Z1218" s="79"/>
      <c r="AA1218" s="79"/>
      <c r="AB1218" s="79"/>
      <c r="AC1218" s="79"/>
      <c r="AD1218" s="79"/>
      <c r="AE1218" s="79"/>
      <c r="AF1218" s="79"/>
      <c r="AG1218" s="79"/>
      <c r="AH1218" s="79"/>
      <c r="AI1218" s="79"/>
      <c r="AJ1218" s="79"/>
      <c r="AK1218" s="79"/>
      <c r="AL1218" s="79"/>
      <c r="AM1218" s="79"/>
      <c r="AN1218" s="79"/>
      <c r="AO1218" s="79"/>
      <c r="AP1218" s="79"/>
      <c r="AQ1218" s="79"/>
    </row>
    <row r="1219" spans="1:43" x14ac:dyDescent="0.25">
      <c r="A1219" s="20"/>
      <c r="B1219" s="267"/>
      <c r="C1219" s="268"/>
      <c r="D1219" s="266"/>
      <c r="E1219" s="266"/>
      <c r="F1219" s="477"/>
      <c r="M1219" s="79"/>
      <c r="N1219" s="79"/>
      <c r="O1219" s="79"/>
      <c r="P1219" s="79"/>
      <c r="Q1219" s="79"/>
      <c r="R1219" s="79"/>
      <c r="S1219" s="79"/>
      <c r="T1219" s="79"/>
      <c r="U1219" s="79"/>
      <c r="V1219" s="79"/>
      <c r="W1219" s="79"/>
      <c r="X1219" s="79"/>
      <c r="Y1219" s="79"/>
      <c r="Z1219" s="79"/>
      <c r="AA1219" s="79"/>
      <c r="AB1219" s="79"/>
      <c r="AC1219" s="79"/>
      <c r="AD1219" s="79"/>
      <c r="AE1219" s="79"/>
      <c r="AF1219" s="79"/>
      <c r="AG1219" s="79"/>
      <c r="AH1219" s="79"/>
      <c r="AI1219" s="79"/>
      <c r="AJ1219" s="79"/>
      <c r="AK1219" s="79"/>
      <c r="AL1219" s="79"/>
      <c r="AM1219" s="79"/>
      <c r="AN1219" s="79"/>
      <c r="AO1219" s="79"/>
      <c r="AP1219" s="79"/>
      <c r="AQ1219" s="79"/>
    </row>
    <row r="1220" spans="1:43" x14ac:dyDescent="0.25">
      <c r="A1220" s="20"/>
      <c r="B1220" s="267"/>
      <c r="C1220" s="268"/>
      <c r="D1220" s="266"/>
      <c r="E1220" s="266"/>
      <c r="F1220" s="477"/>
      <c r="M1220" s="79"/>
      <c r="N1220" s="79"/>
      <c r="O1220" s="79"/>
      <c r="P1220" s="79"/>
      <c r="Q1220" s="79"/>
      <c r="R1220" s="79"/>
      <c r="S1220" s="79"/>
      <c r="T1220" s="79"/>
      <c r="U1220" s="79"/>
      <c r="V1220" s="79"/>
      <c r="W1220" s="79"/>
      <c r="X1220" s="79"/>
      <c r="Y1220" s="79"/>
      <c r="Z1220" s="79"/>
      <c r="AA1220" s="79"/>
      <c r="AB1220" s="79"/>
      <c r="AC1220" s="79"/>
      <c r="AD1220" s="79"/>
      <c r="AE1220" s="79"/>
      <c r="AF1220" s="79"/>
      <c r="AG1220" s="79"/>
      <c r="AH1220" s="79"/>
      <c r="AI1220" s="79"/>
      <c r="AJ1220" s="79"/>
      <c r="AK1220" s="79"/>
      <c r="AL1220" s="79"/>
      <c r="AM1220" s="79"/>
      <c r="AN1220" s="79"/>
      <c r="AO1220" s="79"/>
      <c r="AP1220" s="79"/>
      <c r="AQ1220" s="79"/>
    </row>
    <row r="1221" spans="1:43" x14ac:dyDescent="0.25">
      <c r="A1221" s="20"/>
      <c r="B1221" s="267"/>
      <c r="C1221" s="268"/>
      <c r="D1221" s="266"/>
      <c r="E1221" s="266"/>
      <c r="F1221" s="477"/>
      <c r="M1221" s="79"/>
      <c r="N1221" s="79"/>
      <c r="O1221" s="79"/>
      <c r="P1221" s="79"/>
      <c r="Q1221" s="79"/>
      <c r="R1221" s="79"/>
      <c r="S1221" s="79"/>
      <c r="T1221" s="79"/>
      <c r="U1221" s="79"/>
      <c r="V1221" s="79"/>
      <c r="W1221" s="79"/>
      <c r="X1221" s="79"/>
      <c r="Y1221" s="79"/>
      <c r="Z1221" s="79"/>
      <c r="AA1221" s="79"/>
      <c r="AB1221" s="79"/>
      <c r="AC1221" s="79"/>
      <c r="AD1221" s="79"/>
      <c r="AE1221" s="79"/>
      <c r="AF1221" s="79"/>
      <c r="AG1221" s="79"/>
      <c r="AH1221" s="79"/>
      <c r="AI1221" s="79"/>
      <c r="AJ1221" s="79"/>
      <c r="AK1221" s="79"/>
      <c r="AL1221" s="79"/>
      <c r="AM1221" s="79"/>
      <c r="AN1221" s="79"/>
      <c r="AO1221" s="79"/>
      <c r="AP1221" s="79"/>
      <c r="AQ1221" s="79"/>
    </row>
    <row r="1222" spans="1:43" x14ac:dyDescent="0.25">
      <c r="A1222" s="20"/>
      <c r="B1222" s="267"/>
      <c r="C1222" s="268"/>
      <c r="D1222" s="266"/>
      <c r="E1222" s="266"/>
      <c r="F1222" s="477"/>
      <c r="M1222" s="79"/>
      <c r="N1222" s="79"/>
      <c r="O1222" s="79"/>
      <c r="P1222" s="79"/>
      <c r="Q1222" s="79"/>
      <c r="R1222" s="79"/>
      <c r="S1222" s="79"/>
      <c r="T1222" s="79"/>
      <c r="U1222" s="79"/>
      <c r="V1222" s="79"/>
      <c r="W1222" s="79"/>
      <c r="X1222" s="79"/>
      <c r="Y1222" s="79"/>
      <c r="Z1222" s="79"/>
      <c r="AA1222" s="79"/>
      <c r="AB1222" s="79"/>
      <c r="AC1222" s="79"/>
      <c r="AD1222" s="79"/>
      <c r="AE1222" s="79"/>
      <c r="AF1222" s="79"/>
      <c r="AG1222" s="79"/>
      <c r="AH1222" s="79"/>
      <c r="AI1222" s="79"/>
      <c r="AJ1222" s="79"/>
      <c r="AK1222" s="79"/>
      <c r="AL1222" s="79"/>
      <c r="AM1222" s="79"/>
      <c r="AN1222" s="79"/>
      <c r="AO1222" s="79"/>
      <c r="AP1222" s="79"/>
      <c r="AQ1222" s="79"/>
    </row>
    <row r="1223" spans="1:43" x14ac:dyDescent="0.25">
      <c r="A1223" s="20"/>
      <c r="B1223" s="267"/>
      <c r="C1223" s="268"/>
      <c r="D1223" s="266"/>
      <c r="E1223" s="266"/>
      <c r="F1223" s="477"/>
      <c r="M1223" s="79"/>
      <c r="N1223" s="79"/>
      <c r="O1223" s="79"/>
      <c r="P1223" s="79"/>
      <c r="Q1223" s="79"/>
      <c r="R1223" s="79"/>
      <c r="S1223" s="79"/>
      <c r="T1223" s="79"/>
      <c r="U1223" s="79"/>
      <c r="V1223" s="79"/>
      <c r="W1223" s="79"/>
      <c r="X1223" s="79"/>
      <c r="Y1223" s="79"/>
      <c r="Z1223" s="79"/>
      <c r="AA1223" s="79"/>
      <c r="AB1223" s="79"/>
      <c r="AC1223" s="79"/>
      <c r="AD1223" s="79"/>
      <c r="AE1223" s="79"/>
      <c r="AF1223" s="79"/>
      <c r="AG1223" s="79"/>
      <c r="AH1223" s="79"/>
      <c r="AI1223" s="79"/>
      <c r="AJ1223" s="79"/>
      <c r="AK1223" s="79"/>
      <c r="AL1223" s="79"/>
      <c r="AM1223" s="79"/>
      <c r="AN1223" s="79"/>
      <c r="AO1223" s="79"/>
      <c r="AP1223" s="79"/>
      <c r="AQ1223" s="79"/>
    </row>
    <row r="1224" spans="1:43" x14ac:dyDescent="0.25">
      <c r="A1224" s="20"/>
      <c r="B1224" s="267"/>
      <c r="C1224" s="268"/>
      <c r="D1224" s="266"/>
      <c r="E1224" s="266"/>
      <c r="F1224" s="477"/>
      <c r="M1224" s="79"/>
      <c r="N1224" s="79"/>
      <c r="O1224" s="79"/>
      <c r="P1224" s="79"/>
      <c r="Q1224" s="79"/>
      <c r="R1224" s="79"/>
      <c r="S1224" s="79"/>
      <c r="T1224" s="79"/>
      <c r="U1224" s="79"/>
      <c r="V1224" s="79"/>
      <c r="W1224" s="79"/>
      <c r="X1224" s="79"/>
      <c r="Y1224" s="79"/>
      <c r="Z1224" s="79"/>
      <c r="AA1224" s="79"/>
      <c r="AB1224" s="79"/>
      <c r="AC1224" s="79"/>
      <c r="AD1224" s="79"/>
      <c r="AE1224" s="79"/>
      <c r="AF1224" s="79"/>
      <c r="AG1224" s="79"/>
      <c r="AH1224" s="79"/>
      <c r="AI1224" s="79"/>
      <c r="AJ1224" s="79"/>
      <c r="AK1224" s="79"/>
      <c r="AL1224" s="79"/>
      <c r="AM1224" s="79"/>
      <c r="AN1224" s="79"/>
      <c r="AO1224" s="79"/>
      <c r="AP1224" s="79"/>
      <c r="AQ1224" s="79"/>
    </row>
    <row r="1225" spans="1:43" x14ac:dyDescent="0.25">
      <c r="A1225" s="20"/>
      <c r="B1225" s="267"/>
      <c r="C1225" s="268"/>
      <c r="D1225" s="266"/>
      <c r="E1225" s="266"/>
      <c r="F1225" s="477"/>
      <c r="M1225" s="79"/>
      <c r="N1225" s="79"/>
      <c r="O1225" s="79"/>
      <c r="P1225" s="79"/>
      <c r="Q1225" s="79"/>
      <c r="R1225" s="79"/>
      <c r="S1225" s="79"/>
      <c r="T1225" s="79"/>
      <c r="U1225" s="79"/>
      <c r="V1225" s="79"/>
      <c r="W1225" s="79"/>
      <c r="X1225" s="79"/>
      <c r="Y1225" s="79"/>
      <c r="Z1225" s="79"/>
      <c r="AA1225" s="79"/>
      <c r="AB1225" s="79"/>
      <c r="AC1225" s="79"/>
      <c r="AD1225" s="79"/>
      <c r="AE1225" s="79"/>
      <c r="AF1225" s="79"/>
      <c r="AG1225" s="79"/>
      <c r="AH1225" s="79"/>
      <c r="AI1225" s="79"/>
      <c r="AJ1225" s="79"/>
      <c r="AK1225" s="79"/>
      <c r="AL1225" s="79"/>
      <c r="AM1225" s="79"/>
      <c r="AN1225" s="79"/>
      <c r="AO1225" s="79"/>
      <c r="AP1225" s="79"/>
      <c r="AQ1225" s="79"/>
    </row>
    <row r="1226" spans="1:43" x14ac:dyDescent="0.25">
      <c r="A1226" s="20"/>
      <c r="B1226" s="267"/>
      <c r="C1226" s="268"/>
      <c r="D1226" s="266"/>
      <c r="E1226" s="266"/>
      <c r="F1226" s="477"/>
      <c r="M1226" s="79"/>
      <c r="N1226" s="79"/>
      <c r="O1226" s="79"/>
      <c r="P1226" s="79"/>
      <c r="Q1226" s="79"/>
      <c r="R1226" s="79"/>
      <c r="S1226" s="79"/>
      <c r="T1226" s="79"/>
      <c r="U1226" s="79"/>
      <c r="V1226" s="79"/>
      <c r="W1226" s="79"/>
      <c r="X1226" s="79"/>
      <c r="Y1226" s="79"/>
      <c r="Z1226" s="79"/>
      <c r="AA1226" s="79"/>
      <c r="AB1226" s="79"/>
      <c r="AC1226" s="79"/>
      <c r="AD1226" s="79"/>
      <c r="AE1226" s="79"/>
      <c r="AF1226" s="79"/>
      <c r="AG1226" s="79"/>
      <c r="AH1226" s="79"/>
      <c r="AI1226" s="79"/>
      <c r="AJ1226" s="79"/>
      <c r="AK1226" s="79"/>
      <c r="AL1226" s="79"/>
      <c r="AM1226" s="79"/>
      <c r="AN1226" s="79"/>
      <c r="AO1226" s="79"/>
      <c r="AP1226" s="79"/>
      <c r="AQ1226" s="79"/>
    </row>
    <row r="1227" spans="1:43" x14ac:dyDescent="0.25">
      <c r="A1227" s="20"/>
      <c r="B1227" s="267"/>
      <c r="C1227" s="268"/>
      <c r="D1227" s="266"/>
      <c r="E1227" s="266"/>
      <c r="F1227" s="477"/>
      <c r="M1227" s="79"/>
      <c r="N1227" s="79"/>
      <c r="O1227" s="79"/>
      <c r="P1227" s="79"/>
      <c r="Q1227" s="79"/>
      <c r="R1227" s="79"/>
      <c r="S1227" s="79"/>
      <c r="T1227" s="79"/>
      <c r="U1227" s="79"/>
      <c r="V1227" s="79"/>
      <c r="W1227" s="79"/>
      <c r="X1227" s="79"/>
      <c r="Y1227" s="79"/>
      <c r="Z1227" s="79"/>
      <c r="AA1227" s="79"/>
      <c r="AB1227" s="79"/>
      <c r="AC1227" s="79"/>
      <c r="AD1227" s="79"/>
      <c r="AE1227" s="79"/>
      <c r="AF1227" s="79"/>
      <c r="AG1227" s="79"/>
      <c r="AH1227" s="79"/>
      <c r="AI1227" s="79"/>
      <c r="AJ1227" s="79"/>
      <c r="AK1227" s="79"/>
      <c r="AL1227" s="79"/>
      <c r="AM1227" s="79"/>
      <c r="AN1227" s="79"/>
      <c r="AO1227" s="79"/>
      <c r="AP1227" s="79"/>
      <c r="AQ1227" s="79"/>
    </row>
    <row r="1228" spans="1:43" x14ac:dyDescent="0.25">
      <c r="A1228" s="20"/>
      <c r="B1228" s="267"/>
      <c r="C1228" s="268"/>
      <c r="D1228" s="266"/>
      <c r="E1228" s="266"/>
      <c r="F1228" s="477"/>
      <c r="M1228" s="79"/>
      <c r="N1228" s="79"/>
      <c r="O1228" s="79"/>
      <c r="P1228" s="79"/>
      <c r="Q1228" s="79"/>
      <c r="R1228" s="79"/>
      <c r="S1228" s="79"/>
      <c r="T1228" s="79"/>
      <c r="U1228" s="79"/>
      <c r="V1228" s="79"/>
      <c r="W1228" s="79"/>
      <c r="X1228" s="79"/>
      <c r="Y1228" s="79"/>
      <c r="Z1228" s="79"/>
      <c r="AA1228" s="79"/>
      <c r="AB1228" s="79"/>
      <c r="AC1228" s="79"/>
      <c r="AD1228" s="79"/>
      <c r="AE1228" s="79"/>
      <c r="AF1228" s="79"/>
      <c r="AG1228" s="79"/>
      <c r="AH1228" s="79"/>
      <c r="AI1228" s="79"/>
      <c r="AJ1228" s="79"/>
      <c r="AK1228" s="79"/>
      <c r="AL1228" s="79"/>
      <c r="AM1228" s="79"/>
      <c r="AN1228" s="79"/>
      <c r="AO1228" s="79"/>
      <c r="AP1228" s="79"/>
      <c r="AQ1228" s="79"/>
    </row>
    <row r="1229" spans="1:43" x14ac:dyDescent="0.25">
      <c r="A1229" s="20"/>
      <c r="B1229" s="267"/>
      <c r="C1229" s="268"/>
      <c r="D1229" s="266"/>
      <c r="E1229" s="266"/>
      <c r="F1229" s="477"/>
      <c r="M1229" s="79"/>
      <c r="N1229" s="79"/>
      <c r="O1229" s="79"/>
      <c r="P1229" s="79"/>
      <c r="Q1229" s="79"/>
      <c r="R1229" s="79"/>
      <c r="S1229" s="79"/>
      <c r="T1229" s="79"/>
      <c r="U1229" s="79"/>
      <c r="V1229" s="79"/>
      <c r="W1229" s="79"/>
      <c r="X1229" s="79"/>
      <c r="Y1229" s="79"/>
      <c r="Z1229" s="79"/>
      <c r="AA1229" s="79"/>
      <c r="AB1229" s="79"/>
      <c r="AC1229" s="79"/>
      <c r="AD1229" s="79"/>
      <c r="AE1229" s="79"/>
      <c r="AF1229" s="79"/>
      <c r="AG1229" s="79"/>
      <c r="AH1229" s="79"/>
      <c r="AI1229" s="79"/>
      <c r="AJ1229" s="79"/>
      <c r="AK1229" s="79"/>
      <c r="AL1229" s="79"/>
      <c r="AM1229" s="79"/>
      <c r="AN1229" s="79"/>
      <c r="AO1229" s="79"/>
      <c r="AP1229" s="79"/>
      <c r="AQ1229" s="79"/>
    </row>
    <row r="1230" spans="1:43" x14ac:dyDescent="0.25">
      <c r="A1230" s="20"/>
      <c r="B1230" s="267"/>
      <c r="C1230" s="268"/>
      <c r="D1230" s="266"/>
      <c r="E1230" s="266"/>
      <c r="F1230" s="477"/>
      <c r="M1230" s="79"/>
      <c r="N1230" s="79"/>
      <c r="O1230" s="79"/>
      <c r="P1230" s="79"/>
      <c r="Q1230" s="79"/>
      <c r="R1230" s="79"/>
      <c r="S1230" s="79"/>
      <c r="T1230" s="79"/>
      <c r="U1230" s="79"/>
      <c r="V1230" s="79"/>
      <c r="W1230" s="79"/>
      <c r="X1230" s="79"/>
      <c r="Y1230" s="79"/>
      <c r="Z1230" s="79"/>
      <c r="AA1230" s="79"/>
      <c r="AB1230" s="79"/>
      <c r="AC1230" s="79"/>
      <c r="AD1230" s="79"/>
      <c r="AE1230" s="79"/>
      <c r="AF1230" s="79"/>
      <c r="AG1230" s="79"/>
      <c r="AH1230" s="79"/>
      <c r="AI1230" s="79"/>
      <c r="AJ1230" s="79"/>
      <c r="AK1230" s="79"/>
      <c r="AL1230" s="79"/>
      <c r="AM1230" s="79"/>
      <c r="AN1230" s="79"/>
      <c r="AO1230" s="79"/>
      <c r="AP1230" s="79"/>
      <c r="AQ1230" s="79"/>
    </row>
    <row r="1231" spans="1:43" x14ac:dyDescent="0.25">
      <c r="A1231" s="20"/>
      <c r="B1231" s="267"/>
      <c r="C1231" s="268"/>
      <c r="D1231" s="266"/>
      <c r="E1231" s="266"/>
      <c r="F1231" s="477"/>
      <c r="M1231" s="79"/>
      <c r="N1231" s="79"/>
      <c r="O1231" s="79"/>
      <c r="P1231" s="79"/>
      <c r="Q1231" s="79"/>
      <c r="R1231" s="79"/>
      <c r="S1231" s="79"/>
      <c r="T1231" s="79"/>
      <c r="U1231" s="79"/>
      <c r="V1231" s="79"/>
      <c r="W1231" s="79"/>
      <c r="X1231" s="79"/>
      <c r="Y1231" s="79"/>
      <c r="Z1231" s="79"/>
      <c r="AA1231" s="79"/>
      <c r="AB1231" s="79"/>
      <c r="AC1231" s="79"/>
      <c r="AD1231" s="79"/>
      <c r="AE1231" s="79"/>
      <c r="AF1231" s="79"/>
      <c r="AG1231" s="79"/>
      <c r="AH1231" s="79"/>
      <c r="AI1231" s="79"/>
      <c r="AJ1231" s="79"/>
      <c r="AK1231" s="79"/>
      <c r="AL1231" s="79"/>
      <c r="AM1231" s="79"/>
      <c r="AN1231" s="79"/>
      <c r="AO1231" s="79"/>
      <c r="AP1231" s="79"/>
      <c r="AQ1231" s="79"/>
    </row>
    <row r="1232" spans="1:43" x14ac:dyDescent="0.25">
      <c r="A1232" s="20"/>
      <c r="B1232" s="267"/>
      <c r="C1232" s="268"/>
      <c r="D1232" s="266"/>
      <c r="E1232" s="266"/>
      <c r="F1232" s="477"/>
      <c r="M1232" s="79"/>
      <c r="N1232" s="79"/>
      <c r="O1232" s="79"/>
      <c r="P1232" s="79"/>
      <c r="Q1232" s="79"/>
      <c r="R1232" s="79"/>
      <c r="S1232" s="79"/>
      <c r="T1232" s="79"/>
      <c r="U1232" s="79"/>
      <c r="V1232" s="79"/>
      <c r="W1232" s="79"/>
      <c r="X1232" s="79"/>
      <c r="Y1232" s="79"/>
      <c r="Z1232" s="79"/>
      <c r="AA1232" s="79"/>
      <c r="AB1232" s="79"/>
      <c r="AC1232" s="79"/>
      <c r="AD1232" s="79"/>
      <c r="AE1232" s="79"/>
      <c r="AF1232" s="79"/>
      <c r="AG1232" s="79"/>
      <c r="AH1232" s="79"/>
      <c r="AI1232" s="79"/>
      <c r="AJ1232" s="79"/>
      <c r="AK1232" s="79"/>
      <c r="AL1232" s="79"/>
      <c r="AM1232" s="79"/>
      <c r="AN1232" s="79"/>
      <c r="AO1232" s="79"/>
      <c r="AP1232" s="79"/>
      <c r="AQ1232" s="79"/>
    </row>
    <row r="1233" spans="1:43" x14ac:dyDescent="0.25">
      <c r="A1233" s="20"/>
      <c r="B1233" s="267"/>
      <c r="C1233" s="268"/>
      <c r="D1233" s="266"/>
      <c r="E1233" s="266"/>
      <c r="F1233" s="477"/>
      <c r="M1233" s="79"/>
      <c r="N1233" s="79"/>
      <c r="O1233" s="79"/>
      <c r="P1233" s="79"/>
      <c r="Q1233" s="79"/>
      <c r="R1233" s="79"/>
      <c r="S1233" s="79"/>
      <c r="T1233" s="79"/>
      <c r="U1233" s="79"/>
      <c r="V1233" s="79"/>
      <c r="W1233" s="79"/>
      <c r="X1233" s="79"/>
      <c r="Y1233" s="79"/>
      <c r="Z1233" s="79"/>
      <c r="AA1233" s="79"/>
      <c r="AB1233" s="79"/>
      <c r="AC1233" s="79"/>
      <c r="AD1233" s="79"/>
      <c r="AE1233" s="79"/>
      <c r="AF1233" s="79"/>
      <c r="AG1233" s="79"/>
      <c r="AH1233" s="79"/>
      <c r="AI1233" s="79"/>
      <c r="AJ1233" s="79"/>
      <c r="AK1233" s="79"/>
      <c r="AL1233" s="79"/>
      <c r="AM1233" s="79"/>
      <c r="AN1233" s="79"/>
      <c r="AO1233" s="79"/>
      <c r="AP1233" s="79"/>
      <c r="AQ1233" s="79"/>
    </row>
    <row r="1234" spans="1:43" x14ac:dyDescent="0.25">
      <c r="A1234" s="20"/>
      <c r="B1234" s="267"/>
      <c r="C1234" s="268"/>
      <c r="D1234" s="266"/>
      <c r="E1234" s="266"/>
      <c r="F1234" s="477"/>
      <c r="M1234" s="79"/>
      <c r="N1234" s="79"/>
      <c r="O1234" s="79"/>
      <c r="P1234" s="79"/>
      <c r="Q1234" s="79"/>
      <c r="R1234" s="79"/>
      <c r="S1234" s="79"/>
      <c r="T1234" s="79"/>
      <c r="U1234" s="79"/>
      <c r="V1234" s="79"/>
      <c r="W1234" s="79"/>
      <c r="X1234" s="79"/>
      <c r="Y1234" s="79"/>
      <c r="Z1234" s="79"/>
      <c r="AA1234" s="79"/>
      <c r="AB1234" s="79"/>
      <c r="AC1234" s="79"/>
      <c r="AD1234" s="79"/>
      <c r="AE1234" s="79"/>
      <c r="AF1234" s="79"/>
      <c r="AG1234" s="79"/>
      <c r="AH1234" s="79"/>
      <c r="AI1234" s="79"/>
      <c r="AJ1234" s="79"/>
      <c r="AK1234" s="79"/>
      <c r="AL1234" s="79"/>
      <c r="AM1234" s="79"/>
      <c r="AN1234" s="79"/>
      <c r="AO1234" s="79"/>
      <c r="AP1234" s="79"/>
      <c r="AQ1234" s="79"/>
    </row>
    <row r="1235" spans="1:43" x14ac:dyDescent="0.25">
      <c r="A1235" s="20"/>
      <c r="B1235" s="267"/>
      <c r="C1235" s="268"/>
      <c r="D1235" s="266"/>
      <c r="E1235" s="266"/>
      <c r="F1235" s="477"/>
      <c r="M1235" s="79"/>
      <c r="N1235" s="79"/>
      <c r="O1235" s="79"/>
      <c r="P1235" s="79"/>
      <c r="Q1235" s="79"/>
      <c r="R1235" s="79"/>
      <c r="S1235" s="79"/>
      <c r="T1235" s="79"/>
      <c r="U1235" s="79"/>
      <c r="V1235" s="79"/>
      <c r="W1235" s="79"/>
      <c r="X1235" s="79"/>
      <c r="Y1235" s="79"/>
      <c r="Z1235" s="79"/>
      <c r="AA1235" s="79"/>
      <c r="AB1235" s="79"/>
      <c r="AC1235" s="79"/>
      <c r="AD1235" s="79"/>
      <c r="AE1235" s="79"/>
      <c r="AF1235" s="79"/>
      <c r="AG1235" s="79"/>
      <c r="AH1235" s="79"/>
      <c r="AI1235" s="79"/>
      <c r="AJ1235" s="79"/>
      <c r="AK1235" s="79"/>
      <c r="AL1235" s="79"/>
      <c r="AM1235" s="79"/>
      <c r="AN1235" s="79"/>
      <c r="AO1235" s="79"/>
      <c r="AP1235" s="79"/>
      <c r="AQ1235" s="79"/>
    </row>
    <row r="1236" spans="1:43" x14ac:dyDescent="0.25">
      <c r="A1236" s="20"/>
      <c r="B1236" s="267"/>
      <c r="C1236" s="268"/>
      <c r="D1236" s="266"/>
      <c r="E1236" s="266"/>
      <c r="F1236" s="477"/>
      <c r="M1236" s="79"/>
      <c r="N1236" s="79"/>
      <c r="O1236" s="79"/>
      <c r="P1236" s="79"/>
      <c r="Q1236" s="79"/>
      <c r="R1236" s="79"/>
      <c r="S1236" s="79"/>
      <c r="T1236" s="79"/>
      <c r="U1236" s="79"/>
      <c r="V1236" s="79"/>
      <c r="W1236" s="79"/>
      <c r="X1236" s="79"/>
      <c r="Y1236" s="79"/>
      <c r="Z1236" s="79"/>
      <c r="AA1236" s="79"/>
      <c r="AB1236" s="79"/>
      <c r="AC1236" s="79"/>
      <c r="AD1236" s="79"/>
      <c r="AE1236" s="79"/>
      <c r="AF1236" s="79"/>
      <c r="AG1236" s="79"/>
      <c r="AH1236" s="79"/>
      <c r="AI1236" s="79"/>
      <c r="AJ1236" s="79"/>
      <c r="AK1236" s="79"/>
      <c r="AL1236" s="79"/>
      <c r="AM1236" s="79"/>
      <c r="AN1236" s="79"/>
      <c r="AO1236" s="79"/>
      <c r="AP1236" s="79"/>
      <c r="AQ1236" s="79"/>
    </row>
    <row r="1237" spans="1:43" x14ac:dyDescent="0.25">
      <c r="A1237" s="20"/>
      <c r="B1237" s="267"/>
      <c r="C1237" s="268"/>
      <c r="D1237" s="266"/>
      <c r="E1237" s="266"/>
      <c r="F1237" s="477"/>
      <c r="M1237" s="79"/>
      <c r="N1237" s="79"/>
      <c r="O1237" s="79"/>
      <c r="P1237" s="79"/>
      <c r="Q1237" s="79"/>
      <c r="R1237" s="79"/>
      <c r="S1237" s="79"/>
      <c r="T1237" s="79"/>
      <c r="U1237" s="79"/>
      <c r="V1237" s="79"/>
      <c r="W1237" s="79"/>
      <c r="X1237" s="79"/>
      <c r="Y1237" s="79"/>
      <c r="Z1237" s="79"/>
      <c r="AA1237" s="79"/>
      <c r="AB1237" s="79"/>
      <c r="AC1237" s="79"/>
      <c r="AD1237" s="79"/>
      <c r="AE1237" s="79"/>
      <c r="AF1237" s="79"/>
      <c r="AG1237" s="79"/>
      <c r="AH1237" s="79"/>
      <c r="AI1237" s="79"/>
      <c r="AJ1237" s="79"/>
      <c r="AK1237" s="79"/>
      <c r="AL1237" s="79"/>
      <c r="AM1237" s="79"/>
      <c r="AN1237" s="79"/>
      <c r="AO1237" s="79"/>
      <c r="AP1237" s="79"/>
      <c r="AQ1237" s="79"/>
    </row>
    <row r="1238" spans="1:43" x14ac:dyDescent="0.25">
      <c r="A1238" s="20"/>
      <c r="B1238" s="267"/>
      <c r="C1238" s="268"/>
      <c r="D1238" s="266"/>
      <c r="E1238" s="266"/>
      <c r="F1238" s="477"/>
      <c r="M1238" s="79"/>
      <c r="N1238" s="79"/>
      <c r="O1238" s="79"/>
      <c r="P1238" s="79"/>
      <c r="Q1238" s="79"/>
      <c r="R1238" s="79"/>
      <c r="S1238" s="79"/>
      <c r="T1238" s="79"/>
      <c r="U1238" s="79"/>
      <c r="V1238" s="79"/>
      <c r="W1238" s="79"/>
      <c r="X1238" s="79"/>
      <c r="Y1238" s="79"/>
      <c r="Z1238" s="79"/>
      <c r="AA1238" s="79"/>
      <c r="AB1238" s="79"/>
      <c r="AC1238" s="79"/>
      <c r="AD1238" s="79"/>
      <c r="AE1238" s="79"/>
      <c r="AF1238" s="79"/>
      <c r="AG1238" s="79"/>
      <c r="AH1238" s="79"/>
      <c r="AI1238" s="79"/>
      <c r="AJ1238" s="79"/>
      <c r="AK1238" s="79"/>
      <c r="AL1238" s="79"/>
      <c r="AM1238" s="79"/>
      <c r="AN1238" s="79"/>
      <c r="AO1238" s="79"/>
      <c r="AP1238" s="79"/>
      <c r="AQ1238" s="79"/>
    </row>
    <row r="1239" spans="1:43" x14ac:dyDescent="0.25">
      <c r="A1239" s="20"/>
      <c r="B1239" s="267"/>
      <c r="C1239" s="268"/>
      <c r="D1239" s="266"/>
      <c r="E1239" s="266"/>
      <c r="F1239" s="477"/>
      <c r="M1239" s="79"/>
      <c r="N1239" s="79"/>
      <c r="O1239" s="79"/>
      <c r="P1239" s="79"/>
      <c r="Q1239" s="79"/>
      <c r="R1239" s="79"/>
      <c r="S1239" s="79"/>
      <c r="T1239" s="79"/>
      <c r="U1239" s="79"/>
      <c r="V1239" s="79"/>
      <c r="W1239" s="79"/>
      <c r="X1239" s="79"/>
      <c r="Y1239" s="79"/>
      <c r="Z1239" s="79"/>
      <c r="AA1239" s="79"/>
      <c r="AB1239" s="79"/>
      <c r="AC1239" s="79"/>
      <c r="AD1239" s="79"/>
      <c r="AE1239" s="79"/>
      <c r="AF1239" s="79"/>
      <c r="AG1239" s="79"/>
      <c r="AH1239" s="79"/>
      <c r="AI1239" s="79"/>
      <c r="AJ1239" s="79"/>
      <c r="AK1239" s="79"/>
      <c r="AL1239" s="79"/>
      <c r="AM1239" s="79"/>
      <c r="AN1239" s="79"/>
      <c r="AO1239" s="79"/>
      <c r="AP1239" s="79"/>
      <c r="AQ1239" s="79"/>
    </row>
    <row r="1240" spans="1:43" x14ac:dyDescent="0.25">
      <c r="A1240" s="20"/>
      <c r="B1240" s="267"/>
      <c r="C1240" s="268"/>
      <c r="D1240" s="266"/>
      <c r="E1240" s="266"/>
      <c r="F1240" s="477"/>
      <c r="M1240" s="79"/>
      <c r="N1240" s="79"/>
      <c r="O1240" s="79"/>
      <c r="P1240" s="79"/>
      <c r="Q1240" s="79"/>
      <c r="R1240" s="79"/>
      <c r="S1240" s="79"/>
      <c r="T1240" s="79"/>
      <c r="U1240" s="79"/>
      <c r="V1240" s="79"/>
      <c r="W1240" s="79"/>
      <c r="X1240" s="79"/>
      <c r="Y1240" s="79"/>
      <c r="Z1240" s="79"/>
      <c r="AA1240" s="79"/>
      <c r="AB1240" s="79"/>
      <c r="AC1240" s="79"/>
      <c r="AD1240" s="79"/>
      <c r="AE1240" s="79"/>
      <c r="AF1240" s="79"/>
      <c r="AG1240" s="79"/>
      <c r="AH1240" s="79"/>
      <c r="AI1240" s="79"/>
      <c r="AJ1240" s="79"/>
      <c r="AK1240" s="79"/>
      <c r="AL1240" s="79"/>
      <c r="AM1240" s="79"/>
      <c r="AN1240" s="79"/>
      <c r="AO1240" s="79"/>
      <c r="AP1240" s="79"/>
      <c r="AQ1240" s="79"/>
    </row>
    <row r="1241" spans="1:43" x14ac:dyDescent="0.25">
      <c r="A1241" s="20"/>
      <c r="B1241" s="267"/>
      <c r="C1241" s="268"/>
      <c r="D1241" s="266"/>
      <c r="E1241" s="266"/>
      <c r="F1241" s="477"/>
      <c r="M1241" s="79"/>
      <c r="N1241" s="79"/>
      <c r="O1241" s="79"/>
      <c r="P1241" s="79"/>
      <c r="Q1241" s="79"/>
      <c r="R1241" s="79"/>
      <c r="S1241" s="79"/>
      <c r="T1241" s="79"/>
      <c r="U1241" s="79"/>
      <c r="V1241" s="79"/>
      <c r="W1241" s="79"/>
      <c r="X1241" s="79"/>
      <c r="Y1241" s="79"/>
      <c r="Z1241" s="79"/>
      <c r="AA1241" s="79"/>
      <c r="AB1241" s="79"/>
      <c r="AC1241" s="79"/>
      <c r="AD1241" s="79"/>
      <c r="AE1241" s="79"/>
      <c r="AF1241" s="79"/>
      <c r="AG1241" s="79"/>
      <c r="AH1241" s="79"/>
      <c r="AI1241" s="79"/>
      <c r="AJ1241" s="79"/>
      <c r="AK1241" s="79"/>
      <c r="AL1241" s="79"/>
      <c r="AM1241" s="79"/>
      <c r="AN1241" s="79"/>
      <c r="AO1241" s="79"/>
      <c r="AP1241" s="79"/>
      <c r="AQ1241" s="79"/>
    </row>
    <row r="1242" spans="1:43" x14ac:dyDescent="0.25">
      <c r="A1242" s="20"/>
      <c r="B1242" s="267"/>
      <c r="C1242" s="268"/>
      <c r="D1242" s="266"/>
      <c r="E1242" s="266"/>
      <c r="F1242" s="477"/>
      <c r="M1242" s="79"/>
      <c r="N1242" s="79"/>
      <c r="O1242" s="79"/>
      <c r="P1242" s="79"/>
      <c r="Q1242" s="79"/>
      <c r="R1242" s="79"/>
      <c r="S1242" s="79"/>
      <c r="T1242" s="79"/>
      <c r="U1242" s="79"/>
      <c r="V1242" s="79"/>
      <c r="W1242" s="79"/>
      <c r="X1242" s="79"/>
      <c r="Y1242" s="79"/>
      <c r="Z1242" s="79"/>
      <c r="AA1242" s="79"/>
      <c r="AB1242" s="79"/>
      <c r="AC1242" s="79"/>
      <c r="AD1242" s="79"/>
      <c r="AE1242" s="79"/>
      <c r="AF1242" s="79"/>
      <c r="AG1242" s="79"/>
      <c r="AH1242" s="79"/>
      <c r="AI1242" s="79"/>
      <c r="AJ1242" s="79"/>
      <c r="AK1242" s="79"/>
      <c r="AL1242" s="79"/>
      <c r="AM1242" s="79"/>
      <c r="AN1242" s="79"/>
      <c r="AO1242" s="79"/>
      <c r="AP1242" s="79"/>
      <c r="AQ1242" s="79"/>
    </row>
    <row r="1243" spans="1:43" x14ac:dyDescent="0.25">
      <c r="A1243" s="20"/>
      <c r="B1243" s="267"/>
      <c r="C1243" s="268"/>
      <c r="D1243" s="266"/>
      <c r="E1243" s="266"/>
      <c r="F1243" s="477"/>
      <c r="M1243" s="79"/>
      <c r="N1243" s="79"/>
      <c r="O1243" s="79"/>
      <c r="P1243" s="79"/>
      <c r="Q1243" s="79"/>
      <c r="R1243" s="79"/>
      <c r="S1243" s="79"/>
      <c r="T1243" s="79"/>
      <c r="U1243" s="79"/>
      <c r="V1243" s="79"/>
      <c r="W1243" s="79"/>
      <c r="X1243" s="79"/>
      <c r="Y1243" s="79"/>
      <c r="Z1243" s="79"/>
      <c r="AA1243" s="79"/>
      <c r="AB1243" s="79"/>
      <c r="AC1243" s="79"/>
      <c r="AD1243" s="79"/>
      <c r="AE1243" s="79"/>
      <c r="AF1243" s="79"/>
      <c r="AG1243" s="79"/>
      <c r="AH1243" s="79"/>
      <c r="AI1243" s="79"/>
      <c r="AJ1243" s="79"/>
      <c r="AK1243" s="79"/>
      <c r="AL1243" s="79"/>
      <c r="AM1243" s="79"/>
      <c r="AN1243" s="79"/>
      <c r="AO1243" s="79"/>
      <c r="AP1243" s="79"/>
      <c r="AQ1243" s="79"/>
    </row>
    <row r="1244" spans="1:43" x14ac:dyDescent="0.25">
      <c r="A1244" s="20"/>
      <c r="B1244" s="267"/>
      <c r="C1244" s="268"/>
      <c r="D1244" s="266"/>
      <c r="E1244" s="266"/>
      <c r="F1244" s="477"/>
      <c r="M1244" s="79"/>
      <c r="N1244" s="79"/>
      <c r="O1244" s="79"/>
      <c r="P1244" s="79"/>
      <c r="Q1244" s="79"/>
      <c r="R1244" s="79"/>
      <c r="S1244" s="79"/>
      <c r="T1244" s="79"/>
      <c r="U1244" s="79"/>
      <c r="V1244" s="79"/>
      <c r="W1244" s="79"/>
      <c r="X1244" s="79"/>
      <c r="Y1244" s="79"/>
      <c r="Z1244" s="79"/>
      <c r="AA1244" s="79"/>
      <c r="AB1244" s="79"/>
      <c r="AC1244" s="79"/>
      <c r="AD1244" s="79"/>
      <c r="AE1244" s="79"/>
      <c r="AF1244" s="79"/>
      <c r="AG1244" s="79"/>
      <c r="AH1244" s="79"/>
      <c r="AI1244" s="79"/>
      <c r="AJ1244" s="79"/>
      <c r="AK1244" s="79"/>
      <c r="AL1244" s="79"/>
      <c r="AM1244" s="79"/>
      <c r="AN1244" s="79"/>
      <c r="AO1244" s="79"/>
      <c r="AP1244" s="79"/>
      <c r="AQ1244" s="79"/>
    </row>
    <row r="1245" spans="1:43" x14ac:dyDescent="0.25">
      <c r="A1245" s="20"/>
      <c r="B1245" s="267"/>
      <c r="C1245" s="268"/>
      <c r="D1245" s="266"/>
      <c r="E1245" s="266"/>
      <c r="F1245" s="477"/>
      <c r="M1245" s="79"/>
      <c r="N1245" s="79"/>
      <c r="O1245" s="79"/>
      <c r="P1245" s="79"/>
      <c r="Q1245" s="79"/>
      <c r="R1245" s="79"/>
      <c r="S1245" s="79"/>
      <c r="T1245" s="79"/>
      <c r="U1245" s="79"/>
      <c r="V1245" s="79"/>
      <c r="W1245" s="79"/>
      <c r="X1245" s="79"/>
      <c r="Y1245" s="79"/>
      <c r="Z1245" s="79"/>
      <c r="AA1245" s="79"/>
      <c r="AB1245" s="79"/>
      <c r="AC1245" s="79"/>
      <c r="AD1245" s="79"/>
      <c r="AE1245" s="79"/>
      <c r="AF1245" s="79"/>
      <c r="AG1245" s="79"/>
      <c r="AH1245" s="79"/>
      <c r="AI1245" s="79"/>
      <c r="AJ1245" s="79"/>
      <c r="AK1245" s="79"/>
      <c r="AL1245" s="79"/>
      <c r="AM1245" s="79"/>
      <c r="AN1245" s="79"/>
      <c r="AO1245" s="79"/>
      <c r="AP1245" s="79"/>
      <c r="AQ1245" s="79"/>
    </row>
    <row r="1246" spans="1:43" x14ac:dyDescent="0.25">
      <c r="A1246" s="20"/>
      <c r="B1246" s="267"/>
      <c r="C1246" s="268"/>
      <c r="D1246" s="266"/>
      <c r="E1246" s="266"/>
      <c r="F1246" s="477"/>
      <c r="M1246" s="79"/>
      <c r="N1246" s="79"/>
      <c r="O1246" s="79"/>
      <c r="P1246" s="79"/>
      <c r="Q1246" s="79"/>
      <c r="R1246" s="79"/>
      <c r="S1246" s="79"/>
      <c r="T1246" s="79"/>
      <c r="U1246" s="79"/>
      <c r="V1246" s="79"/>
      <c r="W1246" s="79"/>
      <c r="X1246" s="79"/>
      <c r="Y1246" s="79"/>
      <c r="Z1246" s="79"/>
      <c r="AA1246" s="79"/>
      <c r="AB1246" s="79"/>
      <c r="AC1246" s="79"/>
      <c r="AD1246" s="79"/>
      <c r="AE1246" s="79"/>
      <c r="AF1246" s="79"/>
      <c r="AG1246" s="79"/>
      <c r="AH1246" s="79"/>
      <c r="AI1246" s="79"/>
      <c r="AJ1246" s="79"/>
      <c r="AK1246" s="79"/>
      <c r="AL1246" s="79"/>
      <c r="AM1246" s="79"/>
      <c r="AN1246" s="79"/>
      <c r="AO1246" s="79"/>
      <c r="AP1246" s="79"/>
      <c r="AQ1246" s="79"/>
    </row>
    <row r="1247" spans="1:43" x14ac:dyDescent="0.25">
      <c r="A1247" s="20"/>
      <c r="B1247" s="267"/>
      <c r="C1247" s="268"/>
      <c r="D1247" s="266"/>
      <c r="E1247" s="266"/>
      <c r="F1247" s="477"/>
      <c r="M1247" s="79"/>
      <c r="N1247" s="79"/>
      <c r="O1247" s="79"/>
      <c r="P1247" s="79"/>
      <c r="Q1247" s="79"/>
      <c r="R1247" s="79"/>
      <c r="S1247" s="79"/>
      <c r="T1247" s="79"/>
      <c r="U1247" s="79"/>
      <c r="V1247" s="79"/>
      <c r="W1247" s="79"/>
      <c r="X1247" s="79"/>
      <c r="Y1247" s="79"/>
      <c r="Z1247" s="79"/>
      <c r="AA1247" s="79"/>
      <c r="AB1247" s="79"/>
      <c r="AC1247" s="79"/>
      <c r="AD1247" s="79"/>
      <c r="AE1247" s="79"/>
      <c r="AF1247" s="79"/>
      <c r="AG1247" s="79"/>
      <c r="AH1247" s="79"/>
      <c r="AI1247" s="79"/>
      <c r="AJ1247" s="79"/>
      <c r="AK1247" s="79"/>
      <c r="AL1247" s="79"/>
      <c r="AM1247" s="79"/>
      <c r="AN1247" s="79"/>
      <c r="AO1247" s="79"/>
      <c r="AP1247" s="79"/>
      <c r="AQ1247" s="79"/>
    </row>
    <row r="1248" spans="1:43" x14ac:dyDescent="0.25">
      <c r="A1248" s="20"/>
      <c r="B1248" s="267"/>
      <c r="C1248" s="268"/>
      <c r="D1248" s="266"/>
      <c r="E1248" s="266"/>
      <c r="F1248" s="477"/>
      <c r="M1248" s="79"/>
      <c r="N1248" s="79"/>
      <c r="O1248" s="79"/>
      <c r="P1248" s="79"/>
      <c r="Q1248" s="79"/>
      <c r="R1248" s="79"/>
      <c r="S1248" s="79"/>
      <c r="T1248" s="79"/>
      <c r="U1248" s="79"/>
      <c r="V1248" s="79"/>
      <c r="W1248" s="79"/>
      <c r="X1248" s="79"/>
      <c r="Y1248" s="79"/>
      <c r="Z1248" s="79"/>
      <c r="AA1248" s="79"/>
      <c r="AB1248" s="79"/>
      <c r="AC1248" s="79"/>
      <c r="AD1248" s="79"/>
      <c r="AE1248" s="79"/>
      <c r="AF1248" s="79"/>
      <c r="AG1248" s="79"/>
      <c r="AH1248" s="79"/>
      <c r="AI1248" s="79"/>
      <c r="AJ1248" s="79"/>
      <c r="AK1248" s="79"/>
      <c r="AL1248" s="79"/>
      <c r="AM1248" s="79"/>
      <c r="AN1248" s="79"/>
      <c r="AO1248" s="79"/>
      <c r="AP1248" s="79"/>
      <c r="AQ1248" s="79"/>
    </row>
    <row r="1249" spans="1:43" x14ac:dyDescent="0.25">
      <c r="A1249" s="20"/>
      <c r="B1249" s="267"/>
      <c r="C1249" s="268"/>
      <c r="D1249" s="266"/>
      <c r="E1249" s="266"/>
      <c r="F1249" s="477"/>
      <c r="M1249" s="79"/>
      <c r="N1249" s="79"/>
      <c r="O1249" s="79"/>
      <c r="P1249" s="79"/>
      <c r="Q1249" s="79"/>
      <c r="R1249" s="79"/>
      <c r="S1249" s="79"/>
      <c r="T1249" s="79"/>
      <c r="U1249" s="79"/>
      <c r="V1249" s="79"/>
      <c r="W1249" s="79"/>
      <c r="X1249" s="79"/>
      <c r="Y1249" s="79"/>
      <c r="Z1249" s="79"/>
      <c r="AA1249" s="79"/>
      <c r="AB1249" s="79"/>
      <c r="AC1249" s="79"/>
      <c r="AD1249" s="79"/>
      <c r="AE1249" s="79"/>
      <c r="AF1249" s="79"/>
      <c r="AG1249" s="79"/>
      <c r="AH1249" s="79"/>
      <c r="AI1249" s="79"/>
      <c r="AJ1249" s="79"/>
      <c r="AK1249" s="79"/>
      <c r="AL1249" s="79"/>
      <c r="AM1249" s="79"/>
      <c r="AN1249" s="79"/>
      <c r="AO1249" s="79"/>
      <c r="AP1249" s="79"/>
      <c r="AQ1249" s="79"/>
    </row>
    <row r="1250" spans="1:43" x14ac:dyDescent="0.25">
      <c r="A1250" s="20"/>
      <c r="B1250" s="267"/>
      <c r="C1250" s="268"/>
      <c r="D1250" s="266"/>
      <c r="E1250" s="266"/>
      <c r="F1250" s="477"/>
      <c r="M1250" s="79"/>
      <c r="N1250" s="79"/>
      <c r="O1250" s="79"/>
      <c r="P1250" s="79"/>
      <c r="Q1250" s="79"/>
      <c r="R1250" s="79"/>
      <c r="S1250" s="79"/>
      <c r="T1250" s="79"/>
      <c r="U1250" s="79"/>
      <c r="V1250" s="79"/>
      <c r="W1250" s="79"/>
      <c r="X1250" s="79"/>
      <c r="Y1250" s="79"/>
      <c r="Z1250" s="79"/>
      <c r="AA1250" s="79"/>
      <c r="AB1250" s="79"/>
      <c r="AC1250" s="79"/>
      <c r="AD1250" s="79"/>
      <c r="AE1250" s="79"/>
      <c r="AF1250" s="79"/>
      <c r="AG1250" s="79"/>
      <c r="AH1250" s="79"/>
      <c r="AI1250" s="79"/>
      <c r="AJ1250" s="79"/>
      <c r="AK1250" s="79"/>
      <c r="AL1250" s="79"/>
      <c r="AM1250" s="79"/>
      <c r="AN1250" s="79"/>
      <c r="AO1250" s="79"/>
      <c r="AP1250" s="79"/>
      <c r="AQ1250" s="79"/>
    </row>
    <row r="1251" spans="1:43" x14ac:dyDescent="0.25">
      <c r="A1251" s="20"/>
      <c r="B1251" s="267"/>
      <c r="C1251" s="268"/>
      <c r="D1251" s="266"/>
      <c r="E1251" s="266"/>
      <c r="F1251" s="477"/>
      <c r="M1251" s="79"/>
      <c r="N1251" s="79"/>
      <c r="O1251" s="79"/>
      <c r="P1251" s="79"/>
      <c r="Q1251" s="79"/>
      <c r="R1251" s="79"/>
      <c r="S1251" s="79"/>
      <c r="T1251" s="79"/>
      <c r="U1251" s="79"/>
      <c r="V1251" s="79"/>
      <c r="W1251" s="79"/>
      <c r="X1251" s="79"/>
      <c r="Y1251" s="79"/>
      <c r="Z1251" s="79"/>
      <c r="AA1251" s="79"/>
      <c r="AB1251" s="79"/>
      <c r="AC1251" s="79"/>
      <c r="AD1251" s="79"/>
      <c r="AE1251" s="79"/>
      <c r="AF1251" s="79"/>
      <c r="AG1251" s="79"/>
      <c r="AH1251" s="79"/>
      <c r="AI1251" s="79"/>
      <c r="AJ1251" s="79"/>
      <c r="AK1251" s="79"/>
      <c r="AL1251" s="79"/>
      <c r="AM1251" s="79"/>
      <c r="AN1251" s="79"/>
      <c r="AO1251" s="79"/>
      <c r="AP1251" s="79"/>
      <c r="AQ1251" s="79"/>
    </row>
    <row r="1252" spans="1:43" x14ac:dyDescent="0.25">
      <c r="A1252" s="20"/>
      <c r="B1252" s="267"/>
      <c r="C1252" s="268"/>
      <c r="D1252" s="266"/>
      <c r="E1252" s="266"/>
      <c r="F1252" s="477"/>
      <c r="M1252" s="79"/>
      <c r="N1252" s="79"/>
      <c r="O1252" s="79"/>
      <c r="P1252" s="79"/>
      <c r="Q1252" s="79"/>
      <c r="R1252" s="79"/>
      <c r="S1252" s="79"/>
      <c r="T1252" s="79"/>
      <c r="U1252" s="79"/>
      <c r="V1252" s="79"/>
      <c r="W1252" s="79"/>
      <c r="X1252" s="79"/>
      <c r="Y1252" s="79"/>
      <c r="Z1252" s="79"/>
      <c r="AA1252" s="79"/>
      <c r="AB1252" s="79"/>
      <c r="AC1252" s="79"/>
      <c r="AD1252" s="79"/>
      <c r="AE1252" s="79"/>
      <c r="AF1252" s="79"/>
      <c r="AG1252" s="79"/>
      <c r="AH1252" s="79"/>
      <c r="AI1252" s="79"/>
      <c r="AJ1252" s="79"/>
      <c r="AK1252" s="79"/>
      <c r="AL1252" s="79"/>
      <c r="AM1252" s="79"/>
      <c r="AN1252" s="79"/>
      <c r="AO1252" s="79"/>
      <c r="AP1252" s="79"/>
      <c r="AQ1252" s="79"/>
    </row>
    <row r="1253" spans="1:43" x14ac:dyDescent="0.25">
      <c r="A1253" s="20"/>
      <c r="B1253" s="267"/>
      <c r="C1253" s="268"/>
      <c r="D1253" s="266"/>
      <c r="E1253" s="266"/>
      <c r="F1253" s="477"/>
      <c r="M1253" s="79"/>
      <c r="N1253" s="79"/>
      <c r="O1253" s="79"/>
      <c r="P1253" s="79"/>
      <c r="Q1253" s="79"/>
      <c r="R1253" s="79"/>
      <c r="S1253" s="79"/>
      <c r="T1253" s="79"/>
      <c r="U1253" s="79"/>
      <c r="V1253" s="79"/>
      <c r="W1253" s="79"/>
      <c r="X1253" s="79"/>
      <c r="Y1253" s="79"/>
      <c r="Z1253" s="79"/>
      <c r="AA1253" s="79"/>
      <c r="AB1253" s="79"/>
      <c r="AC1253" s="79"/>
      <c r="AD1253" s="79"/>
      <c r="AE1253" s="79"/>
      <c r="AF1253" s="79"/>
      <c r="AG1253" s="79"/>
      <c r="AH1253" s="79"/>
      <c r="AI1253" s="79"/>
      <c r="AJ1253" s="79"/>
      <c r="AK1253" s="79"/>
      <c r="AL1253" s="79"/>
      <c r="AM1253" s="79"/>
      <c r="AN1253" s="79"/>
      <c r="AO1253" s="79"/>
      <c r="AP1253" s="79"/>
      <c r="AQ1253" s="79"/>
    </row>
    <row r="1254" spans="1:43" x14ac:dyDescent="0.25">
      <c r="A1254" s="20"/>
      <c r="B1254" s="267"/>
      <c r="C1254" s="268"/>
      <c r="D1254" s="266"/>
      <c r="E1254" s="266"/>
      <c r="F1254" s="477"/>
      <c r="M1254" s="79"/>
      <c r="N1254" s="79"/>
      <c r="O1254" s="79"/>
      <c r="P1254" s="79"/>
      <c r="Q1254" s="79"/>
      <c r="R1254" s="79"/>
      <c r="S1254" s="79"/>
      <c r="T1254" s="79"/>
      <c r="U1254" s="79"/>
      <c r="V1254" s="79"/>
      <c r="W1254" s="79"/>
      <c r="X1254" s="79"/>
      <c r="Y1254" s="79"/>
      <c r="Z1254" s="79"/>
      <c r="AA1254" s="79"/>
      <c r="AB1254" s="79"/>
      <c r="AC1254" s="79"/>
      <c r="AD1254" s="79"/>
      <c r="AE1254" s="79"/>
      <c r="AF1254" s="79"/>
      <c r="AG1254" s="79"/>
      <c r="AH1254" s="79"/>
      <c r="AI1254" s="79"/>
      <c r="AJ1254" s="79"/>
      <c r="AK1254" s="79"/>
      <c r="AL1254" s="79"/>
      <c r="AM1254" s="79"/>
      <c r="AN1254" s="79"/>
      <c r="AO1254" s="79"/>
      <c r="AP1254" s="79"/>
      <c r="AQ1254" s="79"/>
    </row>
    <row r="1255" spans="1:43" x14ac:dyDescent="0.25">
      <c r="A1255" s="20"/>
      <c r="B1255" s="267"/>
      <c r="C1255" s="268"/>
      <c r="D1255" s="266"/>
      <c r="E1255" s="266"/>
      <c r="F1255" s="477"/>
      <c r="M1255" s="79"/>
      <c r="N1255" s="79"/>
      <c r="O1255" s="79"/>
      <c r="P1255" s="79"/>
      <c r="Q1255" s="79"/>
      <c r="R1255" s="79"/>
      <c r="S1255" s="79"/>
      <c r="T1255" s="79"/>
      <c r="U1255" s="79"/>
      <c r="V1255" s="79"/>
      <c r="W1255" s="79"/>
      <c r="X1255" s="79"/>
      <c r="Y1255" s="79"/>
      <c r="Z1255" s="79"/>
      <c r="AA1255" s="79"/>
      <c r="AB1255" s="79"/>
      <c r="AC1255" s="79"/>
      <c r="AD1255" s="79"/>
      <c r="AE1255" s="79"/>
      <c r="AF1255" s="79"/>
      <c r="AG1255" s="79"/>
      <c r="AH1255" s="79"/>
      <c r="AI1255" s="79"/>
      <c r="AJ1255" s="79"/>
      <c r="AK1255" s="79"/>
      <c r="AL1255" s="79"/>
      <c r="AM1255" s="79"/>
      <c r="AN1255" s="79"/>
      <c r="AO1255" s="79"/>
      <c r="AP1255" s="79"/>
      <c r="AQ1255" s="79"/>
    </row>
    <row r="1256" spans="1:43" x14ac:dyDescent="0.25">
      <c r="A1256" s="20"/>
      <c r="B1256" s="267"/>
      <c r="C1256" s="268"/>
      <c r="D1256" s="266"/>
      <c r="E1256" s="266"/>
      <c r="F1256" s="477"/>
      <c r="M1256" s="79"/>
      <c r="N1256" s="79"/>
      <c r="O1256" s="79"/>
      <c r="P1256" s="79"/>
      <c r="Q1256" s="79"/>
      <c r="R1256" s="79"/>
      <c r="S1256" s="79"/>
      <c r="T1256" s="79"/>
      <c r="U1256" s="79"/>
      <c r="V1256" s="79"/>
      <c r="W1256" s="79"/>
      <c r="X1256" s="79"/>
      <c r="Y1256" s="79"/>
      <c r="Z1256" s="79"/>
      <c r="AA1256" s="79"/>
      <c r="AB1256" s="79"/>
      <c r="AC1256" s="79"/>
      <c r="AD1256" s="79"/>
      <c r="AE1256" s="79"/>
      <c r="AF1256" s="79"/>
      <c r="AG1256" s="79"/>
      <c r="AH1256" s="79"/>
      <c r="AI1256" s="79"/>
      <c r="AJ1256" s="79"/>
      <c r="AK1256" s="79"/>
      <c r="AL1256" s="79"/>
      <c r="AM1256" s="79"/>
      <c r="AN1256" s="79"/>
      <c r="AO1256" s="79"/>
      <c r="AP1256" s="79"/>
      <c r="AQ1256" s="79"/>
    </row>
    <row r="1257" spans="1:43" x14ac:dyDescent="0.25">
      <c r="A1257" s="20"/>
      <c r="B1257" s="267"/>
      <c r="C1257" s="268"/>
      <c r="D1257" s="266"/>
      <c r="E1257" s="266"/>
      <c r="F1257" s="477"/>
      <c r="M1257" s="79"/>
      <c r="N1257" s="79"/>
      <c r="O1257" s="79"/>
      <c r="P1257" s="79"/>
      <c r="Q1257" s="79"/>
      <c r="R1257" s="79"/>
      <c r="S1257" s="79"/>
      <c r="T1257" s="79"/>
      <c r="U1257" s="79"/>
      <c r="V1257" s="79"/>
      <c r="W1257" s="79"/>
      <c r="X1257" s="79"/>
      <c r="Y1257" s="79"/>
      <c r="Z1257" s="79"/>
      <c r="AA1257" s="79"/>
      <c r="AB1257" s="79"/>
      <c r="AC1257" s="79"/>
      <c r="AD1257" s="79"/>
      <c r="AE1257" s="79"/>
      <c r="AF1257" s="79"/>
      <c r="AG1257" s="79"/>
      <c r="AH1257" s="79"/>
      <c r="AI1257" s="79"/>
      <c r="AJ1257" s="79"/>
      <c r="AK1257" s="79"/>
      <c r="AL1257" s="79"/>
      <c r="AM1257" s="79"/>
      <c r="AN1257" s="79"/>
      <c r="AO1257" s="79"/>
      <c r="AP1257" s="79"/>
      <c r="AQ1257" s="79"/>
    </row>
    <row r="1258" spans="1:43" x14ac:dyDescent="0.25">
      <c r="A1258" s="20"/>
      <c r="B1258" s="267"/>
      <c r="C1258" s="268"/>
      <c r="D1258" s="266"/>
      <c r="E1258" s="266"/>
      <c r="F1258" s="477"/>
      <c r="M1258" s="79"/>
      <c r="N1258" s="79"/>
      <c r="O1258" s="79"/>
      <c r="P1258" s="79"/>
      <c r="Q1258" s="79"/>
      <c r="R1258" s="79"/>
      <c r="S1258" s="79"/>
      <c r="T1258" s="79"/>
      <c r="U1258" s="79"/>
      <c r="V1258" s="79"/>
      <c r="W1258" s="79"/>
      <c r="X1258" s="79"/>
      <c r="Y1258" s="79"/>
      <c r="Z1258" s="79"/>
      <c r="AA1258" s="79"/>
      <c r="AB1258" s="79"/>
      <c r="AC1258" s="79"/>
      <c r="AD1258" s="79"/>
      <c r="AE1258" s="79"/>
      <c r="AF1258" s="79"/>
      <c r="AG1258" s="79"/>
      <c r="AH1258" s="79"/>
      <c r="AI1258" s="79"/>
      <c r="AJ1258" s="79"/>
      <c r="AK1258" s="79"/>
      <c r="AL1258" s="79"/>
      <c r="AM1258" s="79"/>
      <c r="AN1258" s="79"/>
      <c r="AO1258" s="79"/>
      <c r="AP1258" s="79"/>
      <c r="AQ1258" s="79"/>
    </row>
    <row r="1259" spans="1:43" x14ac:dyDescent="0.25">
      <c r="A1259" s="20"/>
      <c r="B1259" s="267"/>
      <c r="C1259" s="268"/>
      <c r="D1259" s="266"/>
      <c r="E1259" s="266"/>
      <c r="F1259" s="477"/>
      <c r="M1259" s="79"/>
      <c r="N1259" s="79"/>
      <c r="O1259" s="79"/>
      <c r="P1259" s="79"/>
      <c r="Q1259" s="79"/>
      <c r="R1259" s="79"/>
      <c r="S1259" s="79"/>
      <c r="T1259" s="79"/>
      <c r="U1259" s="79"/>
      <c r="V1259" s="79"/>
      <c r="W1259" s="79"/>
      <c r="X1259" s="79"/>
      <c r="Y1259" s="79"/>
      <c r="Z1259" s="79"/>
      <c r="AA1259" s="79"/>
      <c r="AB1259" s="79"/>
      <c r="AC1259" s="79"/>
      <c r="AD1259" s="79"/>
      <c r="AE1259" s="79"/>
      <c r="AF1259" s="79"/>
      <c r="AG1259" s="79"/>
      <c r="AH1259" s="79"/>
      <c r="AI1259" s="79"/>
      <c r="AJ1259" s="79"/>
      <c r="AK1259" s="79"/>
      <c r="AL1259" s="79"/>
      <c r="AM1259" s="79"/>
      <c r="AN1259" s="79"/>
      <c r="AO1259" s="79"/>
      <c r="AP1259" s="79"/>
      <c r="AQ1259" s="79"/>
    </row>
    <row r="1260" spans="1:43" x14ac:dyDescent="0.25">
      <c r="A1260" s="20"/>
      <c r="B1260" s="267"/>
      <c r="C1260" s="268"/>
      <c r="D1260" s="266"/>
      <c r="E1260" s="266"/>
      <c r="F1260" s="477"/>
      <c r="M1260" s="79"/>
      <c r="N1260" s="79"/>
      <c r="O1260" s="79"/>
      <c r="P1260" s="79"/>
      <c r="Q1260" s="79"/>
      <c r="R1260" s="79"/>
      <c r="S1260" s="79"/>
      <c r="T1260" s="79"/>
      <c r="U1260" s="79"/>
      <c r="V1260" s="79"/>
      <c r="W1260" s="79"/>
      <c r="X1260" s="79"/>
      <c r="Y1260" s="79"/>
      <c r="Z1260" s="79"/>
      <c r="AA1260" s="79"/>
      <c r="AB1260" s="79"/>
      <c r="AC1260" s="79"/>
      <c r="AD1260" s="79"/>
      <c r="AE1260" s="79"/>
      <c r="AF1260" s="79"/>
      <c r="AG1260" s="79"/>
      <c r="AH1260" s="79"/>
      <c r="AI1260" s="79"/>
      <c r="AJ1260" s="79"/>
      <c r="AK1260" s="79"/>
      <c r="AL1260" s="79"/>
      <c r="AM1260" s="79"/>
      <c r="AN1260" s="79"/>
      <c r="AO1260" s="79"/>
      <c r="AP1260" s="79"/>
      <c r="AQ1260" s="79"/>
    </row>
    <row r="1261" spans="1:43" x14ac:dyDescent="0.25">
      <c r="A1261" s="20"/>
      <c r="B1261" s="267"/>
      <c r="C1261" s="268"/>
      <c r="D1261" s="266"/>
      <c r="E1261" s="266"/>
      <c r="F1261" s="477"/>
      <c r="M1261" s="79"/>
      <c r="N1261" s="79"/>
      <c r="O1261" s="79"/>
      <c r="P1261" s="79"/>
      <c r="Q1261" s="79"/>
      <c r="R1261" s="79"/>
      <c r="S1261" s="79"/>
      <c r="T1261" s="79"/>
      <c r="U1261" s="79"/>
      <c r="V1261" s="79"/>
      <c r="W1261" s="79"/>
      <c r="X1261" s="79"/>
      <c r="Y1261" s="79"/>
      <c r="Z1261" s="79"/>
      <c r="AA1261" s="79"/>
      <c r="AB1261" s="79"/>
      <c r="AC1261" s="79"/>
      <c r="AD1261" s="79"/>
      <c r="AE1261" s="79"/>
      <c r="AF1261" s="79"/>
      <c r="AG1261" s="79"/>
      <c r="AH1261" s="79"/>
      <c r="AI1261" s="79"/>
      <c r="AJ1261" s="79"/>
      <c r="AK1261" s="79"/>
      <c r="AL1261" s="79"/>
      <c r="AM1261" s="79"/>
      <c r="AN1261" s="79"/>
      <c r="AO1261" s="79"/>
      <c r="AP1261" s="79"/>
      <c r="AQ1261" s="79"/>
    </row>
    <row r="1262" spans="1:43" x14ac:dyDescent="0.25">
      <c r="A1262" s="20"/>
      <c r="B1262" s="267"/>
      <c r="C1262" s="268"/>
      <c r="D1262" s="266"/>
      <c r="E1262" s="266"/>
      <c r="F1262" s="477"/>
      <c r="M1262" s="79"/>
      <c r="N1262" s="79"/>
      <c r="O1262" s="79"/>
      <c r="P1262" s="79"/>
      <c r="Q1262" s="79"/>
      <c r="R1262" s="79"/>
      <c r="S1262" s="79"/>
      <c r="T1262" s="79"/>
      <c r="U1262" s="79"/>
      <c r="V1262" s="79"/>
      <c r="W1262" s="79"/>
      <c r="X1262" s="79"/>
      <c r="Y1262" s="79"/>
      <c r="Z1262" s="79"/>
      <c r="AA1262" s="79"/>
      <c r="AB1262" s="79"/>
      <c r="AC1262" s="79"/>
      <c r="AD1262" s="79"/>
      <c r="AE1262" s="79"/>
      <c r="AF1262" s="79"/>
      <c r="AG1262" s="79"/>
      <c r="AH1262" s="79"/>
      <c r="AI1262" s="79"/>
      <c r="AJ1262" s="79"/>
      <c r="AK1262" s="79"/>
      <c r="AL1262" s="79"/>
      <c r="AM1262" s="79"/>
      <c r="AN1262" s="79"/>
      <c r="AO1262" s="79"/>
      <c r="AP1262" s="79"/>
      <c r="AQ1262" s="79"/>
    </row>
    <row r="1263" spans="1:43" x14ac:dyDescent="0.25">
      <c r="A1263" s="20"/>
      <c r="B1263" s="267"/>
      <c r="C1263" s="268"/>
      <c r="D1263" s="266"/>
      <c r="E1263" s="266"/>
      <c r="F1263" s="477"/>
      <c r="M1263" s="79"/>
      <c r="N1263" s="79"/>
      <c r="O1263" s="79"/>
      <c r="P1263" s="79"/>
      <c r="Q1263" s="79"/>
      <c r="R1263" s="79"/>
      <c r="S1263" s="79"/>
      <c r="T1263" s="79"/>
      <c r="U1263" s="79"/>
      <c r="V1263" s="79"/>
      <c r="W1263" s="79"/>
      <c r="X1263" s="79"/>
      <c r="Y1263" s="79"/>
      <c r="Z1263" s="79"/>
      <c r="AA1263" s="79"/>
      <c r="AB1263" s="79"/>
      <c r="AC1263" s="79"/>
      <c r="AD1263" s="79"/>
      <c r="AE1263" s="79"/>
      <c r="AF1263" s="79"/>
      <c r="AG1263" s="79"/>
      <c r="AH1263" s="79"/>
      <c r="AI1263" s="79"/>
      <c r="AJ1263" s="79"/>
      <c r="AK1263" s="79"/>
      <c r="AL1263" s="79"/>
      <c r="AM1263" s="79"/>
      <c r="AN1263" s="79"/>
      <c r="AO1263" s="79"/>
      <c r="AP1263" s="79"/>
      <c r="AQ1263" s="79"/>
    </row>
    <row r="1264" spans="1:43" x14ac:dyDescent="0.25">
      <c r="A1264" s="20"/>
      <c r="B1264" s="267"/>
      <c r="C1264" s="268"/>
      <c r="D1264" s="266"/>
      <c r="E1264" s="266"/>
      <c r="F1264" s="477"/>
      <c r="M1264" s="79"/>
      <c r="N1264" s="79"/>
      <c r="O1264" s="79"/>
      <c r="P1264" s="79"/>
      <c r="Q1264" s="79"/>
      <c r="R1264" s="79"/>
      <c r="S1264" s="79"/>
      <c r="T1264" s="79"/>
      <c r="U1264" s="79"/>
      <c r="V1264" s="79"/>
      <c r="W1264" s="79"/>
      <c r="X1264" s="79"/>
      <c r="Y1264" s="79"/>
      <c r="Z1264" s="79"/>
      <c r="AA1264" s="79"/>
      <c r="AB1264" s="79"/>
      <c r="AC1264" s="79"/>
      <c r="AD1264" s="79"/>
      <c r="AE1264" s="79"/>
      <c r="AF1264" s="79"/>
      <c r="AG1264" s="79"/>
      <c r="AH1264" s="79"/>
      <c r="AI1264" s="79"/>
      <c r="AJ1264" s="79"/>
      <c r="AK1264" s="79"/>
      <c r="AL1264" s="79"/>
      <c r="AM1264" s="79"/>
      <c r="AN1264" s="79"/>
      <c r="AO1264" s="79"/>
      <c r="AP1264" s="79"/>
      <c r="AQ1264" s="79"/>
    </row>
    <row r="1265" spans="1:43" x14ac:dyDescent="0.25">
      <c r="A1265" s="20"/>
      <c r="B1265" s="267"/>
      <c r="C1265" s="268"/>
      <c r="D1265" s="266"/>
      <c r="E1265" s="266"/>
      <c r="F1265" s="477"/>
      <c r="M1265" s="79"/>
      <c r="N1265" s="79"/>
      <c r="O1265" s="79"/>
      <c r="P1265" s="79"/>
      <c r="Q1265" s="79"/>
      <c r="R1265" s="79"/>
      <c r="S1265" s="79"/>
      <c r="T1265" s="79"/>
      <c r="U1265" s="79"/>
      <c r="V1265" s="79"/>
      <c r="W1265" s="79"/>
      <c r="X1265" s="79"/>
      <c r="Y1265" s="79"/>
      <c r="Z1265" s="79"/>
      <c r="AA1265" s="79"/>
      <c r="AB1265" s="79"/>
      <c r="AC1265" s="79"/>
      <c r="AD1265" s="79"/>
      <c r="AE1265" s="79"/>
      <c r="AF1265" s="79"/>
      <c r="AG1265" s="79"/>
      <c r="AH1265" s="79"/>
      <c r="AI1265" s="79"/>
      <c r="AJ1265" s="79"/>
      <c r="AK1265" s="79"/>
      <c r="AL1265" s="79"/>
      <c r="AM1265" s="79"/>
      <c r="AN1265" s="79"/>
      <c r="AO1265" s="79"/>
      <c r="AP1265" s="79"/>
      <c r="AQ1265" s="79"/>
    </row>
    <row r="1266" spans="1:43" x14ac:dyDescent="0.25">
      <c r="A1266" s="20"/>
      <c r="B1266" s="267"/>
      <c r="C1266" s="268"/>
      <c r="D1266" s="266"/>
      <c r="E1266" s="266"/>
      <c r="F1266" s="477"/>
      <c r="M1266" s="79"/>
      <c r="N1266" s="79"/>
      <c r="O1266" s="79"/>
      <c r="P1266" s="79"/>
      <c r="Q1266" s="79"/>
      <c r="R1266" s="79"/>
      <c r="S1266" s="79"/>
      <c r="T1266" s="79"/>
      <c r="U1266" s="79"/>
      <c r="V1266" s="79"/>
      <c r="W1266" s="79"/>
      <c r="X1266" s="79"/>
      <c r="Y1266" s="79"/>
      <c r="Z1266" s="79"/>
      <c r="AA1266" s="79"/>
      <c r="AB1266" s="79"/>
      <c r="AC1266" s="79"/>
      <c r="AD1266" s="79"/>
      <c r="AE1266" s="79"/>
      <c r="AF1266" s="79"/>
      <c r="AG1266" s="79"/>
      <c r="AH1266" s="79"/>
      <c r="AI1266" s="79"/>
      <c r="AJ1266" s="79"/>
      <c r="AK1266" s="79"/>
      <c r="AL1266" s="79"/>
      <c r="AM1266" s="79"/>
      <c r="AN1266" s="79"/>
      <c r="AO1266" s="79"/>
      <c r="AP1266" s="79"/>
      <c r="AQ1266" s="79"/>
    </row>
    <row r="1267" spans="1:43" x14ac:dyDescent="0.25">
      <c r="A1267" s="20"/>
      <c r="B1267" s="267"/>
      <c r="C1267" s="268"/>
      <c r="D1267" s="266"/>
      <c r="E1267" s="266"/>
      <c r="F1267" s="477"/>
      <c r="M1267" s="79"/>
      <c r="N1267" s="79"/>
      <c r="O1267" s="79"/>
      <c r="P1267" s="79"/>
      <c r="Q1267" s="79"/>
      <c r="R1267" s="79"/>
      <c r="S1267" s="79"/>
      <c r="T1267" s="79"/>
      <c r="U1267" s="79"/>
      <c r="V1267" s="79"/>
      <c r="W1267" s="79"/>
      <c r="X1267" s="79"/>
      <c r="Y1267" s="79"/>
      <c r="Z1267" s="79"/>
      <c r="AA1267" s="79"/>
      <c r="AB1267" s="79"/>
      <c r="AC1267" s="79"/>
      <c r="AD1267" s="79"/>
      <c r="AE1267" s="79"/>
      <c r="AF1267" s="79"/>
      <c r="AG1267" s="79"/>
      <c r="AH1267" s="79"/>
      <c r="AI1267" s="79"/>
      <c r="AJ1267" s="79"/>
      <c r="AK1267" s="79"/>
      <c r="AL1267" s="79"/>
      <c r="AM1267" s="79"/>
      <c r="AN1267" s="79"/>
      <c r="AO1267" s="79"/>
      <c r="AP1267" s="79"/>
      <c r="AQ1267" s="79"/>
    </row>
    <row r="1268" spans="1:43" x14ac:dyDescent="0.25">
      <c r="A1268" s="20"/>
      <c r="B1268" s="267"/>
      <c r="C1268" s="268"/>
      <c r="D1268" s="266"/>
      <c r="E1268" s="266"/>
      <c r="F1268" s="477"/>
      <c r="M1268" s="79"/>
      <c r="N1268" s="79"/>
      <c r="O1268" s="79"/>
      <c r="P1268" s="79"/>
      <c r="Q1268" s="79"/>
      <c r="R1268" s="79"/>
      <c r="S1268" s="79"/>
      <c r="T1268" s="79"/>
      <c r="U1268" s="79"/>
      <c r="V1268" s="79"/>
      <c r="W1268" s="79"/>
      <c r="X1268" s="79"/>
      <c r="Y1268" s="79"/>
      <c r="Z1268" s="79"/>
      <c r="AA1268" s="79"/>
      <c r="AB1268" s="79"/>
      <c r="AC1268" s="79"/>
      <c r="AD1268" s="79"/>
      <c r="AE1268" s="79"/>
      <c r="AF1268" s="79"/>
      <c r="AG1268" s="79"/>
      <c r="AH1268" s="79"/>
      <c r="AI1268" s="79"/>
      <c r="AJ1268" s="79"/>
      <c r="AK1268" s="79"/>
      <c r="AL1268" s="79"/>
      <c r="AM1268" s="79"/>
      <c r="AN1268" s="79"/>
      <c r="AO1268" s="79"/>
      <c r="AP1268" s="79"/>
      <c r="AQ1268" s="79"/>
    </row>
    <row r="1269" spans="1:43" x14ac:dyDescent="0.25">
      <c r="A1269" s="20"/>
      <c r="B1269" s="267"/>
      <c r="C1269" s="268"/>
      <c r="D1269" s="266"/>
      <c r="E1269" s="266"/>
      <c r="F1269" s="477"/>
      <c r="M1269" s="79"/>
      <c r="N1269" s="79"/>
      <c r="O1269" s="79"/>
      <c r="P1269" s="79"/>
      <c r="Q1269" s="79"/>
      <c r="R1269" s="79"/>
      <c r="S1269" s="79"/>
      <c r="T1269" s="79"/>
      <c r="U1269" s="79"/>
      <c r="V1269" s="79"/>
      <c r="W1269" s="79"/>
      <c r="X1269" s="79"/>
      <c r="Y1269" s="79"/>
      <c r="Z1269" s="79"/>
      <c r="AA1269" s="79"/>
      <c r="AB1269" s="79"/>
      <c r="AC1269" s="79"/>
      <c r="AD1269" s="79"/>
      <c r="AE1269" s="79"/>
      <c r="AF1269" s="79"/>
      <c r="AG1269" s="79"/>
      <c r="AH1269" s="79"/>
      <c r="AI1269" s="79"/>
      <c r="AJ1269" s="79"/>
      <c r="AK1269" s="79"/>
      <c r="AL1269" s="79"/>
      <c r="AM1269" s="79"/>
      <c r="AN1269" s="79"/>
      <c r="AO1269" s="79"/>
      <c r="AP1269" s="79"/>
      <c r="AQ1269" s="79"/>
    </row>
    <row r="1270" spans="1:43" x14ac:dyDescent="0.25">
      <c r="A1270" s="20"/>
      <c r="B1270" s="267"/>
      <c r="C1270" s="268"/>
      <c r="D1270" s="266"/>
      <c r="E1270" s="266"/>
      <c r="F1270" s="477"/>
      <c r="M1270" s="79"/>
      <c r="N1270" s="79"/>
      <c r="O1270" s="79"/>
      <c r="P1270" s="79"/>
      <c r="Q1270" s="79"/>
      <c r="R1270" s="79"/>
      <c r="S1270" s="79"/>
      <c r="T1270" s="79"/>
      <c r="U1270" s="79"/>
      <c r="V1270" s="79"/>
      <c r="W1270" s="79"/>
      <c r="X1270" s="79"/>
      <c r="Y1270" s="79"/>
      <c r="Z1270" s="79"/>
      <c r="AA1270" s="79"/>
      <c r="AB1270" s="79"/>
      <c r="AC1270" s="79"/>
      <c r="AD1270" s="79"/>
      <c r="AE1270" s="79"/>
      <c r="AF1270" s="79"/>
      <c r="AG1270" s="79"/>
      <c r="AH1270" s="79"/>
      <c r="AI1270" s="79"/>
      <c r="AJ1270" s="79"/>
      <c r="AK1270" s="79"/>
      <c r="AL1270" s="79"/>
      <c r="AM1270" s="79"/>
      <c r="AN1270" s="79"/>
      <c r="AO1270" s="79"/>
      <c r="AP1270" s="79"/>
      <c r="AQ1270" s="79"/>
    </row>
    <row r="1271" spans="1:43" x14ac:dyDescent="0.25">
      <c r="A1271" s="20"/>
      <c r="B1271" s="267"/>
      <c r="C1271" s="268"/>
      <c r="D1271" s="266"/>
      <c r="E1271" s="266"/>
      <c r="F1271" s="477"/>
      <c r="M1271" s="79"/>
      <c r="N1271" s="79"/>
      <c r="O1271" s="79"/>
      <c r="P1271" s="79"/>
      <c r="Q1271" s="79"/>
      <c r="R1271" s="79"/>
      <c r="S1271" s="79"/>
      <c r="T1271" s="79"/>
      <c r="U1271" s="79"/>
      <c r="V1271" s="79"/>
      <c r="W1271" s="79"/>
      <c r="X1271" s="79"/>
      <c r="Y1271" s="79"/>
      <c r="Z1271" s="79"/>
      <c r="AA1271" s="79"/>
      <c r="AB1271" s="79"/>
      <c r="AC1271" s="79"/>
      <c r="AD1271" s="79"/>
      <c r="AE1271" s="79"/>
      <c r="AF1271" s="79"/>
      <c r="AG1271" s="79"/>
      <c r="AH1271" s="79"/>
      <c r="AI1271" s="79"/>
      <c r="AJ1271" s="79"/>
      <c r="AK1271" s="79"/>
      <c r="AL1271" s="79"/>
      <c r="AM1271" s="79"/>
      <c r="AN1271" s="79"/>
      <c r="AO1271" s="79"/>
      <c r="AP1271" s="79"/>
      <c r="AQ1271" s="79"/>
    </row>
    <row r="1272" spans="1:43" x14ac:dyDescent="0.25">
      <c r="A1272" s="20"/>
      <c r="B1272" s="267"/>
      <c r="C1272" s="268"/>
      <c r="D1272" s="266"/>
      <c r="E1272" s="266"/>
      <c r="F1272" s="477"/>
      <c r="M1272" s="79"/>
      <c r="N1272" s="79"/>
      <c r="O1272" s="79"/>
      <c r="P1272" s="79"/>
      <c r="Q1272" s="79"/>
      <c r="R1272" s="79"/>
      <c r="S1272" s="79"/>
      <c r="T1272" s="79"/>
      <c r="U1272" s="79"/>
      <c r="V1272" s="79"/>
      <c r="W1272" s="79"/>
      <c r="X1272" s="79"/>
      <c r="Y1272" s="79"/>
      <c r="Z1272" s="79"/>
      <c r="AA1272" s="79"/>
      <c r="AB1272" s="79"/>
      <c r="AC1272" s="79"/>
      <c r="AD1272" s="79"/>
      <c r="AE1272" s="79"/>
      <c r="AF1272" s="79"/>
      <c r="AG1272" s="79"/>
      <c r="AH1272" s="79"/>
      <c r="AI1272" s="79"/>
      <c r="AJ1272" s="79"/>
      <c r="AK1272" s="79"/>
      <c r="AL1272" s="79"/>
      <c r="AM1272" s="79"/>
      <c r="AN1272" s="79"/>
      <c r="AO1272" s="79"/>
      <c r="AP1272" s="79"/>
      <c r="AQ1272" s="79"/>
    </row>
    <row r="1273" spans="1:43" x14ac:dyDescent="0.25">
      <c r="A1273" s="20"/>
      <c r="B1273" s="267"/>
      <c r="C1273" s="268"/>
      <c r="D1273" s="266"/>
      <c r="E1273" s="266"/>
      <c r="F1273" s="477"/>
      <c r="M1273" s="79"/>
      <c r="N1273" s="79"/>
      <c r="O1273" s="79"/>
      <c r="P1273" s="79"/>
      <c r="Q1273" s="79"/>
      <c r="R1273" s="79"/>
      <c r="S1273" s="79"/>
      <c r="T1273" s="79"/>
      <c r="U1273" s="79"/>
      <c r="V1273" s="79"/>
      <c r="W1273" s="79"/>
      <c r="X1273" s="79"/>
      <c r="Y1273" s="79"/>
      <c r="Z1273" s="79"/>
      <c r="AA1273" s="79"/>
      <c r="AB1273" s="79"/>
      <c r="AC1273" s="79"/>
      <c r="AD1273" s="79"/>
      <c r="AE1273" s="79"/>
      <c r="AF1273" s="79"/>
      <c r="AG1273" s="79"/>
      <c r="AH1273" s="79"/>
      <c r="AI1273" s="79"/>
      <c r="AJ1273" s="79"/>
      <c r="AK1273" s="79"/>
      <c r="AL1273" s="79"/>
      <c r="AM1273" s="79"/>
      <c r="AN1273" s="79"/>
      <c r="AO1273" s="79"/>
      <c r="AP1273" s="79"/>
      <c r="AQ1273" s="79"/>
    </row>
    <row r="1274" spans="1:43" x14ac:dyDescent="0.25">
      <c r="A1274" s="20"/>
      <c r="B1274" s="267"/>
      <c r="C1274" s="268"/>
      <c r="D1274" s="266"/>
      <c r="E1274" s="266"/>
      <c r="F1274" s="477"/>
      <c r="M1274" s="79"/>
      <c r="N1274" s="79"/>
      <c r="O1274" s="79"/>
      <c r="P1274" s="79"/>
      <c r="Q1274" s="79"/>
      <c r="R1274" s="79"/>
      <c r="S1274" s="79"/>
      <c r="T1274" s="79"/>
      <c r="U1274" s="79"/>
      <c r="V1274" s="79"/>
      <c r="W1274" s="79"/>
      <c r="X1274" s="79"/>
      <c r="Y1274" s="79"/>
      <c r="Z1274" s="79"/>
      <c r="AA1274" s="79"/>
      <c r="AB1274" s="79"/>
      <c r="AC1274" s="79"/>
      <c r="AD1274" s="79"/>
      <c r="AE1274" s="79"/>
      <c r="AF1274" s="79"/>
      <c r="AG1274" s="79"/>
      <c r="AH1274" s="79"/>
      <c r="AI1274" s="79"/>
      <c r="AJ1274" s="79"/>
      <c r="AK1274" s="79"/>
      <c r="AL1274" s="79"/>
      <c r="AM1274" s="79"/>
      <c r="AN1274" s="79"/>
      <c r="AO1274" s="79"/>
      <c r="AP1274" s="79"/>
      <c r="AQ1274" s="79"/>
    </row>
    <row r="1275" spans="1:43" x14ac:dyDescent="0.25">
      <c r="A1275" s="20"/>
      <c r="B1275" s="267"/>
      <c r="C1275" s="268"/>
      <c r="D1275" s="266"/>
      <c r="E1275" s="266"/>
      <c r="F1275" s="477"/>
      <c r="M1275" s="79"/>
      <c r="N1275" s="79"/>
      <c r="O1275" s="79"/>
      <c r="P1275" s="79"/>
      <c r="Q1275" s="79"/>
      <c r="R1275" s="79"/>
      <c r="S1275" s="79"/>
      <c r="T1275" s="79"/>
      <c r="U1275" s="79"/>
      <c r="V1275" s="79"/>
      <c r="W1275" s="79"/>
      <c r="X1275" s="79"/>
      <c r="Y1275" s="79"/>
      <c r="Z1275" s="79"/>
      <c r="AA1275" s="79"/>
      <c r="AB1275" s="79"/>
      <c r="AC1275" s="79"/>
      <c r="AD1275" s="79"/>
      <c r="AE1275" s="79"/>
      <c r="AF1275" s="79"/>
      <c r="AG1275" s="79"/>
      <c r="AH1275" s="79"/>
      <c r="AI1275" s="79"/>
      <c r="AJ1275" s="79"/>
      <c r="AK1275" s="79"/>
      <c r="AL1275" s="79"/>
      <c r="AM1275" s="79"/>
      <c r="AN1275" s="79"/>
      <c r="AO1275" s="79"/>
      <c r="AP1275" s="79"/>
      <c r="AQ1275" s="79"/>
    </row>
    <row r="1276" spans="1:43" x14ac:dyDescent="0.25">
      <c r="A1276" s="20"/>
      <c r="B1276" s="267"/>
      <c r="C1276" s="268"/>
      <c r="D1276" s="266"/>
      <c r="E1276" s="266"/>
      <c r="F1276" s="477"/>
      <c r="M1276" s="79"/>
      <c r="N1276" s="79"/>
      <c r="O1276" s="79"/>
      <c r="P1276" s="79"/>
      <c r="Q1276" s="79"/>
      <c r="R1276" s="79"/>
      <c r="S1276" s="79"/>
      <c r="T1276" s="79"/>
      <c r="U1276" s="79"/>
      <c r="V1276" s="79"/>
      <c r="W1276" s="79"/>
      <c r="X1276" s="79"/>
      <c r="Y1276" s="79"/>
      <c r="Z1276" s="79"/>
      <c r="AA1276" s="79"/>
      <c r="AB1276" s="79"/>
      <c r="AC1276" s="79"/>
      <c r="AD1276" s="79"/>
      <c r="AE1276" s="79"/>
      <c r="AF1276" s="79"/>
      <c r="AG1276" s="79"/>
      <c r="AH1276" s="79"/>
      <c r="AI1276" s="79"/>
      <c r="AJ1276" s="79"/>
      <c r="AK1276" s="79"/>
      <c r="AL1276" s="79"/>
      <c r="AM1276" s="79"/>
      <c r="AN1276" s="79"/>
      <c r="AO1276" s="79"/>
      <c r="AP1276" s="79"/>
      <c r="AQ1276" s="79"/>
    </row>
    <row r="1277" spans="1:43" x14ac:dyDescent="0.25">
      <c r="A1277" s="20"/>
      <c r="B1277" s="267"/>
      <c r="C1277" s="268"/>
      <c r="D1277" s="266"/>
      <c r="E1277" s="266"/>
      <c r="F1277" s="477"/>
      <c r="M1277" s="79"/>
      <c r="N1277" s="79"/>
      <c r="O1277" s="79"/>
      <c r="P1277" s="79"/>
      <c r="Q1277" s="79"/>
      <c r="R1277" s="79"/>
      <c r="S1277" s="79"/>
      <c r="T1277" s="79"/>
      <c r="U1277" s="79"/>
      <c r="V1277" s="79"/>
      <c r="W1277" s="79"/>
      <c r="X1277" s="79"/>
      <c r="Y1277" s="79"/>
      <c r="Z1277" s="79"/>
      <c r="AA1277" s="79"/>
      <c r="AB1277" s="79"/>
      <c r="AC1277" s="79"/>
      <c r="AD1277" s="79"/>
      <c r="AE1277" s="79"/>
      <c r="AF1277" s="79"/>
      <c r="AG1277" s="79"/>
      <c r="AH1277" s="79"/>
      <c r="AI1277" s="79"/>
      <c r="AJ1277" s="79"/>
      <c r="AK1277" s="79"/>
      <c r="AL1277" s="79"/>
      <c r="AM1277" s="79"/>
      <c r="AN1277" s="79"/>
      <c r="AO1277" s="79"/>
      <c r="AP1277" s="79"/>
      <c r="AQ1277" s="79"/>
    </row>
    <row r="1278" spans="1:43" x14ac:dyDescent="0.25">
      <c r="A1278" s="20"/>
      <c r="B1278" s="267"/>
      <c r="C1278" s="268"/>
      <c r="D1278" s="266"/>
      <c r="E1278" s="266"/>
      <c r="F1278" s="477"/>
      <c r="M1278" s="79"/>
      <c r="N1278" s="79"/>
      <c r="O1278" s="79"/>
      <c r="P1278" s="79"/>
      <c r="Q1278" s="79"/>
      <c r="R1278" s="79"/>
      <c r="S1278" s="79"/>
      <c r="T1278" s="79"/>
      <c r="U1278" s="79"/>
      <c r="V1278" s="79"/>
      <c r="W1278" s="79"/>
      <c r="X1278" s="79"/>
      <c r="Y1278" s="79"/>
      <c r="Z1278" s="79"/>
      <c r="AA1278" s="79"/>
      <c r="AB1278" s="79"/>
      <c r="AC1278" s="79"/>
      <c r="AD1278" s="79"/>
      <c r="AE1278" s="79"/>
      <c r="AF1278" s="79"/>
      <c r="AG1278" s="79"/>
      <c r="AH1278" s="79"/>
      <c r="AI1278" s="79"/>
      <c r="AJ1278" s="79"/>
      <c r="AK1278" s="79"/>
      <c r="AL1278" s="79"/>
      <c r="AM1278" s="79"/>
      <c r="AN1278" s="79"/>
      <c r="AO1278" s="79"/>
      <c r="AP1278" s="79"/>
      <c r="AQ1278" s="79"/>
    </row>
    <row r="1279" spans="1:43" x14ac:dyDescent="0.25">
      <c r="A1279" s="20"/>
      <c r="B1279" s="267"/>
      <c r="C1279" s="268"/>
      <c r="D1279" s="266"/>
      <c r="E1279" s="266"/>
      <c r="F1279" s="477"/>
      <c r="M1279" s="79"/>
      <c r="N1279" s="79"/>
      <c r="O1279" s="79"/>
      <c r="P1279" s="79"/>
      <c r="Q1279" s="79"/>
      <c r="R1279" s="79"/>
      <c r="S1279" s="79"/>
      <c r="T1279" s="79"/>
      <c r="U1279" s="79"/>
      <c r="V1279" s="79"/>
      <c r="W1279" s="79"/>
      <c r="X1279" s="79"/>
      <c r="Y1279" s="79"/>
      <c r="Z1279" s="79"/>
      <c r="AA1279" s="79"/>
      <c r="AB1279" s="79"/>
      <c r="AC1279" s="79"/>
      <c r="AD1279" s="79"/>
      <c r="AE1279" s="79"/>
      <c r="AF1279" s="79"/>
      <c r="AG1279" s="79"/>
      <c r="AH1279" s="79"/>
      <c r="AI1279" s="79"/>
      <c r="AJ1279" s="79"/>
      <c r="AK1279" s="79"/>
      <c r="AL1279" s="79"/>
      <c r="AM1279" s="79"/>
      <c r="AN1279" s="79"/>
      <c r="AO1279" s="79"/>
      <c r="AP1279" s="79"/>
      <c r="AQ1279" s="79"/>
    </row>
    <row r="1280" spans="1:43" x14ac:dyDescent="0.25">
      <c r="A1280" s="20"/>
      <c r="B1280" s="267"/>
      <c r="C1280" s="268"/>
      <c r="D1280" s="266"/>
      <c r="E1280" s="266"/>
      <c r="F1280" s="477"/>
      <c r="M1280" s="79"/>
      <c r="N1280" s="79"/>
      <c r="O1280" s="79"/>
      <c r="P1280" s="79"/>
      <c r="Q1280" s="79"/>
      <c r="R1280" s="79"/>
      <c r="S1280" s="79"/>
      <c r="T1280" s="79"/>
      <c r="U1280" s="79"/>
      <c r="V1280" s="79"/>
      <c r="W1280" s="79"/>
      <c r="X1280" s="79"/>
      <c r="Y1280" s="79"/>
      <c r="Z1280" s="79"/>
      <c r="AA1280" s="79"/>
      <c r="AB1280" s="79"/>
      <c r="AC1280" s="79"/>
      <c r="AD1280" s="79"/>
      <c r="AE1280" s="79"/>
      <c r="AF1280" s="79"/>
      <c r="AG1280" s="79"/>
      <c r="AH1280" s="79"/>
      <c r="AI1280" s="79"/>
      <c r="AJ1280" s="79"/>
      <c r="AK1280" s="79"/>
      <c r="AL1280" s="79"/>
      <c r="AM1280" s="79"/>
      <c r="AN1280" s="79"/>
      <c r="AO1280" s="79"/>
      <c r="AP1280" s="79"/>
      <c r="AQ1280" s="79"/>
    </row>
    <row r="1281" spans="1:43" x14ac:dyDescent="0.25">
      <c r="A1281" s="20"/>
      <c r="B1281" s="267"/>
      <c r="C1281" s="268"/>
      <c r="D1281" s="266"/>
      <c r="E1281" s="266"/>
      <c r="F1281" s="477"/>
      <c r="M1281" s="79"/>
      <c r="N1281" s="79"/>
      <c r="O1281" s="79"/>
      <c r="P1281" s="79"/>
      <c r="Q1281" s="79"/>
      <c r="R1281" s="79"/>
      <c r="S1281" s="79"/>
      <c r="T1281" s="79"/>
      <c r="U1281" s="79"/>
      <c r="V1281" s="79"/>
      <c r="W1281" s="79"/>
      <c r="X1281" s="79"/>
      <c r="Y1281" s="79"/>
      <c r="Z1281" s="79"/>
      <c r="AA1281" s="79"/>
      <c r="AB1281" s="79"/>
      <c r="AC1281" s="79"/>
      <c r="AD1281" s="79"/>
      <c r="AE1281" s="79"/>
      <c r="AF1281" s="79"/>
      <c r="AG1281" s="79"/>
      <c r="AH1281" s="79"/>
      <c r="AI1281" s="79"/>
      <c r="AJ1281" s="79"/>
      <c r="AK1281" s="79"/>
      <c r="AL1281" s="79"/>
      <c r="AM1281" s="79"/>
      <c r="AN1281" s="79"/>
      <c r="AO1281" s="79"/>
      <c r="AP1281" s="79"/>
      <c r="AQ1281" s="79"/>
    </row>
    <row r="1282" spans="1:43" x14ac:dyDescent="0.25">
      <c r="A1282" s="20"/>
      <c r="B1282" s="267"/>
      <c r="C1282" s="268"/>
      <c r="D1282" s="266"/>
      <c r="E1282" s="266"/>
      <c r="F1282" s="477"/>
      <c r="M1282" s="79"/>
      <c r="N1282" s="79"/>
      <c r="O1282" s="79"/>
      <c r="P1282" s="79"/>
      <c r="Q1282" s="79"/>
      <c r="R1282" s="79"/>
      <c r="S1282" s="79"/>
      <c r="T1282" s="79"/>
      <c r="U1282" s="79"/>
      <c r="V1282" s="79"/>
      <c r="W1282" s="79"/>
      <c r="X1282" s="79"/>
      <c r="Y1282" s="79"/>
      <c r="Z1282" s="79"/>
      <c r="AA1282" s="79"/>
      <c r="AB1282" s="79"/>
      <c r="AC1282" s="79"/>
      <c r="AD1282" s="79"/>
      <c r="AE1282" s="79"/>
      <c r="AF1282" s="79"/>
      <c r="AG1282" s="79"/>
      <c r="AH1282" s="79"/>
      <c r="AI1282" s="79"/>
      <c r="AJ1282" s="79"/>
      <c r="AK1282" s="79"/>
      <c r="AL1282" s="79"/>
      <c r="AM1282" s="79"/>
      <c r="AN1282" s="79"/>
      <c r="AO1282" s="79"/>
      <c r="AP1282" s="79"/>
      <c r="AQ1282" s="79"/>
    </row>
    <row r="1283" spans="1:43" x14ac:dyDescent="0.25">
      <c r="A1283" s="20"/>
      <c r="B1283" s="267"/>
      <c r="C1283" s="268"/>
      <c r="D1283" s="266"/>
      <c r="E1283" s="266"/>
      <c r="F1283" s="477"/>
      <c r="M1283" s="79"/>
      <c r="N1283" s="79"/>
      <c r="O1283" s="79"/>
      <c r="P1283" s="79"/>
      <c r="Q1283" s="79"/>
      <c r="R1283" s="79"/>
      <c r="S1283" s="79"/>
      <c r="T1283" s="79"/>
      <c r="U1283" s="79"/>
      <c r="V1283" s="79"/>
      <c r="W1283" s="79"/>
      <c r="X1283" s="79"/>
      <c r="Y1283" s="79"/>
      <c r="Z1283" s="79"/>
      <c r="AA1283" s="79"/>
      <c r="AB1283" s="79"/>
      <c r="AC1283" s="79"/>
      <c r="AD1283" s="79"/>
      <c r="AE1283" s="79"/>
      <c r="AF1283" s="79"/>
      <c r="AG1283" s="79"/>
      <c r="AH1283" s="79"/>
      <c r="AI1283" s="79"/>
      <c r="AJ1283" s="79"/>
      <c r="AK1283" s="79"/>
      <c r="AL1283" s="79"/>
      <c r="AM1283" s="79"/>
      <c r="AN1283" s="79"/>
      <c r="AO1283" s="79"/>
      <c r="AP1283" s="79"/>
      <c r="AQ1283" s="79"/>
    </row>
    <row r="1284" spans="1:43" x14ac:dyDescent="0.25">
      <c r="A1284" s="20"/>
      <c r="B1284" s="267"/>
      <c r="C1284" s="268"/>
      <c r="D1284" s="266"/>
      <c r="E1284" s="266"/>
      <c r="F1284" s="477"/>
      <c r="M1284" s="79"/>
      <c r="N1284" s="79"/>
      <c r="O1284" s="79"/>
      <c r="P1284" s="79"/>
      <c r="Q1284" s="79"/>
      <c r="R1284" s="79"/>
      <c r="S1284" s="79"/>
      <c r="T1284" s="79"/>
      <c r="U1284" s="79"/>
      <c r="V1284" s="79"/>
      <c r="W1284" s="79"/>
      <c r="X1284" s="79"/>
      <c r="Y1284" s="79"/>
      <c r="Z1284" s="79"/>
      <c r="AA1284" s="79"/>
      <c r="AB1284" s="79"/>
      <c r="AC1284" s="79"/>
      <c r="AD1284" s="79"/>
      <c r="AE1284" s="79"/>
      <c r="AF1284" s="79"/>
      <c r="AG1284" s="79"/>
      <c r="AH1284" s="79"/>
      <c r="AI1284" s="79"/>
      <c r="AJ1284" s="79"/>
      <c r="AK1284" s="79"/>
      <c r="AL1284" s="79"/>
      <c r="AM1284" s="79"/>
      <c r="AN1284" s="79"/>
      <c r="AO1284" s="79"/>
      <c r="AP1284" s="79"/>
      <c r="AQ1284" s="79"/>
    </row>
    <row r="1285" spans="1:43" x14ac:dyDescent="0.25">
      <c r="A1285" s="20"/>
      <c r="B1285" s="267"/>
      <c r="C1285" s="268"/>
      <c r="D1285" s="266"/>
      <c r="E1285" s="266"/>
      <c r="F1285" s="477"/>
      <c r="M1285" s="79"/>
      <c r="N1285" s="79"/>
      <c r="O1285" s="79"/>
      <c r="P1285" s="79"/>
      <c r="Q1285" s="79"/>
      <c r="R1285" s="79"/>
      <c r="S1285" s="79"/>
      <c r="T1285" s="79"/>
      <c r="U1285" s="79"/>
      <c r="V1285" s="79"/>
      <c r="W1285" s="79"/>
      <c r="X1285" s="79"/>
      <c r="Y1285" s="79"/>
      <c r="Z1285" s="79"/>
      <c r="AA1285" s="79"/>
      <c r="AB1285" s="79"/>
      <c r="AC1285" s="79"/>
      <c r="AD1285" s="79"/>
      <c r="AE1285" s="79"/>
      <c r="AF1285" s="79"/>
      <c r="AG1285" s="79"/>
      <c r="AH1285" s="79"/>
      <c r="AI1285" s="79"/>
      <c r="AJ1285" s="79"/>
      <c r="AK1285" s="79"/>
      <c r="AL1285" s="79"/>
      <c r="AM1285" s="79"/>
      <c r="AN1285" s="79"/>
      <c r="AO1285" s="79"/>
      <c r="AP1285" s="79"/>
      <c r="AQ1285" s="79"/>
    </row>
    <row r="1286" spans="1:43" x14ac:dyDescent="0.25">
      <c r="A1286" s="20"/>
      <c r="B1286" s="267"/>
      <c r="C1286" s="268"/>
      <c r="D1286" s="266"/>
      <c r="E1286" s="266"/>
      <c r="F1286" s="477"/>
      <c r="M1286" s="79"/>
      <c r="N1286" s="79"/>
      <c r="O1286" s="79"/>
      <c r="P1286" s="79"/>
      <c r="Q1286" s="79"/>
      <c r="R1286" s="79"/>
      <c r="S1286" s="79"/>
      <c r="T1286" s="79"/>
      <c r="U1286" s="79"/>
      <c r="V1286" s="79"/>
      <c r="W1286" s="79"/>
      <c r="X1286" s="79"/>
      <c r="Y1286" s="79"/>
      <c r="Z1286" s="79"/>
      <c r="AA1286" s="79"/>
      <c r="AB1286" s="79"/>
      <c r="AC1286" s="79"/>
      <c r="AD1286" s="79"/>
      <c r="AE1286" s="79"/>
      <c r="AF1286" s="79"/>
      <c r="AG1286" s="79"/>
      <c r="AH1286" s="79"/>
      <c r="AI1286" s="79"/>
      <c r="AJ1286" s="79"/>
      <c r="AK1286" s="79"/>
      <c r="AL1286" s="79"/>
      <c r="AM1286" s="79"/>
      <c r="AN1286" s="79"/>
      <c r="AO1286" s="79"/>
      <c r="AP1286" s="79"/>
      <c r="AQ1286" s="79"/>
    </row>
    <row r="1287" spans="1:43" x14ac:dyDescent="0.25">
      <c r="A1287" s="20"/>
      <c r="B1287" s="267"/>
      <c r="C1287" s="268"/>
      <c r="D1287" s="266"/>
      <c r="E1287" s="266"/>
      <c r="F1287" s="477"/>
      <c r="M1287" s="79"/>
      <c r="N1287" s="79"/>
      <c r="O1287" s="79"/>
      <c r="P1287" s="79"/>
      <c r="Q1287" s="79"/>
      <c r="R1287" s="79"/>
      <c r="S1287" s="79"/>
      <c r="T1287" s="79"/>
      <c r="U1287" s="79"/>
      <c r="V1287" s="79"/>
      <c r="W1287" s="79"/>
      <c r="X1287" s="79"/>
      <c r="Y1287" s="79"/>
      <c r="Z1287" s="79"/>
      <c r="AA1287" s="79"/>
      <c r="AB1287" s="79"/>
      <c r="AC1287" s="79"/>
      <c r="AD1287" s="79"/>
      <c r="AE1287" s="79"/>
      <c r="AF1287" s="79"/>
      <c r="AG1287" s="79"/>
      <c r="AH1287" s="79"/>
      <c r="AI1287" s="79"/>
      <c r="AJ1287" s="79"/>
      <c r="AK1287" s="79"/>
      <c r="AL1287" s="79"/>
      <c r="AM1287" s="79"/>
      <c r="AN1287" s="79"/>
      <c r="AO1287" s="79"/>
      <c r="AP1287" s="79"/>
      <c r="AQ1287" s="79"/>
    </row>
    <row r="1288" spans="1:43" x14ac:dyDescent="0.25">
      <c r="A1288" s="20"/>
      <c r="B1288" s="267"/>
      <c r="C1288" s="268"/>
      <c r="D1288" s="266"/>
      <c r="E1288" s="266"/>
      <c r="F1288" s="477"/>
      <c r="M1288" s="79"/>
      <c r="N1288" s="79"/>
      <c r="O1288" s="79"/>
      <c r="P1288" s="79"/>
      <c r="Q1288" s="79"/>
      <c r="R1288" s="79"/>
      <c r="S1288" s="79"/>
      <c r="T1288" s="79"/>
      <c r="U1288" s="79"/>
      <c r="V1288" s="79"/>
      <c r="W1288" s="79"/>
      <c r="X1288" s="79"/>
      <c r="Y1288" s="79"/>
      <c r="Z1288" s="79"/>
      <c r="AA1288" s="79"/>
      <c r="AB1288" s="79"/>
      <c r="AC1288" s="79"/>
      <c r="AD1288" s="79"/>
      <c r="AE1288" s="79"/>
      <c r="AF1288" s="79"/>
      <c r="AG1288" s="79"/>
      <c r="AH1288" s="79"/>
      <c r="AI1288" s="79"/>
      <c r="AJ1288" s="79"/>
      <c r="AK1288" s="79"/>
      <c r="AL1288" s="79"/>
      <c r="AM1288" s="79"/>
      <c r="AN1288" s="79"/>
      <c r="AO1288" s="79"/>
      <c r="AP1288" s="79"/>
      <c r="AQ1288" s="79"/>
    </row>
    <row r="1289" spans="1:43" x14ac:dyDescent="0.25">
      <c r="A1289" s="20"/>
      <c r="B1289" s="267"/>
      <c r="C1289" s="268"/>
      <c r="D1289" s="266"/>
      <c r="E1289" s="266"/>
      <c r="F1289" s="477"/>
      <c r="M1289" s="79"/>
      <c r="N1289" s="79"/>
      <c r="O1289" s="79"/>
      <c r="P1289" s="79"/>
      <c r="Q1289" s="79"/>
      <c r="R1289" s="79"/>
      <c r="S1289" s="79"/>
      <c r="T1289" s="79"/>
      <c r="U1289" s="79"/>
      <c r="V1289" s="79"/>
      <c r="W1289" s="79"/>
      <c r="X1289" s="79"/>
      <c r="Y1289" s="79"/>
      <c r="Z1289" s="79"/>
      <c r="AA1289" s="79"/>
      <c r="AB1289" s="79"/>
      <c r="AC1289" s="79"/>
      <c r="AD1289" s="79"/>
      <c r="AE1289" s="79"/>
      <c r="AF1289" s="79"/>
      <c r="AG1289" s="79"/>
      <c r="AH1289" s="79"/>
      <c r="AI1289" s="79"/>
      <c r="AJ1289" s="79"/>
      <c r="AK1289" s="79"/>
      <c r="AL1289" s="79"/>
      <c r="AM1289" s="79"/>
      <c r="AN1289" s="79"/>
      <c r="AO1289" s="79"/>
      <c r="AP1289" s="79"/>
      <c r="AQ1289" s="79"/>
    </row>
    <row r="1290" spans="1:43" x14ac:dyDescent="0.25">
      <c r="A1290" s="20"/>
      <c r="B1290" s="267"/>
      <c r="C1290" s="268"/>
      <c r="D1290" s="266"/>
      <c r="E1290" s="266"/>
      <c r="F1290" s="477"/>
      <c r="M1290" s="79"/>
      <c r="N1290" s="79"/>
      <c r="O1290" s="79"/>
      <c r="P1290" s="79"/>
      <c r="Q1290" s="79"/>
      <c r="R1290" s="79"/>
      <c r="S1290" s="79"/>
      <c r="T1290" s="79"/>
      <c r="U1290" s="79"/>
      <c r="V1290" s="79"/>
      <c r="W1290" s="79"/>
      <c r="X1290" s="79"/>
      <c r="Y1290" s="79"/>
      <c r="Z1290" s="79"/>
      <c r="AA1290" s="79"/>
      <c r="AB1290" s="79"/>
      <c r="AC1290" s="79"/>
      <c r="AD1290" s="79"/>
      <c r="AE1290" s="79"/>
      <c r="AF1290" s="79"/>
      <c r="AG1290" s="79"/>
      <c r="AH1290" s="79"/>
      <c r="AI1290" s="79"/>
      <c r="AJ1290" s="79"/>
      <c r="AK1290" s="79"/>
      <c r="AL1290" s="79"/>
      <c r="AM1290" s="79"/>
      <c r="AN1290" s="79"/>
      <c r="AO1290" s="79"/>
      <c r="AP1290" s="79"/>
      <c r="AQ1290" s="79"/>
    </row>
    <row r="1291" spans="1:43" x14ac:dyDescent="0.25">
      <c r="A1291" s="20"/>
      <c r="B1291" s="267"/>
      <c r="C1291" s="268"/>
      <c r="D1291" s="266"/>
      <c r="E1291" s="266"/>
      <c r="F1291" s="477"/>
      <c r="M1291" s="79"/>
      <c r="N1291" s="79"/>
      <c r="O1291" s="79"/>
      <c r="P1291" s="79"/>
      <c r="Q1291" s="79"/>
      <c r="R1291" s="79"/>
      <c r="S1291" s="79"/>
      <c r="T1291" s="79"/>
      <c r="U1291" s="79"/>
      <c r="V1291" s="79"/>
      <c r="W1291" s="79"/>
      <c r="X1291" s="79"/>
      <c r="Y1291" s="79"/>
      <c r="Z1291" s="79"/>
      <c r="AA1291" s="79"/>
      <c r="AB1291" s="79"/>
      <c r="AC1291" s="79"/>
      <c r="AD1291" s="79"/>
      <c r="AE1291" s="79"/>
      <c r="AF1291" s="79"/>
      <c r="AG1291" s="79"/>
      <c r="AH1291" s="79"/>
      <c r="AI1291" s="79"/>
      <c r="AJ1291" s="79"/>
      <c r="AK1291" s="79"/>
      <c r="AL1291" s="79"/>
      <c r="AM1291" s="79"/>
      <c r="AN1291" s="79"/>
      <c r="AO1291" s="79"/>
      <c r="AP1291" s="79"/>
      <c r="AQ1291" s="79"/>
    </row>
    <row r="1292" spans="1:43" x14ac:dyDescent="0.25">
      <c r="A1292" s="20"/>
      <c r="B1292" s="267"/>
      <c r="C1292" s="268"/>
      <c r="D1292" s="266"/>
      <c r="E1292" s="266"/>
      <c r="F1292" s="477"/>
      <c r="M1292" s="79"/>
      <c r="N1292" s="79"/>
      <c r="O1292" s="79"/>
      <c r="P1292" s="79"/>
      <c r="Q1292" s="79"/>
      <c r="R1292" s="79"/>
      <c r="S1292" s="79"/>
      <c r="T1292" s="79"/>
      <c r="U1292" s="79"/>
      <c r="V1292" s="79"/>
      <c r="W1292" s="79"/>
      <c r="X1292" s="79"/>
      <c r="Y1292" s="79"/>
      <c r="Z1292" s="79"/>
      <c r="AA1292" s="79"/>
      <c r="AB1292" s="79"/>
      <c r="AC1292" s="79"/>
      <c r="AD1292" s="79"/>
      <c r="AE1292" s="79"/>
      <c r="AF1292" s="79"/>
      <c r="AG1292" s="79"/>
      <c r="AH1292" s="79"/>
      <c r="AI1292" s="79"/>
      <c r="AJ1292" s="79"/>
      <c r="AK1292" s="79"/>
      <c r="AL1292" s="79"/>
      <c r="AM1292" s="79"/>
      <c r="AN1292" s="79"/>
      <c r="AO1292" s="79"/>
      <c r="AP1292" s="79"/>
      <c r="AQ1292" s="79"/>
    </row>
    <row r="1293" spans="1:43" x14ac:dyDescent="0.25">
      <c r="A1293" s="20"/>
      <c r="B1293" s="267"/>
      <c r="C1293" s="268"/>
      <c r="D1293" s="266"/>
      <c r="E1293" s="266"/>
      <c r="F1293" s="477"/>
      <c r="M1293" s="79"/>
      <c r="N1293" s="79"/>
      <c r="O1293" s="79"/>
      <c r="P1293" s="79"/>
      <c r="Q1293" s="79"/>
      <c r="R1293" s="79"/>
      <c r="S1293" s="79"/>
      <c r="T1293" s="79"/>
      <c r="U1293" s="79"/>
      <c r="V1293" s="79"/>
      <c r="W1293" s="79"/>
      <c r="X1293" s="79"/>
      <c r="Y1293" s="79"/>
      <c r="Z1293" s="79"/>
      <c r="AA1293" s="79"/>
      <c r="AB1293" s="79"/>
      <c r="AC1293" s="79"/>
      <c r="AD1293" s="79"/>
      <c r="AE1293" s="79"/>
      <c r="AF1293" s="79"/>
      <c r="AG1293" s="79"/>
      <c r="AH1293" s="79"/>
      <c r="AI1293" s="79"/>
      <c r="AJ1293" s="79"/>
      <c r="AK1293" s="79"/>
      <c r="AL1293" s="79"/>
      <c r="AM1293" s="79"/>
      <c r="AN1293" s="79"/>
      <c r="AO1293" s="79"/>
      <c r="AP1293" s="79"/>
      <c r="AQ1293" s="79"/>
    </row>
    <row r="1294" spans="1:43" x14ac:dyDescent="0.25">
      <c r="A1294" s="20"/>
      <c r="B1294" s="267"/>
      <c r="C1294" s="268"/>
      <c r="D1294" s="266"/>
      <c r="E1294" s="266"/>
      <c r="F1294" s="477"/>
      <c r="M1294" s="79"/>
      <c r="N1294" s="79"/>
      <c r="O1294" s="79"/>
      <c r="P1294" s="79"/>
      <c r="Q1294" s="79"/>
      <c r="R1294" s="79"/>
      <c r="S1294" s="79"/>
      <c r="T1294" s="79"/>
      <c r="U1294" s="79"/>
      <c r="V1294" s="79"/>
      <c r="W1294" s="79"/>
      <c r="X1294" s="79"/>
      <c r="Y1294" s="79"/>
      <c r="Z1294" s="79"/>
      <c r="AA1294" s="79"/>
      <c r="AB1294" s="79"/>
      <c r="AC1294" s="79"/>
      <c r="AD1294" s="79"/>
      <c r="AE1294" s="79"/>
      <c r="AF1294" s="79"/>
      <c r="AG1294" s="79"/>
      <c r="AH1294" s="79"/>
      <c r="AI1294" s="79"/>
      <c r="AJ1294" s="79"/>
      <c r="AK1294" s="79"/>
      <c r="AL1294" s="79"/>
      <c r="AM1294" s="79"/>
      <c r="AN1294" s="79"/>
      <c r="AO1294" s="79"/>
      <c r="AP1294" s="79"/>
      <c r="AQ1294" s="79"/>
    </row>
    <row r="1295" spans="1:43" x14ac:dyDescent="0.25">
      <c r="A1295" s="20"/>
      <c r="B1295" s="20"/>
      <c r="C1295" s="19"/>
      <c r="D1295" s="35"/>
      <c r="E1295" s="19"/>
      <c r="M1295" s="79"/>
      <c r="N1295" s="79"/>
      <c r="O1295" s="79"/>
      <c r="P1295" s="79"/>
      <c r="Q1295" s="79"/>
      <c r="R1295" s="79"/>
      <c r="S1295" s="79"/>
      <c r="T1295" s="79"/>
      <c r="U1295" s="79"/>
      <c r="V1295" s="79"/>
      <c r="W1295" s="79"/>
      <c r="X1295" s="79"/>
      <c r="Y1295" s="79"/>
      <c r="Z1295" s="79"/>
      <c r="AA1295" s="79"/>
      <c r="AB1295" s="79"/>
      <c r="AC1295" s="79"/>
      <c r="AD1295" s="79"/>
      <c r="AE1295" s="79"/>
      <c r="AF1295" s="79"/>
      <c r="AG1295" s="79"/>
      <c r="AH1295" s="79"/>
      <c r="AI1295" s="79"/>
      <c r="AJ1295" s="79"/>
      <c r="AK1295" s="79"/>
      <c r="AL1295" s="79"/>
      <c r="AM1295" s="79"/>
      <c r="AN1295" s="79"/>
      <c r="AO1295" s="79"/>
      <c r="AP1295" s="79"/>
      <c r="AQ1295" s="79"/>
    </row>
    <row r="1296" spans="1:43" x14ac:dyDescent="0.25">
      <c r="A1296" s="20"/>
      <c r="B1296" s="20"/>
      <c r="C1296" s="19"/>
      <c r="D1296" s="35"/>
      <c r="E1296" s="19"/>
      <c r="M1296" s="79"/>
      <c r="N1296" s="79"/>
      <c r="O1296" s="79"/>
      <c r="P1296" s="79"/>
      <c r="Q1296" s="79"/>
      <c r="R1296" s="79"/>
      <c r="S1296" s="79"/>
      <c r="T1296" s="79"/>
      <c r="U1296" s="79"/>
      <c r="V1296" s="79"/>
      <c r="W1296" s="79"/>
      <c r="X1296" s="79"/>
      <c r="Y1296" s="79"/>
      <c r="Z1296" s="79"/>
      <c r="AA1296" s="79"/>
      <c r="AB1296" s="79"/>
      <c r="AC1296" s="79"/>
      <c r="AD1296" s="79"/>
      <c r="AE1296" s="79"/>
      <c r="AF1296" s="79"/>
      <c r="AG1296" s="79"/>
      <c r="AH1296" s="79"/>
      <c r="AI1296" s="79"/>
      <c r="AJ1296" s="79"/>
      <c r="AK1296" s="79"/>
      <c r="AL1296" s="79"/>
      <c r="AM1296" s="79"/>
      <c r="AN1296" s="79"/>
      <c r="AO1296" s="79"/>
      <c r="AP1296" s="79"/>
      <c r="AQ1296" s="79"/>
    </row>
    <row r="1297" spans="1:43" x14ac:dyDescent="0.25">
      <c r="A1297" s="20"/>
      <c r="B1297" s="20"/>
      <c r="C1297" s="19"/>
      <c r="D1297" s="35"/>
      <c r="E1297" s="19"/>
      <c r="M1297" s="79"/>
      <c r="N1297" s="79"/>
      <c r="O1297" s="79"/>
      <c r="P1297" s="79"/>
      <c r="Q1297" s="79"/>
      <c r="R1297" s="79"/>
      <c r="S1297" s="79"/>
      <c r="T1297" s="79"/>
      <c r="U1297" s="79"/>
      <c r="V1297" s="79"/>
      <c r="W1297" s="79"/>
      <c r="X1297" s="79"/>
      <c r="Y1297" s="79"/>
      <c r="Z1297" s="79"/>
      <c r="AA1297" s="79"/>
      <c r="AB1297" s="79"/>
      <c r="AC1297" s="79"/>
      <c r="AD1297" s="79"/>
      <c r="AE1297" s="79"/>
      <c r="AF1297" s="79"/>
      <c r="AG1297" s="79"/>
      <c r="AH1297" s="79"/>
      <c r="AI1297" s="79"/>
      <c r="AJ1297" s="79"/>
      <c r="AK1297" s="79"/>
      <c r="AL1297" s="79"/>
      <c r="AM1297" s="79"/>
      <c r="AN1297" s="79"/>
      <c r="AO1297" s="79"/>
      <c r="AP1297" s="79"/>
      <c r="AQ1297" s="79"/>
    </row>
    <row r="1298" spans="1:43" x14ac:dyDescent="0.25">
      <c r="A1298" s="20"/>
      <c r="B1298" s="20"/>
      <c r="C1298" s="19"/>
      <c r="D1298" s="35"/>
      <c r="E1298" s="19"/>
      <c r="M1298" s="79"/>
      <c r="N1298" s="79"/>
      <c r="O1298" s="79"/>
      <c r="P1298" s="79"/>
      <c r="Q1298" s="79"/>
      <c r="R1298" s="79"/>
      <c r="S1298" s="79"/>
      <c r="T1298" s="79"/>
      <c r="U1298" s="79"/>
      <c r="V1298" s="79"/>
      <c r="W1298" s="79"/>
      <c r="X1298" s="79"/>
      <c r="Y1298" s="79"/>
      <c r="Z1298" s="79"/>
      <c r="AA1298" s="79"/>
      <c r="AB1298" s="79"/>
      <c r="AC1298" s="79"/>
      <c r="AD1298" s="79"/>
      <c r="AE1298" s="79"/>
      <c r="AF1298" s="79"/>
      <c r="AG1298" s="79"/>
      <c r="AH1298" s="79"/>
      <c r="AI1298" s="79"/>
      <c r="AJ1298" s="79"/>
      <c r="AK1298" s="79"/>
      <c r="AL1298" s="79"/>
      <c r="AM1298" s="79"/>
      <c r="AN1298" s="79"/>
      <c r="AO1298" s="79"/>
      <c r="AP1298" s="79"/>
      <c r="AQ1298" s="79"/>
    </row>
    <row r="1299" spans="1:43" x14ac:dyDescent="0.25">
      <c r="A1299" s="20"/>
      <c r="B1299" s="20"/>
      <c r="C1299" s="19"/>
      <c r="D1299" s="35"/>
      <c r="E1299" s="19"/>
      <c r="M1299" s="79"/>
      <c r="N1299" s="79"/>
      <c r="O1299" s="79"/>
      <c r="P1299" s="79"/>
      <c r="Q1299" s="79"/>
      <c r="R1299" s="79"/>
      <c r="S1299" s="79"/>
      <c r="T1299" s="79"/>
      <c r="U1299" s="79"/>
      <c r="V1299" s="79"/>
      <c r="W1299" s="79"/>
      <c r="X1299" s="79"/>
      <c r="Y1299" s="79"/>
      <c r="Z1299" s="79"/>
      <c r="AA1299" s="79"/>
      <c r="AB1299" s="79"/>
      <c r="AC1299" s="79"/>
      <c r="AD1299" s="79"/>
      <c r="AE1299" s="79"/>
      <c r="AF1299" s="79"/>
      <c r="AG1299" s="79"/>
      <c r="AH1299" s="79"/>
      <c r="AI1299" s="79"/>
      <c r="AJ1299" s="79"/>
      <c r="AK1299" s="79"/>
      <c r="AL1299" s="79"/>
      <c r="AM1299" s="79"/>
      <c r="AN1299" s="79"/>
      <c r="AO1299" s="79"/>
      <c r="AP1299" s="79"/>
      <c r="AQ1299" s="79"/>
    </row>
    <row r="1300" spans="1:43" x14ac:dyDescent="0.25">
      <c r="A1300" s="20"/>
      <c r="B1300" s="20"/>
      <c r="C1300" s="19"/>
      <c r="D1300" s="35"/>
      <c r="E1300" s="19"/>
      <c r="M1300" s="79"/>
      <c r="N1300" s="79"/>
      <c r="O1300" s="79"/>
      <c r="P1300" s="79"/>
      <c r="Q1300" s="79"/>
      <c r="R1300" s="79"/>
      <c r="S1300" s="79"/>
      <c r="T1300" s="79"/>
      <c r="U1300" s="79"/>
      <c r="V1300" s="79"/>
      <c r="W1300" s="79"/>
      <c r="X1300" s="79"/>
      <c r="Y1300" s="79"/>
      <c r="Z1300" s="79"/>
      <c r="AA1300" s="79"/>
      <c r="AB1300" s="79"/>
      <c r="AC1300" s="79"/>
      <c r="AD1300" s="79"/>
      <c r="AE1300" s="79"/>
      <c r="AF1300" s="79"/>
      <c r="AG1300" s="79"/>
      <c r="AH1300" s="79"/>
      <c r="AI1300" s="79"/>
      <c r="AJ1300" s="79"/>
      <c r="AK1300" s="79"/>
      <c r="AL1300" s="79"/>
      <c r="AM1300" s="79"/>
      <c r="AN1300" s="79"/>
      <c r="AO1300" s="79"/>
      <c r="AP1300" s="79"/>
      <c r="AQ1300" s="79"/>
    </row>
    <row r="1301" spans="1:43" x14ac:dyDescent="0.25">
      <c r="A1301" s="20"/>
      <c r="B1301" s="20"/>
      <c r="C1301" s="19"/>
      <c r="D1301" s="35"/>
      <c r="E1301" s="19"/>
      <c r="M1301" s="79"/>
      <c r="N1301" s="79"/>
      <c r="O1301" s="79"/>
      <c r="P1301" s="79"/>
      <c r="Q1301" s="79"/>
      <c r="R1301" s="79"/>
      <c r="S1301" s="79"/>
      <c r="T1301" s="79"/>
      <c r="U1301" s="79"/>
      <c r="V1301" s="79"/>
      <c r="W1301" s="79"/>
      <c r="X1301" s="79"/>
      <c r="Y1301" s="79"/>
      <c r="Z1301" s="79"/>
      <c r="AA1301" s="79"/>
      <c r="AB1301" s="79"/>
      <c r="AC1301" s="79"/>
      <c r="AD1301" s="79"/>
      <c r="AE1301" s="79"/>
      <c r="AF1301" s="79"/>
      <c r="AG1301" s="79"/>
      <c r="AH1301" s="79"/>
      <c r="AI1301" s="79"/>
      <c r="AJ1301" s="79"/>
      <c r="AK1301" s="79"/>
      <c r="AL1301" s="79"/>
      <c r="AM1301" s="79"/>
      <c r="AN1301" s="79"/>
      <c r="AO1301" s="79"/>
      <c r="AP1301" s="79"/>
      <c r="AQ1301" s="79"/>
    </row>
    <row r="1302" spans="1:43" x14ac:dyDescent="0.25">
      <c r="A1302" s="20"/>
      <c r="B1302" s="20"/>
      <c r="C1302" s="19"/>
      <c r="D1302" s="35"/>
      <c r="E1302" s="19"/>
      <c r="M1302" s="79"/>
      <c r="N1302" s="79"/>
      <c r="O1302" s="79"/>
      <c r="P1302" s="79"/>
      <c r="Q1302" s="79"/>
      <c r="R1302" s="79"/>
      <c r="S1302" s="79"/>
      <c r="T1302" s="79"/>
      <c r="U1302" s="79"/>
      <c r="V1302" s="79"/>
      <c r="W1302" s="79"/>
      <c r="X1302" s="79"/>
      <c r="Y1302" s="79"/>
      <c r="Z1302" s="79"/>
      <c r="AA1302" s="79"/>
      <c r="AB1302" s="79"/>
      <c r="AC1302" s="79"/>
      <c r="AD1302" s="79"/>
      <c r="AE1302" s="79"/>
      <c r="AF1302" s="79"/>
      <c r="AG1302" s="79"/>
      <c r="AH1302" s="79"/>
      <c r="AI1302" s="79"/>
      <c r="AJ1302" s="79"/>
      <c r="AK1302" s="79"/>
      <c r="AL1302" s="79"/>
      <c r="AM1302" s="79"/>
      <c r="AN1302" s="79"/>
      <c r="AO1302" s="79"/>
      <c r="AP1302" s="79"/>
      <c r="AQ1302" s="79"/>
    </row>
    <row r="1303" spans="1:43" x14ac:dyDescent="0.25">
      <c r="A1303" s="20"/>
      <c r="B1303" s="20"/>
      <c r="C1303" s="19"/>
      <c r="D1303" s="35"/>
      <c r="E1303" s="19"/>
      <c r="M1303" s="79"/>
      <c r="N1303" s="79"/>
      <c r="O1303" s="79"/>
      <c r="P1303" s="79"/>
      <c r="Q1303" s="79"/>
      <c r="R1303" s="79"/>
      <c r="S1303" s="79"/>
      <c r="T1303" s="79"/>
      <c r="U1303" s="79"/>
      <c r="V1303" s="79"/>
      <c r="W1303" s="79"/>
      <c r="X1303" s="79"/>
      <c r="Y1303" s="79"/>
      <c r="Z1303" s="79"/>
      <c r="AA1303" s="79"/>
      <c r="AB1303" s="79"/>
      <c r="AC1303" s="79"/>
      <c r="AD1303" s="79"/>
      <c r="AE1303" s="79"/>
      <c r="AF1303" s="79"/>
      <c r="AG1303" s="79"/>
      <c r="AH1303" s="79"/>
      <c r="AI1303" s="79"/>
      <c r="AJ1303" s="79"/>
      <c r="AK1303" s="79"/>
      <c r="AL1303" s="79"/>
      <c r="AM1303" s="79"/>
      <c r="AN1303" s="79"/>
      <c r="AO1303" s="79"/>
      <c r="AP1303" s="79"/>
      <c r="AQ1303" s="79"/>
    </row>
    <row r="1304" spans="1:43" x14ac:dyDescent="0.25">
      <c r="A1304" s="20"/>
      <c r="B1304" s="20"/>
      <c r="C1304" s="19"/>
      <c r="D1304" s="35"/>
      <c r="E1304" s="19"/>
      <c r="M1304" s="79"/>
      <c r="N1304" s="79"/>
      <c r="O1304" s="79"/>
      <c r="P1304" s="79"/>
      <c r="Q1304" s="79"/>
      <c r="R1304" s="79"/>
      <c r="S1304" s="79"/>
      <c r="T1304" s="79"/>
      <c r="U1304" s="79"/>
      <c r="V1304" s="79"/>
      <c r="W1304" s="79"/>
      <c r="X1304" s="79"/>
      <c r="Y1304" s="79"/>
      <c r="Z1304" s="79"/>
      <c r="AA1304" s="79"/>
      <c r="AB1304" s="79"/>
      <c r="AC1304" s="79"/>
      <c r="AD1304" s="79"/>
      <c r="AE1304" s="79"/>
      <c r="AF1304" s="79"/>
      <c r="AG1304" s="79"/>
      <c r="AH1304" s="79"/>
      <c r="AI1304" s="79"/>
      <c r="AJ1304" s="79"/>
      <c r="AK1304" s="79"/>
      <c r="AL1304" s="79"/>
      <c r="AM1304" s="79"/>
      <c r="AN1304" s="79"/>
      <c r="AO1304" s="79"/>
      <c r="AP1304" s="79"/>
      <c r="AQ1304" s="79"/>
    </row>
    <row r="1305" spans="1:43" x14ac:dyDescent="0.25">
      <c r="A1305" s="20"/>
      <c r="B1305" s="20"/>
      <c r="C1305" s="19"/>
      <c r="D1305" s="35"/>
      <c r="E1305" s="19"/>
      <c r="M1305" s="79"/>
      <c r="N1305" s="79"/>
      <c r="O1305" s="79"/>
      <c r="P1305" s="79"/>
      <c r="Q1305" s="79"/>
      <c r="R1305" s="79"/>
      <c r="S1305" s="79"/>
      <c r="T1305" s="79"/>
      <c r="U1305" s="79"/>
      <c r="V1305" s="79"/>
      <c r="W1305" s="79"/>
      <c r="X1305" s="79"/>
      <c r="Y1305" s="79"/>
      <c r="Z1305" s="79"/>
      <c r="AA1305" s="79"/>
      <c r="AB1305" s="79"/>
      <c r="AC1305" s="79"/>
      <c r="AD1305" s="79"/>
      <c r="AE1305" s="79"/>
      <c r="AF1305" s="79"/>
      <c r="AG1305" s="79"/>
      <c r="AH1305" s="79"/>
      <c r="AI1305" s="79"/>
      <c r="AJ1305" s="79"/>
      <c r="AK1305" s="79"/>
      <c r="AL1305" s="79"/>
      <c r="AM1305" s="79"/>
      <c r="AN1305" s="79"/>
      <c r="AO1305" s="79"/>
      <c r="AP1305" s="79"/>
      <c r="AQ1305" s="79"/>
    </row>
    <row r="1306" spans="1:43" x14ac:dyDescent="0.25">
      <c r="A1306" s="20"/>
      <c r="B1306" s="20"/>
      <c r="C1306" s="19"/>
      <c r="D1306" s="35"/>
      <c r="E1306" s="19"/>
      <c r="M1306" s="79"/>
      <c r="N1306" s="79"/>
      <c r="O1306" s="79"/>
      <c r="P1306" s="79"/>
      <c r="Q1306" s="79"/>
      <c r="R1306" s="79"/>
      <c r="S1306" s="79"/>
      <c r="T1306" s="79"/>
      <c r="U1306" s="79"/>
      <c r="V1306" s="79"/>
      <c r="W1306" s="79"/>
      <c r="X1306" s="79"/>
      <c r="Y1306" s="79"/>
      <c r="Z1306" s="79"/>
      <c r="AA1306" s="79"/>
      <c r="AB1306" s="79"/>
      <c r="AC1306" s="79"/>
      <c r="AD1306" s="79"/>
      <c r="AE1306" s="79"/>
      <c r="AF1306" s="79"/>
      <c r="AG1306" s="79"/>
      <c r="AH1306" s="79"/>
      <c r="AI1306" s="79"/>
      <c r="AJ1306" s="79"/>
      <c r="AK1306" s="79"/>
      <c r="AL1306" s="79"/>
      <c r="AM1306" s="79"/>
      <c r="AN1306" s="79"/>
      <c r="AO1306" s="79"/>
      <c r="AP1306" s="79"/>
      <c r="AQ1306" s="79"/>
    </row>
    <row r="1307" spans="1:43" x14ac:dyDescent="0.25">
      <c r="A1307" s="20"/>
      <c r="B1307" s="20"/>
      <c r="C1307" s="19"/>
      <c r="D1307" s="35"/>
      <c r="E1307" s="19"/>
      <c r="M1307" s="79"/>
      <c r="N1307" s="79"/>
      <c r="O1307" s="79"/>
      <c r="P1307" s="79"/>
      <c r="Q1307" s="79"/>
      <c r="R1307" s="79"/>
      <c r="S1307" s="79"/>
      <c r="T1307" s="79"/>
      <c r="U1307" s="79"/>
      <c r="V1307" s="79"/>
      <c r="W1307" s="79"/>
      <c r="X1307" s="79"/>
      <c r="Y1307" s="79"/>
      <c r="Z1307" s="79"/>
      <c r="AA1307" s="79"/>
      <c r="AB1307" s="79"/>
      <c r="AC1307" s="79"/>
      <c r="AD1307" s="79"/>
      <c r="AE1307" s="79"/>
      <c r="AF1307" s="79"/>
      <c r="AG1307" s="79"/>
      <c r="AH1307" s="79"/>
      <c r="AI1307" s="79"/>
      <c r="AJ1307" s="79"/>
      <c r="AK1307" s="79"/>
      <c r="AL1307" s="79"/>
      <c r="AM1307" s="79"/>
      <c r="AN1307" s="79"/>
      <c r="AO1307" s="79"/>
      <c r="AP1307" s="79"/>
      <c r="AQ1307" s="79"/>
    </row>
    <row r="1308" spans="1:43" x14ac:dyDescent="0.25">
      <c r="A1308" s="20"/>
      <c r="B1308" s="20"/>
      <c r="C1308" s="19"/>
      <c r="D1308" s="35"/>
      <c r="E1308" s="19"/>
      <c r="M1308" s="79"/>
      <c r="N1308" s="79"/>
      <c r="O1308" s="79"/>
      <c r="P1308" s="79"/>
      <c r="Q1308" s="79"/>
      <c r="R1308" s="79"/>
      <c r="S1308" s="79"/>
      <c r="T1308" s="79"/>
      <c r="U1308" s="79"/>
      <c r="V1308" s="79"/>
      <c r="W1308" s="79"/>
      <c r="X1308" s="79"/>
      <c r="Y1308" s="79"/>
      <c r="Z1308" s="79"/>
      <c r="AA1308" s="79"/>
      <c r="AB1308" s="79"/>
      <c r="AC1308" s="79"/>
      <c r="AD1308" s="79"/>
      <c r="AE1308" s="79"/>
      <c r="AF1308" s="79"/>
      <c r="AG1308" s="79"/>
      <c r="AH1308" s="79"/>
      <c r="AI1308" s="79"/>
      <c r="AJ1308" s="79"/>
      <c r="AK1308" s="79"/>
      <c r="AL1308" s="79"/>
      <c r="AM1308" s="79"/>
      <c r="AN1308" s="79"/>
      <c r="AO1308" s="79"/>
      <c r="AP1308" s="79"/>
      <c r="AQ1308" s="79"/>
    </row>
    <row r="1309" spans="1:43" x14ac:dyDescent="0.25">
      <c r="A1309" s="20"/>
      <c r="B1309" s="20"/>
      <c r="C1309" s="19"/>
      <c r="D1309" s="35"/>
      <c r="E1309" s="19"/>
      <c r="M1309" s="79"/>
      <c r="N1309" s="79"/>
      <c r="O1309" s="79"/>
      <c r="P1309" s="79"/>
      <c r="Q1309" s="79"/>
      <c r="R1309" s="79"/>
      <c r="S1309" s="79"/>
      <c r="T1309" s="79"/>
      <c r="U1309" s="79"/>
      <c r="V1309" s="79"/>
      <c r="W1309" s="79"/>
      <c r="X1309" s="79"/>
      <c r="Y1309" s="79"/>
      <c r="Z1309" s="79"/>
      <c r="AA1309" s="79"/>
      <c r="AB1309" s="79"/>
      <c r="AC1309" s="79"/>
      <c r="AD1309" s="79"/>
      <c r="AE1309" s="79"/>
      <c r="AF1309" s="79"/>
      <c r="AG1309" s="79"/>
      <c r="AH1309" s="79"/>
      <c r="AI1309" s="79"/>
      <c r="AJ1309" s="79"/>
      <c r="AK1309" s="79"/>
      <c r="AL1309" s="79"/>
      <c r="AM1309" s="79"/>
      <c r="AN1309" s="79"/>
      <c r="AO1309" s="79"/>
      <c r="AP1309" s="79"/>
      <c r="AQ1309" s="79"/>
    </row>
    <row r="1310" spans="1:43" x14ac:dyDescent="0.25">
      <c r="A1310" s="20"/>
      <c r="B1310" s="20"/>
      <c r="C1310" s="19"/>
      <c r="D1310" s="35"/>
      <c r="E1310" s="19"/>
      <c r="M1310" s="79"/>
      <c r="N1310" s="79"/>
      <c r="O1310" s="79"/>
      <c r="P1310" s="79"/>
      <c r="Q1310" s="79"/>
      <c r="R1310" s="79"/>
      <c r="S1310" s="79"/>
      <c r="T1310" s="79"/>
      <c r="U1310" s="79"/>
      <c r="V1310" s="79"/>
      <c r="W1310" s="79"/>
      <c r="X1310" s="79"/>
      <c r="Y1310" s="79"/>
      <c r="Z1310" s="79"/>
      <c r="AA1310" s="79"/>
      <c r="AB1310" s="79"/>
      <c r="AC1310" s="79"/>
      <c r="AD1310" s="79"/>
      <c r="AE1310" s="79"/>
      <c r="AF1310" s="79"/>
      <c r="AG1310" s="79"/>
      <c r="AH1310" s="79"/>
      <c r="AI1310" s="79"/>
      <c r="AJ1310" s="79"/>
      <c r="AK1310" s="79"/>
      <c r="AL1310" s="79"/>
      <c r="AM1310" s="79"/>
      <c r="AN1310" s="79"/>
      <c r="AO1310" s="79"/>
      <c r="AP1310" s="79"/>
      <c r="AQ1310" s="79"/>
    </row>
    <row r="1311" spans="1:43" x14ac:dyDescent="0.25">
      <c r="A1311" s="20"/>
      <c r="B1311" s="20"/>
      <c r="C1311" s="19"/>
      <c r="D1311" s="35"/>
      <c r="E1311" s="19"/>
      <c r="M1311" s="79"/>
      <c r="N1311" s="79"/>
      <c r="O1311" s="79"/>
      <c r="P1311" s="79"/>
      <c r="Q1311" s="79"/>
      <c r="R1311" s="79"/>
      <c r="S1311" s="79"/>
      <c r="T1311" s="79"/>
      <c r="U1311" s="79"/>
      <c r="V1311" s="79"/>
      <c r="W1311" s="79"/>
      <c r="X1311" s="79"/>
      <c r="Y1311" s="79"/>
      <c r="Z1311" s="79"/>
      <c r="AA1311" s="79"/>
      <c r="AB1311" s="79"/>
      <c r="AC1311" s="79"/>
      <c r="AD1311" s="79"/>
      <c r="AE1311" s="79"/>
      <c r="AF1311" s="79"/>
      <c r="AG1311" s="79"/>
      <c r="AH1311" s="79"/>
      <c r="AI1311" s="79"/>
      <c r="AJ1311" s="79"/>
      <c r="AK1311" s="79"/>
      <c r="AL1311" s="79"/>
      <c r="AM1311" s="79"/>
      <c r="AN1311" s="79"/>
      <c r="AO1311" s="79"/>
      <c r="AP1311" s="79"/>
      <c r="AQ1311" s="79"/>
    </row>
    <row r="1312" spans="1:43" x14ac:dyDescent="0.25">
      <c r="A1312" s="20"/>
      <c r="B1312" s="20"/>
      <c r="C1312" s="19"/>
      <c r="D1312" s="35"/>
      <c r="E1312" s="19"/>
      <c r="M1312" s="79"/>
      <c r="N1312" s="79"/>
      <c r="O1312" s="79"/>
      <c r="P1312" s="79"/>
      <c r="Q1312" s="79"/>
      <c r="R1312" s="79"/>
      <c r="S1312" s="79"/>
      <c r="T1312" s="79"/>
      <c r="U1312" s="79"/>
      <c r="V1312" s="79"/>
      <c r="W1312" s="79"/>
      <c r="X1312" s="79"/>
      <c r="Y1312" s="79"/>
      <c r="Z1312" s="79"/>
      <c r="AA1312" s="79"/>
      <c r="AB1312" s="79"/>
      <c r="AC1312" s="79"/>
      <c r="AD1312" s="79"/>
      <c r="AE1312" s="79"/>
      <c r="AF1312" s="79"/>
      <c r="AG1312" s="79"/>
      <c r="AH1312" s="79"/>
      <c r="AI1312" s="79"/>
      <c r="AJ1312" s="79"/>
      <c r="AK1312" s="79"/>
      <c r="AL1312" s="79"/>
      <c r="AM1312" s="79"/>
      <c r="AN1312" s="79"/>
      <c r="AO1312" s="79"/>
      <c r="AP1312" s="79"/>
      <c r="AQ1312" s="79"/>
    </row>
    <row r="1313" spans="1:43" x14ac:dyDescent="0.25">
      <c r="A1313" s="20"/>
      <c r="B1313" s="20"/>
      <c r="C1313" s="19"/>
      <c r="D1313" s="35"/>
      <c r="E1313" s="19"/>
      <c r="M1313" s="79"/>
      <c r="N1313" s="79"/>
      <c r="O1313" s="79"/>
      <c r="P1313" s="79"/>
      <c r="Q1313" s="79"/>
      <c r="R1313" s="79"/>
      <c r="S1313" s="79"/>
      <c r="T1313" s="79"/>
      <c r="U1313" s="79"/>
      <c r="V1313" s="79"/>
      <c r="W1313" s="79"/>
      <c r="X1313" s="79"/>
      <c r="Y1313" s="79"/>
      <c r="Z1313" s="79"/>
      <c r="AA1313" s="79"/>
      <c r="AB1313" s="79"/>
      <c r="AC1313" s="79"/>
      <c r="AD1313" s="79"/>
      <c r="AE1313" s="79"/>
      <c r="AF1313" s="79"/>
      <c r="AG1313" s="79"/>
      <c r="AH1313" s="79"/>
      <c r="AI1313" s="79"/>
      <c r="AJ1313" s="79"/>
      <c r="AK1313" s="79"/>
      <c r="AL1313" s="79"/>
      <c r="AM1313" s="79"/>
      <c r="AN1313" s="79"/>
      <c r="AO1313" s="79"/>
      <c r="AP1313" s="79"/>
      <c r="AQ1313" s="79"/>
    </row>
    <row r="1314" spans="1:43" x14ac:dyDescent="0.25">
      <c r="A1314" s="20"/>
      <c r="B1314" s="20"/>
      <c r="C1314" s="19"/>
      <c r="D1314" s="35"/>
      <c r="E1314" s="19"/>
      <c r="M1314" s="79"/>
      <c r="N1314" s="79"/>
      <c r="O1314" s="79"/>
      <c r="P1314" s="79"/>
      <c r="Q1314" s="79"/>
      <c r="R1314" s="79"/>
      <c r="S1314" s="79"/>
      <c r="T1314" s="79"/>
      <c r="U1314" s="79"/>
      <c r="V1314" s="79"/>
      <c r="W1314" s="79"/>
      <c r="X1314" s="79"/>
      <c r="Y1314" s="79"/>
      <c r="Z1314" s="79"/>
      <c r="AA1314" s="79"/>
      <c r="AB1314" s="79"/>
      <c r="AC1314" s="79"/>
      <c r="AD1314" s="79"/>
      <c r="AE1314" s="79"/>
      <c r="AF1314" s="79"/>
      <c r="AG1314" s="79"/>
      <c r="AH1314" s="79"/>
      <c r="AI1314" s="79"/>
      <c r="AJ1314" s="79"/>
      <c r="AK1314" s="79"/>
      <c r="AL1314" s="79"/>
      <c r="AM1314" s="79"/>
      <c r="AN1314" s="79"/>
      <c r="AO1314" s="79"/>
      <c r="AP1314" s="79"/>
      <c r="AQ1314" s="79"/>
    </row>
    <row r="1315" spans="1:43" x14ac:dyDescent="0.25">
      <c r="A1315" s="20"/>
      <c r="B1315" s="20"/>
      <c r="C1315" s="19"/>
      <c r="D1315" s="35"/>
      <c r="E1315" s="19"/>
      <c r="M1315" s="79"/>
      <c r="N1315" s="79"/>
      <c r="O1315" s="79"/>
      <c r="P1315" s="79"/>
      <c r="Q1315" s="79"/>
      <c r="R1315" s="79"/>
      <c r="S1315" s="79"/>
      <c r="T1315" s="79"/>
      <c r="U1315" s="79"/>
      <c r="V1315" s="79"/>
      <c r="W1315" s="79"/>
      <c r="X1315" s="79"/>
      <c r="Y1315" s="79"/>
      <c r="Z1315" s="79"/>
      <c r="AA1315" s="79"/>
      <c r="AB1315" s="79"/>
      <c r="AC1315" s="79"/>
      <c r="AD1315" s="79"/>
      <c r="AE1315" s="79"/>
      <c r="AF1315" s="79"/>
      <c r="AG1315" s="79"/>
      <c r="AH1315" s="79"/>
      <c r="AI1315" s="79"/>
      <c r="AJ1315" s="79"/>
      <c r="AK1315" s="79"/>
      <c r="AL1315" s="79"/>
      <c r="AM1315" s="79"/>
      <c r="AN1315" s="79"/>
      <c r="AO1315" s="79"/>
      <c r="AP1315" s="79"/>
      <c r="AQ1315" s="79"/>
    </row>
    <row r="1316" spans="1:43" x14ac:dyDescent="0.25">
      <c r="A1316" s="20"/>
      <c r="B1316" s="20"/>
      <c r="C1316" s="19"/>
      <c r="D1316" s="35"/>
      <c r="E1316" s="19"/>
      <c r="M1316" s="79"/>
      <c r="N1316" s="79"/>
      <c r="O1316" s="79"/>
      <c r="P1316" s="79"/>
      <c r="Q1316" s="79"/>
      <c r="R1316" s="79"/>
      <c r="S1316" s="79"/>
      <c r="T1316" s="79"/>
      <c r="U1316" s="79"/>
      <c r="V1316" s="79"/>
      <c r="W1316" s="79"/>
      <c r="X1316" s="79"/>
      <c r="Y1316" s="79"/>
      <c r="Z1316" s="79"/>
      <c r="AA1316" s="79"/>
      <c r="AB1316" s="79"/>
      <c r="AC1316" s="79"/>
      <c r="AD1316" s="79"/>
      <c r="AE1316" s="79"/>
      <c r="AF1316" s="79"/>
      <c r="AG1316" s="79"/>
      <c r="AH1316" s="79"/>
      <c r="AI1316" s="79"/>
      <c r="AJ1316" s="79"/>
      <c r="AK1316" s="79"/>
      <c r="AL1316" s="79"/>
      <c r="AM1316" s="79"/>
      <c r="AN1316" s="79"/>
      <c r="AO1316" s="79"/>
      <c r="AP1316" s="79"/>
      <c r="AQ1316" s="79"/>
    </row>
    <row r="1317" spans="1:43" x14ac:dyDescent="0.25">
      <c r="A1317" s="20"/>
      <c r="B1317" s="20"/>
      <c r="C1317" s="19"/>
      <c r="D1317" s="35"/>
      <c r="E1317" s="19"/>
      <c r="M1317" s="79"/>
      <c r="N1317" s="79"/>
      <c r="O1317" s="79"/>
      <c r="P1317" s="79"/>
      <c r="Q1317" s="79"/>
      <c r="R1317" s="79"/>
      <c r="S1317" s="79"/>
      <c r="T1317" s="79"/>
      <c r="U1317" s="79"/>
      <c r="V1317" s="79"/>
      <c r="W1317" s="79"/>
      <c r="X1317" s="79"/>
      <c r="Y1317" s="79"/>
      <c r="Z1317" s="79"/>
      <c r="AA1317" s="79"/>
      <c r="AB1317" s="79"/>
      <c r="AC1317" s="79"/>
      <c r="AD1317" s="79"/>
      <c r="AE1317" s="79"/>
      <c r="AF1317" s="79"/>
      <c r="AG1317" s="79"/>
      <c r="AH1317" s="79"/>
      <c r="AI1317" s="79"/>
      <c r="AJ1317" s="79"/>
      <c r="AK1317" s="79"/>
      <c r="AL1317" s="79"/>
      <c r="AM1317" s="79"/>
      <c r="AN1317" s="79"/>
      <c r="AO1317" s="79"/>
      <c r="AP1317" s="79"/>
      <c r="AQ1317" s="79"/>
    </row>
    <row r="1318" spans="1:43" x14ac:dyDescent="0.25">
      <c r="A1318" s="20"/>
      <c r="B1318" s="20"/>
      <c r="C1318" s="19"/>
      <c r="D1318" s="35"/>
      <c r="E1318" s="19"/>
      <c r="M1318" s="79"/>
      <c r="N1318" s="79"/>
      <c r="O1318" s="79"/>
      <c r="P1318" s="79"/>
      <c r="Q1318" s="79"/>
      <c r="R1318" s="79"/>
      <c r="S1318" s="79"/>
      <c r="T1318" s="79"/>
      <c r="U1318" s="79"/>
      <c r="V1318" s="79"/>
      <c r="W1318" s="79"/>
      <c r="X1318" s="79"/>
      <c r="Y1318" s="79"/>
      <c r="Z1318" s="79"/>
      <c r="AA1318" s="79"/>
      <c r="AB1318" s="79"/>
      <c r="AC1318" s="79"/>
      <c r="AD1318" s="79"/>
      <c r="AE1318" s="79"/>
      <c r="AF1318" s="79"/>
      <c r="AG1318" s="79"/>
      <c r="AH1318" s="79"/>
      <c r="AI1318" s="79"/>
      <c r="AJ1318" s="79"/>
      <c r="AK1318" s="79"/>
      <c r="AL1318" s="79"/>
      <c r="AM1318" s="79"/>
      <c r="AN1318" s="79"/>
      <c r="AO1318" s="79"/>
      <c r="AP1318" s="79"/>
      <c r="AQ1318" s="79"/>
    </row>
    <row r="1319" spans="1:43" x14ac:dyDescent="0.25">
      <c r="A1319" s="20"/>
      <c r="B1319" s="20"/>
      <c r="C1319" s="19"/>
      <c r="D1319" s="35"/>
      <c r="E1319" s="19"/>
      <c r="M1319" s="79"/>
      <c r="N1319" s="79"/>
      <c r="O1319" s="79"/>
      <c r="P1319" s="79"/>
      <c r="Q1319" s="79"/>
      <c r="R1319" s="79"/>
      <c r="S1319" s="79"/>
      <c r="T1319" s="79"/>
      <c r="U1319" s="79"/>
      <c r="V1319" s="79"/>
      <c r="W1319" s="79"/>
      <c r="X1319" s="79"/>
      <c r="Y1319" s="79"/>
      <c r="Z1319" s="79"/>
      <c r="AA1319" s="79"/>
      <c r="AB1319" s="79"/>
      <c r="AC1319" s="79"/>
      <c r="AD1319" s="79"/>
      <c r="AE1319" s="79"/>
      <c r="AF1319" s="79"/>
      <c r="AG1319" s="79"/>
      <c r="AH1319" s="79"/>
      <c r="AI1319" s="79"/>
      <c r="AJ1319" s="79"/>
      <c r="AK1319" s="79"/>
      <c r="AL1319" s="79"/>
      <c r="AM1319" s="79"/>
      <c r="AN1319" s="79"/>
      <c r="AO1319" s="79"/>
      <c r="AP1319" s="79"/>
      <c r="AQ1319" s="79"/>
    </row>
    <row r="1320" spans="1:43" x14ac:dyDescent="0.25">
      <c r="A1320" s="20"/>
      <c r="B1320" s="20"/>
      <c r="C1320" s="19"/>
      <c r="D1320" s="35"/>
      <c r="E1320" s="19"/>
      <c r="M1320" s="79"/>
      <c r="N1320" s="79"/>
      <c r="O1320" s="79"/>
      <c r="P1320" s="79"/>
      <c r="Q1320" s="79"/>
      <c r="R1320" s="79"/>
      <c r="S1320" s="79"/>
      <c r="T1320" s="79"/>
      <c r="U1320" s="79"/>
      <c r="V1320" s="79"/>
      <c r="W1320" s="79"/>
      <c r="X1320" s="79"/>
      <c r="Y1320" s="79"/>
      <c r="Z1320" s="79"/>
      <c r="AA1320" s="79"/>
      <c r="AB1320" s="79"/>
      <c r="AC1320" s="79"/>
      <c r="AD1320" s="79"/>
      <c r="AE1320" s="79"/>
      <c r="AF1320" s="79"/>
      <c r="AG1320" s="79"/>
      <c r="AH1320" s="79"/>
      <c r="AI1320" s="79"/>
      <c r="AJ1320" s="79"/>
      <c r="AK1320" s="79"/>
      <c r="AL1320" s="79"/>
      <c r="AM1320" s="79"/>
      <c r="AN1320" s="79"/>
      <c r="AO1320" s="79"/>
      <c r="AP1320" s="79"/>
      <c r="AQ1320" s="79"/>
    </row>
    <row r="1321" spans="1:43" x14ac:dyDescent="0.25">
      <c r="A1321" s="20"/>
      <c r="B1321" s="20"/>
      <c r="C1321" s="19"/>
      <c r="D1321" s="35"/>
      <c r="E1321" s="19"/>
      <c r="M1321" s="79"/>
      <c r="N1321" s="79"/>
      <c r="O1321" s="79"/>
      <c r="P1321" s="79"/>
      <c r="Q1321" s="79"/>
      <c r="R1321" s="79"/>
      <c r="S1321" s="79"/>
      <c r="T1321" s="79"/>
      <c r="U1321" s="79"/>
      <c r="V1321" s="79"/>
      <c r="W1321" s="79"/>
      <c r="X1321" s="79"/>
      <c r="Y1321" s="79"/>
      <c r="Z1321" s="79"/>
      <c r="AA1321" s="79"/>
      <c r="AB1321" s="79"/>
      <c r="AC1321" s="79"/>
      <c r="AD1321" s="79"/>
      <c r="AE1321" s="79"/>
      <c r="AF1321" s="79"/>
      <c r="AG1321" s="79"/>
      <c r="AH1321" s="79"/>
      <c r="AI1321" s="79"/>
      <c r="AJ1321" s="79"/>
      <c r="AK1321" s="79"/>
      <c r="AL1321" s="79"/>
      <c r="AM1321" s="79"/>
      <c r="AN1321" s="79"/>
      <c r="AO1321" s="79"/>
      <c r="AP1321" s="79"/>
      <c r="AQ1321" s="79"/>
    </row>
    <row r="1322" spans="1:43" x14ac:dyDescent="0.25">
      <c r="A1322" s="20"/>
      <c r="B1322" s="20"/>
      <c r="C1322" s="19"/>
      <c r="D1322" s="35"/>
      <c r="E1322" s="19"/>
      <c r="M1322" s="79"/>
      <c r="N1322" s="79"/>
      <c r="O1322" s="79"/>
      <c r="P1322" s="79"/>
      <c r="Q1322" s="79"/>
      <c r="R1322" s="79"/>
      <c r="S1322" s="79"/>
      <c r="T1322" s="79"/>
      <c r="U1322" s="79"/>
      <c r="V1322" s="79"/>
      <c r="W1322" s="79"/>
      <c r="X1322" s="79"/>
      <c r="Y1322" s="79"/>
      <c r="Z1322" s="79"/>
      <c r="AA1322" s="79"/>
      <c r="AB1322" s="79"/>
      <c r="AC1322" s="79"/>
      <c r="AD1322" s="79"/>
      <c r="AE1322" s="79"/>
      <c r="AF1322" s="79"/>
      <c r="AG1322" s="79"/>
      <c r="AH1322" s="79"/>
      <c r="AI1322" s="79"/>
      <c r="AJ1322" s="79"/>
      <c r="AK1322" s="79"/>
      <c r="AL1322" s="79"/>
      <c r="AM1322" s="79"/>
      <c r="AN1322" s="79"/>
      <c r="AO1322" s="79"/>
      <c r="AP1322" s="79"/>
      <c r="AQ1322" s="79"/>
    </row>
    <row r="1323" spans="1:43" x14ac:dyDescent="0.25">
      <c r="A1323" s="20"/>
      <c r="B1323" s="20"/>
      <c r="C1323" s="19"/>
      <c r="D1323" s="35"/>
      <c r="E1323" s="19"/>
      <c r="M1323" s="79"/>
      <c r="N1323" s="79"/>
      <c r="O1323" s="79"/>
      <c r="P1323" s="79"/>
      <c r="Q1323" s="79"/>
      <c r="R1323" s="79"/>
      <c r="S1323" s="79"/>
      <c r="T1323" s="79"/>
      <c r="U1323" s="79"/>
      <c r="V1323" s="79"/>
      <c r="W1323" s="79"/>
      <c r="X1323" s="79"/>
      <c r="Y1323" s="79"/>
      <c r="Z1323" s="79"/>
      <c r="AA1323" s="79"/>
      <c r="AB1323" s="79"/>
      <c r="AC1323" s="79"/>
      <c r="AD1323" s="79"/>
      <c r="AE1323" s="79"/>
      <c r="AF1323" s="79"/>
      <c r="AG1323" s="79"/>
      <c r="AH1323" s="79"/>
      <c r="AI1323" s="79"/>
      <c r="AJ1323" s="79"/>
      <c r="AK1323" s="79"/>
      <c r="AL1323" s="79"/>
      <c r="AM1323" s="79"/>
      <c r="AN1323" s="79"/>
      <c r="AO1323" s="79"/>
      <c r="AP1323" s="79"/>
      <c r="AQ1323" s="79"/>
    </row>
    <row r="1324" spans="1:43" x14ac:dyDescent="0.25">
      <c r="A1324" s="20"/>
      <c r="B1324" s="20"/>
      <c r="C1324" s="19"/>
      <c r="D1324" s="35"/>
      <c r="E1324" s="19"/>
      <c r="M1324" s="79"/>
      <c r="N1324" s="79"/>
      <c r="O1324" s="79"/>
      <c r="P1324" s="79"/>
      <c r="Q1324" s="79"/>
      <c r="R1324" s="79"/>
      <c r="S1324" s="79"/>
      <c r="T1324" s="79"/>
      <c r="U1324" s="79"/>
      <c r="V1324" s="79"/>
      <c r="W1324" s="79"/>
      <c r="X1324" s="79"/>
      <c r="Y1324" s="79"/>
      <c r="Z1324" s="79"/>
      <c r="AA1324" s="79"/>
      <c r="AB1324" s="79"/>
      <c r="AC1324" s="79"/>
      <c r="AD1324" s="79"/>
      <c r="AE1324" s="79"/>
      <c r="AF1324" s="79"/>
      <c r="AG1324" s="79"/>
      <c r="AH1324" s="79"/>
      <c r="AI1324" s="79"/>
      <c r="AJ1324" s="79"/>
      <c r="AK1324" s="79"/>
      <c r="AL1324" s="79"/>
      <c r="AM1324" s="79"/>
      <c r="AN1324" s="79"/>
      <c r="AO1324" s="79"/>
      <c r="AP1324" s="79"/>
      <c r="AQ1324" s="79"/>
    </row>
    <row r="1325" spans="1:43" x14ac:dyDescent="0.25">
      <c r="A1325" s="20"/>
      <c r="B1325" s="20"/>
      <c r="C1325" s="19"/>
      <c r="D1325" s="35"/>
      <c r="E1325" s="19"/>
      <c r="M1325" s="79"/>
      <c r="N1325" s="79"/>
      <c r="O1325" s="79"/>
      <c r="P1325" s="79"/>
      <c r="Q1325" s="79"/>
      <c r="R1325" s="79"/>
      <c r="S1325" s="79"/>
      <c r="T1325" s="79"/>
      <c r="U1325" s="79"/>
      <c r="V1325" s="79"/>
      <c r="W1325" s="79"/>
      <c r="X1325" s="79"/>
      <c r="Y1325" s="79"/>
      <c r="Z1325" s="79"/>
      <c r="AA1325" s="79"/>
      <c r="AB1325" s="79"/>
      <c r="AC1325" s="79"/>
      <c r="AD1325" s="79"/>
      <c r="AE1325" s="79"/>
      <c r="AF1325" s="79"/>
      <c r="AG1325" s="79"/>
      <c r="AH1325" s="79"/>
      <c r="AI1325" s="79"/>
      <c r="AJ1325" s="79"/>
      <c r="AK1325" s="79"/>
      <c r="AL1325" s="79"/>
      <c r="AM1325" s="79"/>
      <c r="AN1325" s="79"/>
      <c r="AO1325" s="79"/>
      <c r="AP1325" s="79"/>
      <c r="AQ1325" s="79"/>
    </row>
    <row r="1326" spans="1:43" x14ac:dyDescent="0.25">
      <c r="A1326" s="20"/>
      <c r="B1326" s="20"/>
      <c r="C1326" s="19"/>
      <c r="D1326" s="35"/>
      <c r="E1326" s="19"/>
      <c r="M1326" s="79"/>
      <c r="N1326" s="79"/>
      <c r="O1326" s="79"/>
      <c r="P1326" s="79"/>
      <c r="Q1326" s="79"/>
      <c r="R1326" s="79"/>
      <c r="S1326" s="79"/>
      <c r="T1326" s="79"/>
      <c r="U1326" s="79"/>
      <c r="V1326" s="79"/>
      <c r="W1326" s="79"/>
      <c r="X1326" s="79"/>
      <c r="Y1326" s="79"/>
      <c r="Z1326" s="79"/>
      <c r="AA1326" s="79"/>
      <c r="AB1326" s="79"/>
      <c r="AC1326" s="79"/>
      <c r="AD1326" s="79"/>
      <c r="AE1326" s="79"/>
      <c r="AF1326" s="79"/>
      <c r="AG1326" s="79"/>
      <c r="AH1326" s="79"/>
      <c r="AI1326" s="79"/>
      <c r="AJ1326" s="79"/>
      <c r="AK1326" s="79"/>
      <c r="AL1326" s="79"/>
      <c r="AM1326" s="79"/>
      <c r="AN1326" s="79"/>
      <c r="AO1326" s="79"/>
      <c r="AP1326" s="79"/>
      <c r="AQ1326" s="79"/>
    </row>
    <row r="1327" spans="1:43" x14ac:dyDescent="0.25">
      <c r="A1327" s="20"/>
      <c r="B1327" s="20"/>
      <c r="C1327" s="19"/>
      <c r="D1327" s="35"/>
      <c r="E1327" s="19"/>
      <c r="M1327" s="79"/>
      <c r="N1327" s="79"/>
      <c r="O1327" s="79"/>
      <c r="P1327" s="79"/>
      <c r="Q1327" s="79"/>
      <c r="R1327" s="79"/>
      <c r="S1327" s="79"/>
      <c r="T1327" s="79"/>
      <c r="U1327" s="79"/>
      <c r="V1327" s="79"/>
      <c r="W1327" s="79"/>
      <c r="X1327" s="79"/>
      <c r="Y1327" s="79"/>
      <c r="Z1327" s="79"/>
      <c r="AA1327" s="79"/>
      <c r="AB1327" s="79"/>
      <c r="AC1327" s="79"/>
      <c r="AD1327" s="79"/>
      <c r="AE1327" s="79"/>
      <c r="AF1327" s="79"/>
      <c r="AG1327" s="79"/>
      <c r="AH1327" s="79"/>
      <c r="AI1327" s="79"/>
      <c r="AJ1327" s="79"/>
      <c r="AK1327" s="79"/>
      <c r="AL1327" s="79"/>
      <c r="AM1327" s="79"/>
      <c r="AN1327" s="79"/>
      <c r="AO1327" s="79"/>
      <c r="AP1327" s="79"/>
      <c r="AQ1327" s="79"/>
    </row>
    <row r="1328" spans="1:43" x14ac:dyDescent="0.25">
      <c r="A1328" s="20"/>
      <c r="B1328" s="20"/>
      <c r="C1328" s="19"/>
      <c r="D1328" s="35"/>
      <c r="E1328" s="19"/>
      <c r="M1328" s="79"/>
      <c r="N1328" s="79"/>
      <c r="O1328" s="79"/>
      <c r="P1328" s="79"/>
      <c r="Q1328" s="79"/>
      <c r="R1328" s="79"/>
      <c r="S1328" s="79"/>
      <c r="T1328" s="79"/>
      <c r="U1328" s="79"/>
      <c r="V1328" s="79"/>
      <c r="W1328" s="79"/>
      <c r="X1328" s="79"/>
      <c r="Y1328" s="79"/>
      <c r="Z1328" s="79"/>
      <c r="AA1328" s="79"/>
      <c r="AB1328" s="79"/>
      <c r="AC1328" s="79"/>
      <c r="AD1328" s="79"/>
      <c r="AE1328" s="79"/>
      <c r="AF1328" s="79"/>
      <c r="AG1328" s="79"/>
      <c r="AH1328" s="79"/>
      <c r="AI1328" s="79"/>
      <c r="AJ1328" s="79"/>
      <c r="AK1328" s="79"/>
      <c r="AL1328" s="79"/>
      <c r="AM1328" s="79"/>
      <c r="AN1328" s="79"/>
      <c r="AO1328" s="79"/>
      <c r="AP1328" s="79"/>
      <c r="AQ1328" s="79"/>
    </row>
    <row r="1329" spans="1:43" x14ac:dyDescent="0.25">
      <c r="A1329" s="20"/>
      <c r="B1329" s="20"/>
      <c r="C1329" s="19"/>
      <c r="D1329" s="35"/>
      <c r="E1329" s="19"/>
      <c r="M1329" s="79"/>
      <c r="N1329" s="79"/>
      <c r="O1329" s="79"/>
      <c r="P1329" s="79"/>
      <c r="Q1329" s="79"/>
      <c r="R1329" s="79"/>
      <c r="S1329" s="79"/>
      <c r="T1329" s="79"/>
      <c r="U1329" s="79"/>
      <c r="V1329" s="79"/>
      <c r="W1329" s="79"/>
      <c r="X1329" s="79"/>
      <c r="Y1329" s="79"/>
      <c r="Z1329" s="79"/>
      <c r="AA1329" s="79"/>
      <c r="AB1329" s="79"/>
      <c r="AC1329" s="79"/>
      <c r="AD1329" s="79"/>
      <c r="AE1329" s="79"/>
      <c r="AF1329" s="79"/>
      <c r="AG1329" s="79"/>
      <c r="AH1329" s="79"/>
      <c r="AI1329" s="79"/>
      <c r="AJ1329" s="79"/>
      <c r="AK1329" s="79"/>
      <c r="AL1329" s="79"/>
      <c r="AM1329" s="79"/>
      <c r="AN1329" s="79"/>
      <c r="AO1329" s="79"/>
      <c r="AP1329" s="79"/>
      <c r="AQ1329" s="79"/>
    </row>
    <row r="1330" spans="1:43" x14ac:dyDescent="0.25">
      <c r="A1330" s="20"/>
      <c r="B1330" s="20"/>
      <c r="C1330" s="19"/>
      <c r="D1330" s="35"/>
      <c r="E1330" s="19"/>
      <c r="M1330" s="79"/>
      <c r="N1330" s="79"/>
      <c r="O1330" s="79"/>
      <c r="P1330" s="79"/>
      <c r="Q1330" s="79"/>
      <c r="R1330" s="79"/>
      <c r="S1330" s="79"/>
      <c r="T1330" s="79"/>
      <c r="U1330" s="79"/>
      <c r="V1330" s="79"/>
      <c r="W1330" s="79"/>
      <c r="X1330" s="79"/>
      <c r="Y1330" s="79"/>
      <c r="Z1330" s="79"/>
      <c r="AA1330" s="79"/>
      <c r="AB1330" s="79"/>
      <c r="AC1330" s="79"/>
      <c r="AD1330" s="79"/>
      <c r="AE1330" s="79"/>
      <c r="AF1330" s="79"/>
      <c r="AG1330" s="79"/>
      <c r="AH1330" s="79"/>
      <c r="AI1330" s="79"/>
      <c r="AJ1330" s="79"/>
      <c r="AK1330" s="79"/>
      <c r="AL1330" s="79"/>
      <c r="AM1330" s="79"/>
      <c r="AN1330" s="79"/>
      <c r="AO1330" s="79"/>
      <c r="AP1330" s="79"/>
      <c r="AQ1330" s="79"/>
    </row>
    <row r="1331" spans="1:43" x14ac:dyDescent="0.25">
      <c r="A1331" s="20"/>
      <c r="B1331" s="20"/>
      <c r="C1331" s="19"/>
      <c r="D1331" s="35"/>
      <c r="E1331" s="19"/>
      <c r="M1331" s="79"/>
      <c r="N1331" s="79"/>
      <c r="O1331" s="79"/>
      <c r="P1331" s="79"/>
      <c r="Q1331" s="79"/>
      <c r="R1331" s="79"/>
      <c r="S1331" s="79"/>
      <c r="T1331" s="79"/>
      <c r="U1331" s="79"/>
      <c r="V1331" s="79"/>
      <c r="W1331" s="79"/>
      <c r="X1331" s="79"/>
      <c r="Y1331" s="79"/>
      <c r="Z1331" s="79"/>
      <c r="AA1331" s="79"/>
      <c r="AB1331" s="79"/>
      <c r="AC1331" s="79"/>
      <c r="AD1331" s="79"/>
      <c r="AE1331" s="79"/>
      <c r="AF1331" s="79"/>
      <c r="AG1331" s="79"/>
      <c r="AH1331" s="79"/>
      <c r="AI1331" s="79"/>
      <c r="AJ1331" s="79"/>
      <c r="AK1331" s="79"/>
      <c r="AL1331" s="79"/>
      <c r="AM1331" s="79"/>
      <c r="AN1331" s="79"/>
      <c r="AO1331" s="79"/>
      <c r="AP1331" s="79"/>
      <c r="AQ1331" s="79"/>
    </row>
    <row r="1332" spans="1:43" x14ac:dyDescent="0.25">
      <c r="A1332" s="20"/>
      <c r="B1332" s="20"/>
      <c r="C1332" s="19"/>
      <c r="D1332" s="35"/>
      <c r="E1332" s="19"/>
      <c r="M1332" s="79"/>
      <c r="N1332" s="79"/>
      <c r="O1332" s="79"/>
      <c r="P1332" s="79"/>
      <c r="Q1332" s="79"/>
      <c r="R1332" s="79"/>
      <c r="S1332" s="79"/>
      <c r="T1332" s="79"/>
      <c r="U1332" s="79"/>
      <c r="V1332" s="79"/>
      <c r="W1332" s="79"/>
      <c r="X1332" s="79"/>
      <c r="Y1332" s="79"/>
      <c r="Z1332" s="79"/>
      <c r="AA1332" s="79"/>
      <c r="AB1332" s="79"/>
      <c r="AC1332" s="79"/>
      <c r="AD1332" s="79"/>
      <c r="AE1332" s="79"/>
      <c r="AF1332" s="79"/>
      <c r="AG1332" s="79"/>
      <c r="AH1332" s="79"/>
      <c r="AI1332" s="79"/>
      <c r="AJ1332" s="79"/>
      <c r="AK1332" s="79"/>
      <c r="AL1332" s="79"/>
      <c r="AM1332" s="79"/>
      <c r="AN1332" s="79"/>
      <c r="AO1332" s="79"/>
      <c r="AP1332" s="79"/>
      <c r="AQ1332" s="79"/>
    </row>
    <row r="1333" spans="1:43" x14ac:dyDescent="0.25">
      <c r="A1333" s="20"/>
      <c r="B1333" s="20"/>
      <c r="C1333" s="19"/>
      <c r="D1333" s="35"/>
      <c r="E1333" s="19"/>
      <c r="M1333" s="79"/>
      <c r="N1333" s="79"/>
      <c r="O1333" s="79"/>
      <c r="P1333" s="79"/>
      <c r="Q1333" s="79"/>
      <c r="R1333" s="79"/>
      <c r="S1333" s="79"/>
      <c r="T1333" s="79"/>
      <c r="U1333" s="79"/>
      <c r="V1333" s="79"/>
      <c r="W1333" s="79"/>
      <c r="X1333" s="79"/>
      <c r="Y1333" s="79"/>
      <c r="Z1333" s="79"/>
      <c r="AA1333" s="79"/>
      <c r="AB1333" s="79"/>
      <c r="AC1333" s="79"/>
      <c r="AD1333" s="79"/>
      <c r="AE1333" s="79"/>
      <c r="AF1333" s="79"/>
      <c r="AG1333" s="79"/>
      <c r="AH1333" s="79"/>
      <c r="AI1333" s="79"/>
      <c r="AJ1333" s="79"/>
      <c r="AK1333" s="79"/>
      <c r="AL1333" s="79"/>
      <c r="AM1333" s="79"/>
      <c r="AN1333" s="79"/>
      <c r="AO1333" s="79"/>
      <c r="AP1333" s="79"/>
      <c r="AQ1333" s="79"/>
    </row>
    <row r="1334" spans="1:43" x14ac:dyDescent="0.25">
      <c r="A1334" s="20"/>
      <c r="B1334" s="20"/>
      <c r="C1334" s="19"/>
      <c r="D1334" s="35"/>
      <c r="E1334" s="19"/>
      <c r="M1334" s="79"/>
      <c r="N1334" s="79"/>
      <c r="O1334" s="79"/>
      <c r="P1334" s="79"/>
      <c r="Q1334" s="79"/>
      <c r="R1334" s="79"/>
      <c r="S1334" s="79"/>
      <c r="T1334" s="79"/>
      <c r="U1334" s="79"/>
      <c r="V1334" s="79"/>
      <c r="W1334" s="79"/>
      <c r="X1334" s="79"/>
      <c r="Y1334" s="79"/>
      <c r="Z1334" s="79"/>
      <c r="AA1334" s="79"/>
      <c r="AB1334" s="79"/>
      <c r="AC1334" s="79"/>
      <c r="AD1334" s="79"/>
      <c r="AE1334" s="79"/>
      <c r="AF1334" s="79"/>
      <c r="AG1334" s="79"/>
      <c r="AH1334" s="79"/>
      <c r="AI1334" s="79"/>
      <c r="AJ1334" s="79"/>
      <c r="AK1334" s="79"/>
      <c r="AL1334" s="79"/>
      <c r="AM1334" s="79"/>
      <c r="AN1334" s="79"/>
      <c r="AO1334" s="79"/>
      <c r="AP1334" s="79"/>
      <c r="AQ1334" s="79"/>
    </row>
    <row r="1335" spans="1:43" x14ac:dyDescent="0.25">
      <c r="A1335" s="20"/>
      <c r="B1335" s="20"/>
      <c r="C1335" s="19"/>
      <c r="D1335" s="35"/>
      <c r="E1335" s="19"/>
      <c r="M1335" s="79"/>
      <c r="N1335" s="79"/>
      <c r="O1335" s="79"/>
      <c r="P1335" s="79"/>
      <c r="Q1335" s="79"/>
      <c r="R1335" s="79"/>
      <c r="S1335" s="79"/>
      <c r="T1335" s="79"/>
      <c r="U1335" s="79"/>
      <c r="V1335" s="79"/>
      <c r="W1335" s="79"/>
      <c r="X1335" s="79"/>
      <c r="Y1335" s="79"/>
      <c r="Z1335" s="79"/>
      <c r="AA1335" s="79"/>
      <c r="AB1335" s="79"/>
      <c r="AC1335" s="79"/>
      <c r="AD1335" s="79"/>
      <c r="AE1335" s="79"/>
      <c r="AF1335" s="79"/>
      <c r="AG1335" s="79"/>
      <c r="AH1335" s="79"/>
      <c r="AI1335" s="79"/>
      <c r="AJ1335" s="79"/>
      <c r="AK1335" s="79"/>
      <c r="AL1335" s="79"/>
      <c r="AM1335" s="79"/>
      <c r="AN1335" s="79"/>
      <c r="AO1335" s="79"/>
      <c r="AP1335" s="79"/>
      <c r="AQ1335" s="79"/>
    </row>
    <row r="1336" spans="1:43" x14ac:dyDescent="0.25">
      <c r="A1336" s="20"/>
      <c r="B1336" s="20"/>
      <c r="C1336" s="19"/>
      <c r="D1336" s="35"/>
      <c r="E1336" s="19"/>
      <c r="M1336" s="79"/>
      <c r="N1336" s="79"/>
      <c r="O1336" s="79"/>
      <c r="P1336" s="79"/>
      <c r="Q1336" s="79"/>
      <c r="R1336" s="79"/>
      <c r="S1336" s="79"/>
      <c r="T1336" s="79"/>
      <c r="U1336" s="79"/>
      <c r="V1336" s="79"/>
      <c r="W1336" s="79"/>
      <c r="X1336" s="79"/>
      <c r="Y1336" s="79"/>
      <c r="Z1336" s="79"/>
      <c r="AA1336" s="79"/>
      <c r="AB1336" s="79"/>
      <c r="AC1336" s="79"/>
      <c r="AD1336" s="79"/>
      <c r="AE1336" s="79"/>
      <c r="AF1336" s="79"/>
      <c r="AG1336" s="79"/>
      <c r="AH1336" s="79"/>
      <c r="AI1336" s="79"/>
      <c r="AJ1336" s="79"/>
      <c r="AK1336" s="79"/>
      <c r="AL1336" s="79"/>
      <c r="AM1336" s="79"/>
      <c r="AN1336" s="79"/>
      <c r="AO1336" s="79"/>
      <c r="AP1336" s="79"/>
      <c r="AQ1336" s="79"/>
    </row>
    <row r="1337" spans="1:43" x14ac:dyDescent="0.25">
      <c r="A1337" s="20"/>
      <c r="B1337" s="20"/>
      <c r="C1337" s="19"/>
      <c r="D1337" s="35"/>
      <c r="E1337" s="19"/>
      <c r="M1337" s="79"/>
      <c r="N1337" s="79"/>
      <c r="O1337" s="79"/>
      <c r="P1337" s="79"/>
      <c r="Q1337" s="79"/>
      <c r="R1337" s="79"/>
      <c r="S1337" s="79"/>
      <c r="T1337" s="79"/>
      <c r="U1337" s="79"/>
      <c r="V1337" s="79"/>
      <c r="W1337" s="79"/>
      <c r="X1337" s="79"/>
      <c r="Y1337" s="79"/>
      <c r="Z1337" s="79"/>
      <c r="AA1337" s="79"/>
      <c r="AB1337" s="79"/>
      <c r="AC1337" s="79"/>
      <c r="AD1337" s="79"/>
      <c r="AE1337" s="79"/>
      <c r="AF1337" s="79"/>
      <c r="AG1337" s="79"/>
      <c r="AH1337" s="79"/>
      <c r="AI1337" s="79"/>
      <c r="AJ1337" s="79"/>
      <c r="AK1337" s="79"/>
      <c r="AL1337" s="79"/>
      <c r="AM1337" s="79"/>
      <c r="AN1337" s="79"/>
      <c r="AO1337" s="79"/>
      <c r="AP1337" s="79"/>
      <c r="AQ1337" s="79"/>
    </row>
    <row r="1338" spans="1:43" x14ac:dyDescent="0.25">
      <c r="A1338" s="20"/>
      <c r="B1338" s="20"/>
      <c r="C1338" s="19"/>
      <c r="D1338" s="35"/>
      <c r="E1338" s="19"/>
      <c r="M1338" s="79"/>
      <c r="N1338" s="79"/>
      <c r="O1338" s="79"/>
      <c r="P1338" s="79"/>
      <c r="Q1338" s="79"/>
      <c r="R1338" s="79"/>
      <c r="S1338" s="79"/>
      <c r="T1338" s="79"/>
      <c r="U1338" s="79"/>
      <c r="V1338" s="79"/>
      <c r="W1338" s="79"/>
      <c r="X1338" s="79"/>
      <c r="Y1338" s="79"/>
      <c r="Z1338" s="79"/>
      <c r="AA1338" s="79"/>
      <c r="AB1338" s="79"/>
      <c r="AC1338" s="79"/>
      <c r="AD1338" s="79"/>
      <c r="AE1338" s="79"/>
      <c r="AF1338" s="79"/>
      <c r="AG1338" s="79"/>
      <c r="AH1338" s="79"/>
      <c r="AI1338" s="79"/>
      <c r="AJ1338" s="79"/>
      <c r="AK1338" s="79"/>
      <c r="AL1338" s="79"/>
      <c r="AM1338" s="79"/>
      <c r="AN1338" s="79"/>
      <c r="AO1338" s="79"/>
      <c r="AP1338" s="79"/>
      <c r="AQ1338" s="79"/>
    </row>
    <row r="1339" spans="1:43" x14ac:dyDescent="0.25">
      <c r="A1339" s="20"/>
      <c r="B1339" s="20"/>
      <c r="C1339" s="19"/>
      <c r="D1339" s="35"/>
      <c r="E1339" s="19"/>
      <c r="M1339" s="79"/>
      <c r="N1339" s="79"/>
      <c r="O1339" s="79"/>
      <c r="P1339" s="79"/>
      <c r="Q1339" s="79"/>
      <c r="R1339" s="79"/>
      <c r="S1339" s="79"/>
      <c r="T1339" s="79"/>
      <c r="U1339" s="79"/>
      <c r="V1339" s="79"/>
      <c r="W1339" s="79"/>
      <c r="X1339" s="79"/>
      <c r="Y1339" s="79"/>
      <c r="Z1339" s="79"/>
      <c r="AA1339" s="79"/>
      <c r="AB1339" s="79"/>
      <c r="AC1339" s="79"/>
      <c r="AD1339" s="79"/>
      <c r="AE1339" s="79"/>
      <c r="AF1339" s="79"/>
      <c r="AG1339" s="79"/>
      <c r="AH1339" s="79"/>
      <c r="AI1339" s="79"/>
      <c r="AJ1339" s="79"/>
      <c r="AK1339" s="79"/>
      <c r="AL1339" s="79"/>
      <c r="AM1339" s="79"/>
      <c r="AN1339" s="79"/>
      <c r="AO1339" s="79"/>
      <c r="AP1339" s="79"/>
      <c r="AQ1339" s="79"/>
    </row>
    <row r="1340" spans="1:43" x14ac:dyDescent="0.25">
      <c r="A1340" s="20"/>
      <c r="B1340" s="20"/>
      <c r="C1340" s="19"/>
      <c r="D1340" s="35"/>
      <c r="E1340" s="19"/>
      <c r="M1340" s="79"/>
      <c r="N1340" s="79"/>
      <c r="O1340" s="79"/>
      <c r="P1340" s="79"/>
      <c r="Q1340" s="79"/>
      <c r="R1340" s="79"/>
      <c r="S1340" s="79"/>
      <c r="T1340" s="79"/>
      <c r="U1340" s="79"/>
      <c r="V1340" s="79"/>
      <c r="W1340" s="79"/>
      <c r="X1340" s="79"/>
      <c r="Y1340" s="79"/>
      <c r="Z1340" s="79"/>
      <c r="AA1340" s="79"/>
      <c r="AB1340" s="79"/>
      <c r="AC1340" s="79"/>
      <c r="AD1340" s="79"/>
      <c r="AE1340" s="79"/>
      <c r="AF1340" s="79"/>
      <c r="AG1340" s="79"/>
      <c r="AH1340" s="79"/>
      <c r="AI1340" s="79"/>
      <c r="AJ1340" s="79"/>
      <c r="AK1340" s="79"/>
      <c r="AL1340" s="79"/>
      <c r="AM1340" s="79"/>
      <c r="AN1340" s="79"/>
      <c r="AO1340" s="79"/>
      <c r="AP1340" s="79"/>
      <c r="AQ1340" s="79"/>
    </row>
    <row r="1341" spans="1:43" x14ac:dyDescent="0.25">
      <c r="A1341" s="20"/>
      <c r="B1341" s="20"/>
      <c r="C1341" s="19"/>
      <c r="D1341" s="35"/>
      <c r="E1341" s="19"/>
      <c r="M1341" s="79"/>
      <c r="N1341" s="79"/>
      <c r="O1341" s="79"/>
      <c r="P1341" s="79"/>
      <c r="Q1341" s="79"/>
      <c r="R1341" s="79"/>
      <c r="S1341" s="79"/>
      <c r="T1341" s="79"/>
      <c r="U1341" s="79"/>
      <c r="V1341" s="79"/>
      <c r="W1341" s="79"/>
      <c r="X1341" s="79"/>
      <c r="Y1341" s="79"/>
      <c r="Z1341" s="79"/>
      <c r="AA1341" s="79"/>
      <c r="AB1341" s="79"/>
      <c r="AC1341" s="79"/>
      <c r="AD1341" s="79"/>
      <c r="AE1341" s="79"/>
      <c r="AF1341" s="79"/>
      <c r="AG1341" s="79"/>
      <c r="AH1341" s="79"/>
      <c r="AI1341" s="79"/>
      <c r="AJ1341" s="79"/>
      <c r="AK1341" s="79"/>
      <c r="AL1341" s="79"/>
      <c r="AM1341" s="79"/>
      <c r="AN1341" s="79"/>
      <c r="AO1341" s="79"/>
      <c r="AP1341" s="79"/>
      <c r="AQ1341" s="79"/>
    </row>
    <row r="1342" spans="1:43" x14ac:dyDescent="0.25">
      <c r="A1342" s="20"/>
      <c r="B1342" s="20"/>
      <c r="C1342" s="19"/>
      <c r="D1342" s="35"/>
      <c r="E1342" s="19"/>
      <c r="M1342" s="79"/>
      <c r="N1342" s="79"/>
      <c r="O1342" s="79"/>
      <c r="P1342" s="79"/>
      <c r="Q1342" s="79"/>
      <c r="R1342" s="79"/>
      <c r="S1342" s="79"/>
      <c r="T1342" s="79"/>
      <c r="U1342" s="79"/>
      <c r="V1342" s="79"/>
      <c r="W1342" s="79"/>
      <c r="X1342" s="79"/>
      <c r="Y1342" s="79"/>
      <c r="Z1342" s="79"/>
      <c r="AA1342" s="79"/>
      <c r="AB1342" s="79"/>
      <c r="AC1342" s="79"/>
      <c r="AD1342" s="79"/>
      <c r="AE1342" s="79"/>
      <c r="AF1342" s="79"/>
      <c r="AG1342" s="79"/>
      <c r="AH1342" s="79"/>
      <c r="AI1342" s="79"/>
      <c r="AJ1342" s="79"/>
      <c r="AK1342" s="79"/>
      <c r="AL1342" s="79"/>
      <c r="AM1342" s="79"/>
      <c r="AN1342" s="79"/>
      <c r="AO1342" s="79"/>
      <c r="AP1342" s="79"/>
      <c r="AQ1342" s="79"/>
    </row>
    <row r="1343" spans="1:43" x14ac:dyDescent="0.25">
      <c r="A1343" s="20"/>
      <c r="B1343" s="20"/>
      <c r="C1343" s="19"/>
      <c r="D1343" s="35"/>
      <c r="E1343" s="19"/>
      <c r="M1343" s="79"/>
      <c r="N1343" s="79"/>
      <c r="O1343" s="79"/>
      <c r="P1343" s="79"/>
      <c r="Q1343" s="79"/>
      <c r="R1343" s="79"/>
      <c r="S1343" s="79"/>
      <c r="T1343" s="79"/>
      <c r="U1343" s="79"/>
      <c r="V1343" s="79"/>
      <c r="W1343" s="79"/>
      <c r="X1343" s="79"/>
      <c r="Y1343" s="79"/>
      <c r="Z1343" s="79"/>
      <c r="AA1343" s="79"/>
      <c r="AB1343" s="79"/>
      <c r="AC1343" s="79"/>
      <c r="AD1343" s="79"/>
      <c r="AE1343" s="79"/>
      <c r="AF1343" s="79"/>
      <c r="AG1343" s="79"/>
      <c r="AH1343" s="79"/>
      <c r="AI1343" s="79"/>
      <c r="AJ1343" s="79"/>
      <c r="AK1343" s="79"/>
      <c r="AL1343" s="79"/>
      <c r="AM1343" s="79"/>
      <c r="AN1343" s="79"/>
      <c r="AO1343" s="79"/>
      <c r="AP1343" s="79"/>
      <c r="AQ1343" s="79"/>
    </row>
    <row r="1344" spans="1:43" x14ac:dyDescent="0.25">
      <c r="A1344" s="20"/>
      <c r="B1344" s="20"/>
      <c r="C1344" s="19"/>
      <c r="D1344" s="35"/>
      <c r="E1344" s="19"/>
      <c r="M1344" s="79"/>
      <c r="N1344" s="79"/>
      <c r="O1344" s="79"/>
      <c r="P1344" s="79"/>
      <c r="Q1344" s="79"/>
      <c r="R1344" s="79"/>
      <c r="S1344" s="79"/>
      <c r="T1344" s="79"/>
      <c r="U1344" s="79"/>
      <c r="V1344" s="79"/>
      <c r="W1344" s="79"/>
      <c r="X1344" s="79"/>
      <c r="Y1344" s="79"/>
      <c r="Z1344" s="79"/>
      <c r="AA1344" s="79"/>
      <c r="AB1344" s="79"/>
      <c r="AC1344" s="79"/>
      <c r="AD1344" s="79"/>
      <c r="AE1344" s="79"/>
      <c r="AF1344" s="79"/>
      <c r="AG1344" s="79"/>
      <c r="AH1344" s="79"/>
      <c r="AI1344" s="79"/>
      <c r="AJ1344" s="79"/>
      <c r="AK1344" s="79"/>
      <c r="AL1344" s="79"/>
      <c r="AM1344" s="79"/>
      <c r="AN1344" s="79"/>
      <c r="AO1344" s="79"/>
      <c r="AP1344" s="79"/>
      <c r="AQ1344" s="79"/>
    </row>
    <row r="1345" spans="1:43" x14ac:dyDescent="0.25">
      <c r="A1345" s="20"/>
      <c r="B1345" s="20"/>
      <c r="C1345" s="19"/>
      <c r="D1345" s="35"/>
      <c r="E1345" s="19"/>
      <c r="M1345" s="79"/>
      <c r="N1345" s="79"/>
      <c r="O1345" s="79"/>
      <c r="P1345" s="79"/>
      <c r="Q1345" s="79"/>
      <c r="R1345" s="79"/>
      <c r="S1345" s="79"/>
      <c r="T1345" s="79"/>
      <c r="U1345" s="79"/>
      <c r="V1345" s="79"/>
      <c r="W1345" s="79"/>
      <c r="X1345" s="79"/>
      <c r="Y1345" s="79"/>
      <c r="Z1345" s="79"/>
      <c r="AA1345" s="79"/>
      <c r="AB1345" s="79"/>
      <c r="AC1345" s="79"/>
      <c r="AD1345" s="79"/>
      <c r="AE1345" s="79"/>
      <c r="AF1345" s="79"/>
      <c r="AG1345" s="79"/>
      <c r="AH1345" s="79"/>
      <c r="AI1345" s="79"/>
      <c r="AJ1345" s="79"/>
      <c r="AK1345" s="79"/>
      <c r="AL1345" s="79"/>
      <c r="AM1345" s="79"/>
      <c r="AN1345" s="79"/>
      <c r="AO1345" s="79"/>
      <c r="AP1345" s="79"/>
      <c r="AQ1345" s="79"/>
    </row>
    <row r="1346" spans="1:43" x14ac:dyDescent="0.25">
      <c r="A1346" s="20"/>
      <c r="B1346" s="20"/>
      <c r="C1346" s="19"/>
      <c r="D1346" s="35"/>
      <c r="E1346" s="19"/>
      <c r="M1346" s="79"/>
      <c r="N1346" s="79"/>
      <c r="O1346" s="79"/>
      <c r="P1346" s="79"/>
      <c r="Q1346" s="79"/>
      <c r="R1346" s="79"/>
      <c r="S1346" s="79"/>
      <c r="T1346" s="79"/>
      <c r="U1346" s="79"/>
      <c r="V1346" s="79"/>
      <c r="W1346" s="79"/>
      <c r="X1346" s="79"/>
      <c r="Y1346" s="79"/>
      <c r="Z1346" s="79"/>
      <c r="AA1346" s="79"/>
      <c r="AB1346" s="79"/>
      <c r="AC1346" s="79"/>
      <c r="AD1346" s="79"/>
      <c r="AE1346" s="79"/>
      <c r="AF1346" s="79"/>
      <c r="AG1346" s="79"/>
      <c r="AH1346" s="79"/>
      <c r="AI1346" s="79"/>
      <c r="AJ1346" s="79"/>
      <c r="AK1346" s="79"/>
      <c r="AL1346" s="79"/>
      <c r="AM1346" s="79"/>
      <c r="AN1346" s="79"/>
      <c r="AO1346" s="79"/>
      <c r="AP1346" s="79"/>
      <c r="AQ1346" s="79"/>
    </row>
    <row r="1347" spans="1:43" x14ac:dyDescent="0.25">
      <c r="A1347" s="20"/>
      <c r="B1347" s="20"/>
      <c r="C1347" s="19"/>
      <c r="D1347" s="35"/>
      <c r="E1347" s="19"/>
      <c r="M1347" s="79"/>
      <c r="N1347" s="79"/>
      <c r="O1347" s="79"/>
      <c r="P1347" s="79"/>
      <c r="Q1347" s="79"/>
      <c r="R1347" s="79"/>
      <c r="S1347" s="79"/>
      <c r="T1347" s="79"/>
      <c r="U1347" s="79"/>
      <c r="V1347" s="79"/>
      <c r="W1347" s="79"/>
      <c r="X1347" s="79"/>
      <c r="Y1347" s="79"/>
      <c r="Z1347" s="79"/>
      <c r="AA1347" s="79"/>
      <c r="AB1347" s="79"/>
      <c r="AC1347" s="79"/>
      <c r="AD1347" s="79"/>
      <c r="AE1347" s="79"/>
      <c r="AF1347" s="79"/>
      <c r="AG1347" s="79"/>
      <c r="AH1347" s="79"/>
      <c r="AI1347" s="79"/>
      <c r="AJ1347" s="79"/>
      <c r="AK1347" s="79"/>
      <c r="AL1347" s="79"/>
      <c r="AM1347" s="79"/>
      <c r="AN1347" s="79"/>
      <c r="AO1347" s="79"/>
      <c r="AP1347" s="79"/>
      <c r="AQ1347" s="79"/>
    </row>
    <row r="1348" spans="1:43" x14ac:dyDescent="0.25">
      <c r="A1348" s="20"/>
      <c r="B1348" s="20"/>
      <c r="C1348" s="19"/>
      <c r="D1348" s="35"/>
      <c r="E1348" s="19"/>
      <c r="M1348" s="79"/>
      <c r="N1348" s="79"/>
      <c r="O1348" s="79"/>
      <c r="P1348" s="79"/>
      <c r="Q1348" s="79"/>
      <c r="R1348" s="79"/>
      <c r="S1348" s="79"/>
      <c r="T1348" s="79"/>
      <c r="U1348" s="79"/>
      <c r="V1348" s="79"/>
      <c r="W1348" s="79"/>
      <c r="X1348" s="79"/>
      <c r="Y1348" s="79"/>
      <c r="Z1348" s="79"/>
      <c r="AA1348" s="79"/>
      <c r="AB1348" s="79"/>
      <c r="AC1348" s="79"/>
      <c r="AD1348" s="79"/>
      <c r="AE1348" s="79"/>
      <c r="AF1348" s="79"/>
      <c r="AG1348" s="79"/>
      <c r="AH1348" s="79"/>
      <c r="AI1348" s="79"/>
      <c r="AJ1348" s="79"/>
      <c r="AK1348" s="79"/>
      <c r="AL1348" s="79"/>
      <c r="AM1348" s="79"/>
      <c r="AN1348" s="79"/>
      <c r="AO1348" s="79"/>
      <c r="AP1348" s="79"/>
      <c r="AQ1348" s="79"/>
    </row>
    <row r="1349" spans="1:43" x14ac:dyDescent="0.25">
      <c r="A1349" s="20"/>
      <c r="B1349" s="20"/>
      <c r="C1349" s="19"/>
      <c r="D1349" s="35"/>
      <c r="E1349" s="19"/>
      <c r="M1349" s="79"/>
      <c r="N1349" s="79"/>
      <c r="O1349" s="79"/>
      <c r="P1349" s="79"/>
      <c r="Q1349" s="79"/>
      <c r="R1349" s="79"/>
      <c r="S1349" s="79"/>
      <c r="T1349" s="79"/>
      <c r="U1349" s="79"/>
      <c r="V1349" s="79"/>
      <c r="W1349" s="79"/>
      <c r="X1349" s="79"/>
      <c r="Y1349" s="79"/>
      <c r="Z1349" s="79"/>
      <c r="AA1349" s="79"/>
      <c r="AB1349" s="79"/>
      <c r="AC1349" s="79"/>
      <c r="AD1349" s="79"/>
      <c r="AE1349" s="79"/>
      <c r="AF1349" s="79"/>
      <c r="AG1349" s="79"/>
      <c r="AH1349" s="79"/>
      <c r="AI1349" s="79"/>
      <c r="AJ1349" s="79"/>
      <c r="AK1349" s="79"/>
      <c r="AL1349" s="79"/>
      <c r="AM1349" s="79"/>
      <c r="AN1349" s="79"/>
      <c r="AO1349" s="79"/>
      <c r="AP1349" s="79"/>
      <c r="AQ1349" s="79"/>
    </row>
    <row r="1350" spans="1:43" x14ac:dyDescent="0.25">
      <c r="A1350" s="20"/>
      <c r="B1350" s="20"/>
      <c r="C1350" s="19"/>
      <c r="D1350" s="35"/>
      <c r="E1350" s="19"/>
      <c r="M1350" s="79"/>
      <c r="N1350" s="79"/>
      <c r="O1350" s="79"/>
      <c r="P1350" s="79"/>
      <c r="Q1350" s="79"/>
      <c r="R1350" s="79"/>
      <c r="S1350" s="79"/>
      <c r="T1350" s="79"/>
      <c r="U1350" s="79"/>
      <c r="V1350" s="79"/>
      <c r="W1350" s="79"/>
      <c r="X1350" s="79"/>
      <c r="Y1350" s="79"/>
      <c r="Z1350" s="79"/>
      <c r="AA1350" s="79"/>
      <c r="AB1350" s="79"/>
      <c r="AC1350" s="79"/>
      <c r="AD1350" s="79"/>
      <c r="AE1350" s="79"/>
      <c r="AF1350" s="79"/>
      <c r="AG1350" s="79"/>
      <c r="AH1350" s="79"/>
      <c r="AI1350" s="79"/>
      <c r="AJ1350" s="79"/>
      <c r="AK1350" s="79"/>
      <c r="AL1350" s="79"/>
      <c r="AM1350" s="79"/>
      <c r="AN1350" s="79"/>
      <c r="AO1350" s="79"/>
      <c r="AP1350" s="79"/>
      <c r="AQ1350" s="79"/>
    </row>
    <row r="1351" spans="1:43" x14ac:dyDescent="0.25">
      <c r="A1351" s="20"/>
      <c r="B1351" s="20"/>
      <c r="C1351" s="19"/>
      <c r="D1351" s="35"/>
      <c r="E1351" s="19"/>
      <c r="M1351" s="79"/>
      <c r="N1351" s="79"/>
      <c r="O1351" s="79"/>
      <c r="P1351" s="79"/>
      <c r="Q1351" s="79"/>
      <c r="R1351" s="79"/>
      <c r="S1351" s="79"/>
      <c r="T1351" s="79"/>
      <c r="U1351" s="79"/>
      <c r="V1351" s="79"/>
      <c r="W1351" s="79"/>
      <c r="X1351" s="79"/>
      <c r="Y1351" s="79"/>
      <c r="Z1351" s="79"/>
      <c r="AA1351" s="79"/>
      <c r="AB1351" s="79"/>
      <c r="AC1351" s="79"/>
      <c r="AD1351" s="79"/>
      <c r="AE1351" s="79"/>
      <c r="AF1351" s="79"/>
      <c r="AG1351" s="79"/>
      <c r="AH1351" s="79"/>
      <c r="AI1351" s="79"/>
      <c r="AJ1351" s="79"/>
      <c r="AK1351" s="79"/>
      <c r="AL1351" s="79"/>
      <c r="AM1351" s="79"/>
      <c r="AN1351" s="79"/>
      <c r="AO1351" s="79"/>
      <c r="AP1351" s="79"/>
      <c r="AQ1351" s="79"/>
    </row>
    <row r="1352" spans="1:43" x14ac:dyDescent="0.25">
      <c r="A1352" s="20"/>
      <c r="B1352" s="20"/>
      <c r="C1352" s="19"/>
      <c r="D1352" s="35"/>
      <c r="E1352" s="19"/>
      <c r="M1352" s="79"/>
      <c r="N1352" s="79"/>
      <c r="O1352" s="79"/>
      <c r="P1352" s="79"/>
      <c r="Q1352" s="79"/>
      <c r="R1352" s="79"/>
      <c r="S1352" s="79"/>
      <c r="T1352" s="79"/>
      <c r="U1352" s="79"/>
      <c r="V1352" s="79"/>
      <c r="W1352" s="79"/>
      <c r="X1352" s="79"/>
      <c r="Y1352" s="79"/>
      <c r="Z1352" s="79"/>
      <c r="AA1352" s="79"/>
      <c r="AB1352" s="79"/>
      <c r="AC1352" s="79"/>
      <c r="AD1352" s="79"/>
      <c r="AE1352" s="79"/>
      <c r="AF1352" s="79"/>
      <c r="AG1352" s="79"/>
      <c r="AH1352" s="79"/>
      <c r="AI1352" s="79"/>
      <c r="AJ1352" s="79"/>
      <c r="AK1352" s="79"/>
      <c r="AL1352" s="79"/>
      <c r="AM1352" s="79"/>
      <c r="AN1352" s="79"/>
      <c r="AO1352" s="79"/>
      <c r="AP1352" s="79"/>
      <c r="AQ1352" s="79"/>
    </row>
    <row r="1353" spans="1:43" x14ac:dyDescent="0.25">
      <c r="A1353" s="20"/>
      <c r="B1353" s="20"/>
      <c r="C1353" s="19"/>
      <c r="D1353" s="35"/>
      <c r="E1353" s="19"/>
      <c r="M1353" s="79"/>
      <c r="N1353" s="79"/>
      <c r="O1353" s="79"/>
      <c r="P1353" s="79"/>
      <c r="Q1353" s="79"/>
      <c r="R1353" s="79"/>
      <c r="S1353" s="79"/>
      <c r="T1353" s="79"/>
      <c r="U1353" s="79"/>
      <c r="V1353" s="79"/>
      <c r="W1353" s="79"/>
      <c r="X1353" s="79"/>
      <c r="Y1353" s="79"/>
      <c r="Z1353" s="79"/>
      <c r="AA1353" s="79"/>
      <c r="AB1353" s="79"/>
      <c r="AC1353" s="79"/>
      <c r="AD1353" s="79"/>
      <c r="AE1353" s="79"/>
      <c r="AF1353" s="79"/>
      <c r="AG1353" s="79"/>
      <c r="AH1353" s="79"/>
      <c r="AI1353" s="79"/>
      <c r="AJ1353" s="79"/>
      <c r="AK1353" s="79"/>
      <c r="AL1353" s="79"/>
      <c r="AM1353" s="79"/>
      <c r="AN1353" s="79"/>
      <c r="AO1353" s="79"/>
      <c r="AP1353" s="79"/>
      <c r="AQ1353" s="79"/>
    </row>
    <row r="1354" spans="1:43" x14ac:dyDescent="0.25">
      <c r="A1354" s="20"/>
      <c r="B1354" s="20"/>
      <c r="C1354" s="19"/>
      <c r="D1354" s="35"/>
      <c r="E1354" s="19"/>
      <c r="M1354" s="79"/>
      <c r="N1354" s="79"/>
      <c r="O1354" s="79"/>
      <c r="P1354" s="79"/>
      <c r="Q1354" s="79"/>
      <c r="R1354" s="79"/>
      <c r="S1354" s="79"/>
      <c r="T1354" s="79"/>
      <c r="U1354" s="79"/>
      <c r="V1354" s="79"/>
      <c r="W1354" s="79"/>
      <c r="X1354" s="79"/>
      <c r="Y1354" s="79"/>
      <c r="Z1354" s="79"/>
      <c r="AA1354" s="79"/>
      <c r="AB1354" s="79"/>
      <c r="AC1354" s="79"/>
      <c r="AD1354" s="79"/>
      <c r="AE1354" s="79"/>
      <c r="AF1354" s="79"/>
      <c r="AG1354" s="79"/>
      <c r="AH1354" s="79"/>
      <c r="AI1354" s="79"/>
      <c r="AJ1354" s="79"/>
      <c r="AK1354" s="79"/>
      <c r="AL1354" s="79"/>
      <c r="AM1354" s="79"/>
      <c r="AN1354" s="79"/>
      <c r="AO1354" s="79"/>
      <c r="AP1354" s="79"/>
      <c r="AQ1354" s="79"/>
    </row>
    <row r="1355" spans="1:43" x14ac:dyDescent="0.25">
      <c r="A1355" s="20"/>
      <c r="B1355" s="20"/>
      <c r="C1355" s="19"/>
      <c r="D1355" s="35"/>
      <c r="E1355" s="19"/>
      <c r="M1355" s="79"/>
      <c r="N1355" s="79"/>
      <c r="O1355" s="79"/>
      <c r="P1355" s="79"/>
      <c r="Q1355" s="79"/>
      <c r="R1355" s="79"/>
      <c r="S1355" s="79"/>
      <c r="T1355" s="79"/>
      <c r="U1355" s="79"/>
      <c r="V1355" s="79"/>
      <c r="W1355" s="79"/>
      <c r="X1355" s="79"/>
      <c r="Y1355" s="79"/>
      <c r="Z1355" s="79"/>
      <c r="AA1355" s="79"/>
      <c r="AB1355" s="79"/>
      <c r="AC1355" s="79"/>
      <c r="AD1355" s="79"/>
      <c r="AE1355" s="79"/>
      <c r="AF1355" s="79"/>
      <c r="AG1355" s="79"/>
      <c r="AH1355" s="79"/>
      <c r="AI1355" s="79"/>
      <c r="AJ1355" s="79"/>
      <c r="AK1355" s="79"/>
      <c r="AL1355" s="79"/>
      <c r="AM1355" s="79"/>
      <c r="AN1355" s="79"/>
      <c r="AO1355" s="79"/>
      <c r="AP1355" s="79"/>
      <c r="AQ1355" s="79"/>
    </row>
    <row r="1356" spans="1:43" x14ac:dyDescent="0.25">
      <c r="A1356" s="20"/>
      <c r="B1356" s="20"/>
      <c r="C1356" s="19"/>
      <c r="D1356" s="35"/>
      <c r="E1356" s="19"/>
      <c r="M1356" s="79"/>
      <c r="N1356" s="79"/>
      <c r="O1356" s="79"/>
      <c r="P1356" s="79"/>
      <c r="Q1356" s="79"/>
      <c r="R1356" s="79"/>
      <c r="S1356" s="79"/>
      <c r="T1356" s="79"/>
      <c r="U1356" s="79"/>
      <c r="V1356" s="79"/>
      <c r="W1356" s="79"/>
      <c r="X1356" s="79"/>
      <c r="Y1356" s="79"/>
      <c r="Z1356" s="79"/>
      <c r="AA1356" s="79"/>
      <c r="AB1356" s="79"/>
      <c r="AC1356" s="79"/>
      <c r="AD1356" s="79"/>
      <c r="AE1356" s="79"/>
      <c r="AF1356" s="79"/>
      <c r="AG1356" s="79"/>
      <c r="AH1356" s="79"/>
      <c r="AI1356" s="79"/>
      <c r="AJ1356" s="79"/>
      <c r="AK1356" s="79"/>
      <c r="AL1356" s="79"/>
      <c r="AM1356" s="79"/>
      <c r="AN1356" s="79"/>
      <c r="AO1356" s="79"/>
      <c r="AP1356" s="79"/>
      <c r="AQ1356" s="79"/>
    </row>
    <row r="1357" spans="1:43" x14ac:dyDescent="0.25">
      <c r="A1357" s="20"/>
      <c r="B1357" s="20"/>
      <c r="C1357" s="19"/>
      <c r="D1357" s="35"/>
      <c r="E1357" s="19"/>
      <c r="M1357" s="79"/>
      <c r="N1357" s="79"/>
      <c r="O1357" s="79"/>
      <c r="P1357" s="79"/>
      <c r="Q1357" s="79"/>
      <c r="R1357" s="79"/>
      <c r="S1357" s="79"/>
      <c r="T1357" s="79"/>
      <c r="U1357" s="79"/>
      <c r="V1357" s="79"/>
      <c r="W1357" s="79"/>
      <c r="X1357" s="79"/>
      <c r="Y1357" s="79"/>
      <c r="Z1357" s="79"/>
      <c r="AA1357" s="79"/>
      <c r="AB1357" s="79"/>
      <c r="AC1357" s="79"/>
      <c r="AD1357" s="79"/>
      <c r="AE1357" s="79"/>
      <c r="AF1357" s="79"/>
      <c r="AG1357" s="79"/>
      <c r="AH1357" s="79"/>
      <c r="AI1357" s="79"/>
      <c r="AJ1357" s="79"/>
      <c r="AK1357" s="79"/>
      <c r="AL1357" s="79"/>
      <c r="AM1357" s="79"/>
      <c r="AN1357" s="79"/>
      <c r="AO1357" s="79"/>
      <c r="AP1357" s="79"/>
      <c r="AQ1357" s="79"/>
    </row>
    <row r="1358" spans="1:43" x14ac:dyDescent="0.25">
      <c r="A1358" s="20"/>
      <c r="B1358" s="20"/>
      <c r="C1358" s="19"/>
      <c r="D1358" s="35"/>
      <c r="E1358" s="19"/>
      <c r="M1358" s="79"/>
      <c r="N1358" s="79"/>
      <c r="O1358" s="79"/>
      <c r="P1358" s="79"/>
      <c r="Q1358" s="79"/>
      <c r="R1358" s="79"/>
      <c r="S1358" s="79"/>
      <c r="T1358" s="79"/>
      <c r="U1358" s="79"/>
      <c r="V1358" s="79"/>
      <c r="W1358" s="79"/>
      <c r="X1358" s="79"/>
      <c r="Y1358" s="79"/>
      <c r="Z1358" s="79"/>
      <c r="AA1358" s="79"/>
      <c r="AB1358" s="79"/>
      <c r="AC1358" s="79"/>
      <c r="AD1358" s="79"/>
      <c r="AE1358" s="79"/>
      <c r="AF1358" s="79"/>
      <c r="AG1358" s="79"/>
      <c r="AH1358" s="79"/>
      <c r="AI1358" s="79"/>
      <c r="AJ1358" s="79"/>
      <c r="AK1358" s="79"/>
      <c r="AL1358" s="79"/>
      <c r="AM1358" s="79"/>
      <c r="AN1358" s="79"/>
      <c r="AO1358" s="79"/>
      <c r="AP1358" s="79"/>
      <c r="AQ1358" s="79"/>
    </row>
    <row r="1359" spans="1:43" x14ac:dyDescent="0.25">
      <c r="A1359" s="20"/>
      <c r="B1359" s="20"/>
      <c r="C1359" s="19"/>
      <c r="D1359" s="35"/>
      <c r="E1359" s="19"/>
      <c r="M1359" s="79"/>
      <c r="N1359" s="79"/>
      <c r="O1359" s="79"/>
      <c r="P1359" s="79"/>
      <c r="Q1359" s="79"/>
      <c r="R1359" s="79"/>
      <c r="S1359" s="79"/>
      <c r="T1359" s="79"/>
      <c r="U1359" s="79"/>
      <c r="V1359" s="79"/>
      <c r="W1359" s="79"/>
      <c r="X1359" s="79"/>
      <c r="Y1359" s="79"/>
      <c r="Z1359" s="79"/>
      <c r="AA1359" s="79"/>
      <c r="AB1359" s="79"/>
      <c r="AC1359" s="79"/>
      <c r="AD1359" s="79"/>
      <c r="AE1359" s="79"/>
      <c r="AF1359" s="79"/>
      <c r="AG1359" s="79"/>
      <c r="AH1359" s="79"/>
      <c r="AI1359" s="79"/>
      <c r="AJ1359" s="79"/>
      <c r="AK1359" s="79"/>
      <c r="AL1359" s="79"/>
      <c r="AM1359" s="79"/>
      <c r="AN1359" s="79"/>
      <c r="AO1359" s="79"/>
      <c r="AP1359" s="79"/>
      <c r="AQ1359" s="79"/>
    </row>
    <row r="1360" spans="1:43" x14ac:dyDescent="0.25">
      <c r="A1360" s="20"/>
      <c r="B1360" s="20"/>
      <c r="C1360" s="19"/>
      <c r="D1360" s="35"/>
      <c r="E1360" s="19"/>
      <c r="M1360" s="79"/>
      <c r="N1360" s="79"/>
      <c r="O1360" s="79"/>
      <c r="P1360" s="79"/>
      <c r="Q1360" s="79"/>
      <c r="R1360" s="79"/>
      <c r="S1360" s="79"/>
      <c r="T1360" s="79"/>
      <c r="U1360" s="79"/>
      <c r="V1360" s="79"/>
      <c r="W1360" s="79"/>
      <c r="X1360" s="79"/>
      <c r="Y1360" s="79"/>
      <c r="Z1360" s="79"/>
      <c r="AA1360" s="79"/>
      <c r="AB1360" s="79"/>
      <c r="AC1360" s="79"/>
      <c r="AD1360" s="79"/>
      <c r="AE1360" s="79"/>
      <c r="AF1360" s="79"/>
      <c r="AG1360" s="79"/>
      <c r="AH1360" s="79"/>
      <c r="AI1360" s="79"/>
      <c r="AJ1360" s="79"/>
      <c r="AK1360" s="79"/>
      <c r="AL1360" s="79"/>
      <c r="AM1360" s="79"/>
      <c r="AN1360" s="79"/>
      <c r="AO1360" s="79"/>
      <c r="AP1360" s="79"/>
      <c r="AQ1360" s="79"/>
    </row>
    <row r="1361" spans="1:43" x14ac:dyDescent="0.25">
      <c r="A1361" s="20"/>
      <c r="B1361" s="20"/>
      <c r="C1361" s="19"/>
      <c r="D1361" s="35"/>
      <c r="E1361" s="19"/>
      <c r="M1361" s="79"/>
      <c r="N1361" s="79"/>
      <c r="O1361" s="79"/>
      <c r="P1361" s="79"/>
      <c r="Q1361" s="79"/>
      <c r="R1361" s="79"/>
      <c r="S1361" s="79"/>
      <c r="T1361" s="79"/>
      <c r="U1361" s="79"/>
      <c r="V1361" s="79"/>
      <c r="W1361" s="79"/>
      <c r="X1361" s="79"/>
      <c r="Y1361" s="79"/>
      <c r="Z1361" s="79"/>
      <c r="AA1361" s="79"/>
      <c r="AB1361" s="79"/>
      <c r="AC1361" s="79"/>
      <c r="AD1361" s="79"/>
      <c r="AE1361" s="79"/>
      <c r="AF1361" s="79"/>
      <c r="AG1361" s="79"/>
      <c r="AH1361" s="79"/>
      <c r="AI1361" s="79"/>
      <c r="AJ1361" s="79"/>
      <c r="AK1361" s="79"/>
      <c r="AL1361" s="79"/>
      <c r="AM1361" s="79"/>
      <c r="AN1361" s="79"/>
      <c r="AO1361" s="79"/>
      <c r="AP1361" s="79"/>
      <c r="AQ1361" s="79"/>
    </row>
    <row r="1362" spans="1:43" x14ac:dyDescent="0.25">
      <c r="A1362" s="20"/>
      <c r="B1362" s="20"/>
      <c r="C1362" s="19"/>
      <c r="D1362" s="35"/>
      <c r="E1362" s="19"/>
      <c r="M1362" s="79"/>
      <c r="N1362" s="79"/>
      <c r="O1362" s="79"/>
      <c r="P1362" s="79"/>
      <c r="Q1362" s="79"/>
      <c r="R1362" s="79"/>
      <c r="S1362" s="79"/>
      <c r="T1362" s="79"/>
      <c r="U1362" s="79"/>
      <c r="V1362" s="79"/>
      <c r="W1362" s="79"/>
      <c r="X1362" s="79"/>
      <c r="Y1362" s="79"/>
      <c r="Z1362" s="79"/>
      <c r="AA1362" s="79"/>
      <c r="AB1362" s="79"/>
      <c r="AC1362" s="79"/>
      <c r="AD1362" s="79"/>
      <c r="AE1362" s="79"/>
      <c r="AF1362" s="79"/>
      <c r="AG1362" s="79"/>
      <c r="AH1362" s="79"/>
      <c r="AI1362" s="79"/>
      <c r="AJ1362" s="79"/>
      <c r="AK1362" s="79"/>
      <c r="AL1362" s="79"/>
      <c r="AM1362" s="79"/>
      <c r="AN1362" s="79"/>
      <c r="AO1362" s="79"/>
      <c r="AP1362" s="79"/>
      <c r="AQ1362" s="79"/>
    </row>
    <row r="1363" spans="1:43" x14ac:dyDescent="0.25">
      <c r="A1363" s="20"/>
      <c r="B1363" s="20"/>
      <c r="C1363" s="19"/>
      <c r="D1363" s="35"/>
      <c r="E1363" s="19"/>
      <c r="M1363" s="79"/>
      <c r="N1363" s="79"/>
      <c r="O1363" s="79"/>
      <c r="P1363" s="79"/>
      <c r="Q1363" s="79"/>
      <c r="R1363" s="79"/>
      <c r="S1363" s="79"/>
      <c r="T1363" s="79"/>
      <c r="U1363" s="79"/>
      <c r="V1363" s="79"/>
      <c r="W1363" s="79"/>
      <c r="X1363" s="79"/>
      <c r="Y1363" s="79"/>
      <c r="Z1363" s="79"/>
      <c r="AA1363" s="79"/>
      <c r="AB1363" s="79"/>
      <c r="AC1363" s="79"/>
      <c r="AD1363" s="79"/>
      <c r="AE1363" s="79"/>
      <c r="AF1363" s="79"/>
      <c r="AG1363" s="79"/>
      <c r="AH1363" s="79"/>
      <c r="AI1363" s="79"/>
      <c r="AJ1363" s="79"/>
      <c r="AK1363" s="79"/>
      <c r="AL1363" s="79"/>
      <c r="AM1363" s="79"/>
      <c r="AN1363" s="79"/>
      <c r="AO1363" s="79"/>
      <c r="AP1363" s="79"/>
      <c r="AQ1363" s="79"/>
    </row>
    <row r="1364" spans="1:43" x14ac:dyDescent="0.25">
      <c r="A1364" s="20"/>
      <c r="B1364" s="20"/>
      <c r="C1364" s="19"/>
      <c r="D1364" s="35"/>
      <c r="E1364" s="19"/>
      <c r="M1364" s="79"/>
      <c r="N1364" s="79"/>
      <c r="O1364" s="79"/>
      <c r="P1364" s="79"/>
      <c r="Q1364" s="79"/>
      <c r="R1364" s="79"/>
      <c r="S1364" s="79"/>
      <c r="T1364" s="79"/>
      <c r="U1364" s="79"/>
      <c r="V1364" s="79"/>
      <c r="W1364" s="79"/>
      <c r="X1364" s="79"/>
      <c r="Y1364" s="79"/>
      <c r="Z1364" s="79"/>
      <c r="AA1364" s="79"/>
      <c r="AB1364" s="79"/>
      <c r="AC1364" s="79"/>
      <c r="AD1364" s="79"/>
      <c r="AE1364" s="79"/>
      <c r="AF1364" s="79"/>
      <c r="AG1364" s="79"/>
      <c r="AH1364" s="79"/>
      <c r="AI1364" s="79"/>
      <c r="AJ1364" s="79"/>
      <c r="AK1364" s="79"/>
      <c r="AL1364" s="79"/>
      <c r="AM1364" s="79"/>
      <c r="AN1364" s="79"/>
      <c r="AO1364" s="79"/>
      <c r="AP1364" s="79"/>
      <c r="AQ1364" s="79"/>
    </row>
    <row r="1365" spans="1:43" x14ac:dyDescent="0.25">
      <c r="A1365" s="20"/>
      <c r="B1365" s="20"/>
      <c r="C1365" s="19"/>
      <c r="D1365" s="35"/>
      <c r="E1365" s="19"/>
      <c r="M1365" s="79"/>
      <c r="N1365" s="79"/>
      <c r="O1365" s="79"/>
      <c r="P1365" s="79"/>
      <c r="Q1365" s="79"/>
      <c r="R1365" s="79"/>
      <c r="S1365" s="79"/>
      <c r="T1365" s="79"/>
      <c r="U1365" s="79"/>
      <c r="V1365" s="79"/>
      <c r="W1365" s="79"/>
      <c r="X1365" s="79"/>
      <c r="Y1365" s="79"/>
      <c r="Z1365" s="79"/>
      <c r="AA1365" s="79"/>
      <c r="AB1365" s="79"/>
      <c r="AC1365" s="79"/>
      <c r="AD1365" s="79"/>
      <c r="AE1365" s="79"/>
      <c r="AF1365" s="79"/>
      <c r="AG1365" s="79"/>
      <c r="AH1365" s="79"/>
      <c r="AI1365" s="79"/>
      <c r="AJ1365" s="79"/>
      <c r="AK1365" s="79"/>
      <c r="AL1365" s="79"/>
      <c r="AM1365" s="79"/>
      <c r="AN1365" s="79"/>
      <c r="AO1365" s="79"/>
      <c r="AP1365" s="79"/>
      <c r="AQ1365" s="79"/>
    </row>
    <row r="1366" spans="1:43" x14ac:dyDescent="0.25">
      <c r="A1366" s="20"/>
      <c r="B1366" s="20"/>
      <c r="C1366" s="19"/>
      <c r="D1366" s="35"/>
      <c r="E1366" s="19"/>
      <c r="M1366" s="79"/>
      <c r="N1366" s="79"/>
      <c r="O1366" s="79"/>
      <c r="P1366" s="79"/>
      <c r="Q1366" s="79"/>
      <c r="R1366" s="79"/>
      <c r="S1366" s="79"/>
      <c r="T1366" s="79"/>
      <c r="U1366" s="79"/>
      <c r="V1366" s="79"/>
      <c r="W1366" s="79"/>
      <c r="X1366" s="79"/>
      <c r="Y1366" s="79"/>
      <c r="Z1366" s="79"/>
      <c r="AA1366" s="79"/>
      <c r="AB1366" s="79"/>
      <c r="AC1366" s="79"/>
      <c r="AD1366" s="79"/>
      <c r="AE1366" s="79"/>
      <c r="AF1366" s="79"/>
      <c r="AG1366" s="79"/>
      <c r="AH1366" s="79"/>
      <c r="AI1366" s="79"/>
      <c r="AJ1366" s="79"/>
      <c r="AK1366" s="79"/>
      <c r="AL1366" s="79"/>
      <c r="AM1366" s="79"/>
      <c r="AN1366" s="79"/>
      <c r="AO1366" s="79"/>
      <c r="AP1366" s="79"/>
      <c r="AQ1366" s="79"/>
    </row>
    <row r="1367" spans="1:43" x14ac:dyDescent="0.25">
      <c r="A1367" s="20"/>
      <c r="B1367" s="20"/>
      <c r="C1367" s="19"/>
      <c r="D1367" s="35"/>
      <c r="E1367" s="19"/>
      <c r="M1367" s="79"/>
      <c r="N1367" s="79"/>
      <c r="O1367" s="79"/>
      <c r="P1367" s="79"/>
      <c r="Q1367" s="79"/>
      <c r="R1367" s="79"/>
      <c r="S1367" s="79"/>
      <c r="T1367" s="79"/>
      <c r="U1367" s="79"/>
      <c r="V1367" s="79"/>
      <c r="W1367" s="79"/>
      <c r="X1367" s="79"/>
      <c r="Y1367" s="79"/>
      <c r="Z1367" s="79"/>
      <c r="AA1367" s="79"/>
      <c r="AB1367" s="79"/>
      <c r="AC1367" s="79"/>
      <c r="AD1367" s="79"/>
      <c r="AE1367" s="79"/>
      <c r="AF1367" s="79"/>
      <c r="AG1367" s="79"/>
      <c r="AH1367" s="79"/>
      <c r="AI1367" s="79"/>
      <c r="AJ1367" s="79"/>
      <c r="AK1367" s="79"/>
      <c r="AL1367" s="79"/>
      <c r="AM1367" s="79"/>
      <c r="AN1367" s="79"/>
      <c r="AO1367" s="79"/>
      <c r="AP1367" s="79"/>
      <c r="AQ1367" s="79"/>
    </row>
    <row r="1368" spans="1:43" x14ac:dyDescent="0.25">
      <c r="A1368" s="20"/>
      <c r="B1368" s="20"/>
      <c r="C1368" s="19"/>
      <c r="D1368" s="35"/>
      <c r="E1368" s="19"/>
      <c r="M1368" s="79"/>
      <c r="N1368" s="79"/>
      <c r="O1368" s="79"/>
      <c r="P1368" s="79"/>
      <c r="Q1368" s="79"/>
      <c r="R1368" s="79"/>
      <c r="S1368" s="79"/>
      <c r="T1368" s="79"/>
      <c r="U1368" s="79"/>
      <c r="V1368" s="79"/>
      <c r="W1368" s="79"/>
      <c r="X1368" s="79"/>
      <c r="Y1368" s="79"/>
      <c r="Z1368" s="79"/>
      <c r="AA1368" s="79"/>
      <c r="AB1368" s="79"/>
      <c r="AC1368" s="79"/>
      <c r="AD1368" s="79"/>
      <c r="AE1368" s="79"/>
      <c r="AF1368" s="79"/>
      <c r="AG1368" s="79"/>
      <c r="AH1368" s="79"/>
      <c r="AI1368" s="79"/>
      <c r="AJ1368" s="79"/>
      <c r="AK1368" s="79"/>
      <c r="AL1368" s="79"/>
      <c r="AM1368" s="79"/>
      <c r="AN1368" s="79"/>
      <c r="AO1368" s="79"/>
      <c r="AP1368" s="79"/>
      <c r="AQ1368" s="79"/>
    </row>
    <row r="1369" spans="1:43" x14ac:dyDescent="0.25">
      <c r="A1369" s="20"/>
      <c r="B1369" s="20"/>
      <c r="C1369" s="19"/>
      <c r="D1369" s="35"/>
      <c r="E1369" s="19"/>
      <c r="M1369" s="79"/>
      <c r="N1369" s="79"/>
      <c r="O1369" s="79"/>
      <c r="P1369" s="79"/>
      <c r="Q1369" s="79"/>
      <c r="R1369" s="79"/>
      <c r="S1369" s="79"/>
      <c r="T1369" s="79"/>
      <c r="U1369" s="79"/>
      <c r="V1369" s="79"/>
      <c r="W1369" s="79"/>
      <c r="X1369" s="79"/>
      <c r="Y1369" s="79"/>
      <c r="Z1369" s="79"/>
      <c r="AA1369" s="79"/>
      <c r="AB1369" s="79"/>
      <c r="AC1369" s="79"/>
      <c r="AD1369" s="79"/>
      <c r="AE1369" s="79"/>
      <c r="AF1369" s="79"/>
      <c r="AG1369" s="79"/>
      <c r="AH1369" s="79"/>
      <c r="AI1369" s="79"/>
      <c r="AJ1369" s="79"/>
      <c r="AK1369" s="79"/>
      <c r="AL1369" s="79"/>
      <c r="AM1369" s="79"/>
      <c r="AN1369" s="79"/>
      <c r="AO1369" s="79"/>
      <c r="AP1369" s="79"/>
      <c r="AQ1369" s="79"/>
    </row>
    <row r="1370" spans="1:43" x14ac:dyDescent="0.25">
      <c r="A1370" s="20"/>
      <c r="B1370" s="20"/>
      <c r="C1370" s="19"/>
      <c r="D1370" s="35"/>
      <c r="E1370" s="19"/>
      <c r="M1370" s="79"/>
      <c r="N1370" s="79"/>
      <c r="O1370" s="79"/>
      <c r="P1370" s="79"/>
      <c r="Q1370" s="79"/>
      <c r="R1370" s="79"/>
      <c r="S1370" s="79"/>
      <c r="T1370" s="79"/>
      <c r="U1370" s="79"/>
      <c r="V1370" s="79"/>
      <c r="W1370" s="79"/>
      <c r="X1370" s="79"/>
      <c r="Y1370" s="79"/>
      <c r="Z1370" s="79"/>
      <c r="AA1370" s="79"/>
      <c r="AB1370" s="79"/>
      <c r="AC1370" s="79"/>
      <c r="AD1370" s="79"/>
      <c r="AE1370" s="79"/>
      <c r="AF1370" s="79"/>
      <c r="AG1370" s="79"/>
      <c r="AH1370" s="79"/>
      <c r="AI1370" s="79"/>
      <c r="AJ1370" s="79"/>
      <c r="AK1370" s="79"/>
      <c r="AL1370" s="79"/>
      <c r="AM1370" s="79"/>
      <c r="AN1370" s="79"/>
      <c r="AO1370" s="79"/>
      <c r="AP1370" s="79"/>
      <c r="AQ1370" s="79"/>
    </row>
    <row r="1371" spans="1:43" x14ac:dyDescent="0.25">
      <c r="A1371" s="20"/>
      <c r="B1371" s="20"/>
      <c r="C1371" s="19"/>
      <c r="D1371" s="35"/>
      <c r="E1371" s="19"/>
      <c r="M1371" s="79"/>
      <c r="N1371" s="79"/>
      <c r="O1371" s="79"/>
      <c r="P1371" s="79"/>
      <c r="Q1371" s="79"/>
      <c r="R1371" s="79"/>
      <c r="S1371" s="79"/>
      <c r="T1371" s="79"/>
      <c r="U1371" s="79"/>
      <c r="V1371" s="79"/>
      <c r="W1371" s="79"/>
      <c r="X1371" s="79"/>
      <c r="Y1371" s="79"/>
      <c r="Z1371" s="79"/>
      <c r="AA1371" s="79"/>
      <c r="AB1371" s="79"/>
      <c r="AC1371" s="79"/>
      <c r="AD1371" s="79"/>
      <c r="AE1371" s="79"/>
      <c r="AF1371" s="79"/>
      <c r="AG1371" s="79"/>
      <c r="AH1371" s="79"/>
      <c r="AI1371" s="79"/>
      <c r="AJ1371" s="79"/>
      <c r="AK1371" s="79"/>
      <c r="AL1371" s="79"/>
      <c r="AM1371" s="79"/>
      <c r="AN1371" s="79"/>
      <c r="AO1371" s="79"/>
      <c r="AP1371" s="79"/>
      <c r="AQ1371" s="79"/>
    </row>
    <row r="1372" spans="1:43" x14ac:dyDescent="0.25">
      <c r="A1372" s="20"/>
      <c r="B1372" s="20"/>
      <c r="C1372" s="19"/>
      <c r="D1372" s="35"/>
      <c r="E1372" s="19"/>
      <c r="M1372" s="79"/>
      <c r="N1372" s="79"/>
      <c r="O1372" s="79"/>
      <c r="P1372" s="79"/>
      <c r="Q1372" s="79"/>
      <c r="R1372" s="79"/>
      <c r="S1372" s="79"/>
      <c r="T1372" s="79"/>
      <c r="U1372" s="79"/>
      <c r="V1372" s="79"/>
      <c r="W1372" s="79"/>
      <c r="X1372" s="79"/>
      <c r="Y1372" s="79"/>
      <c r="Z1372" s="79"/>
      <c r="AA1372" s="79"/>
      <c r="AB1372" s="79"/>
      <c r="AC1372" s="79"/>
      <c r="AD1372" s="79"/>
      <c r="AE1372" s="79"/>
      <c r="AF1372" s="79"/>
      <c r="AG1372" s="79"/>
      <c r="AH1372" s="79"/>
      <c r="AI1372" s="79"/>
      <c r="AJ1372" s="79"/>
      <c r="AK1372" s="79"/>
      <c r="AL1372" s="79"/>
      <c r="AM1372" s="79"/>
      <c r="AN1372" s="79"/>
      <c r="AO1372" s="79"/>
      <c r="AP1372" s="79"/>
      <c r="AQ1372" s="79"/>
    </row>
    <row r="1373" spans="1:43" x14ac:dyDescent="0.25">
      <c r="A1373" s="20"/>
      <c r="B1373" s="20"/>
      <c r="C1373" s="19"/>
      <c r="D1373" s="35"/>
      <c r="E1373" s="19"/>
      <c r="M1373" s="79"/>
      <c r="N1373" s="79"/>
      <c r="O1373" s="79"/>
      <c r="P1373" s="79"/>
      <c r="Q1373" s="79"/>
      <c r="R1373" s="79"/>
      <c r="S1373" s="79"/>
      <c r="T1373" s="79"/>
      <c r="U1373" s="79"/>
      <c r="V1373" s="79"/>
      <c r="W1373" s="79"/>
      <c r="X1373" s="79"/>
      <c r="Y1373" s="79"/>
      <c r="Z1373" s="79"/>
      <c r="AA1373" s="79"/>
      <c r="AB1373" s="79"/>
      <c r="AC1373" s="79"/>
      <c r="AD1373" s="79"/>
      <c r="AE1373" s="79"/>
      <c r="AF1373" s="79"/>
      <c r="AG1373" s="79"/>
      <c r="AH1373" s="79"/>
      <c r="AI1373" s="79"/>
      <c r="AJ1373" s="79"/>
      <c r="AK1373" s="79"/>
      <c r="AL1373" s="79"/>
      <c r="AM1373" s="79"/>
      <c r="AN1373" s="79"/>
      <c r="AO1373" s="79"/>
      <c r="AP1373" s="79"/>
      <c r="AQ1373" s="79"/>
    </row>
    <row r="1374" spans="1:43" x14ac:dyDescent="0.25">
      <c r="A1374" s="20"/>
      <c r="B1374" s="20"/>
      <c r="C1374" s="19"/>
      <c r="D1374" s="35"/>
      <c r="E1374" s="19"/>
      <c r="M1374" s="79"/>
      <c r="N1374" s="79"/>
      <c r="O1374" s="79"/>
      <c r="P1374" s="79"/>
      <c r="Q1374" s="79"/>
      <c r="R1374" s="79"/>
      <c r="S1374" s="79"/>
      <c r="T1374" s="79"/>
      <c r="U1374" s="79"/>
      <c r="V1374" s="79"/>
      <c r="W1374" s="79"/>
      <c r="X1374" s="79"/>
      <c r="Y1374" s="79"/>
      <c r="Z1374" s="79"/>
      <c r="AA1374" s="79"/>
      <c r="AB1374" s="79"/>
      <c r="AC1374" s="79"/>
      <c r="AD1374" s="79"/>
      <c r="AE1374" s="79"/>
      <c r="AF1374" s="79"/>
      <c r="AG1374" s="79"/>
      <c r="AH1374" s="79"/>
      <c r="AI1374" s="79"/>
      <c r="AJ1374" s="79"/>
      <c r="AK1374" s="79"/>
      <c r="AL1374" s="79"/>
      <c r="AM1374" s="79"/>
      <c r="AN1374" s="79"/>
      <c r="AO1374" s="79"/>
      <c r="AP1374" s="79"/>
      <c r="AQ1374" s="79"/>
    </row>
    <row r="1375" spans="1:43" x14ac:dyDescent="0.25">
      <c r="A1375" s="20"/>
      <c r="B1375" s="20"/>
      <c r="C1375" s="19"/>
      <c r="D1375" s="35"/>
      <c r="E1375" s="19"/>
      <c r="M1375" s="79"/>
      <c r="N1375" s="79"/>
      <c r="O1375" s="79"/>
      <c r="P1375" s="79"/>
      <c r="Q1375" s="79"/>
      <c r="R1375" s="79"/>
      <c r="S1375" s="79"/>
      <c r="T1375" s="79"/>
      <c r="U1375" s="79"/>
      <c r="V1375" s="79"/>
      <c r="W1375" s="79"/>
      <c r="X1375" s="79"/>
      <c r="Y1375" s="79"/>
      <c r="Z1375" s="79"/>
      <c r="AA1375" s="79"/>
      <c r="AB1375" s="79"/>
      <c r="AC1375" s="79"/>
      <c r="AD1375" s="79"/>
      <c r="AE1375" s="79"/>
      <c r="AF1375" s="79"/>
      <c r="AG1375" s="79"/>
      <c r="AH1375" s="79"/>
      <c r="AI1375" s="79"/>
      <c r="AJ1375" s="79"/>
      <c r="AK1375" s="79"/>
      <c r="AL1375" s="79"/>
      <c r="AM1375" s="79"/>
      <c r="AN1375" s="79"/>
      <c r="AO1375" s="79"/>
      <c r="AP1375" s="79"/>
      <c r="AQ1375" s="79"/>
    </row>
    <row r="1376" spans="1:43" x14ac:dyDescent="0.25">
      <c r="A1376" s="20"/>
      <c r="B1376" s="20"/>
      <c r="C1376" s="19"/>
      <c r="D1376" s="35"/>
      <c r="E1376" s="19"/>
      <c r="M1376" s="79"/>
      <c r="N1376" s="79"/>
      <c r="O1376" s="79"/>
      <c r="P1376" s="79"/>
      <c r="Q1376" s="79"/>
      <c r="R1376" s="79"/>
      <c r="S1376" s="79"/>
      <c r="T1376" s="79"/>
      <c r="U1376" s="79"/>
      <c r="V1376" s="79"/>
      <c r="W1376" s="79"/>
      <c r="X1376" s="79"/>
      <c r="Y1376" s="79"/>
      <c r="Z1376" s="79"/>
      <c r="AA1376" s="79"/>
      <c r="AB1376" s="79"/>
      <c r="AC1376" s="79"/>
      <c r="AD1376" s="79"/>
      <c r="AE1376" s="79"/>
      <c r="AF1376" s="79"/>
      <c r="AG1376" s="79"/>
      <c r="AH1376" s="79"/>
      <c r="AI1376" s="79"/>
      <c r="AJ1376" s="79"/>
      <c r="AK1376" s="79"/>
      <c r="AL1376" s="79"/>
      <c r="AM1376" s="79"/>
      <c r="AN1376" s="79"/>
      <c r="AO1376" s="79"/>
      <c r="AP1376" s="79"/>
      <c r="AQ1376" s="79"/>
    </row>
    <row r="1377" spans="1:43" x14ac:dyDescent="0.25">
      <c r="A1377" s="20"/>
      <c r="B1377" s="20"/>
      <c r="C1377" s="19"/>
      <c r="D1377" s="35"/>
      <c r="E1377" s="19"/>
      <c r="M1377" s="79"/>
      <c r="N1377" s="79"/>
      <c r="O1377" s="79"/>
      <c r="P1377" s="79"/>
      <c r="Q1377" s="79"/>
      <c r="R1377" s="79"/>
      <c r="S1377" s="79"/>
      <c r="T1377" s="79"/>
      <c r="U1377" s="79"/>
      <c r="V1377" s="79"/>
      <c r="W1377" s="79"/>
      <c r="X1377" s="79"/>
      <c r="Y1377" s="79"/>
      <c r="Z1377" s="79"/>
      <c r="AA1377" s="79"/>
      <c r="AB1377" s="79"/>
      <c r="AC1377" s="79"/>
      <c r="AD1377" s="79"/>
      <c r="AE1377" s="79"/>
      <c r="AF1377" s="79"/>
      <c r="AG1377" s="79"/>
      <c r="AH1377" s="79"/>
      <c r="AI1377" s="79"/>
      <c r="AJ1377" s="79"/>
      <c r="AK1377" s="79"/>
      <c r="AL1377" s="79"/>
      <c r="AM1377" s="79"/>
      <c r="AN1377" s="79"/>
      <c r="AO1377" s="79"/>
      <c r="AP1377" s="79"/>
      <c r="AQ1377" s="79"/>
    </row>
    <row r="1378" spans="1:43" x14ac:dyDescent="0.25">
      <c r="A1378" s="20"/>
      <c r="B1378" s="20"/>
      <c r="C1378" s="19"/>
      <c r="D1378" s="35"/>
      <c r="E1378" s="19"/>
      <c r="M1378" s="79"/>
      <c r="N1378" s="79"/>
      <c r="O1378" s="79"/>
      <c r="P1378" s="79"/>
      <c r="Q1378" s="79"/>
      <c r="R1378" s="79"/>
      <c r="S1378" s="79"/>
      <c r="T1378" s="79"/>
      <c r="U1378" s="79"/>
      <c r="V1378" s="79"/>
      <c r="W1378" s="79"/>
      <c r="X1378" s="79"/>
      <c r="Y1378" s="79"/>
      <c r="Z1378" s="79"/>
      <c r="AA1378" s="79"/>
      <c r="AB1378" s="79"/>
      <c r="AC1378" s="79"/>
      <c r="AD1378" s="79"/>
      <c r="AE1378" s="79"/>
      <c r="AF1378" s="79"/>
      <c r="AG1378" s="79"/>
      <c r="AH1378" s="79"/>
      <c r="AI1378" s="79"/>
      <c r="AJ1378" s="79"/>
      <c r="AK1378" s="79"/>
      <c r="AL1378" s="79"/>
      <c r="AM1378" s="79"/>
      <c r="AN1378" s="79"/>
      <c r="AO1378" s="79"/>
      <c r="AP1378" s="79"/>
      <c r="AQ1378" s="79"/>
    </row>
    <row r="1379" spans="1:43" x14ac:dyDescent="0.25">
      <c r="A1379" s="20"/>
      <c r="B1379" s="20"/>
      <c r="C1379" s="19"/>
      <c r="D1379" s="35"/>
      <c r="E1379" s="19"/>
      <c r="M1379" s="79"/>
      <c r="N1379" s="79"/>
      <c r="O1379" s="79"/>
      <c r="P1379" s="79"/>
      <c r="Q1379" s="79"/>
      <c r="R1379" s="79"/>
      <c r="S1379" s="79"/>
      <c r="T1379" s="79"/>
      <c r="U1379" s="79"/>
      <c r="V1379" s="79"/>
      <c r="W1379" s="79"/>
      <c r="X1379" s="79"/>
      <c r="Y1379" s="79"/>
      <c r="Z1379" s="79"/>
      <c r="AA1379" s="79"/>
      <c r="AB1379" s="79"/>
      <c r="AC1379" s="79"/>
      <c r="AD1379" s="79"/>
      <c r="AE1379" s="79"/>
      <c r="AF1379" s="79"/>
      <c r="AG1379" s="79"/>
      <c r="AH1379" s="79"/>
      <c r="AI1379" s="79"/>
      <c r="AJ1379" s="79"/>
      <c r="AK1379" s="79"/>
      <c r="AL1379" s="79"/>
      <c r="AM1379" s="79"/>
      <c r="AN1379" s="79"/>
      <c r="AO1379" s="79"/>
      <c r="AP1379" s="79"/>
      <c r="AQ1379" s="79"/>
    </row>
    <row r="1380" spans="1:43" x14ac:dyDescent="0.25">
      <c r="A1380" s="20"/>
      <c r="B1380" s="20"/>
      <c r="C1380" s="19"/>
      <c r="D1380" s="35"/>
      <c r="E1380" s="19"/>
      <c r="M1380" s="79"/>
      <c r="N1380" s="79"/>
      <c r="O1380" s="79"/>
      <c r="P1380" s="79"/>
      <c r="Q1380" s="79"/>
      <c r="R1380" s="79"/>
      <c r="S1380" s="79"/>
      <c r="T1380" s="79"/>
      <c r="U1380" s="79"/>
      <c r="V1380" s="79"/>
      <c r="W1380" s="79"/>
      <c r="X1380" s="79"/>
      <c r="Y1380" s="79"/>
      <c r="Z1380" s="79"/>
      <c r="AA1380" s="79"/>
      <c r="AB1380" s="79"/>
      <c r="AC1380" s="79"/>
      <c r="AD1380" s="79"/>
      <c r="AE1380" s="79"/>
      <c r="AF1380" s="79"/>
      <c r="AG1380" s="79"/>
      <c r="AH1380" s="79"/>
      <c r="AI1380" s="79"/>
      <c r="AJ1380" s="79"/>
      <c r="AK1380" s="79"/>
      <c r="AL1380" s="79"/>
      <c r="AM1380" s="79"/>
      <c r="AN1380" s="79"/>
      <c r="AO1380" s="79"/>
      <c r="AP1380" s="79"/>
      <c r="AQ1380" s="79"/>
    </row>
    <row r="1381" spans="1:43" x14ac:dyDescent="0.25">
      <c r="A1381" s="20"/>
      <c r="B1381" s="20"/>
      <c r="C1381" s="19"/>
      <c r="D1381" s="35"/>
      <c r="E1381" s="19"/>
      <c r="M1381" s="79"/>
      <c r="N1381" s="79"/>
      <c r="O1381" s="79"/>
      <c r="P1381" s="79"/>
      <c r="Q1381" s="79"/>
      <c r="R1381" s="79"/>
      <c r="S1381" s="79"/>
      <c r="T1381" s="79"/>
      <c r="U1381" s="79"/>
      <c r="V1381" s="79"/>
      <c r="W1381" s="79"/>
      <c r="X1381" s="79"/>
      <c r="Y1381" s="79"/>
      <c r="Z1381" s="79"/>
      <c r="AA1381" s="79"/>
      <c r="AB1381" s="79"/>
      <c r="AC1381" s="79"/>
      <c r="AD1381" s="79"/>
      <c r="AE1381" s="79"/>
      <c r="AF1381" s="79"/>
      <c r="AG1381" s="79"/>
      <c r="AH1381" s="79"/>
      <c r="AI1381" s="79"/>
      <c r="AJ1381" s="79"/>
      <c r="AK1381" s="79"/>
      <c r="AL1381" s="79"/>
      <c r="AM1381" s="79"/>
      <c r="AN1381" s="79"/>
      <c r="AO1381" s="79"/>
      <c r="AP1381" s="79"/>
      <c r="AQ1381" s="79"/>
    </row>
    <row r="1382" spans="1:43" x14ac:dyDescent="0.25">
      <c r="A1382" s="20"/>
      <c r="B1382" s="20"/>
      <c r="C1382" s="19"/>
      <c r="D1382" s="35"/>
      <c r="E1382" s="19"/>
      <c r="M1382" s="79"/>
      <c r="N1382" s="79"/>
      <c r="O1382" s="79"/>
      <c r="P1382" s="79"/>
      <c r="Q1382" s="79"/>
      <c r="R1382" s="79"/>
      <c r="S1382" s="79"/>
      <c r="T1382" s="79"/>
      <c r="U1382" s="79"/>
      <c r="V1382" s="79"/>
      <c r="W1382" s="79"/>
      <c r="X1382" s="79"/>
      <c r="Y1382" s="79"/>
      <c r="Z1382" s="79"/>
      <c r="AA1382" s="79"/>
      <c r="AB1382" s="79"/>
      <c r="AC1382" s="79"/>
      <c r="AD1382" s="79"/>
      <c r="AE1382" s="79"/>
      <c r="AF1382" s="79"/>
      <c r="AG1382" s="79"/>
      <c r="AH1382" s="79"/>
      <c r="AI1382" s="79"/>
      <c r="AJ1382" s="79"/>
      <c r="AK1382" s="79"/>
      <c r="AL1382" s="79"/>
      <c r="AM1382" s="79"/>
      <c r="AN1382" s="79"/>
      <c r="AO1382" s="79"/>
      <c r="AP1382" s="79"/>
      <c r="AQ1382" s="79"/>
    </row>
    <row r="1383" spans="1:43" x14ac:dyDescent="0.25">
      <c r="A1383" s="20"/>
      <c r="B1383" s="20"/>
      <c r="C1383" s="19"/>
      <c r="D1383" s="35"/>
      <c r="E1383" s="19"/>
      <c r="M1383" s="79"/>
      <c r="N1383" s="79"/>
      <c r="O1383" s="79"/>
      <c r="P1383" s="79"/>
      <c r="Q1383" s="79"/>
      <c r="R1383" s="79"/>
      <c r="S1383" s="79"/>
      <c r="T1383" s="79"/>
      <c r="U1383" s="79"/>
      <c r="V1383" s="79"/>
      <c r="W1383" s="79"/>
      <c r="X1383" s="79"/>
      <c r="Y1383" s="79"/>
      <c r="Z1383" s="79"/>
      <c r="AA1383" s="79"/>
      <c r="AB1383" s="79"/>
      <c r="AC1383" s="79"/>
      <c r="AD1383" s="79"/>
      <c r="AE1383" s="79"/>
      <c r="AF1383" s="79"/>
      <c r="AG1383" s="79"/>
      <c r="AH1383" s="79"/>
      <c r="AI1383" s="79"/>
      <c r="AJ1383" s="79"/>
      <c r="AK1383" s="79"/>
      <c r="AL1383" s="79"/>
      <c r="AM1383" s="79"/>
      <c r="AN1383" s="79"/>
      <c r="AO1383" s="79"/>
      <c r="AP1383" s="79"/>
      <c r="AQ1383" s="79"/>
    </row>
    <row r="1384" spans="1:43" x14ac:dyDescent="0.25">
      <c r="A1384" s="20"/>
      <c r="B1384" s="20"/>
      <c r="C1384" s="19"/>
      <c r="D1384" s="35"/>
      <c r="E1384" s="19"/>
      <c r="M1384" s="79"/>
      <c r="N1384" s="79"/>
      <c r="O1384" s="79"/>
      <c r="P1384" s="79"/>
      <c r="Q1384" s="79"/>
      <c r="R1384" s="79"/>
      <c r="S1384" s="79"/>
      <c r="T1384" s="79"/>
      <c r="U1384" s="79"/>
      <c r="V1384" s="79"/>
      <c r="W1384" s="79"/>
      <c r="X1384" s="79"/>
      <c r="Y1384" s="79"/>
      <c r="Z1384" s="79"/>
      <c r="AA1384" s="79"/>
      <c r="AB1384" s="79"/>
      <c r="AC1384" s="79"/>
      <c r="AD1384" s="79"/>
      <c r="AE1384" s="79"/>
      <c r="AF1384" s="79"/>
      <c r="AG1384" s="79"/>
      <c r="AH1384" s="79"/>
      <c r="AI1384" s="79"/>
      <c r="AJ1384" s="79"/>
      <c r="AK1384" s="79"/>
      <c r="AL1384" s="79"/>
      <c r="AM1384" s="79"/>
      <c r="AN1384" s="79"/>
      <c r="AO1384" s="79"/>
      <c r="AP1384" s="79"/>
      <c r="AQ1384" s="79"/>
    </row>
    <row r="1385" spans="1:43" x14ac:dyDescent="0.25">
      <c r="A1385" s="20"/>
      <c r="B1385" s="20"/>
      <c r="C1385" s="19"/>
      <c r="D1385" s="35"/>
      <c r="E1385" s="19"/>
      <c r="M1385" s="79"/>
      <c r="N1385" s="79"/>
      <c r="O1385" s="79"/>
      <c r="P1385" s="79"/>
      <c r="Q1385" s="79"/>
      <c r="R1385" s="79"/>
      <c r="S1385" s="79"/>
      <c r="T1385" s="79"/>
      <c r="U1385" s="79"/>
      <c r="V1385" s="79"/>
      <c r="W1385" s="79"/>
      <c r="X1385" s="79"/>
      <c r="Y1385" s="79"/>
      <c r="Z1385" s="79"/>
      <c r="AA1385" s="79"/>
      <c r="AB1385" s="79"/>
      <c r="AC1385" s="79"/>
      <c r="AD1385" s="79"/>
      <c r="AE1385" s="79"/>
      <c r="AF1385" s="79"/>
      <c r="AG1385" s="79"/>
      <c r="AH1385" s="79"/>
      <c r="AI1385" s="79"/>
      <c r="AJ1385" s="79"/>
      <c r="AK1385" s="79"/>
      <c r="AL1385" s="79"/>
      <c r="AM1385" s="79"/>
      <c r="AN1385" s="79"/>
      <c r="AO1385" s="79"/>
      <c r="AP1385" s="79"/>
      <c r="AQ1385" s="79"/>
    </row>
    <row r="1386" spans="1:43" x14ac:dyDescent="0.25">
      <c r="A1386" s="20"/>
      <c r="B1386" s="20"/>
      <c r="C1386" s="19"/>
      <c r="D1386" s="35"/>
      <c r="E1386" s="19"/>
      <c r="M1386" s="79"/>
      <c r="N1386" s="79"/>
      <c r="O1386" s="79"/>
      <c r="P1386" s="79"/>
      <c r="Q1386" s="79"/>
      <c r="R1386" s="79"/>
      <c r="S1386" s="79"/>
      <c r="T1386" s="79"/>
      <c r="U1386" s="79"/>
      <c r="V1386" s="79"/>
      <c r="W1386" s="79"/>
      <c r="X1386" s="79"/>
      <c r="Y1386" s="79"/>
      <c r="Z1386" s="79"/>
      <c r="AA1386" s="79"/>
      <c r="AB1386" s="79"/>
      <c r="AC1386" s="79"/>
      <c r="AD1386" s="79"/>
      <c r="AE1386" s="79"/>
      <c r="AF1386" s="79"/>
      <c r="AG1386" s="79"/>
      <c r="AH1386" s="79"/>
      <c r="AI1386" s="79"/>
      <c r="AJ1386" s="79"/>
      <c r="AK1386" s="79"/>
      <c r="AL1386" s="79"/>
      <c r="AM1386" s="79"/>
      <c r="AN1386" s="79"/>
      <c r="AO1386" s="79"/>
      <c r="AP1386" s="79"/>
      <c r="AQ1386" s="79"/>
    </row>
    <row r="1387" spans="1:43" x14ac:dyDescent="0.25">
      <c r="A1387" s="20"/>
      <c r="B1387" s="20"/>
      <c r="C1387" s="19"/>
      <c r="D1387" s="35"/>
      <c r="E1387" s="19"/>
      <c r="M1387" s="79"/>
      <c r="N1387" s="79"/>
      <c r="O1387" s="79"/>
      <c r="P1387" s="79"/>
      <c r="Q1387" s="79"/>
      <c r="R1387" s="79"/>
      <c r="S1387" s="79"/>
      <c r="T1387" s="79"/>
      <c r="U1387" s="79"/>
      <c r="V1387" s="79"/>
      <c r="W1387" s="79"/>
      <c r="X1387" s="79"/>
      <c r="Y1387" s="79"/>
      <c r="Z1387" s="79"/>
      <c r="AA1387" s="79"/>
      <c r="AB1387" s="79"/>
      <c r="AC1387" s="79"/>
      <c r="AD1387" s="79"/>
      <c r="AE1387" s="79"/>
      <c r="AF1387" s="79"/>
      <c r="AG1387" s="79"/>
      <c r="AH1387" s="79"/>
      <c r="AI1387" s="79"/>
      <c r="AJ1387" s="79"/>
      <c r="AK1387" s="79"/>
      <c r="AL1387" s="79"/>
      <c r="AM1387" s="79"/>
      <c r="AN1387" s="79"/>
      <c r="AO1387" s="79"/>
      <c r="AP1387" s="79"/>
      <c r="AQ1387" s="79"/>
    </row>
    <row r="1388" spans="1:43" x14ac:dyDescent="0.25">
      <c r="A1388" s="20"/>
      <c r="B1388" s="20"/>
      <c r="C1388" s="19"/>
      <c r="D1388" s="35"/>
      <c r="E1388" s="19"/>
      <c r="M1388" s="79"/>
      <c r="N1388" s="79"/>
      <c r="O1388" s="79"/>
      <c r="P1388" s="79"/>
      <c r="Q1388" s="79"/>
      <c r="R1388" s="79"/>
      <c r="S1388" s="79"/>
      <c r="T1388" s="79"/>
      <c r="U1388" s="79"/>
      <c r="V1388" s="79"/>
      <c r="W1388" s="79"/>
      <c r="X1388" s="79"/>
      <c r="Y1388" s="79"/>
      <c r="Z1388" s="79"/>
      <c r="AA1388" s="79"/>
      <c r="AB1388" s="79"/>
      <c r="AC1388" s="79"/>
      <c r="AD1388" s="79"/>
      <c r="AE1388" s="79"/>
      <c r="AF1388" s="79"/>
      <c r="AG1388" s="79"/>
      <c r="AH1388" s="79"/>
      <c r="AI1388" s="79"/>
      <c r="AJ1388" s="79"/>
      <c r="AK1388" s="79"/>
      <c r="AL1388" s="79"/>
      <c r="AM1388" s="79"/>
      <c r="AN1388" s="79"/>
      <c r="AO1388" s="79"/>
      <c r="AP1388" s="79"/>
      <c r="AQ1388" s="79"/>
    </row>
    <row r="1389" spans="1:43" x14ac:dyDescent="0.25">
      <c r="A1389" s="20"/>
      <c r="B1389" s="20"/>
      <c r="C1389" s="19"/>
      <c r="D1389" s="35"/>
      <c r="E1389" s="19"/>
      <c r="M1389" s="79"/>
      <c r="N1389" s="79"/>
      <c r="O1389" s="79"/>
      <c r="P1389" s="79"/>
      <c r="Q1389" s="79"/>
      <c r="R1389" s="79"/>
      <c r="S1389" s="79"/>
      <c r="T1389" s="79"/>
      <c r="U1389" s="79"/>
      <c r="V1389" s="79"/>
      <c r="W1389" s="79"/>
      <c r="X1389" s="79"/>
      <c r="Y1389" s="79"/>
      <c r="Z1389" s="79"/>
      <c r="AA1389" s="79"/>
      <c r="AB1389" s="79"/>
      <c r="AC1389" s="79"/>
      <c r="AD1389" s="79"/>
      <c r="AE1389" s="79"/>
      <c r="AF1389" s="79"/>
      <c r="AG1389" s="79"/>
      <c r="AH1389" s="79"/>
      <c r="AI1389" s="79"/>
      <c r="AJ1389" s="79"/>
      <c r="AK1389" s="79"/>
      <c r="AL1389" s="79"/>
      <c r="AM1389" s="79"/>
      <c r="AN1389" s="79"/>
      <c r="AO1389" s="79"/>
      <c r="AP1389" s="79"/>
      <c r="AQ1389" s="79"/>
    </row>
    <row r="1390" spans="1:43" x14ac:dyDescent="0.25">
      <c r="A1390" s="20"/>
      <c r="B1390" s="20"/>
      <c r="C1390" s="19"/>
      <c r="D1390" s="35"/>
      <c r="E1390" s="19"/>
      <c r="M1390" s="79"/>
      <c r="N1390" s="79"/>
      <c r="O1390" s="79"/>
      <c r="P1390" s="79"/>
      <c r="Q1390" s="79"/>
      <c r="R1390" s="79"/>
      <c r="S1390" s="79"/>
      <c r="T1390" s="79"/>
      <c r="U1390" s="79"/>
      <c r="V1390" s="79"/>
      <c r="W1390" s="79"/>
      <c r="X1390" s="79"/>
      <c r="Y1390" s="79"/>
      <c r="Z1390" s="79"/>
      <c r="AA1390" s="79"/>
      <c r="AB1390" s="79"/>
      <c r="AC1390" s="79"/>
      <c r="AD1390" s="79"/>
      <c r="AE1390" s="79"/>
      <c r="AF1390" s="79"/>
      <c r="AG1390" s="79"/>
      <c r="AH1390" s="79"/>
      <c r="AI1390" s="79"/>
      <c r="AJ1390" s="79"/>
      <c r="AK1390" s="79"/>
      <c r="AL1390" s="79"/>
      <c r="AM1390" s="79"/>
      <c r="AN1390" s="79"/>
      <c r="AO1390" s="79"/>
      <c r="AP1390" s="79"/>
      <c r="AQ1390" s="79"/>
    </row>
    <row r="1391" spans="1:43" x14ac:dyDescent="0.25">
      <c r="A1391" s="20"/>
      <c r="B1391" s="20"/>
      <c r="C1391" s="19"/>
      <c r="D1391" s="35"/>
      <c r="E1391" s="19"/>
      <c r="M1391" s="79"/>
      <c r="N1391" s="79"/>
      <c r="O1391" s="79"/>
      <c r="P1391" s="79"/>
      <c r="Q1391" s="79"/>
      <c r="R1391" s="79"/>
      <c r="S1391" s="79"/>
      <c r="T1391" s="79"/>
      <c r="U1391" s="79"/>
      <c r="V1391" s="79"/>
      <c r="W1391" s="79"/>
      <c r="X1391" s="79"/>
      <c r="Y1391" s="79"/>
      <c r="Z1391" s="79"/>
      <c r="AA1391" s="79"/>
      <c r="AB1391" s="79"/>
      <c r="AC1391" s="79"/>
      <c r="AD1391" s="79"/>
      <c r="AE1391" s="79"/>
      <c r="AF1391" s="79"/>
      <c r="AG1391" s="79"/>
      <c r="AH1391" s="79"/>
      <c r="AI1391" s="79"/>
      <c r="AJ1391" s="79"/>
      <c r="AK1391" s="79"/>
      <c r="AL1391" s="79"/>
      <c r="AM1391" s="79"/>
      <c r="AN1391" s="79"/>
      <c r="AO1391" s="79"/>
      <c r="AP1391" s="79"/>
      <c r="AQ1391" s="79"/>
    </row>
    <row r="1392" spans="1:43" x14ac:dyDescent="0.25">
      <c r="A1392" s="20"/>
      <c r="B1392" s="20"/>
      <c r="C1392" s="19"/>
      <c r="D1392" s="35"/>
      <c r="E1392" s="19"/>
      <c r="M1392" s="79"/>
      <c r="N1392" s="79"/>
      <c r="O1392" s="79"/>
      <c r="P1392" s="79"/>
      <c r="Q1392" s="79"/>
      <c r="R1392" s="79"/>
      <c r="S1392" s="79"/>
      <c r="T1392" s="79"/>
      <c r="U1392" s="79"/>
      <c r="V1392" s="79"/>
      <c r="W1392" s="79"/>
      <c r="X1392" s="79"/>
      <c r="Y1392" s="79"/>
      <c r="Z1392" s="79"/>
      <c r="AA1392" s="79"/>
      <c r="AB1392" s="79"/>
      <c r="AC1392" s="79"/>
      <c r="AD1392" s="79"/>
      <c r="AE1392" s="79"/>
      <c r="AF1392" s="79"/>
      <c r="AG1392" s="79"/>
      <c r="AH1392" s="79"/>
      <c r="AI1392" s="79"/>
      <c r="AJ1392" s="79"/>
      <c r="AK1392" s="79"/>
      <c r="AL1392" s="79"/>
      <c r="AM1392" s="79"/>
      <c r="AN1392" s="79"/>
      <c r="AO1392" s="79"/>
      <c r="AP1392" s="79"/>
      <c r="AQ1392" s="79"/>
    </row>
    <row r="1393" spans="1:43" x14ac:dyDescent="0.25">
      <c r="A1393" s="20"/>
      <c r="B1393" s="20"/>
      <c r="C1393" s="19"/>
      <c r="D1393" s="35"/>
      <c r="E1393" s="19"/>
      <c r="M1393" s="79"/>
      <c r="N1393" s="79"/>
      <c r="O1393" s="79"/>
      <c r="P1393" s="79"/>
      <c r="Q1393" s="79"/>
      <c r="R1393" s="79"/>
      <c r="S1393" s="79"/>
      <c r="T1393" s="79"/>
      <c r="U1393" s="79"/>
      <c r="V1393" s="79"/>
      <c r="W1393" s="79"/>
      <c r="X1393" s="79"/>
      <c r="Y1393" s="79"/>
      <c r="Z1393" s="79"/>
      <c r="AA1393" s="79"/>
      <c r="AB1393" s="79"/>
      <c r="AC1393" s="79"/>
      <c r="AD1393" s="79"/>
      <c r="AE1393" s="79"/>
      <c r="AF1393" s="79"/>
      <c r="AG1393" s="79"/>
      <c r="AH1393" s="79"/>
      <c r="AI1393" s="79"/>
      <c r="AJ1393" s="79"/>
      <c r="AK1393" s="79"/>
      <c r="AL1393" s="79"/>
      <c r="AM1393" s="79"/>
      <c r="AN1393" s="79"/>
      <c r="AO1393" s="79"/>
      <c r="AP1393" s="79"/>
      <c r="AQ1393" s="79"/>
    </row>
    <row r="1394" spans="1:43" x14ac:dyDescent="0.25">
      <c r="A1394" s="20"/>
      <c r="B1394" s="20"/>
      <c r="C1394" s="19"/>
      <c r="D1394" s="35"/>
      <c r="E1394" s="19"/>
      <c r="M1394" s="79"/>
      <c r="N1394" s="79"/>
      <c r="O1394" s="79"/>
      <c r="P1394" s="79"/>
      <c r="Q1394" s="79"/>
      <c r="R1394" s="79"/>
      <c r="S1394" s="79"/>
      <c r="T1394" s="79"/>
      <c r="U1394" s="79"/>
      <c r="V1394" s="79"/>
      <c r="W1394" s="79"/>
      <c r="X1394" s="79"/>
      <c r="Y1394" s="79"/>
      <c r="Z1394" s="79"/>
      <c r="AA1394" s="79"/>
      <c r="AB1394" s="79"/>
      <c r="AC1394" s="79"/>
      <c r="AD1394" s="79"/>
      <c r="AE1394" s="79"/>
      <c r="AF1394" s="79"/>
      <c r="AG1394" s="79"/>
      <c r="AH1394" s="79"/>
      <c r="AI1394" s="79"/>
      <c r="AJ1394" s="79"/>
      <c r="AK1394" s="79"/>
      <c r="AL1394" s="79"/>
      <c r="AM1394" s="79"/>
      <c r="AN1394" s="79"/>
      <c r="AO1394" s="79"/>
      <c r="AP1394" s="79"/>
      <c r="AQ1394" s="79"/>
    </row>
    <row r="1395" spans="1:43" x14ac:dyDescent="0.25">
      <c r="A1395" s="20"/>
      <c r="B1395" s="20"/>
      <c r="C1395" s="19"/>
      <c r="D1395" s="35"/>
      <c r="E1395" s="19"/>
      <c r="M1395" s="79"/>
      <c r="N1395" s="79"/>
      <c r="O1395" s="79"/>
      <c r="P1395" s="79"/>
      <c r="Q1395" s="79"/>
      <c r="R1395" s="79"/>
      <c r="S1395" s="79"/>
      <c r="T1395" s="79"/>
      <c r="U1395" s="79"/>
      <c r="V1395" s="79"/>
      <c r="W1395" s="79"/>
      <c r="X1395" s="79"/>
      <c r="Y1395" s="79"/>
      <c r="Z1395" s="79"/>
      <c r="AA1395" s="79"/>
      <c r="AB1395" s="79"/>
      <c r="AC1395" s="79"/>
      <c r="AD1395" s="79"/>
      <c r="AE1395" s="79"/>
      <c r="AF1395" s="79"/>
      <c r="AG1395" s="79"/>
      <c r="AH1395" s="79"/>
      <c r="AI1395" s="79"/>
      <c r="AJ1395" s="79"/>
      <c r="AK1395" s="79"/>
      <c r="AL1395" s="79"/>
      <c r="AM1395" s="79"/>
      <c r="AN1395" s="79"/>
      <c r="AO1395" s="79"/>
      <c r="AP1395" s="79"/>
      <c r="AQ1395" s="79"/>
    </row>
    <row r="1396" spans="1:43" x14ac:dyDescent="0.25">
      <c r="A1396" s="20"/>
      <c r="B1396" s="20"/>
      <c r="C1396" s="19"/>
      <c r="D1396" s="35"/>
      <c r="E1396" s="19"/>
      <c r="M1396" s="79"/>
      <c r="N1396" s="79"/>
      <c r="O1396" s="79"/>
      <c r="P1396" s="79"/>
      <c r="Q1396" s="79"/>
      <c r="R1396" s="79"/>
      <c r="S1396" s="79"/>
      <c r="T1396" s="79"/>
      <c r="U1396" s="79"/>
      <c r="V1396" s="79"/>
      <c r="W1396" s="79"/>
      <c r="X1396" s="79"/>
      <c r="Y1396" s="79"/>
      <c r="Z1396" s="79"/>
      <c r="AA1396" s="79"/>
      <c r="AB1396" s="79"/>
      <c r="AC1396" s="79"/>
      <c r="AD1396" s="79"/>
      <c r="AE1396" s="79"/>
      <c r="AF1396" s="79"/>
      <c r="AG1396" s="79"/>
      <c r="AH1396" s="79"/>
      <c r="AI1396" s="79"/>
      <c r="AJ1396" s="79"/>
      <c r="AK1396" s="79"/>
      <c r="AL1396" s="79"/>
      <c r="AM1396" s="79"/>
      <c r="AN1396" s="79"/>
      <c r="AO1396" s="79"/>
      <c r="AP1396" s="79"/>
      <c r="AQ1396" s="79"/>
    </row>
    <row r="1397" spans="1:43" x14ac:dyDescent="0.25">
      <c r="A1397" s="20"/>
      <c r="B1397" s="20"/>
      <c r="C1397" s="19"/>
      <c r="D1397" s="35"/>
      <c r="E1397" s="19"/>
      <c r="M1397" s="79"/>
      <c r="N1397" s="79"/>
      <c r="O1397" s="79"/>
      <c r="P1397" s="79"/>
      <c r="Q1397" s="79"/>
      <c r="R1397" s="79"/>
      <c r="S1397" s="79"/>
      <c r="T1397" s="79"/>
      <c r="U1397" s="79"/>
      <c r="V1397" s="79"/>
      <c r="W1397" s="79"/>
      <c r="X1397" s="79"/>
      <c r="Y1397" s="79"/>
      <c r="Z1397" s="79"/>
      <c r="AA1397" s="79"/>
      <c r="AB1397" s="79"/>
      <c r="AC1397" s="79"/>
      <c r="AD1397" s="79"/>
      <c r="AE1397" s="79"/>
      <c r="AF1397" s="79"/>
      <c r="AG1397" s="79"/>
      <c r="AH1397" s="79"/>
      <c r="AI1397" s="79"/>
      <c r="AJ1397" s="79"/>
      <c r="AK1397" s="79"/>
      <c r="AL1397" s="79"/>
      <c r="AM1397" s="79"/>
      <c r="AN1397" s="79"/>
      <c r="AO1397" s="79"/>
      <c r="AP1397" s="79"/>
      <c r="AQ1397" s="79"/>
    </row>
    <row r="1398" spans="1:43" x14ac:dyDescent="0.25">
      <c r="A1398" s="20"/>
      <c r="B1398" s="20"/>
      <c r="C1398" s="19"/>
      <c r="D1398" s="35"/>
      <c r="E1398" s="19"/>
      <c r="M1398" s="79"/>
      <c r="N1398" s="79"/>
      <c r="O1398" s="79"/>
      <c r="P1398" s="79"/>
      <c r="Q1398" s="79"/>
      <c r="R1398" s="79"/>
      <c r="S1398" s="79"/>
      <c r="T1398" s="79"/>
      <c r="U1398" s="79"/>
      <c r="V1398" s="79"/>
      <c r="W1398" s="79"/>
      <c r="X1398" s="79"/>
      <c r="Y1398" s="79"/>
      <c r="Z1398" s="79"/>
      <c r="AA1398" s="79"/>
      <c r="AB1398" s="79"/>
      <c r="AC1398" s="79"/>
      <c r="AD1398" s="79"/>
      <c r="AE1398" s="79"/>
      <c r="AF1398" s="79"/>
      <c r="AG1398" s="79"/>
      <c r="AH1398" s="79"/>
      <c r="AI1398" s="79"/>
      <c r="AJ1398" s="79"/>
      <c r="AK1398" s="79"/>
      <c r="AL1398" s="79"/>
      <c r="AM1398" s="79"/>
      <c r="AN1398" s="79"/>
      <c r="AO1398" s="79"/>
      <c r="AP1398" s="79"/>
      <c r="AQ1398" s="79"/>
    </row>
    <row r="1399" spans="1:43" x14ac:dyDescent="0.25">
      <c r="A1399" s="20"/>
      <c r="B1399" s="20"/>
      <c r="C1399" s="19"/>
      <c r="D1399" s="35"/>
      <c r="E1399" s="19"/>
      <c r="M1399" s="79"/>
      <c r="N1399" s="79"/>
      <c r="O1399" s="79"/>
      <c r="P1399" s="79"/>
      <c r="Q1399" s="79"/>
      <c r="R1399" s="79"/>
      <c r="S1399" s="79"/>
      <c r="T1399" s="79"/>
      <c r="U1399" s="79"/>
      <c r="V1399" s="79"/>
      <c r="W1399" s="79"/>
      <c r="X1399" s="79"/>
      <c r="Y1399" s="79"/>
      <c r="Z1399" s="79"/>
      <c r="AA1399" s="79"/>
      <c r="AB1399" s="79"/>
      <c r="AC1399" s="79"/>
      <c r="AD1399" s="79"/>
      <c r="AE1399" s="79"/>
      <c r="AF1399" s="79"/>
      <c r="AG1399" s="79"/>
      <c r="AH1399" s="79"/>
      <c r="AI1399" s="79"/>
      <c r="AJ1399" s="79"/>
      <c r="AK1399" s="79"/>
      <c r="AL1399" s="79"/>
      <c r="AM1399" s="79"/>
      <c r="AN1399" s="79"/>
      <c r="AO1399" s="79"/>
      <c r="AP1399" s="79"/>
      <c r="AQ1399" s="79"/>
    </row>
    <row r="1400" spans="1:43" x14ac:dyDescent="0.25">
      <c r="A1400" s="20"/>
      <c r="B1400" s="20"/>
      <c r="C1400" s="19"/>
      <c r="D1400" s="35"/>
      <c r="E1400" s="19"/>
      <c r="M1400" s="79"/>
      <c r="N1400" s="79"/>
      <c r="O1400" s="79"/>
      <c r="P1400" s="79"/>
      <c r="Q1400" s="79"/>
      <c r="R1400" s="79"/>
      <c r="S1400" s="79"/>
      <c r="T1400" s="79"/>
      <c r="U1400" s="79"/>
      <c r="V1400" s="79"/>
      <c r="W1400" s="79"/>
      <c r="X1400" s="79"/>
      <c r="Y1400" s="79"/>
      <c r="Z1400" s="79"/>
      <c r="AA1400" s="79"/>
      <c r="AB1400" s="79"/>
      <c r="AC1400" s="79"/>
      <c r="AD1400" s="79"/>
      <c r="AE1400" s="79"/>
      <c r="AF1400" s="79"/>
      <c r="AG1400" s="79"/>
      <c r="AH1400" s="79"/>
      <c r="AI1400" s="79"/>
      <c r="AJ1400" s="79"/>
      <c r="AK1400" s="79"/>
      <c r="AL1400" s="79"/>
      <c r="AM1400" s="79"/>
      <c r="AN1400" s="79"/>
      <c r="AO1400" s="79"/>
      <c r="AP1400" s="79"/>
      <c r="AQ1400" s="79"/>
    </row>
    <row r="1401" spans="1:43" x14ac:dyDescent="0.25">
      <c r="A1401" s="20"/>
      <c r="B1401" s="20"/>
      <c r="C1401" s="19"/>
      <c r="D1401" s="35"/>
      <c r="E1401" s="19"/>
      <c r="M1401" s="79"/>
      <c r="N1401" s="79"/>
      <c r="O1401" s="79"/>
      <c r="P1401" s="79"/>
      <c r="Q1401" s="79"/>
      <c r="R1401" s="79"/>
      <c r="S1401" s="79"/>
      <c r="T1401" s="79"/>
      <c r="U1401" s="79"/>
      <c r="V1401" s="79"/>
      <c r="W1401" s="79"/>
      <c r="X1401" s="79"/>
      <c r="Y1401" s="79"/>
      <c r="Z1401" s="79"/>
      <c r="AA1401" s="79"/>
      <c r="AB1401" s="79"/>
      <c r="AC1401" s="79"/>
      <c r="AD1401" s="79"/>
      <c r="AE1401" s="79"/>
      <c r="AF1401" s="79"/>
      <c r="AG1401" s="79"/>
      <c r="AH1401" s="79"/>
      <c r="AI1401" s="79"/>
      <c r="AJ1401" s="79"/>
      <c r="AK1401" s="79"/>
      <c r="AL1401" s="79"/>
      <c r="AM1401" s="79"/>
      <c r="AN1401" s="79"/>
      <c r="AO1401" s="79"/>
      <c r="AP1401" s="79"/>
      <c r="AQ1401" s="79"/>
    </row>
    <row r="1402" spans="1:43" x14ac:dyDescent="0.25">
      <c r="A1402" s="20"/>
      <c r="B1402" s="20"/>
      <c r="C1402" s="19"/>
      <c r="D1402" s="35"/>
      <c r="E1402" s="19"/>
      <c r="M1402" s="79"/>
      <c r="N1402" s="79"/>
      <c r="O1402" s="79"/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9"/>
      <c r="AA1402" s="79"/>
      <c r="AB1402" s="79"/>
      <c r="AC1402" s="79"/>
      <c r="AD1402" s="79"/>
      <c r="AE1402" s="79"/>
      <c r="AF1402" s="79"/>
      <c r="AG1402" s="79"/>
      <c r="AH1402" s="79"/>
      <c r="AI1402" s="79"/>
      <c r="AJ1402" s="79"/>
      <c r="AK1402" s="79"/>
      <c r="AL1402" s="79"/>
      <c r="AM1402" s="79"/>
      <c r="AN1402" s="79"/>
      <c r="AO1402" s="79"/>
      <c r="AP1402" s="79"/>
      <c r="AQ1402" s="79"/>
    </row>
    <row r="1403" spans="1:43" x14ac:dyDescent="0.25">
      <c r="A1403" s="20"/>
      <c r="B1403" s="20"/>
      <c r="C1403" s="19"/>
      <c r="D1403" s="35"/>
      <c r="E1403" s="19"/>
      <c r="M1403" s="79"/>
      <c r="N1403" s="79"/>
      <c r="O1403" s="79"/>
      <c r="P1403" s="79"/>
      <c r="Q1403" s="79"/>
      <c r="R1403" s="79"/>
      <c r="S1403" s="79"/>
      <c r="T1403" s="79"/>
      <c r="U1403" s="79"/>
      <c r="V1403" s="79"/>
      <c r="W1403" s="79"/>
      <c r="X1403" s="79"/>
      <c r="Y1403" s="79"/>
      <c r="Z1403" s="79"/>
      <c r="AA1403" s="79"/>
      <c r="AB1403" s="79"/>
      <c r="AC1403" s="79"/>
      <c r="AD1403" s="79"/>
      <c r="AE1403" s="79"/>
      <c r="AF1403" s="79"/>
      <c r="AG1403" s="79"/>
      <c r="AH1403" s="79"/>
      <c r="AI1403" s="79"/>
      <c r="AJ1403" s="79"/>
      <c r="AK1403" s="79"/>
      <c r="AL1403" s="79"/>
      <c r="AM1403" s="79"/>
      <c r="AN1403" s="79"/>
      <c r="AO1403" s="79"/>
      <c r="AP1403" s="79"/>
      <c r="AQ1403" s="79"/>
    </row>
    <row r="1404" spans="1:43" x14ac:dyDescent="0.25">
      <c r="A1404" s="20"/>
      <c r="B1404" s="20"/>
      <c r="C1404" s="19"/>
      <c r="D1404" s="35"/>
      <c r="E1404" s="19"/>
      <c r="M1404" s="79"/>
      <c r="N1404" s="79"/>
      <c r="O1404" s="79"/>
      <c r="P1404" s="79"/>
      <c r="Q1404" s="79"/>
      <c r="R1404" s="79"/>
      <c r="S1404" s="79"/>
      <c r="T1404" s="79"/>
      <c r="U1404" s="79"/>
      <c r="V1404" s="79"/>
      <c r="W1404" s="79"/>
      <c r="X1404" s="79"/>
      <c r="Y1404" s="79"/>
      <c r="Z1404" s="79"/>
      <c r="AA1404" s="79"/>
      <c r="AB1404" s="79"/>
      <c r="AC1404" s="79"/>
      <c r="AD1404" s="79"/>
      <c r="AE1404" s="79"/>
      <c r="AF1404" s="79"/>
      <c r="AG1404" s="79"/>
      <c r="AH1404" s="79"/>
      <c r="AI1404" s="79"/>
      <c r="AJ1404" s="79"/>
      <c r="AK1404" s="79"/>
      <c r="AL1404" s="79"/>
      <c r="AM1404" s="79"/>
      <c r="AN1404" s="79"/>
      <c r="AO1404" s="79"/>
      <c r="AP1404" s="79"/>
      <c r="AQ1404" s="79"/>
    </row>
    <row r="1405" spans="1:43" x14ac:dyDescent="0.25">
      <c r="A1405" s="20"/>
      <c r="B1405" s="20"/>
      <c r="C1405" s="19"/>
      <c r="D1405" s="35"/>
      <c r="E1405" s="19"/>
      <c r="M1405" s="79"/>
      <c r="N1405" s="79"/>
      <c r="O1405" s="79"/>
      <c r="P1405" s="79"/>
      <c r="Q1405" s="79"/>
      <c r="R1405" s="79"/>
      <c r="S1405" s="79"/>
      <c r="T1405" s="79"/>
      <c r="U1405" s="79"/>
      <c r="V1405" s="79"/>
      <c r="W1405" s="79"/>
      <c r="X1405" s="79"/>
      <c r="Y1405" s="79"/>
      <c r="Z1405" s="79"/>
      <c r="AA1405" s="79"/>
      <c r="AB1405" s="79"/>
      <c r="AC1405" s="79"/>
      <c r="AD1405" s="79"/>
      <c r="AE1405" s="79"/>
      <c r="AF1405" s="79"/>
      <c r="AG1405" s="79"/>
      <c r="AH1405" s="79"/>
      <c r="AI1405" s="79"/>
      <c r="AJ1405" s="79"/>
      <c r="AK1405" s="79"/>
      <c r="AL1405" s="79"/>
      <c r="AM1405" s="79"/>
      <c r="AN1405" s="79"/>
      <c r="AO1405" s="79"/>
      <c r="AP1405" s="79"/>
      <c r="AQ1405" s="79"/>
    </row>
    <row r="1406" spans="1:43" x14ac:dyDescent="0.25">
      <c r="A1406" s="20"/>
      <c r="B1406" s="20"/>
      <c r="C1406" s="19"/>
      <c r="D1406" s="35"/>
      <c r="E1406" s="19"/>
      <c r="M1406" s="79"/>
      <c r="N1406" s="79"/>
      <c r="O1406" s="79"/>
      <c r="P1406" s="79"/>
      <c r="Q1406" s="79"/>
      <c r="R1406" s="79"/>
      <c r="S1406" s="79"/>
      <c r="T1406" s="79"/>
      <c r="U1406" s="79"/>
      <c r="V1406" s="79"/>
      <c r="W1406" s="79"/>
      <c r="X1406" s="79"/>
      <c r="Y1406" s="79"/>
      <c r="Z1406" s="79"/>
      <c r="AA1406" s="79"/>
      <c r="AB1406" s="79"/>
      <c r="AC1406" s="79"/>
      <c r="AD1406" s="79"/>
      <c r="AE1406" s="79"/>
      <c r="AF1406" s="79"/>
      <c r="AG1406" s="79"/>
      <c r="AH1406" s="79"/>
      <c r="AI1406" s="79"/>
      <c r="AJ1406" s="79"/>
      <c r="AK1406" s="79"/>
      <c r="AL1406" s="79"/>
      <c r="AM1406" s="79"/>
      <c r="AN1406" s="79"/>
      <c r="AO1406" s="79"/>
      <c r="AP1406" s="79"/>
      <c r="AQ1406" s="79"/>
    </row>
    <row r="1407" spans="1:43" x14ac:dyDescent="0.25">
      <c r="A1407" s="20"/>
      <c r="B1407" s="20"/>
      <c r="C1407" s="19"/>
      <c r="D1407" s="35"/>
      <c r="E1407" s="19"/>
      <c r="M1407" s="79"/>
      <c r="N1407" s="79"/>
      <c r="O1407" s="79"/>
      <c r="P1407" s="79"/>
      <c r="Q1407" s="79"/>
      <c r="R1407" s="79"/>
      <c r="S1407" s="79"/>
      <c r="T1407" s="79"/>
      <c r="U1407" s="79"/>
      <c r="V1407" s="79"/>
      <c r="W1407" s="79"/>
      <c r="X1407" s="79"/>
      <c r="Y1407" s="79"/>
      <c r="Z1407" s="79"/>
      <c r="AA1407" s="79"/>
      <c r="AB1407" s="79"/>
      <c r="AC1407" s="79"/>
      <c r="AD1407" s="79"/>
      <c r="AE1407" s="79"/>
      <c r="AF1407" s="79"/>
      <c r="AG1407" s="79"/>
      <c r="AH1407" s="79"/>
      <c r="AI1407" s="79"/>
      <c r="AJ1407" s="79"/>
      <c r="AK1407" s="79"/>
      <c r="AL1407" s="79"/>
      <c r="AM1407" s="79"/>
      <c r="AN1407" s="79"/>
      <c r="AO1407" s="79"/>
      <c r="AP1407" s="79"/>
      <c r="AQ1407" s="79"/>
    </row>
    <row r="1408" spans="1:43" x14ac:dyDescent="0.25">
      <c r="A1408" s="20"/>
      <c r="B1408" s="20"/>
      <c r="C1408" s="19"/>
      <c r="D1408" s="35"/>
      <c r="E1408" s="19"/>
      <c r="M1408" s="79"/>
      <c r="N1408" s="79"/>
      <c r="O1408" s="79"/>
      <c r="P1408" s="79"/>
      <c r="Q1408" s="79"/>
      <c r="R1408" s="79"/>
      <c r="S1408" s="79"/>
      <c r="T1408" s="79"/>
      <c r="U1408" s="79"/>
      <c r="V1408" s="79"/>
      <c r="W1408" s="79"/>
      <c r="X1408" s="79"/>
      <c r="Y1408" s="79"/>
      <c r="Z1408" s="79"/>
      <c r="AA1408" s="79"/>
      <c r="AB1408" s="79"/>
      <c r="AC1408" s="79"/>
      <c r="AD1408" s="79"/>
      <c r="AE1408" s="79"/>
      <c r="AF1408" s="79"/>
      <c r="AG1408" s="79"/>
      <c r="AH1408" s="79"/>
      <c r="AI1408" s="79"/>
      <c r="AJ1408" s="79"/>
      <c r="AK1408" s="79"/>
      <c r="AL1408" s="79"/>
      <c r="AM1408" s="79"/>
      <c r="AN1408" s="79"/>
      <c r="AO1408" s="79"/>
      <c r="AP1408" s="79"/>
      <c r="AQ1408" s="79"/>
    </row>
    <row r="1409" spans="1:43" x14ac:dyDescent="0.25">
      <c r="A1409" s="20"/>
      <c r="B1409" s="20"/>
      <c r="C1409" s="19"/>
      <c r="D1409" s="35"/>
      <c r="E1409" s="19"/>
      <c r="M1409" s="79"/>
      <c r="N1409" s="79"/>
      <c r="O1409" s="79"/>
      <c r="P1409" s="79"/>
      <c r="Q1409" s="79"/>
      <c r="R1409" s="79"/>
      <c r="S1409" s="79"/>
      <c r="T1409" s="79"/>
      <c r="U1409" s="79"/>
      <c r="V1409" s="79"/>
      <c r="W1409" s="79"/>
      <c r="X1409" s="79"/>
      <c r="Y1409" s="79"/>
      <c r="Z1409" s="79"/>
      <c r="AA1409" s="79"/>
      <c r="AB1409" s="79"/>
      <c r="AC1409" s="79"/>
      <c r="AD1409" s="79"/>
      <c r="AE1409" s="79"/>
      <c r="AF1409" s="79"/>
      <c r="AG1409" s="79"/>
      <c r="AH1409" s="79"/>
      <c r="AI1409" s="79"/>
      <c r="AJ1409" s="79"/>
      <c r="AK1409" s="79"/>
      <c r="AL1409" s="79"/>
      <c r="AM1409" s="79"/>
      <c r="AN1409" s="79"/>
      <c r="AO1409" s="79"/>
      <c r="AP1409" s="79"/>
      <c r="AQ1409" s="79"/>
    </row>
    <row r="1410" spans="1:43" x14ac:dyDescent="0.25">
      <c r="A1410" s="20"/>
      <c r="B1410" s="20"/>
      <c r="C1410" s="19"/>
      <c r="D1410" s="35"/>
      <c r="E1410" s="19"/>
      <c r="M1410" s="79"/>
      <c r="N1410" s="79"/>
      <c r="O1410" s="79"/>
      <c r="P1410" s="79"/>
      <c r="Q1410" s="79"/>
      <c r="R1410" s="79"/>
      <c r="S1410" s="79"/>
      <c r="T1410" s="79"/>
      <c r="U1410" s="79"/>
      <c r="V1410" s="79"/>
      <c r="W1410" s="79"/>
      <c r="X1410" s="79"/>
      <c r="Y1410" s="79"/>
      <c r="Z1410" s="79"/>
      <c r="AA1410" s="79"/>
      <c r="AB1410" s="79"/>
      <c r="AC1410" s="79"/>
      <c r="AD1410" s="79"/>
      <c r="AE1410" s="79"/>
      <c r="AF1410" s="79"/>
      <c r="AG1410" s="79"/>
      <c r="AH1410" s="79"/>
      <c r="AI1410" s="79"/>
      <c r="AJ1410" s="79"/>
      <c r="AK1410" s="79"/>
      <c r="AL1410" s="79"/>
      <c r="AM1410" s="79"/>
      <c r="AN1410" s="79"/>
      <c r="AO1410" s="79"/>
      <c r="AP1410" s="79"/>
      <c r="AQ1410" s="79"/>
    </row>
    <row r="1411" spans="1:43" x14ac:dyDescent="0.25">
      <c r="A1411" s="20"/>
      <c r="B1411" s="20"/>
      <c r="C1411" s="19"/>
      <c r="D1411" s="35"/>
      <c r="E1411" s="19"/>
      <c r="M1411" s="79"/>
      <c r="N1411" s="79"/>
      <c r="O1411" s="79"/>
      <c r="P1411" s="79"/>
      <c r="Q1411" s="79"/>
      <c r="R1411" s="79"/>
      <c r="S1411" s="79"/>
      <c r="T1411" s="79"/>
      <c r="U1411" s="79"/>
      <c r="V1411" s="79"/>
      <c r="W1411" s="79"/>
      <c r="X1411" s="79"/>
      <c r="Y1411" s="79"/>
      <c r="Z1411" s="79"/>
      <c r="AA1411" s="79"/>
      <c r="AB1411" s="79"/>
      <c r="AC1411" s="79"/>
      <c r="AD1411" s="79"/>
      <c r="AE1411" s="79"/>
      <c r="AF1411" s="79"/>
      <c r="AG1411" s="79"/>
      <c r="AH1411" s="79"/>
      <c r="AI1411" s="79"/>
      <c r="AJ1411" s="79"/>
      <c r="AK1411" s="79"/>
      <c r="AL1411" s="79"/>
      <c r="AM1411" s="79"/>
      <c r="AN1411" s="79"/>
      <c r="AO1411" s="79"/>
      <c r="AP1411" s="79"/>
      <c r="AQ1411" s="79"/>
    </row>
    <row r="1412" spans="1:43" x14ac:dyDescent="0.25">
      <c r="C1412" s="19"/>
      <c r="M1412" s="79"/>
      <c r="N1412" s="79"/>
      <c r="O1412" s="79"/>
      <c r="P1412" s="79"/>
      <c r="Q1412" s="79"/>
      <c r="R1412" s="79"/>
      <c r="S1412" s="79"/>
      <c r="T1412" s="79"/>
      <c r="U1412" s="79"/>
      <c r="V1412" s="79"/>
      <c r="W1412" s="79"/>
      <c r="X1412" s="79"/>
      <c r="Y1412" s="79"/>
      <c r="Z1412" s="79"/>
      <c r="AA1412" s="79"/>
      <c r="AB1412" s="79"/>
      <c r="AC1412" s="79"/>
      <c r="AD1412" s="79"/>
      <c r="AE1412" s="79"/>
      <c r="AF1412" s="79"/>
      <c r="AG1412" s="79"/>
      <c r="AH1412" s="79"/>
      <c r="AI1412" s="79"/>
      <c r="AJ1412" s="79"/>
      <c r="AK1412" s="79"/>
      <c r="AL1412" s="79"/>
      <c r="AM1412" s="79"/>
      <c r="AN1412" s="79"/>
      <c r="AO1412" s="79"/>
      <c r="AP1412" s="79"/>
      <c r="AQ1412" s="79"/>
    </row>
    <row r="1413" spans="1:43" x14ac:dyDescent="0.25">
      <c r="C1413" s="19"/>
      <c r="M1413" s="79"/>
      <c r="N1413" s="79"/>
      <c r="O1413" s="79"/>
      <c r="P1413" s="79"/>
      <c r="Q1413" s="79"/>
      <c r="R1413" s="79"/>
      <c r="S1413" s="79"/>
      <c r="T1413" s="79"/>
      <c r="U1413" s="79"/>
      <c r="V1413" s="79"/>
      <c r="W1413" s="79"/>
      <c r="X1413" s="79"/>
      <c r="Y1413" s="79"/>
      <c r="Z1413" s="79"/>
      <c r="AA1413" s="79"/>
      <c r="AB1413" s="79"/>
      <c r="AC1413" s="79"/>
      <c r="AD1413" s="79"/>
      <c r="AE1413" s="79"/>
      <c r="AF1413" s="79"/>
      <c r="AG1413" s="79"/>
      <c r="AH1413" s="79"/>
      <c r="AI1413" s="79"/>
      <c r="AJ1413" s="79"/>
      <c r="AK1413" s="79"/>
      <c r="AL1413" s="79"/>
      <c r="AM1413" s="79"/>
      <c r="AN1413" s="79"/>
      <c r="AO1413" s="79"/>
      <c r="AP1413" s="79"/>
      <c r="AQ1413" s="79"/>
    </row>
    <row r="1414" spans="1:43" x14ac:dyDescent="0.25">
      <c r="C1414" s="19"/>
      <c r="M1414" s="79"/>
      <c r="N1414" s="79"/>
      <c r="O1414" s="79"/>
      <c r="P1414" s="79"/>
      <c r="Q1414" s="79"/>
      <c r="R1414" s="79"/>
      <c r="S1414" s="79"/>
      <c r="T1414" s="79"/>
      <c r="U1414" s="79"/>
      <c r="V1414" s="79"/>
      <c r="W1414" s="79"/>
      <c r="X1414" s="79"/>
      <c r="Y1414" s="79"/>
      <c r="Z1414" s="79"/>
      <c r="AA1414" s="79"/>
      <c r="AB1414" s="79"/>
      <c r="AC1414" s="79"/>
      <c r="AD1414" s="79"/>
      <c r="AE1414" s="79"/>
      <c r="AF1414" s="79"/>
      <c r="AG1414" s="79"/>
      <c r="AH1414" s="79"/>
      <c r="AI1414" s="79"/>
      <c r="AJ1414" s="79"/>
      <c r="AK1414" s="79"/>
      <c r="AL1414" s="79"/>
      <c r="AM1414" s="79"/>
      <c r="AN1414" s="79"/>
      <c r="AO1414" s="79"/>
      <c r="AP1414" s="79"/>
      <c r="AQ1414" s="79"/>
    </row>
    <row r="1415" spans="1:43" x14ac:dyDescent="0.25">
      <c r="M1415" s="79"/>
      <c r="N1415" s="79"/>
      <c r="O1415" s="79"/>
      <c r="P1415" s="79"/>
      <c r="Q1415" s="79"/>
      <c r="R1415" s="79"/>
      <c r="S1415" s="79"/>
      <c r="T1415" s="79"/>
      <c r="U1415" s="79"/>
      <c r="V1415" s="79"/>
      <c r="W1415" s="79"/>
      <c r="X1415" s="79"/>
      <c r="Y1415" s="79"/>
      <c r="Z1415" s="79"/>
      <c r="AA1415" s="79"/>
      <c r="AB1415" s="79"/>
      <c r="AC1415" s="79"/>
      <c r="AD1415" s="79"/>
      <c r="AE1415" s="79"/>
      <c r="AF1415" s="79"/>
      <c r="AG1415" s="79"/>
      <c r="AH1415" s="79"/>
      <c r="AI1415" s="79"/>
      <c r="AJ1415" s="79"/>
      <c r="AK1415" s="79"/>
      <c r="AL1415" s="79"/>
      <c r="AM1415" s="79"/>
      <c r="AN1415" s="79"/>
      <c r="AO1415" s="79"/>
      <c r="AP1415" s="79"/>
      <c r="AQ1415" s="79"/>
    </row>
    <row r="1416" spans="1:43" x14ac:dyDescent="0.25">
      <c r="M1416" s="79"/>
      <c r="N1416" s="79"/>
      <c r="O1416" s="79"/>
      <c r="P1416" s="79"/>
      <c r="Q1416" s="79"/>
      <c r="R1416" s="79"/>
      <c r="S1416" s="79"/>
      <c r="T1416" s="79"/>
      <c r="U1416" s="79"/>
      <c r="V1416" s="79"/>
      <c r="W1416" s="79"/>
      <c r="X1416" s="79"/>
      <c r="Y1416" s="79"/>
      <c r="Z1416" s="79"/>
      <c r="AA1416" s="79"/>
      <c r="AB1416" s="79"/>
      <c r="AC1416" s="79"/>
      <c r="AD1416" s="79"/>
      <c r="AE1416" s="79"/>
      <c r="AF1416" s="79"/>
      <c r="AG1416" s="79"/>
      <c r="AH1416" s="79"/>
      <c r="AI1416" s="79"/>
      <c r="AJ1416" s="79"/>
      <c r="AK1416" s="79"/>
      <c r="AL1416" s="79"/>
      <c r="AM1416" s="79"/>
      <c r="AN1416" s="79"/>
      <c r="AO1416" s="79"/>
      <c r="AP1416" s="79"/>
      <c r="AQ1416" s="79"/>
    </row>
    <row r="1417" spans="1:43" x14ac:dyDescent="0.25">
      <c r="M1417" s="79"/>
      <c r="N1417" s="79"/>
      <c r="O1417" s="79"/>
      <c r="P1417" s="79"/>
      <c r="Q1417" s="79"/>
      <c r="R1417" s="79"/>
      <c r="S1417" s="79"/>
      <c r="T1417" s="79"/>
      <c r="U1417" s="79"/>
      <c r="V1417" s="79"/>
      <c r="W1417" s="79"/>
      <c r="X1417" s="79"/>
      <c r="Y1417" s="79"/>
      <c r="Z1417" s="79"/>
      <c r="AA1417" s="79"/>
      <c r="AB1417" s="79"/>
      <c r="AC1417" s="79"/>
      <c r="AD1417" s="79"/>
      <c r="AE1417" s="79"/>
      <c r="AF1417" s="79"/>
      <c r="AG1417" s="79"/>
      <c r="AH1417" s="79"/>
      <c r="AI1417" s="79"/>
      <c r="AJ1417" s="79"/>
      <c r="AK1417" s="79"/>
      <c r="AL1417" s="79"/>
      <c r="AM1417" s="79"/>
      <c r="AN1417" s="79"/>
      <c r="AO1417" s="79"/>
      <c r="AP1417" s="79"/>
      <c r="AQ1417" s="79"/>
    </row>
    <row r="1418" spans="1:43" x14ac:dyDescent="0.25">
      <c r="M1418" s="79"/>
      <c r="N1418" s="79"/>
      <c r="O1418" s="79"/>
      <c r="P1418" s="79"/>
      <c r="Q1418" s="79"/>
      <c r="R1418" s="79"/>
      <c r="S1418" s="79"/>
      <c r="T1418" s="79"/>
      <c r="U1418" s="79"/>
      <c r="V1418" s="79"/>
      <c r="W1418" s="79"/>
      <c r="X1418" s="79"/>
      <c r="Y1418" s="79"/>
      <c r="Z1418" s="79"/>
      <c r="AA1418" s="79"/>
      <c r="AB1418" s="79"/>
      <c r="AC1418" s="79"/>
      <c r="AD1418" s="79"/>
      <c r="AE1418" s="79"/>
      <c r="AF1418" s="79"/>
      <c r="AG1418" s="79"/>
      <c r="AH1418" s="79"/>
      <c r="AI1418" s="79"/>
      <c r="AJ1418" s="79"/>
      <c r="AK1418" s="79"/>
      <c r="AL1418" s="79"/>
      <c r="AM1418" s="79"/>
      <c r="AN1418" s="79"/>
      <c r="AO1418" s="79"/>
      <c r="AP1418" s="79"/>
      <c r="AQ1418" s="79"/>
    </row>
    <row r="1419" spans="1:43" x14ac:dyDescent="0.25">
      <c r="M1419" s="79"/>
      <c r="N1419" s="79"/>
      <c r="O1419" s="79"/>
      <c r="P1419" s="79"/>
      <c r="Q1419" s="79"/>
      <c r="R1419" s="79"/>
      <c r="S1419" s="79"/>
      <c r="T1419" s="79"/>
      <c r="U1419" s="79"/>
      <c r="V1419" s="79"/>
      <c r="W1419" s="79"/>
      <c r="X1419" s="79"/>
      <c r="Y1419" s="79"/>
      <c r="Z1419" s="79"/>
      <c r="AA1419" s="79"/>
      <c r="AB1419" s="79"/>
      <c r="AC1419" s="79"/>
      <c r="AD1419" s="79"/>
      <c r="AE1419" s="79"/>
      <c r="AF1419" s="79"/>
      <c r="AG1419" s="79"/>
      <c r="AH1419" s="79"/>
      <c r="AI1419" s="79"/>
      <c r="AJ1419" s="79"/>
      <c r="AK1419" s="79"/>
      <c r="AL1419" s="79"/>
      <c r="AM1419" s="79"/>
      <c r="AN1419" s="79"/>
      <c r="AO1419" s="79"/>
      <c r="AP1419" s="79"/>
      <c r="AQ1419" s="79"/>
    </row>
    <row r="1420" spans="1:43" x14ac:dyDescent="0.25">
      <c r="M1420" s="79"/>
      <c r="N1420" s="79"/>
      <c r="O1420" s="79"/>
      <c r="P1420" s="79"/>
      <c r="Q1420" s="79"/>
      <c r="R1420" s="79"/>
      <c r="S1420" s="79"/>
      <c r="T1420" s="79"/>
      <c r="U1420" s="79"/>
      <c r="V1420" s="79"/>
      <c r="W1420" s="79"/>
      <c r="X1420" s="79"/>
      <c r="Y1420" s="79"/>
      <c r="Z1420" s="79"/>
      <c r="AA1420" s="79"/>
      <c r="AB1420" s="79"/>
      <c r="AC1420" s="79"/>
      <c r="AD1420" s="79"/>
      <c r="AE1420" s="79"/>
      <c r="AF1420" s="79"/>
      <c r="AG1420" s="79"/>
      <c r="AH1420" s="79"/>
      <c r="AI1420" s="79"/>
      <c r="AJ1420" s="79"/>
      <c r="AK1420" s="79"/>
      <c r="AL1420" s="79"/>
      <c r="AM1420" s="79"/>
      <c r="AN1420" s="79"/>
      <c r="AO1420" s="79"/>
      <c r="AP1420" s="79"/>
      <c r="AQ1420" s="79"/>
    </row>
    <row r="1421" spans="1:43" x14ac:dyDescent="0.25">
      <c r="M1421" s="79"/>
      <c r="N1421" s="79"/>
      <c r="O1421" s="79"/>
      <c r="P1421" s="79"/>
      <c r="Q1421" s="79"/>
      <c r="R1421" s="79"/>
      <c r="S1421" s="79"/>
      <c r="T1421" s="79"/>
      <c r="U1421" s="79"/>
      <c r="V1421" s="79"/>
      <c r="W1421" s="79"/>
      <c r="X1421" s="79"/>
      <c r="Y1421" s="79"/>
      <c r="Z1421" s="79"/>
      <c r="AA1421" s="79"/>
      <c r="AB1421" s="79"/>
      <c r="AC1421" s="79"/>
      <c r="AD1421" s="79"/>
      <c r="AE1421" s="79"/>
      <c r="AF1421" s="79"/>
      <c r="AG1421" s="79"/>
      <c r="AH1421" s="79"/>
      <c r="AI1421" s="79"/>
      <c r="AJ1421" s="79"/>
      <c r="AK1421" s="79"/>
      <c r="AL1421" s="79"/>
      <c r="AM1421" s="79"/>
      <c r="AN1421" s="79"/>
      <c r="AO1421" s="79"/>
      <c r="AP1421" s="79"/>
      <c r="AQ1421" s="79"/>
    </row>
    <row r="1422" spans="1:43" x14ac:dyDescent="0.25">
      <c r="M1422" s="79"/>
      <c r="N1422" s="79"/>
      <c r="O1422" s="79"/>
      <c r="P1422" s="79"/>
      <c r="Q1422" s="79"/>
      <c r="R1422" s="79"/>
      <c r="S1422" s="79"/>
      <c r="T1422" s="79"/>
      <c r="U1422" s="79"/>
      <c r="V1422" s="79"/>
      <c r="W1422" s="79"/>
      <c r="X1422" s="79"/>
      <c r="Y1422" s="79"/>
      <c r="Z1422" s="79"/>
      <c r="AA1422" s="79"/>
      <c r="AB1422" s="79"/>
      <c r="AC1422" s="79"/>
      <c r="AD1422" s="79"/>
      <c r="AE1422" s="79"/>
      <c r="AF1422" s="79"/>
      <c r="AG1422" s="79"/>
      <c r="AH1422" s="79"/>
      <c r="AI1422" s="79"/>
      <c r="AJ1422" s="79"/>
      <c r="AK1422" s="79"/>
      <c r="AL1422" s="79"/>
      <c r="AM1422" s="79"/>
      <c r="AN1422" s="79"/>
      <c r="AO1422" s="79"/>
      <c r="AP1422" s="79"/>
      <c r="AQ1422" s="79"/>
    </row>
    <row r="1423" spans="1:43" x14ac:dyDescent="0.25">
      <c r="M1423" s="79"/>
      <c r="N1423" s="79"/>
      <c r="O1423" s="79"/>
      <c r="P1423" s="79"/>
      <c r="Q1423" s="79"/>
      <c r="R1423" s="79"/>
      <c r="S1423" s="79"/>
      <c r="T1423" s="79"/>
      <c r="U1423" s="79"/>
      <c r="V1423" s="79"/>
      <c r="W1423" s="79"/>
      <c r="X1423" s="79"/>
      <c r="Y1423" s="79"/>
      <c r="Z1423" s="79"/>
      <c r="AA1423" s="79"/>
      <c r="AB1423" s="79"/>
      <c r="AC1423" s="79"/>
      <c r="AD1423" s="79"/>
      <c r="AE1423" s="79"/>
      <c r="AF1423" s="79"/>
      <c r="AG1423" s="79"/>
      <c r="AH1423" s="79"/>
      <c r="AI1423" s="79"/>
      <c r="AJ1423" s="79"/>
      <c r="AK1423" s="79"/>
      <c r="AL1423" s="79"/>
      <c r="AM1423" s="79"/>
      <c r="AN1423" s="79"/>
      <c r="AO1423" s="79"/>
      <c r="AP1423" s="79"/>
      <c r="AQ1423" s="79"/>
    </row>
    <row r="1424" spans="1:43" x14ac:dyDescent="0.25">
      <c r="M1424" s="79"/>
      <c r="N1424" s="79"/>
      <c r="O1424" s="79"/>
      <c r="P1424" s="79"/>
      <c r="Q1424" s="79"/>
      <c r="R1424" s="79"/>
      <c r="S1424" s="79"/>
      <c r="T1424" s="79"/>
      <c r="U1424" s="79"/>
      <c r="V1424" s="79"/>
      <c r="W1424" s="79"/>
      <c r="X1424" s="79"/>
      <c r="Y1424" s="79"/>
      <c r="Z1424" s="79"/>
      <c r="AA1424" s="79"/>
      <c r="AB1424" s="79"/>
      <c r="AC1424" s="79"/>
      <c r="AD1424" s="79"/>
      <c r="AE1424" s="79"/>
      <c r="AF1424" s="79"/>
      <c r="AG1424" s="79"/>
      <c r="AH1424" s="79"/>
      <c r="AI1424" s="79"/>
      <c r="AJ1424" s="79"/>
      <c r="AK1424" s="79"/>
      <c r="AL1424" s="79"/>
      <c r="AM1424" s="79"/>
      <c r="AN1424" s="79"/>
      <c r="AO1424" s="79"/>
      <c r="AP1424" s="79"/>
      <c r="AQ1424" s="79"/>
    </row>
    <row r="1425" spans="13:43" x14ac:dyDescent="0.25">
      <c r="M1425" s="79"/>
      <c r="N1425" s="79"/>
      <c r="O1425" s="79"/>
      <c r="P1425" s="79"/>
      <c r="Q1425" s="79"/>
      <c r="R1425" s="79"/>
      <c r="S1425" s="79"/>
      <c r="T1425" s="79"/>
      <c r="U1425" s="79"/>
      <c r="V1425" s="79"/>
      <c r="W1425" s="79"/>
      <c r="X1425" s="79"/>
      <c r="Y1425" s="79"/>
      <c r="Z1425" s="79"/>
      <c r="AA1425" s="79"/>
      <c r="AB1425" s="79"/>
      <c r="AC1425" s="79"/>
      <c r="AD1425" s="79"/>
      <c r="AE1425" s="79"/>
      <c r="AF1425" s="79"/>
      <c r="AG1425" s="79"/>
      <c r="AH1425" s="79"/>
      <c r="AI1425" s="79"/>
      <c r="AJ1425" s="79"/>
      <c r="AK1425" s="79"/>
      <c r="AL1425" s="79"/>
      <c r="AM1425" s="79"/>
      <c r="AN1425" s="79"/>
      <c r="AO1425" s="79"/>
      <c r="AP1425" s="79"/>
      <c r="AQ1425" s="79"/>
    </row>
    <row r="1426" spans="13:43" x14ac:dyDescent="0.25">
      <c r="M1426" s="79"/>
      <c r="N1426" s="79"/>
      <c r="O1426" s="79"/>
      <c r="P1426" s="79"/>
      <c r="Q1426" s="79"/>
      <c r="R1426" s="79"/>
      <c r="S1426" s="79"/>
      <c r="T1426" s="79"/>
      <c r="U1426" s="79"/>
      <c r="V1426" s="79"/>
      <c r="W1426" s="79"/>
      <c r="X1426" s="79"/>
      <c r="Y1426" s="79"/>
      <c r="Z1426" s="79"/>
      <c r="AA1426" s="79"/>
      <c r="AB1426" s="79"/>
      <c r="AC1426" s="79"/>
      <c r="AD1426" s="79"/>
      <c r="AE1426" s="79"/>
      <c r="AF1426" s="79"/>
      <c r="AG1426" s="79"/>
      <c r="AH1426" s="79"/>
      <c r="AI1426" s="79"/>
      <c r="AJ1426" s="79"/>
      <c r="AK1426" s="79"/>
      <c r="AL1426" s="79"/>
      <c r="AM1426" s="79"/>
      <c r="AN1426" s="79"/>
      <c r="AO1426" s="79"/>
      <c r="AP1426" s="79"/>
      <c r="AQ1426" s="79"/>
    </row>
    <row r="1427" spans="13:43" x14ac:dyDescent="0.25">
      <c r="M1427" s="79"/>
      <c r="N1427" s="79"/>
      <c r="O1427" s="79"/>
      <c r="P1427" s="79"/>
      <c r="Q1427" s="79"/>
      <c r="R1427" s="79"/>
      <c r="S1427" s="79"/>
      <c r="T1427" s="79"/>
      <c r="U1427" s="79"/>
      <c r="V1427" s="79"/>
      <c r="W1427" s="79"/>
      <c r="X1427" s="79"/>
      <c r="Y1427" s="79"/>
      <c r="Z1427" s="79"/>
      <c r="AA1427" s="79"/>
      <c r="AB1427" s="79"/>
      <c r="AC1427" s="79"/>
      <c r="AD1427" s="79"/>
      <c r="AE1427" s="79"/>
      <c r="AF1427" s="79"/>
      <c r="AG1427" s="79"/>
      <c r="AH1427" s="79"/>
      <c r="AI1427" s="79"/>
      <c r="AJ1427" s="79"/>
      <c r="AK1427" s="79"/>
      <c r="AL1427" s="79"/>
      <c r="AM1427" s="79"/>
      <c r="AN1427" s="79"/>
      <c r="AO1427" s="79"/>
      <c r="AP1427" s="79"/>
      <c r="AQ1427" s="79"/>
    </row>
    <row r="1428" spans="13:43" x14ac:dyDescent="0.25">
      <c r="M1428" s="79"/>
      <c r="N1428" s="79"/>
      <c r="O1428" s="79"/>
      <c r="P1428" s="79"/>
      <c r="Q1428" s="79"/>
      <c r="R1428" s="79"/>
      <c r="S1428" s="79"/>
      <c r="T1428" s="79"/>
      <c r="U1428" s="79"/>
      <c r="V1428" s="79"/>
      <c r="W1428" s="79"/>
      <c r="X1428" s="79"/>
      <c r="Y1428" s="79"/>
      <c r="Z1428" s="79"/>
      <c r="AA1428" s="79"/>
      <c r="AB1428" s="79"/>
      <c r="AC1428" s="79"/>
      <c r="AD1428" s="79"/>
      <c r="AE1428" s="79"/>
      <c r="AF1428" s="79"/>
      <c r="AG1428" s="79"/>
      <c r="AH1428" s="79"/>
      <c r="AI1428" s="79"/>
      <c r="AJ1428" s="79"/>
      <c r="AK1428" s="79"/>
      <c r="AL1428" s="79"/>
      <c r="AM1428" s="79"/>
      <c r="AN1428" s="79"/>
      <c r="AO1428" s="79"/>
      <c r="AP1428" s="79"/>
      <c r="AQ1428" s="79"/>
    </row>
    <row r="1429" spans="13:43" x14ac:dyDescent="0.25">
      <c r="M1429" s="79"/>
      <c r="N1429" s="79"/>
      <c r="O1429" s="79"/>
      <c r="P1429" s="79"/>
      <c r="Q1429" s="79"/>
      <c r="R1429" s="79"/>
      <c r="S1429" s="79"/>
      <c r="T1429" s="79"/>
      <c r="U1429" s="79"/>
      <c r="V1429" s="79"/>
      <c r="W1429" s="79"/>
      <c r="X1429" s="79"/>
      <c r="Y1429" s="79"/>
      <c r="Z1429" s="79"/>
      <c r="AA1429" s="79"/>
      <c r="AB1429" s="79"/>
      <c r="AC1429" s="79"/>
      <c r="AD1429" s="79"/>
      <c r="AE1429" s="79"/>
      <c r="AF1429" s="79"/>
      <c r="AG1429" s="79"/>
      <c r="AH1429" s="79"/>
      <c r="AI1429" s="79"/>
      <c r="AJ1429" s="79"/>
      <c r="AK1429" s="79"/>
      <c r="AL1429" s="79"/>
      <c r="AM1429" s="79"/>
      <c r="AN1429" s="79"/>
      <c r="AO1429" s="79"/>
      <c r="AP1429" s="79"/>
      <c r="AQ1429" s="79"/>
    </row>
    <row r="1430" spans="13:43" x14ac:dyDescent="0.25">
      <c r="M1430" s="79"/>
      <c r="N1430" s="79"/>
      <c r="O1430" s="79"/>
      <c r="P1430" s="79"/>
      <c r="Q1430" s="79"/>
      <c r="R1430" s="79"/>
      <c r="S1430" s="79"/>
      <c r="T1430" s="79"/>
      <c r="U1430" s="79"/>
      <c r="V1430" s="79"/>
      <c r="W1430" s="79"/>
      <c r="X1430" s="79"/>
      <c r="Y1430" s="79"/>
      <c r="Z1430" s="79"/>
      <c r="AA1430" s="79"/>
      <c r="AB1430" s="79"/>
      <c r="AC1430" s="79"/>
      <c r="AD1430" s="79"/>
      <c r="AE1430" s="79"/>
      <c r="AF1430" s="79"/>
      <c r="AG1430" s="79"/>
      <c r="AH1430" s="79"/>
      <c r="AI1430" s="79"/>
      <c r="AJ1430" s="79"/>
      <c r="AK1430" s="79"/>
      <c r="AL1430" s="79"/>
      <c r="AM1430" s="79"/>
      <c r="AN1430" s="79"/>
      <c r="AO1430" s="79"/>
      <c r="AP1430" s="79"/>
      <c r="AQ1430" s="79"/>
    </row>
    <row r="1431" spans="13:43" x14ac:dyDescent="0.25">
      <c r="M1431" s="79"/>
      <c r="N1431" s="79"/>
      <c r="O1431" s="79"/>
      <c r="P1431" s="79"/>
      <c r="Q1431" s="79"/>
      <c r="R1431" s="79"/>
      <c r="S1431" s="79"/>
      <c r="T1431" s="79"/>
      <c r="U1431" s="79"/>
      <c r="V1431" s="79"/>
      <c r="W1431" s="79"/>
      <c r="X1431" s="79"/>
      <c r="Y1431" s="79"/>
      <c r="Z1431" s="79"/>
      <c r="AA1431" s="79"/>
      <c r="AB1431" s="79"/>
      <c r="AC1431" s="79"/>
      <c r="AD1431" s="79"/>
      <c r="AE1431" s="79"/>
      <c r="AF1431" s="79"/>
      <c r="AG1431" s="79"/>
      <c r="AH1431" s="79"/>
      <c r="AI1431" s="79"/>
      <c r="AJ1431" s="79"/>
      <c r="AK1431" s="79"/>
      <c r="AL1431" s="79"/>
      <c r="AM1431" s="79"/>
      <c r="AN1431" s="79"/>
      <c r="AO1431" s="79"/>
      <c r="AP1431" s="79"/>
      <c r="AQ1431" s="79"/>
    </row>
    <row r="1432" spans="13:43" x14ac:dyDescent="0.25">
      <c r="M1432" s="79"/>
      <c r="N1432" s="79"/>
      <c r="O1432" s="79"/>
      <c r="P1432" s="79"/>
      <c r="Q1432" s="79"/>
      <c r="R1432" s="79"/>
      <c r="S1432" s="79"/>
      <c r="T1432" s="79"/>
      <c r="U1432" s="79"/>
      <c r="V1432" s="79"/>
      <c r="W1432" s="79"/>
      <c r="X1432" s="79"/>
      <c r="Y1432" s="79"/>
      <c r="Z1432" s="79"/>
      <c r="AA1432" s="79"/>
      <c r="AB1432" s="79"/>
      <c r="AC1432" s="79"/>
      <c r="AD1432" s="79"/>
      <c r="AE1432" s="79"/>
      <c r="AF1432" s="79"/>
      <c r="AG1432" s="79"/>
      <c r="AH1432" s="79"/>
      <c r="AI1432" s="79"/>
      <c r="AJ1432" s="79"/>
      <c r="AK1432" s="79"/>
      <c r="AL1432" s="79"/>
      <c r="AM1432" s="79"/>
      <c r="AN1432" s="79"/>
      <c r="AO1432" s="79"/>
      <c r="AP1432" s="79"/>
      <c r="AQ1432" s="79"/>
    </row>
    <row r="1433" spans="13:43" x14ac:dyDescent="0.25">
      <c r="M1433" s="79"/>
      <c r="N1433" s="79"/>
      <c r="O1433" s="79"/>
      <c r="P1433" s="79"/>
      <c r="Q1433" s="79"/>
      <c r="R1433" s="79"/>
      <c r="S1433" s="79"/>
      <c r="T1433" s="79"/>
      <c r="U1433" s="79"/>
      <c r="V1433" s="79"/>
      <c r="W1433" s="79"/>
      <c r="X1433" s="79"/>
      <c r="Y1433" s="79"/>
      <c r="Z1433" s="79"/>
      <c r="AA1433" s="79"/>
      <c r="AB1433" s="79"/>
      <c r="AC1433" s="79"/>
      <c r="AD1433" s="79"/>
      <c r="AE1433" s="79"/>
      <c r="AF1433" s="79"/>
      <c r="AG1433" s="79"/>
      <c r="AH1433" s="79"/>
      <c r="AI1433" s="79"/>
      <c r="AJ1433" s="79"/>
      <c r="AK1433" s="79"/>
      <c r="AL1433" s="79"/>
      <c r="AM1433" s="79"/>
      <c r="AN1433" s="79"/>
      <c r="AO1433" s="79"/>
      <c r="AP1433" s="79"/>
      <c r="AQ1433" s="79"/>
    </row>
    <row r="1434" spans="13:43" x14ac:dyDescent="0.25">
      <c r="M1434" s="79"/>
      <c r="N1434" s="79"/>
      <c r="O1434" s="79"/>
      <c r="P1434" s="79"/>
      <c r="Q1434" s="79"/>
      <c r="R1434" s="79"/>
      <c r="S1434" s="79"/>
      <c r="T1434" s="79"/>
      <c r="U1434" s="79"/>
      <c r="V1434" s="79"/>
      <c r="W1434" s="79"/>
      <c r="X1434" s="79"/>
      <c r="Y1434" s="79"/>
      <c r="Z1434" s="79"/>
      <c r="AA1434" s="79"/>
      <c r="AB1434" s="79"/>
      <c r="AC1434" s="79"/>
      <c r="AD1434" s="79"/>
      <c r="AE1434" s="79"/>
      <c r="AF1434" s="79"/>
      <c r="AG1434" s="79"/>
      <c r="AH1434" s="79"/>
      <c r="AI1434" s="79"/>
      <c r="AJ1434" s="79"/>
      <c r="AK1434" s="79"/>
      <c r="AL1434" s="79"/>
      <c r="AM1434" s="79"/>
      <c r="AN1434" s="79"/>
      <c r="AO1434" s="79"/>
      <c r="AP1434" s="79"/>
      <c r="AQ1434" s="79"/>
    </row>
    <row r="1435" spans="13:43" x14ac:dyDescent="0.25">
      <c r="M1435" s="79"/>
      <c r="N1435" s="79"/>
      <c r="O1435" s="79"/>
      <c r="P1435" s="79"/>
      <c r="Q1435" s="79"/>
      <c r="R1435" s="79"/>
      <c r="S1435" s="79"/>
      <c r="T1435" s="79"/>
      <c r="U1435" s="79"/>
      <c r="V1435" s="79"/>
      <c r="W1435" s="79"/>
      <c r="X1435" s="79"/>
      <c r="Y1435" s="79"/>
      <c r="Z1435" s="79"/>
      <c r="AA1435" s="79"/>
      <c r="AB1435" s="79"/>
      <c r="AC1435" s="79"/>
      <c r="AD1435" s="79"/>
      <c r="AE1435" s="79"/>
      <c r="AF1435" s="79"/>
      <c r="AG1435" s="79"/>
      <c r="AH1435" s="79"/>
      <c r="AI1435" s="79"/>
      <c r="AJ1435" s="79"/>
      <c r="AK1435" s="79"/>
      <c r="AL1435" s="79"/>
      <c r="AM1435" s="79"/>
      <c r="AN1435" s="79"/>
      <c r="AO1435" s="79"/>
      <c r="AP1435" s="79"/>
      <c r="AQ1435" s="79"/>
    </row>
    <row r="1436" spans="13:43" x14ac:dyDescent="0.25">
      <c r="M1436" s="79"/>
      <c r="N1436" s="79"/>
      <c r="O1436" s="79"/>
      <c r="P1436" s="79"/>
      <c r="Q1436" s="79"/>
      <c r="R1436" s="79"/>
      <c r="S1436" s="79"/>
      <c r="T1436" s="79"/>
      <c r="U1436" s="79"/>
      <c r="V1436" s="79"/>
      <c r="W1436" s="79"/>
      <c r="X1436" s="79"/>
      <c r="Y1436" s="79"/>
      <c r="Z1436" s="79"/>
      <c r="AA1436" s="79"/>
      <c r="AB1436" s="79"/>
      <c r="AC1436" s="79"/>
      <c r="AD1436" s="79"/>
      <c r="AE1436" s="79"/>
      <c r="AF1436" s="79"/>
      <c r="AG1436" s="79"/>
      <c r="AH1436" s="79"/>
      <c r="AI1436" s="79"/>
      <c r="AJ1436" s="79"/>
      <c r="AK1436" s="79"/>
      <c r="AL1436" s="79"/>
      <c r="AM1436" s="79"/>
      <c r="AN1436" s="79"/>
      <c r="AO1436" s="79"/>
      <c r="AP1436" s="79"/>
      <c r="AQ1436" s="79"/>
    </row>
    <row r="1437" spans="13:43" x14ac:dyDescent="0.25">
      <c r="M1437" s="79"/>
      <c r="N1437" s="79"/>
      <c r="O1437" s="79"/>
      <c r="P1437" s="79"/>
      <c r="Q1437" s="79"/>
      <c r="R1437" s="79"/>
      <c r="S1437" s="79"/>
      <c r="T1437" s="79"/>
      <c r="U1437" s="79"/>
      <c r="V1437" s="79"/>
      <c r="W1437" s="79"/>
      <c r="X1437" s="79"/>
      <c r="Y1437" s="79"/>
      <c r="Z1437" s="79"/>
      <c r="AA1437" s="79"/>
      <c r="AB1437" s="79"/>
      <c r="AC1437" s="79"/>
      <c r="AD1437" s="79"/>
      <c r="AE1437" s="79"/>
      <c r="AF1437" s="79"/>
      <c r="AG1437" s="79"/>
      <c r="AH1437" s="79"/>
      <c r="AI1437" s="79"/>
      <c r="AJ1437" s="79"/>
      <c r="AK1437" s="79"/>
      <c r="AL1437" s="79"/>
      <c r="AM1437" s="79"/>
      <c r="AN1437" s="79"/>
      <c r="AO1437" s="79"/>
      <c r="AP1437" s="79"/>
      <c r="AQ1437" s="79"/>
    </row>
    <row r="1438" spans="13:43" x14ac:dyDescent="0.25">
      <c r="M1438" s="79"/>
      <c r="N1438" s="79"/>
      <c r="O1438" s="79"/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  <c r="AA1438" s="79"/>
      <c r="AB1438" s="79"/>
      <c r="AC1438" s="79"/>
      <c r="AD1438" s="79"/>
      <c r="AE1438" s="79"/>
      <c r="AF1438" s="79"/>
      <c r="AG1438" s="79"/>
      <c r="AH1438" s="79"/>
      <c r="AI1438" s="79"/>
      <c r="AJ1438" s="79"/>
      <c r="AK1438" s="79"/>
      <c r="AL1438" s="79"/>
      <c r="AM1438" s="79"/>
      <c r="AN1438" s="79"/>
      <c r="AO1438" s="79"/>
      <c r="AP1438" s="79"/>
      <c r="AQ1438" s="79"/>
    </row>
    <row r="1439" spans="13:43" x14ac:dyDescent="0.25">
      <c r="M1439" s="79"/>
      <c r="N1439" s="79"/>
      <c r="O1439" s="79"/>
      <c r="P1439" s="79"/>
      <c r="Q1439" s="79"/>
      <c r="R1439" s="79"/>
      <c r="S1439" s="79"/>
      <c r="T1439" s="79"/>
      <c r="U1439" s="79"/>
      <c r="V1439" s="79"/>
      <c r="W1439" s="79"/>
      <c r="X1439" s="79"/>
      <c r="Y1439" s="79"/>
      <c r="Z1439" s="79"/>
      <c r="AA1439" s="79"/>
      <c r="AB1439" s="79"/>
      <c r="AC1439" s="79"/>
      <c r="AD1439" s="79"/>
      <c r="AE1439" s="79"/>
      <c r="AF1439" s="79"/>
      <c r="AG1439" s="79"/>
      <c r="AH1439" s="79"/>
      <c r="AI1439" s="79"/>
      <c r="AJ1439" s="79"/>
      <c r="AK1439" s="79"/>
      <c r="AL1439" s="79"/>
      <c r="AM1439" s="79"/>
      <c r="AN1439" s="79"/>
      <c r="AO1439" s="79"/>
      <c r="AP1439" s="79"/>
      <c r="AQ1439" s="79"/>
    </row>
    <row r="1440" spans="13:43" x14ac:dyDescent="0.25">
      <c r="M1440" s="79"/>
      <c r="N1440" s="79"/>
      <c r="O1440" s="79"/>
      <c r="P1440" s="79"/>
      <c r="Q1440" s="79"/>
      <c r="R1440" s="79"/>
      <c r="S1440" s="79"/>
      <c r="T1440" s="79"/>
      <c r="U1440" s="79"/>
      <c r="V1440" s="79"/>
      <c r="W1440" s="79"/>
      <c r="X1440" s="79"/>
      <c r="Y1440" s="79"/>
      <c r="Z1440" s="79"/>
      <c r="AA1440" s="79"/>
      <c r="AB1440" s="79"/>
      <c r="AC1440" s="79"/>
      <c r="AD1440" s="79"/>
      <c r="AE1440" s="79"/>
      <c r="AF1440" s="79"/>
      <c r="AG1440" s="79"/>
      <c r="AH1440" s="79"/>
      <c r="AI1440" s="79"/>
      <c r="AJ1440" s="79"/>
      <c r="AK1440" s="79"/>
      <c r="AL1440" s="79"/>
      <c r="AM1440" s="79"/>
      <c r="AN1440" s="79"/>
      <c r="AO1440" s="79"/>
      <c r="AP1440" s="79"/>
      <c r="AQ1440" s="79"/>
    </row>
    <row r="1441" spans="13:43" x14ac:dyDescent="0.25">
      <c r="M1441" s="79"/>
      <c r="N1441" s="79"/>
      <c r="O1441" s="79"/>
      <c r="P1441" s="79"/>
      <c r="Q1441" s="79"/>
      <c r="R1441" s="79"/>
      <c r="S1441" s="79"/>
      <c r="T1441" s="79"/>
      <c r="U1441" s="79"/>
      <c r="V1441" s="79"/>
      <c r="W1441" s="79"/>
      <c r="X1441" s="79"/>
      <c r="Y1441" s="79"/>
      <c r="Z1441" s="79"/>
      <c r="AA1441" s="79"/>
      <c r="AB1441" s="79"/>
      <c r="AC1441" s="79"/>
      <c r="AD1441" s="79"/>
      <c r="AE1441" s="79"/>
      <c r="AF1441" s="79"/>
      <c r="AG1441" s="79"/>
      <c r="AH1441" s="79"/>
      <c r="AI1441" s="79"/>
      <c r="AJ1441" s="79"/>
      <c r="AK1441" s="79"/>
      <c r="AL1441" s="79"/>
      <c r="AM1441" s="79"/>
      <c r="AN1441" s="79"/>
      <c r="AO1441" s="79"/>
      <c r="AP1441" s="79"/>
      <c r="AQ1441" s="79"/>
    </row>
    <row r="1442" spans="13:43" x14ac:dyDescent="0.25">
      <c r="M1442" s="79"/>
      <c r="N1442" s="79"/>
      <c r="O1442" s="79"/>
      <c r="P1442" s="79"/>
      <c r="Q1442" s="79"/>
      <c r="R1442" s="79"/>
      <c r="S1442" s="79"/>
      <c r="T1442" s="79"/>
      <c r="U1442" s="79"/>
      <c r="V1442" s="79"/>
      <c r="W1442" s="79"/>
      <c r="X1442" s="79"/>
      <c r="Y1442" s="79"/>
      <c r="Z1442" s="79"/>
      <c r="AA1442" s="79"/>
      <c r="AB1442" s="79"/>
      <c r="AC1442" s="79"/>
      <c r="AD1442" s="79"/>
      <c r="AE1442" s="79"/>
      <c r="AF1442" s="79"/>
      <c r="AG1442" s="79"/>
      <c r="AH1442" s="79"/>
      <c r="AI1442" s="79"/>
      <c r="AJ1442" s="79"/>
      <c r="AK1442" s="79"/>
      <c r="AL1442" s="79"/>
      <c r="AM1442" s="79"/>
      <c r="AN1442" s="79"/>
      <c r="AO1442" s="79"/>
      <c r="AP1442" s="79"/>
      <c r="AQ1442" s="79"/>
    </row>
    <row r="1443" spans="13:43" x14ac:dyDescent="0.25">
      <c r="M1443" s="79"/>
      <c r="N1443" s="79"/>
      <c r="O1443" s="79"/>
      <c r="P1443" s="79"/>
      <c r="Q1443" s="79"/>
      <c r="R1443" s="79"/>
      <c r="S1443" s="79"/>
      <c r="T1443" s="79"/>
      <c r="U1443" s="79"/>
      <c r="V1443" s="79"/>
      <c r="W1443" s="79"/>
      <c r="X1443" s="79"/>
      <c r="Y1443" s="79"/>
      <c r="Z1443" s="79"/>
      <c r="AA1443" s="79"/>
      <c r="AB1443" s="79"/>
      <c r="AC1443" s="79"/>
      <c r="AD1443" s="79"/>
      <c r="AE1443" s="79"/>
      <c r="AF1443" s="79"/>
      <c r="AG1443" s="79"/>
      <c r="AH1443" s="79"/>
      <c r="AI1443" s="79"/>
      <c r="AJ1443" s="79"/>
      <c r="AK1443" s="79"/>
      <c r="AL1443" s="79"/>
      <c r="AM1443" s="79"/>
      <c r="AN1443" s="79"/>
      <c r="AO1443" s="79"/>
      <c r="AP1443" s="79"/>
      <c r="AQ1443" s="79"/>
    </row>
    <row r="1444" spans="13:43" x14ac:dyDescent="0.25">
      <c r="M1444" s="79"/>
      <c r="N1444" s="79"/>
      <c r="O1444" s="79"/>
      <c r="P1444" s="79"/>
      <c r="Q1444" s="79"/>
      <c r="R1444" s="79"/>
      <c r="S1444" s="79"/>
      <c r="T1444" s="79"/>
      <c r="U1444" s="79"/>
      <c r="V1444" s="79"/>
      <c r="W1444" s="79"/>
      <c r="X1444" s="79"/>
      <c r="Y1444" s="79"/>
      <c r="Z1444" s="79"/>
      <c r="AA1444" s="79"/>
      <c r="AB1444" s="79"/>
      <c r="AC1444" s="79"/>
      <c r="AD1444" s="79"/>
      <c r="AE1444" s="79"/>
      <c r="AF1444" s="79"/>
      <c r="AG1444" s="79"/>
      <c r="AH1444" s="79"/>
      <c r="AI1444" s="79"/>
      <c r="AJ1444" s="79"/>
      <c r="AK1444" s="79"/>
      <c r="AL1444" s="79"/>
      <c r="AM1444" s="79"/>
      <c r="AN1444" s="79"/>
      <c r="AO1444" s="79"/>
      <c r="AP1444" s="79"/>
      <c r="AQ1444" s="79"/>
    </row>
    <row r="1445" spans="13:43" x14ac:dyDescent="0.25">
      <c r="M1445" s="79"/>
      <c r="N1445" s="79"/>
      <c r="O1445" s="79"/>
      <c r="P1445" s="79"/>
      <c r="Q1445" s="79"/>
      <c r="R1445" s="79"/>
      <c r="S1445" s="79"/>
      <c r="T1445" s="79"/>
      <c r="U1445" s="79"/>
      <c r="V1445" s="79"/>
      <c r="W1445" s="79"/>
      <c r="X1445" s="79"/>
      <c r="Y1445" s="79"/>
      <c r="Z1445" s="79"/>
      <c r="AA1445" s="79"/>
      <c r="AB1445" s="79"/>
      <c r="AC1445" s="79"/>
      <c r="AD1445" s="79"/>
      <c r="AE1445" s="79"/>
      <c r="AF1445" s="79"/>
      <c r="AG1445" s="79"/>
      <c r="AH1445" s="79"/>
      <c r="AI1445" s="79"/>
      <c r="AJ1445" s="79"/>
      <c r="AK1445" s="79"/>
      <c r="AL1445" s="79"/>
      <c r="AM1445" s="79"/>
      <c r="AN1445" s="79"/>
      <c r="AO1445" s="79"/>
      <c r="AP1445" s="79"/>
      <c r="AQ1445" s="79"/>
    </row>
    <row r="1446" spans="13:43" x14ac:dyDescent="0.25">
      <c r="M1446" s="79"/>
      <c r="N1446" s="79"/>
      <c r="O1446" s="79"/>
      <c r="P1446" s="79"/>
      <c r="Q1446" s="79"/>
      <c r="R1446" s="79"/>
      <c r="S1446" s="79"/>
      <c r="T1446" s="79"/>
      <c r="U1446" s="79"/>
      <c r="V1446" s="79"/>
      <c r="W1446" s="79"/>
      <c r="X1446" s="79"/>
      <c r="Y1446" s="79"/>
      <c r="Z1446" s="79"/>
      <c r="AA1446" s="79"/>
      <c r="AB1446" s="79"/>
      <c r="AC1446" s="79"/>
      <c r="AD1446" s="79"/>
      <c r="AE1446" s="79"/>
      <c r="AF1446" s="79"/>
      <c r="AG1446" s="79"/>
      <c r="AH1446" s="79"/>
      <c r="AI1446" s="79"/>
      <c r="AJ1446" s="79"/>
      <c r="AK1446" s="79"/>
      <c r="AL1446" s="79"/>
      <c r="AM1446" s="79"/>
      <c r="AN1446" s="79"/>
      <c r="AO1446" s="79"/>
      <c r="AP1446" s="79"/>
      <c r="AQ1446" s="79"/>
    </row>
    <row r="1447" spans="13:43" x14ac:dyDescent="0.25">
      <c r="M1447" s="79"/>
      <c r="N1447" s="79"/>
      <c r="O1447" s="79"/>
      <c r="P1447" s="79"/>
      <c r="Q1447" s="79"/>
      <c r="R1447" s="79"/>
      <c r="S1447" s="79"/>
      <c r="T1447" s="79"/>
      <c r="U1447" s="79"/>
      <c r="V1447" s="79"/>
      <c r="W1447" s="79"/>
      <c r="X1447" s="79"/>
      <c r="Y1447" s="79"/>
      <c r="Z1447" s="79"/>
      <c r="AA1447" s="79"/>
      <c r="AB1447" s="79"/>
      <c r="AC1447" s="79"/>
      <c r="AD1447" s="79"/>
      <c r="AE1447" s="79"/>
      <c r="AF1447" s="79"/>
      <c r="AG1447" s="79"/>
      <c r="AH1447" s="79"/>
      <c r="AI1447" s="79"/>
      <c r="AJ1447" s="79"/>
      <c r="AK1447" s="79"/>
      <c r="AL1447" s="79"/>
      <c r="AM1447" s="79"/>
      <c r="AN1447" s="79"/>
      <c r="AO1447" s="79"/>
      <c r="AP1447" s="79"/>
      <c r="AQ1447" s="79"/>
    </row>
    <row r="1448" spans="13:43" x14ac:dyDescent="0.25">
      <c r="M1448" s="79"/>
      <c r="N1448" s="79"/>
      <c r="O1448" s="79"/>
      <c r="P1448" s="79"/>
      <c r="Q1448" s="79"/>
      <c r="R1448" s="79"/>
      <c r="S1448" s="79"/>
      <c r="T1448" s="79"/>
      <c r="U1448" s="79"/>
      <c r="V1448" s="79"/>
      <c r="W1448" s="79"/>
      <c r="X1448" s="79"/>
      <c r="Y1448" s="79"/>
      <c r="Z1448" s="79"/>
      <c r="AA1448" s="79"/>
      <c r="AB1448" s="79"/>
      <c r="AC1448" s="79"/>
      <c r="AD1448" s="79"/>
      <c r="AE1448" s="79"/>
      <c r="AF1448" s="79"/>
      <c r="AG1448" s="79"/>
      <c r="AH1448" s="79"/>
      <c r="AI1448" s="79"/>
      <c r="AJ1448" s="79"/>
      <c r="AK1448" s="79"/>
      <c r="AL1448" s="79"/>
      <c r="AM1448" s="79"/>
      <c r="AN1448" s="79"/>
      <c r="AO1448" s="79"/>
      <c r="AP1448" s="79"/>
      <c r="AQ1448" s="79"/>
    </row>
    <row r="1449" spans="13:43" x14ac:dyDescent="0.25">
      <c r="M1449" s="79"/>
      <c r="N1449" s="79"/>
      <c r="O1449" s="79"/>
      <c r="P1449" s="79"/>
      <c r="Q1449" s="79"/>
      <c r="R1449" s="79"/>
      <c r="S1449" s="79"/>
      <c r="T1449" s="79"/>
      <c r="U1449" s="79"/>
      <c r="V1449" s="79"/>
      <c r="W1449" s="79"/>
      <c r="X1449" s="79"/>
      <c r="Y1449" s="79"/>
      <c r="Z1449" s="79"/>
      <c r="AA1449" s="79"/>
      <c r="AB1449" s="79"/>
      <c r="AC1449" s="79"/>
      <c r="AD1449" s="79"/>
      <c r="AE1449" s="79"/>
      <c r="AF1449" s="79"/>
      <c r="AG1449" s="79"/>
      <c r="AH1449" s="79"/>
      <c r="AI1449" s="79"/>
      <c r="AJ1449" s="79"/>
      <c r="AK1449" s="79"/>
      <c r="AL1449" s="79"/>
      <c r="AM1449" s="79"/>
      <c r="AN1449" s="79"/>
      <c r="AO1449" s="79"/>
      <c r="AP1449" s="79"/>
      <c r="AQ1449" s="79"/>
    </row>
    <row r="1450" spans="13:43" x14ac:dyDescent="0.25">
      <c r="M1450" s="79"/>
      <c r="N1450" s="79"/>
      <c r="O1450" s="79"/>
      <c r="P1450" s="79"/>
      <c r="Q1450" s="79"/>
      <c r="R1450" s="79"/>
      <c r="S1450" s="79"/>
      <c r="T1450" s="79"/>
      <c r="U1450" s="79"/>
      <c r="V1450" s="79"/>
      <c r="W1450" s="79"/>
      <c r="X1450" s="79"/>
      <c r="Y1450" s="79"/>
      <c r="Z1450" s="79"/>
      <c r="AA1450" s="79"/>
      <c r="AB1450" s="79"/>
      <c r="AC1450" s="79"/>
      <c r="AD1450" s="79"/>
      <c r="AE1450" s="79"/>
      <c r="AF1450" s="79"/>
      <c r="AG1450" s="79"/>
      <c r="AH1450" s="79"/>
      <c r="AI1450" s="79"/>
      <c r="AJ1450" s="79"/>
      <c r="AK1450" s="79"/>
      <c r="AL1450" s="79"/>
      <c r="AM1450" s="79"/>
      <c r="AN1450" s="79"/>
      <c r="AO1450" s="79"/>
      <c r="AP1450" s="79"/>
      <c r="AQ1450" s="79"/>
    </row>
    <row r="1451" spans="13:43" x14ac:dyDescent="0.25">
      <c r="M1451" s="79"/>
      <c r="N1451" s="79"/>
      <c r="O1451" s="79"/>
      <c r="P1451" s="79"/>
      <c r="Q1451" s="79"/>
      <c r="R1451" s="79"/>
      <c r="S1451" s="79"/>
      <c r="T1451" s="79"/>
      <c r="U1451" s="79"/>
      <c r="V1451" s="79"/>
      <c r="W1451" s="79"/>
      <c r="X1451" s="79"/>
      <c r="Y1451" s="79"/>
      <c r="Z1451" s="79"/>
      <c r="AA1451" s="79"/>
      <c r="AB1451" s="79"/>
      <c r="AC1451" s="79"/>
      <c r="AD1451" s="79"/>
      <c r="AE1451" s="79"/>
      <c r="AF1451" s="79"/>
      <c r="AG1451" s="79"/>
      <c r="AH1451" s="79"/>
      <c r="AI1451" s="79"/>
      <c r="AJ1451" s="79"/>
      <c r="AK1451" s="79"/>
      <c r="AL1451" s="79"/>
      <c r="AM1451" s="79"/>
      <c r="AN1451" s="79"/>
      <c r="AO1451" s="79"/>
      <c r="AP1451" s="79"/>
      <c r="AQ1451" s="79"/>
    </row>
    <row r="1452" spans="13:43" x14ac:dyDescent="0.25">
      <c r="M1452" s="79"/>
      <c r="N1452" s="79"/>
      <c r="O1452" s="79"/>
      <c r="P1452" s="79"/>
      <c r="Q1452" s="79"/>
      <c r="R1452" s="79"/>
      <c r="S1452" s="79"/>
      <c r="T1452" s="79"/>
      <c r="U1452" s="79"/>
      <c r="V1452" s="79"/>
      <c r="W1452" s="79"/>
      <c r="X1452" s="79"/>
      <c r="Y1452" s="79"/>
      <c r="Z1452" s="79"/>
      <c r="AA1452" s="79"/>
      <c r="AB1452" s="79"/>
      <c r="AC1452" s="79"/>
      <c r="AD1452" s="79"/>
      <c r="AE1452" s="79"/>
      <c r="AF1452" s="79"/>
      <c r="AG1452" s="79"/>
      <c r="AH1452" s="79"/>
      <c r="AI1452" s="79"/>
      <c r="AJ1452" s="79"/>
      <c r="AK1452" s="79"/>
      <c r="AL1452" s="79"/>
      <c r="AM1452" s="79"/>
      <c r="AN1452" s="79"/>
      <c r="AO1452" s="79"/>
      <c r="AP1452" s="79"/>
      <c r="AQ1452" s="79"/>
    </row>
    <row r="1453" spans="13:43" x14ac:dyDescent="0.25">
      <c r="M1453" s="79"/>
      <c r="N1453" s="79"/>
      <c r="O1453" s="79"/>
      <c r="P1453" s="79"/>
      <c r="Q1453" s="79"/>
      <c r="R1453" s="79"/>
      <c r="S1453" s="79"/>
      <c r="T1453" s="79"/>
      <c r="U1453" s="79"/>
      <c r="V1453" s="79"/>
      <c r="W1453" s="79"/>
      <c r="X1453" s="79"/>
      <c r="Y1453" s="79"/>
      <c r="Z1453" s="79"/>
      <c r="AA1453" s="79"/>
      <c r="AB1453" s="79"/>
      <c r="AC1453" s="79"/>
      <c r="AD1453" s="79"/>
      <c r="AE1453" s="79"/>
      <c r="AF1453" s="79"/>
      <c r="AG1453" s="79"/>
      <c r="AH1453" s="79"/>
      <c r="AI1453" s="79"/>
      <c r="AJ1453" s="79"/>
      <c r="AK1453" s="79"/>
      <c r="AL1453" s="79"/>
      <c r="AM1453" s="79"/>
      <c r="AN1453" s="79"/>
      <c r="AO1453" s="79"/>
      <c r="AP1453" s="79"/>
      <c r="AQ1453" s="79"/>
    </row>
    <row r="1454" spans="13:43" x14ac:dyDescent="0.25">
      <c r="M1454" s="79"/>
      <c r="N1454" s="79"/>
      <c r="O1454" s="79"/>
      <c r="P1454" s="79"/>
      <c r="Q1454" s="79"/>
      <c r="R1454" s="79"/>
      <c r="S1454" s="79"/>
      <c r="T1454" s="79"/>
      <c r="U1454" s="79"/>
      <c r="V1454" s="79"/>
      <c r="W1454" s="79"/>
      <c r="X1454" s="79"/>
      <c r="Y1454" s="79"/>
      <c r="Z1454" s="79"/>
      <c r="AA1454" s="79"/>
      <c r="AB1454" s="79"/>
      <c r="AC1454" s="79"/>
      <c r="AD1454" s="79"/>
      <c r="AE1454" s="79"/>
      <c r="AF1454" s="79"/>
      <c r="AG1454" s="79"/>
      <c r="AH1454" s="79"/>
      <c r="AI1454" s="79"/>
      <c r="AJ1454" s="79"/>
      <c r="AK1454" s="79"/>
      <c r="AL1454" s="79"/>
      <c r="AM1454" s="79"/>
      <c r="AN1454" s="79"/>
      <c r="AO1454" s="79"/>
      <c r="AP1454" s="79"/>
      <c r="AQ1454" s="79"/>
    </row>
    <row r="1455" spans="13:43" x14ac:dyDescent="0.25">
      <c r="M1455" s="79"/>
      <c r="N1455" s="79"/>
      <c r="O1455" s="79"/>
      <c r="P1455" s="79"/>
      <c r="Q1455" s="79"/>
      <c r="R1455" s="79"/>
      <c r="S1455" s="79"/>
      <c r="T1455" s="79"/>
      <c r="U1455" s="79"/>
      <c r="V1455" s="79"/>
      <c r="W1455" s="79"/>
      <c r="X1455" s="79"/>
      <c r="Y1455" s="79"/>
      <c r="Z1455" s="79"/>
      <c r="AA1455" s="79"/>
      <c r="AB1455" s="79"/>
      <c r="AC1455" s="79"/>
      <c r="AD1455" s="79"/>
      <c r="AE1455" s="79"/>
      <c r="AF1455" s="79"/>
      <c r="AG1455" s="79"/>
      <c r="AH1455" s="79"/>
      <c r="AI1455" s="79"/>
      <c r="AJ1455" s="79"/>
      <c r="AK1455" s="79"/>
      <c r="AL1455" s="79"/>
      <c r="AM1455" s="79"/>
      <c r="AN1455" s="79"/>
      <c r="AO1455" s="79"/>
      <c r="AP1455" s="79"/>
      <c r="AQ1455" s="79"/>
    </row>
    <row r="1456" spans="13:43" x14ac:dyDescent="0.25">
      <c r="M1456" s="79"/>
      <c r="N1456" s="79"/>
      <c r="O1456" s="79"/>
      <c r="P1456" s="79"/>
      <c r="Q1456" s="79"/>
      <c r="R1456" s="79"/>
      <c r="S1456" s="79"/>
      <c r="T1456" s="79"/>
      <c r="U1456" s="79"/>
      <c r="V1456" s="79"/>
      <c r="W1456" s="79"/>
      <c r="X1456" s="79"/>
      <c r="Y1456" s="79"/>
      <c r="Z1456" s="79"/>
      <c r="AA1456" s="79"/>
      <c r="AB1456" s="79"/>
      <c r="AC1456" s="79"/>
      <c r="AD1456" s="79"/>
      <c r="AE1456" s="79"/>
      <c r="AF1456" s="79"/>
      <c r="AG1456" s="79"/>
      <c r="AH1456" s="79"/>
      <c r="AI1456" s="79"/>
      <c r="AJ1456" s="79"/>
      <c r="AK1456" s="79"/>
      <c r="AL1456" s="79"/>
      <c r="AM1456" s="79"/>
      <c r="AN1456" s="79"/>
      <c r="AO1456" s="79"/>
      <c r="AP1456" s="79"/>
      <c r="AQ1456" s="79"/>
    </row>
    <row r="1457" spans="13:43" x14ac:dyDescent="0.25">
      <c r="M1457" s="79"/>
      <c r="N1457" s="79"/>
      <c r="O1457" s="79"/>
      <c r="P1457" s="79"/>
      <c r="Q1457" s="79"/>
      <c r="R1457" s="79"/>
      <c r="S1457" s="79"/>
      <c r="T1457" s="79"/>
      <c r="U1457" s="79"/>
      <c r="V1457" s="79"/>
      <c r="W1457" s="79"/>
      <c r="X1457" s="79"/>
      <c r="Y1457" s="79"/>
      <c r="Z1457" s="79"/>
      <c r="AA1457" s="79"/>
      <c r="AB1457" s="79"/>
      <c r="AC1457" s="79"/>
      <c r="AD1457" s="79"/>
      <c r="AE1457" s="79"/>
      <c r="AF1457" s="79"/>
      <c r="AG1457" s="79"/>
      <c r="AH1457" s="79"/>
      <c r="AI1457" s="79"/>
      <c r="AJ1457" s="79"/>
      <c r="AK1457" s="79"/>
      <c r="AL1457" s="79"/>
      <c r="AM1457" s="79"/>
      <c r="AN1457" s="79"/>
      <c r="AO1457" s="79"/>
      <c r="AP1457" s="79"/>
      <c r="AQ1457" s="79"/>
    </row>
    <row r="1458" spans="13:43" x14ac:dyDescent="0.25">
      <c r="M1458" s="79"/>
      <c r="N1458" s="79"/>
      <c r="O1458" s="79"/>
      <c r="P1458" s="79"/>
      <c r="Q1458" s="79"/>
      <c r="R1458" s="79"/>
      <c r="S1458" s="79"/>
      <c r="T1458" s="79"/>
      <c r="U1458" s="79"/>
      <c r="V1458" s="79"/>
      <c r="W1458" s="79"/>
      <c r="X1458" s="79"/>
      <c r="Y1458" s="79"/>
      <c r="Z1458" s="79"/>
      <c r="AA1458" s="79"/>
      <c r="AB1458" s="79"/>
      <c r="AC1458" s="79"/>
      <c r="AD1458" s="79"/>
      <c r="AE1458" s="79"/>
      <c r="AF1458" s="79"/>
      <c r="AG1458" s="79"/>
      <c r="AH1458" s="79"/>
      <c r="AI1458" s="79"/>
      <c r="AJ1458" s="79"/>
      <c r="AK1458" s="79"/>
      <c r="AL1458" s="79"/>
      <c r="AM1458" s="79"/>
      <c r="AN1458" s="79"/>
      <c r="AO1458" s="79"/>
      <c r="AP1458" s="79"/>
      <c r="AQ1458" s="79"/>
    </row>
    <row r="1459" spans="13:43" x14ac:dyDescent="0.25">
      <c r="M1459" s="79"/>
      <c r="N1459" s="79"/>
      <c r="O1459" s="79"/>
      <c r="P1459" s="79"/>
      <c r="Q1459" s="79"/>
      <c r="R1459" s="79"/>
      <c r="S1459" s="79"/>
      <c r="T1459" s="79"/>
      <c r="U1459" s="79"/>
      <c r="V1459" s="79"/>
      <c r="W1459" s="79"/>
      <c r="X1459" s="79"/>
      <c r="Y1459" s="79"/>
      <c r="Z1459" s="79"/>
      <c r="AA1459" s="79"/>
      <c r="AB1459" s="79"/>
      <c r="AC1459" s="79"/>
      <c r="AD1459" s="79"/>
      <c r="AE1459" s="79"/>
      <c r="AF1459" s="79"/>
      <c r="AG1459" s="79"/>
      <c r="AH1459" s="79"/>
      <c r="AI1459" s="79"/>
      <c r="AJ1459" s="79"/>
      <c r="AK1459" s="79"/>
      <c r="AL1459" s="79"/>
      <c r="AM1459" s="79"/>
      <c r="AN1459" s="79"/>
      <c r="AO1459" s="79"/>
      <c r="AP1459" s="79"/>
      <c r="AQ1459" s="79"/>
    </row>
    <row r="1460" spans="13:43" x14ac:dyDescent="0.25">
      <c r="M1460" s="79"/>
      <c r="N1460" s="79"/>
      <c r="O1460" s="79"/>
      <c r="P1460" s="79"/>
      <c r="Q1460" s="79"/>
      <c r="R1460" s="79"/>
      <c r="S1460" s="79"/>
      <c r="T1460" s="79"/>
      <c r="U1460" s="79"/>
      <c r="V1460" s="79"/>
      <c r="W1460" s="79"/>
      <c r="X1460" s="79"/>
      <c r="Y1460" s="79"/>
      <c r="Z1460" s="79"/>
      <c r="AA1460" s="79"/>
      <c r="AB1460" s="79"/>
      <c r="AC1460" s="79"/>
      <c r="AD1460" s="79"/>
      <c r="AE1460" s="79"/>
      <c r="AF1460" s="79"/>
      <c r="AG1460" s="79"/>
      <c r="AH1460" s="79"/>
      <c r="AI1460" s="79"/>
      <c r="AJ1460" s="79"/>
      <c r="AK1460" s="79"/>
      <c r="AL1460" s="79"/>
      <c r="AM1460" s="79"/>
      <c r="AN1460" s="79"/>
      <c r="AO1460" s="79"/>
      <c r="AP1460" s="79"/>
      <c r="AQ1460" s="79"/>
    </row>
    <row r="1461" spans="13:43" x14ac:dyDescent="0.25">
      <c r="M1461" s="79"/>
      <c r="N1461" s="79"/>
      <c r="O1461" s="79"/>
      <c r="P1461" s="79"/>
      <c r="Q1461" s="79"/>
      <c r="R1461" s="79"/>
      <c r="S1461" s="79"/>
      <c r="T1461" s="79"/>
      <c r="U1461" s="79"/>
      <c r="V1461" s="79"/>
      <c r="W1461" s="79"/>
      <c r="X1461" s="79"/>
      <c r="Y1461" s="79"/>
      <c r="Z1461" s="79"/>
      <c r="AA1461" s="79"/>
      <c r="AB1461" s="79"/>
      <c r="AC1461" s="79"/>
      <c r="AD1461" s="79"/>
      <c r="AE1461" s="79"/>
      <c r="AF1461" s="79"/>
      <c r="AG1461" s="79"/>
      <c r="AH1461" s="79"/>
      <c r="AI1461" s="79"/>
      <c r="AJ1461" s="79"/>
      <c r="AK1461" s="79"/>
      <c r="AL1461" s="79"/>
      <c r="AM1461" s="79"/>
      <c r="AN1461" s="79"/>
      <c r="AO1461" s="79"/>
      <c r="AP1461" s="79"/>
      <c r="AQ1461" s="79"/>
    </row>
    <row r="1462" spans="13:43" x14ac:dyDescent="0.25">
      <c r="M1462" s="79"/>
      <c r="N1462" s="79"/>
      <c r="O1462" s="79"/>
      <c r="P1462" s="79"/>
      <c r="Q1462" s="79"/>
      <c r="R1462" s="79"/>
      <c r="S1462" s="79"/>
      <c r="T1462" s="79"/>
      <c r="U1462" s="79"/>
      <c r="V1462" s="79"/>
      <c r="W1462" s="79"/>
      <c r="X1462" s="79"/>
      <c r="Y1462" s="79"/>
      <c r="Z1462" s="79"/>
      <c r="AA1462" s="79"/>
      <c r="AB1462" s="79"/>
      <c r="AC1462" s="79"/>
      <c r="AD1462" s="79"/>
      <c r="AE1462" s="79"/>
      <c r="AF1462" s="79"/>
      <c r="AG1462" s="79"/>
      <c r="AH1462" s="79"/>
      <c r="AI1462" s="79"/>
      <c r="AJ1462" s="79"/>
      <c r="AK1462" s="79"/>
      <c r="AL1462" s="79"/>
      <c r="AM1462" s="79"/>
      <c r="AN1462" s="79"/>
      <c r="AO1462" s="79"/>
      <c r="AP1462" s="79"/>
      <c r="AQ1462" s="79"/>
    </row>
    <row r="1463" spans="13:43" x14ac:dyDescent="0.25">
      <c r="M1463" s="79"/>
      <c r="N1463" s="79"/>
      <c r="O1463" s="79"/>
      <c r="P1463" s="79"/>
      <c r="Q1463" s="79"/>
      <c r="R1463" s="79"/>
      <c r="S1463" s="79"/>
      <c r="T1463" s="79"/>
      <c r="U1463" s="79"/>
      <c r="V1463" s="79"/>
      <c r="W1463" s="79"/>
      <c r="X1463" s="79"/>
      <c r="Y1463" s="79"/>
      <c r="Z1463" s="79"/>
      <c r="AA1463" s="79"/>
      <c r="AB1463" s="79"/>
      <c r="AC1463" s="79"/>
      <c r="AD1463" s="79"/>
      <c r="AE1463" s="79"/>
      <c r="AF1463" s="79"/>
      <c r="AG1463" s="79"/>
      <c r="AH1463" s="79"/>
      <c r="AI1463" s="79"/>
      <c r="AJ1463" s="79"/>
      <c r="AK1463" s="79"/>
      <c r="AL1463" s="79"/>
      <c r="AM1463" s="79"/>
      <c r="AN1463" s="79"/>
      <c r="AO1463" s="79"/>
      <c r="AP1463" s="79"/>
      <c r="AQ1463" s="79"/>
    </row>
    <row r="1464" spans="13:43" x14ac:dyDescent="0.25">
      <c r="M1464" s="79"/>
      <c r="N1464" s="79"/>
      <c r="O1464" s="79"/>
      <c r="P1464" s="79"/>
      <c r="Q1464" s="79"/>
      <c r="R1464" s="79"/>
      <c r="S1464" s="79"/>
      <c r="T1464" s="79"/>
      <c r="U1464" s="79"/>
      <c r="V1464" s="79"/>
      <c r="W1464" s="79"/>
      <c r="X1464" s="79"/>
      <c r="Y1464" s="79"/>
      <c r="Z1464" s="79"/>
      <c r="AA1464" s="79"/>
      <c r="AB1464" s="79"/>
      <c r="AC1464" s="79"/>
      <c r="AD1464" s="79"/>
      <c r="AE1464" s="79"/>
      <c r="AF1464" s="79"/>
      <c r="AG1464" s="79"/>
      <c r="AH1464" s="79"/>
      <c r="AI1464" s="79"/>
      <c r="AJ1464" s="79"/>
      <c r="AK1464" s="79"/>
      <c r="AL1464" s="79"/>
      <c r="AM1464" s="79"/>
      <c r="AN1464" s="79"/>
      <c r="AO1464" s="79"/>
      <c r="AP1464" s="79"/>
      <c r="AQ1464" s="79"/>
    </row>
    <row r="1465" spans="13:43" x14ac:dyDescent="0.25">
      <c r="M1465" s="79"/>
      <c r="N1465" s="79"/>
      <c r="O1465" s="79"/>
      <c r="P1465" s="79"/>
      <c r="Q1465" s="79"/>
      <c r="R1465" s="79"/>
      <c r="S1465" s="79"/>
      <c r="T1465" s="79"/>
      <c r="U1465" s="79"/>
      <c r="V1465" s="79"/>
      <c r="W1465" s="79"/>
      <c r="X1465" s="79"/>
      <c r="Y1465" s="79"/>
      <c r="Z1465" s="79"/>
      <c r="AA1465" s="79"/>
      <c r="AB1465" s="79"/>
      <c r="AC1465" s="79"/>
      <c r="AD1465" s="79"/>
      <c r="AE1465" s="79"/>
      <c r="AF1465" s="79"/>
      <c r="AG1465" s="79"/>
      <c r="AH1465" s="79"/>
      <c r="AI1465" s="79"/>
      <c r="AJ1465" s="79"/>
      <c r="AK1465" s="79"/>
      <c r="AL1465" s="79"/>
      <c r="AM1465" s="79"/>
      <c r="AN1465" s="79"/>
      <c r="AO1465" s="79"/>
      <c r="AP1465" s="79"/>
      <c r="AQ1465" s="79"/>
    </row>
    <row r="1466" spans="13:43" x14ac:dyDescent="0.25">
      <c r="M1466" s="79"/>
      <c r="N1466" s="79"/>
      <c r="O1466" s="79"/>
      <c r="P1466" s="79"/>
      <c r="Q1466" s="79"/>
      <c r="R1466" s="79"/>
      <c r="S1466" s="79"/>
      <c r="T1466" s="79"/>
      <c r="U1466" s="79"/>
      <c r="V1466" s="79"/>
      <c r="W1466" s="79"/>
      <c r="X1466" s="79"/>
      <c r="Y1466" s="79"/>
      <c r="Z1466" s="79"/>
      <c r="AA1466" s="79"/>
      <c r="AB1466" s="79"/>
      <c r="AC1466" s="79"/>
      <c r="AD1466" s="79"/>
      <c r="AE1466" s="79"/>
      <c r="AF1466" s="79"/>
      <c r="AG1466" s="79"/>
      <c r="AH1466" s="79"/>
      <c r="AI1466" s="79"/>
      <c r="AJ1466" s="79"/>
      <c r="AK1466" s="79"/>
      <c r="AL1466" s="79"/>
      <c r="AM1466" s="79"/>
      <c r="AN1466" s="79"/>
      <c r="AO1466" s="79"/>
      <c r="AP1466" s="79"/>
      <c r="AQ1466" s="79"/>
    </row>
    <row r="1467" spans="13:43" x14ac:dyDescent="0.25">
      <c r="M1467" s="79"/>
      <c r="N1467" s="79"/>
      <c r="O1467" s="79"/>
      <c r="P1467" s="79"/>
      <c r="Q1467" s="79"/>
      <c r="R1467" s="79"/>
      <c r="S1467" s="79"/>
      <c r="T1467" s="79"/>
      <c r="U1467" s="79"/>
      <c r="V1467" s="79"/>
      <c r="W1467" s="79"/>
      <c r="X1467" s="79"/>
      <c r="Y1467" s="79"/>
      <c r="Z1467" s="79"/>
      <c r="AA1467" s="79"/>
      <c r="AB1467" s="79"/>
      <c r="AC1467" s="79"/>
      <c r="AD1467" s="79"/>
      <c r="AE1467" s="79"/>
      <c r="AF1467" s="79"/>
      <c r="AG1467" s="79"/>
      <c r="AH1467" s="79"/>
      <c r="AI1467" s="79"/>
      <c r="AJ1467" s="79"/>
      <c r="AK1467" s="79"/>
      <c r="AL1467" s="79"/>
      <c r="AM1467" s="79"/>
      <c r="AN1467" s="79"/>
      <c r="AO1467" s="79"/>
      <c r="AP1467" s="79"/>
      <c r="AQ1467" s="79"/>
    </row>
    <row r="1468" spans="13:43" x14ac:dyDescent="0.25">
      <c r="M1468" s="79"/>
      <c r="N1468" s="79"/>
      <c r="O1468" s="79"/>
      <c r="P1468" s="79"/>
      <c r="Q1468" s="79"/>
      <c r="R1468" s="79"/>
      <c r="S1468" s="79"/>
      <c r="T1468" s="79"/>
      <c r="U1468" s="79"/>
      <c r="V1468" s="79"/>
      <c r="W1468" s="79"/>
      <c r="X1468" s="79"/>
      <c r="Y1468" s="79"/>
      <c r="Z1468" s="79"/>
      <c r="AA1468" s="79"/>
      <c r="AB1468" s="79"/>
      <c r="AC1468" s="79"/>
      <c r="AD1468" s="79"/>
      <c r="AE1468" s="79"/>
      <c r="AF1468" s="79"/>
      <c r="AG1468" s="79"/>
      <c r="AH1468" s="79"/>
      <c r="AI1468" s="79"/>
      <c r="AJ1468" s="79"/>
      <c r="AK1468" s="79"/>
      <c r="AL1468" s="79"/>
      <c r="AM1468" s="79"/>
      <c r="AN1468" s="79"/>
      <c r="AO1468" s="79"/>
      <c r="AP1468" s="79"/>
      <c r="AQ1468" s="79"/>
    </row>
    <row r="1469" spans="13:43" x14ac:dyDescent="0.25">
      <c r="M1469" s="79"/>
      <c r="N1469" s="79"/>
      <c r="O1469" s="79"/>
      <c r="P1469" s="79"/>
      <c r="Q1469" s="79"/>
      <c r="R1469" s="79"/>
      <c r="S1469" s="79"/>
      <c r="T1469" s="79"/>
      <c r="U1469" s="79"/>
      <c r="V1469" s="79"/>
      <c r="W1469" s="79"/>
      <c r="X1469" s="79"/>
      <c r="Y1469" s="79"/>
      <c r="Z1469" s="79"/>
      <c r="AA1469" s="79"/>
      <c r="AB1469" s="79"/>
      <c r="AC1469" s="79"/>
      <c r="AD1469" s="79"/>
      <c r="AE1469" s="79"/>
      <c r="AF1469" s="79"/>
      <c r="AG1469" s="79"/>
      <c r="AH1469" s="79"/>
      <c r="AI1469" s="79"/>
      <c r="AJ1469" s="79"/>
      <c r="AK1469" s="79"/>
      <c r="AL1469" s="79"/>
      <c r="AM1469" s="79"/>
      <c r="AN1469" s="79"/>
      <c r="AO1469" s="79"/>
      <c r="AP1469" s="79"/>
      <c r="AQ1469" s="79"/>
    </row>
    <row r="1470" spans="13:43" x14ac:dyDescent="0.25">
      <c r="M1470" s="79"/>
      <c r="N1470" s="79"/>
      <c r="O1470" s="79"/>
      <c r="P1470" s="79"/>
      <c r="Q1470" s="79"/>
      <c r="R1470" s="79"/>
      <c r="S1470" s="79"/>
      <c r="T1470" s="79"/>
      <c r="U1470" s="79"/>
      <c r="V1470" s="79"/>
      <c r="W1470" s="79"/>
      <c r="X1470" s="79"/>
      <c r="Y1470" s="79"/>
      <c r="Z1470" s="79"/>
      <c r="AA1470" s="79"/>
      <c r="AB1470" s="79"/>
      <c r="AC1470" s="79"/>
      <c r="AD1470" s="79"/>
      <c r="AE1470" s="79"/>
      <c r="AF1470" s="79"/>
      <c r="AG1470" s="79"/>
      <c r="AH1470" s="79"/>
      <c r="AI1470" s="79"/>
      <c r="AJ1470" s="79"/>
      <c r="AK1470" s="79"/>
      <c r="AL1470" s="79"/>
      <c r="AM1470" s="79"/>
      <c r="AN1470" s="79"/>
      <c r="AO1470" s="79"/>
      <c r="AP1470" s="79"/>
      <c r="AQ1470" s="79"/>
    </row>
    <row r="1471" spans="13:43" x14ac:dyDescent="0.25">
      <c r="M1471" s="79"/>
      <c r="N1471" s="79"/>
      <c r="O1471" s="79"/>
      <c r="P1471" s="79"/>
      <c r="Q1471" s="79"/>
      <c r="R1471" s="79"/>
      <c r="S1471" s="79"/>
      <c r="T1471" s="79"/>
      <c r="U1471" s="79"/>
      <c r="V1471" s="79"/>
      <c r="W1471" s="79"/>
      <c r="X1471" s="79"/>
      <c r="Y1471" s="79"/>
      <c r="Z1471" s="79"/>
      <c r="AA1471" s="79"/>
      <c r="AB1471" s="79"/>
      <c r="AC1471" s="79"/>
      <c r="AD1471" s="79"/>
      <c r="AE1471" s="79"/>
      <c r="AF1471" s="79"/>
      <c r="AG1471" s="79"/>
      <c r="AH1471" s="79"/>
      <c r="AI1471" s="79"/>
      <c r="AJ1471" s="79"/>
      <c r="AK1471" s="79"/>
      <c r="AL1471" s="79"/>
      <c r="AM1471" s="79"/>
      <c r="AN1471" s="79"/>
      <c r="AO1471" s="79"/>
      <c r="AP1471" s="79"/>
      <c r="AQ1471" s="79"/>
    </row>
    <row r="1472" spans="13:43" x14ac:dyDescent="0.25">
      <c r="M1472" s="79"/>
      <c r="N1472" s="79"/>
      <c r="O1472" s="79"/>
      <c r="P1472" s="79"/>
      <c r="Q1472" s="79"/>
      <c r="R1472" s="79"/>
      <c r="S1472" s="79"/>
      <c r="T1472" s="79"/>
      <c r="U1472" s="79"/>
      <c r="V1472" s="79"/>
      <c r="W1472" s="79"/>
      <c r="X1472" s="79"/>
      <c r="Y1472" s="79"/>
      <c r="Z1472" s="79"/>
      <c r="AA1472" s="79"/>
      <c r="AB1472" s="79"/>
      <c r="AC1472" s="79"/>
      <c r="AD1472" s="79"/>
      <c r="AE1472" s="79"/>
      <c r="AF1472" s="79"/>
      <c r="AG1472" s="79"/>
      <c r="AH1472" s="79"/>
      <c r="AI1472" s="79"/>
      <c r="AJ1472" s="79"/>
      <c r="AK1472" s="79"/>
      <c r="AL1472" s="79"/>
      <c r="AM1472" s="79"/>
      <c r="AN1472" s="79"/>
      <c r="AO1472" s="79"/>
      <c r="AP1472" s="79"/>
      <c r="AQ1472" s="79"/>
    </row>
    <row r="1473" spans="13:43" x14ac:dyDescent="0.25">
      <c r="M1473" s="79"/>
      <c r="N1473" s="79"/>
      <c r="O1473" s="79"/>
      <c r="P1473" s="79"/>
      <c r="Q1473" s="79"/>
      <c r="R1473" s="79"/>
      <c r="S1473" s="79"/>
      <c r="T1473" s="79"/>
      <c r="U1473" s="79"/>
      <c r="V1473" s="79"/>
      <c r="W1473" s="79"/>
      <c r="X1473" s="79"/>
      <c r="Y1473" s="79"/>
      <c r="Z1473" s="79"/>
      <c r="AA1473" s="79"/>
      <c r="AB1473" s="79"/>
      <c r="AC1473" s="79"/>
      <c r="AD1473" s="79"/>
      <c r="AE1473" s="79"/>
      <c r="AF1473" s="79"/>
      <c r="AG1473" s="79"/>
      <c r="AH1473" s="79"/>
      <c r="AI1473" s="79"/>
      <c r="AJ1473" s="79"/>
      <c r="AK1473" s="79"/>
      <c r="AL1473" s="79"/>
      <c r="AM1473" s="79"/>
      <c r="AN1473" s="79"/>
      <c r="AO1473" s="79"/>
      <c r="AP1473" s="79"/>
      <c r="AQ1473" s="79"/>
    </row>
    <row r="1474" spans="13:43" x14ac:dyDescent="0.25">
      <c r="M1474" s="79"/>
      <c r="N1474" s="79"/>
      <c r="O1474" s="79"/>
      <c r="P1474" s="79"/>
      <c r="Q1474" s="79"/>
      <c r="R1474" s="79"/>
      <c r="S1474" s="79"/>
      <c r="T1474" s="79"/>
      <c r="U1474" s="79"/>
      <c r="V1474" s="79"/>
      <c r="W1474" s="79"/>
      <c r="X1474" s="79"/>
      <c r="Y1474" s="79"/>
      <c r="Z1474" s="79"/>
      <c r="AA1474" s="79"/>
      <c r="AB1474" s="79"/>
      <c r="AC1474" s="79"/>
      <c r="AD1474" s="79"/>
      <c r="AE1474" s="79"/>
      <c r="AF1474" s="79"/>
      <c r="AG1474" s="79"/>
      <c r="AH1474" s="79"/>
      <c r="AI1474" s="79"/>
      <c r="AJ1474" s="79"/>
      <c r="AK1474" s="79"/>
      <c r="AL1474" s="79"/>
      <c r="AM1474" s="79"/>
      <c r="AN1474" s="79"/>
      <c r="AO1474" s="79"/>
      <c r="AP1474" s="79"/>
      <c r="AQ1474" s="79"/>
    </row>
    <row r="1475" spans="13:43" x14ac:dyDescent="0.25">
      <c r="M1475" s="79"/>
      <c r="N1475" s="79"/>
      <c r="O1475" s="79"/>
      <c r="P1475" s="79"/>
      <c r="Q1475" s="79"/>
      <c r="R1475" s="79"/>
      <c r="S1475" s="79"/>
      <c r="T1475" s="79"/>
      <c r="U1475" s="79"/>
      <c r="V1475" s="79"/>
      <c r="W1475" s="79"/>
      <c r="X1475" s="79"/>
      <c r="Y1475" s="79"/>
      <c r="Z1475" s="79"/>
      <c r="AA1475" s="79"/>
      <c r="AB1475" s="79"/>
      <c r="AC1475" s="79"/>
      <c r="AD1475" s="79"/>
      <c r="AE1475" s="79"/>
      <c r="AF1475" s="79"/>
      <c r="AG1475" s="79"/>
      <c r="AH1475" s="79"/>
      <c r="AI1475" s="79"/>
      <c r="AJ1475" s="79"/>
      <c r="AK1475" s="79"/>
      <c r="AL1475" s="79"/>
      <c r="AM1475" s="79"/>
      <c r="AN1475" s="79"/>
      <c r="AO1475" s="79"/>
      <c r="AP1475" s="79"/>
      <c r="AQ1475" s="79"/>
    </row>
    <row r="1476" spans="13:43" x14ac:dyDescent="0.25">
      <c r="M1476" s="79"/>
      <c r="N1476" s="79"/>
      <c r="O1476" s="79"/>
      <c r="P1476" s="79"/>
      <c r="Q1476" s="79"/>
      <c r="R1476" s="79"/>
      <c r="S1476" s="79"/>
      <c r="T1476" s="79"/>
      <c r="U1476" s="79"/>
      <c r="V1476" s="79"/>
      <c r="W1476" s="79"/>
      <c r="X1476" s="79"/>
      <c r="Y1476" s="79"/>
      <c r="Z1476" s="79"/>
      <c r="AA1476" s="79"/>
      <c r="AB1476" s="79"/>
      <c r="AC1476" s="79"/>
      <c r="AD1476" s="79"/>
      <c r="AE1476" s="79"/>
      <c r="AF1476" s="79"/>
      <c r="AG1476" s="79"/>
      <c r="AH1476" s="79"/>
      <c r="AI1476" s="79"/>
      <c r="AJ1476" s="79"/>
      <c r="AK1476" s="79"/>
      <c r="AL1476" s="79"/>
      <c r="AM1476" s="79"/>
      <c r="AN1476" s="79"/>
      <c r="AO1476" s="79"/>
      <c r="AP1476" s="79"/>
      <c r="AQ1476" s="79"/>
    </row>
    <row r="1477" spans="13:43" x14ac:dyDescent="0.25">
      <c r="M1477" s="79"/>
      <c r="N1477" s="79"/>
      <c r="O1477" s="79"/>
      <c r="P1477" s="79"/>
      <c r="Q1477" s="79"/>
      <c r="R1477" s="79"/>
      <c r="S1477" s="79"/>
      <c r="T1477" s="79"/>
      <c r="U1477" s="79"/>
      <c r="V1477" s="79"/>
      <c r="W1477" s="79"/>
      <c r="X1477" s="79"/>
      <c r="Y1477" s="79"/>
      <c r="Z1477" s="79"/>
      <c r="AA1477" s="79"/>
      <c r="AB1477" s="79"/>
      <c r="AC1477" s="79"/>
      <c r="AD1477" s="79"/>
      <c r="AE1477" s="79"/>
      <c r="AF1477" s="79"/>
      <c r="AG1477" s="79"/>
      <c r="AH1477" s="79"/>
      <c r="AI1477" s="79"/>
      <c r="AJ1477" s="79"/>
      <c r="AK1477" s="79"/>
      <c r="AL1477" s="79"/>
      <c r="AM1477" s="79"/>
      <c r="AN1477" s="79"/>
      <c r="AO1477" s="79"/>
      <c r="AP1477" s="79"/>
      <c r="AQ1477" s="79"/>
    </row>
    <row r="1478" spans="13:43" x14ac:dyDescent="0.25">
      <c r="M1478" s="79"/>
      <c r="N1478" s="79"/>
      <c r="O1478" s="79"/>
      <c r="P1478" s="79"/>
      <c r="Q1478" s="79"/>
      <c r="R1478" s="79"/>
      <c r="S1478" s="79"/>
      <c r="T1478" s="79"/>
      <c r="U1478" s="79"/>
      <c r="V1478" s="79"/>
      <c r="W1478" s="79"/>
      <c r="X1478" s="79"/>
      <c r="Y1478" s="79"/>
      <c r="Z1478" s="79"/>
      <c r="AA1478" s="79"/>
      <c r="AB1478" s="79"/>
      <c r="AC1478" s="79"/>
      <c r="AD1478" s="79"/>
      <c r="AE1478" s="79"/>
      <c r="AF1478" s="79"/>
      <c r="AG1478" s="79"/>
      <c r="AH1478" s="79"/>
      <c r="AI1478" s="79"/>
      <c r="AJ1478" s="79"/>
      <c r="AK1478" s="79"/>
      <c r="AL1478" s="79"/>
      <c r="AM1478" s="79"/>
      <c r="AN1478" s="79"/>
      <c r="AO1478" s="79"/>
      <c r="AP1478" s="79"/>
      <c r="AQ1478" s="79"/>
    </row>
    <row r="1479" spans="13:43" x14ac:dyDescent="0.25">
      <c r="M1479" s="79"/>
      <c r="N1479" s="79"/>
      <c r="O1479" s="79"/>
      <c r="P1479" s="79"/>
      <c r="Q1479" s="79"/>
      <c r="R1479" s="79"/>
      <c r="S1479" s="79"/>
      <c r="T1479" s="79"/>
      <c r="U1479" s="79"/>
      <c r="V1479" s="79"/>
      <c r="W1479" s="79"/>
      <c r="X1479" s="79"/>
      <c r="Y1479" s="79"/>
      <c r="Z1479" s="79"/>
      <c r="AA1479" s="79"/>
      <c r="AB1479" s="79"/>
      <c r="AC1479" s="79"/>
      <c r="AD1479" s="79"/>
      <c r="AE1479" s="79"/>
      <c r="AF1479" s="79"/>
      <c r="AG1479" s="79"/>
      <c r="AH1479" s="79"/>
      <c r="AI1479" s="79"/>
      <c r="AJ1479" s="79"/>
      <c r="AK1479" s="79"/>
      <c r="AL1479" s="79"/>
      <c r="AM1479" s="79"/>
      <c r="AN1479" s="79"/>
      <c r="AO1479" s="79"/>
      <c r="AP1479" s="79"/>
      <c r="AQ1479" s="79"/>
    </row>
    <row r="1480" spans="13:43" x14ac:dyDescent="0.25">
      <c r="M1480" s="79"/>
      <c r="N1480" s="79"/>
      <c r="O1480" s="79"/>
      <c r="P1480" s="79"/>
      <c r="Q1480" s="79"/>
      <c r="R1480" s="79"/>
      <c r="S1480" s="79"/>
      <c r="T1480" s="79"/>
      <c r="U1480" s="79"/>
      <c r="V1480" s="79"/>
      <c r="W1480" s="79"/>
      <c r="X1480" s="79"/>
      <c r="Y1480" s="79"/>
      <c r="Z1480" s="79"/>
      <c r="AA1480" s="79"/>
      <c r="AB1480" s="79"/>
      <c r="AC1480" s="79"/>
      <c r="AD1480" s="79"/>
      <c r="AE1480" s="79"/>
      <c r="AF1480" s="79"/>
      <c r="AG1480" s="79"/>
      <c r="AH1480" s="79"/>
      <c r="AI1480" s="79"/>
      <c r="AJ1480" s="79"/>
      <c r="AK1480" s="79"/>
      <c r="AL1480" s="79"/>
      <c r="AM1480" s="79"/>
      <c r="AN1480" s="79"/>
      <c r="AO1480" s="79"/>
      <c r="AP1480" s="79"/>
      <c r="AQ1480" s="79"/>
    </row>
    <row r="1481" spans="13:43" x14ac:dyDescent="0.25">
      <c r="M1481" s="79"/>
      <c r="N1481" s="79"/>
      <c r="O1481" s="79"/>
      <c r="P1481" s="79"/>
      <c r="Q1481" s="79"/>
      <c r="R1481" s="79"/>
      <c r="S1481" s="79"/>
      <c r="T1481" s="79"/>
      <c r="U1481" s="79"/>
      <c r="V1481" s="79"/>
      <c r="W1481" s="79"/>
      <c r="X1481" s="79"/>
      <c r="Y1481" s="79"/>
      <c r="Z1481" s="79"/>
      <c r="AA1481" s="79"/>
      <c r="AB1481" s="79"/>
      <c r="AC1481" s="79"/>
      <c r="AD1481" s="79"/>
      <c r="AE1481" s="79"/>
      <c r="AF1481" s="79"/>
      <c r="AG1481" s="79"/>
      <c r="AH1481" s="79"/>
      <c r="AI1481" s="79"/>
      <c r="AJ1481" s="79"/>
      <c r="AK1481" s="79"/>
      <c r="AL1481" s="79"/>
      <c r="AM1481" s="79"/>
      <c r="AN1481" s="79"/>
      <c r="AO1481" s="79"/>
      <c r="AP1481" s="79"/>
      <c r="AQ1481" s="79"/>
    </row>
    <row r="1482" spans="13:43" x14ac:dyDescent="0.25">
      <c r="M1482" s="79"/>
      <c r="N1482" s="79"/>
      <c r="O1482" s="79"/>
      <c r="P1482" s="79"/>
      <c r="Q1482" s="79"/>
      <c r="R1482" s="79"/>
      <c r="S1482" s="79"/>
      <c r="T1482" s="79"/>
      <c r="U1482" s="79"/>
      <c r="V1482" s="79"/>
      <c r="W1482" s="79"/>
      <c r="X1482" s="79"/>
      <c r="Y1482" s="79"/>
      <c r="Z1482" s="79"/>
      <c r="AA1482" s="79"/>
      <c r="AB1482" s="79"/>
      <c r="AC1482" s="79"/>
      <c r="AD1482" s="79"/>
      <c r="AE1482" s="79"/>
      <c r="AF1482" s="79"/>
      <c r="AG1482" s="79"/>
      <c r="AH1482" s="79"/>
      <c r="AI1482" s="79"/>
      <c r="AJ1482" s="79"/>
      <c r="AK1482" s="79"/>
      <c r="AL1482" s="79"/>
      <c r="AM1482" s="79"/>
      <c r="AN1482" s="79"/>
      <c r="AO1482" s="79"/>
      <c r="AP1482" s="79"/>
      <c r="AQ1482" s="79"/>
    </row>
    <row r="1483" spans="13:43" x14ac:dyDescent="0.25">
      <c r="M1483" s="79"/>
      <c r="N1483" s="79"/>
      <c r="O1483" s="79"/>
      <c r="P1483" s="79"/>
      <c r="Q1483" s="79"/>
      <c r="R1483" s="79"/>
      <c r="S1483" s="79"/>
      <c r="T1483" s="79"/>
      <c r="U1483" s="79"/>
      <c r="V1483" s="79"/>
      <c r="W1483" s="79"/>
      <c r="X1483" s="79"/>
      <c r="Y1483" s="79"/>
      <c r="Z1483" s="79"/>
      <c r="AA1483" s="79"/>
      <c r="AB1483" s="79"/>
      <c r="AC1483" s="79"/>
      <c r="AD1483" s="79"/>
      <c r="AE1483" s="79"/>
      <c r="AF1483" s="79"/>
      <c r="AG1483" s="79"/>
      <c r="AH1483" s="79"/>
      <c r="AI1483" s="79"/>
      <c r="AJ1483" s="79"/>
      <c r="AK1483" s="79"/>
      <c r="AL1483" s="79"/>
      <c r="AM1483" s="79"/>
      <c r="AN1483" s="79"/>
      <c r="AO1483" s="79"/>
      <c r="AP1483" s="79"/>
      <c r="AQ1483" s="79"/>
    </row>
    <row r="1484" spans="13:43" x14ac:dyDescent="0.25">
      <c r="M1484" s="79"/>
      <c r="N1484" s="79"/>
      <c r="O1484" s="79"/>
      <c r="P1484" s="79"/>
      <c r="Q1484" s="79"/>
      <c r="R1484" s="79"/>
      <c r="S1484" s="79"/>
      <c r="T1484" s="79"/>
      <c r="U1484" s="79"/>
      <c r="V1484" s="79"/>
      <c r="W1484" s="79"/>
      <c r="X1484" s="79"/>
      <c r="Y1484" s="79"/>
      <c r="Z1484" s="79"/>
      <c r="AA1484" s="79"/>
      <c r="AB1484" s="79"/>
      <c r="AC1484" s="79"/>
      <c r="AD1484" s="79"/>
      <c r="AE1484" s="79"/>
      <c r="AF1484" s="79"/>
      <c r="AG1484" s="79"/>
      <c r="AH1484" s="79"/>
      <c r="AI1484" s="79"/>
      <c r="AJ1484" s="79"/>
      <c r="AK1484" s="79"/>
      <c r="AL1484" s="79"/>
      <c r="AM1484" s="79"/>
      <c r="AN1484" s="79"/>
      <c r="AO1484" s="79"/>
      <c r="AP1484" s="79"/>
      <c r="AQ1484" s="79"/>
    </row>
    <row r="1485" spans="13:43" x14ac:dyDescent="0.25">
      <c r="M1485" s="79"/>
      <c r="N1485" s="79"/>
      <c r="O1485" s="79"/>
      <c r="P1485" s="79"/>
      <c r="Q1485" s="79"/>
      <c r="R1485" s="79"/>
      <c r="S1485" s="79"/>
      <c r="T1485" s="79"/>
      <c r="U1485" s="79"/>
      <c r="V1485" s="79"/>
      <c r="W1485" s="79"/>
      <c r="X1485" s="79"/>
      <c r="Y1485" s="79"/>
      <c r="Z1485" s="79"/>
      <c r="AA1485" s="79"/>
      <c r="AB1485" s="79"/>
      <c r="AC1485" s="79"/>
      <c r="AD1485" s="79"/>
      <c r="AE1485" s="79"/>
      <c r="AF1485" s="79"/>
      <c r="AG1485" s="79"/>
      <c r="AH1485" s="79"/>
      <c r="AI1485" s="79"/>
      <c r="AJ1485" s="79"/>
      <c r="AK1485" s="79"/>
      <c r="AL1485" s="79"/>
      <c r="AM1485" s="79"/>
      <c r="AN1485" s="79"/>
      <c r="AO1485" s="79"/>
      <c r="AP1485" s="79"/>
      <c r="AQ1485" s="79"/>
    </row>
    <row r="1486" spans="13:43" x14ac:dyDescent="0.25">
      <c r="M1486" s="79"/>
      <c r="N1486" s="79"/>
      <c r="O1486" s="79"/>
      <c r="P1486" s="79"/>
      <c r="Q1486" s="79"/>
      <c r="R1486" s="79"/>
      <c r="S1486" s="79"/>
      <c r="T1486" s="79"/>
      <c r="U1486" s="79"/>
      <c r="V1486" s="79"/>
      <c r="W1486" s="79"/>
      <c r="X1486" s="79"/>
      <c r="Y1486" s="79"/>
      <c r="Z1486" s="79"/>
      <c r="AA1486" s="79"/>
      <c r="AB1486" s="79"/>
      <c r="AC1486" s="79"/>
      <c r="AD1486" s="79"/>
      <c r="AE1486" s="79"/>
      <c r="AF1486" s="79"/>
      <c r="AG1486" s="79"/>
      <c r="AH1486" s="79"/>
      <c r="AI1486" s="79"/>
      <c r="AJ1486" s="79"/>
      <c r="AK1486" s="79"/>
      <c r="AL1486" s="79"/>
      <c r="AM1486" s="79"/>
      <c r="AN1486" s="79"/>
      <c r="AO1486" s="79"/>
      <c r="AP1486" s="79"/>
      <c r="AQ1486" s="79"/>
    </row>
    <row r="1487" spans="13:43" x14ac:dyDescent="0.25">
      <c r="M1487" s="79"/>
      <c r="N1487" s="79"/>
      <c r="O1487" s="79"/>
      <c r="P1487" s="79"/>
      <c r="Q1487" s="79"/>
      <c r="R1487" s="79"/>
      <c r="S1487" s="79"/>
      <c r="T1487" s="79"/>
      <c r="U1487" s="79"/>
      <c r="V1487" s="79"/>
      <c r="W1487" s="79"/>
      <c r="X1487" s="79"/>
      <c r="Y1487" s="79"/>
      <c r="Z1487" s="79"/>
      <c r="AA1487" s="79"/>
      <c r="AB1487" s="79"/>
      <c r="AC1487" s="79"/>
      <c r="AD1487" s="79"/>
      <c r="AE1487" s="79"/>
      <c r="AF1487" s="79"/>
      <c r="AG1487" s="79"/>
      <c r="AH1487" s="79"/>
      <c r="AI1487" s="79"/>
      <c r="AJ1487" s="79"/>
      <c r="AK1487" s="79"/>
      <c r="AL1487" s="79"/>
      <c r="AM1487" s="79"/>
      <c r="AN1487" s="79"/>
      <c r="AO1487" s="79"/>
      <c r="AP1487" s="79"/>
      <c r="AQ1487" s="79"/>
    </row>
    <row r="1488" spans="13:43" x14ac:dyDescent="0.25">
      <c r="M1488" s="79"/>
      <c r="N1488" s="79"/>
      <c r="O1488" s="79"/>
      <c r="P1488" s="79"/>
      <c r="Q1488" s="79"/>
      <c r="R1488" s="79"/>
      <c r="S1488" s="79"/>
      <c r="T1488" s="79"/>
      <c r="U1488" s="79"/>
      <c r="V1488" s="79"/>
      <c r="W1488" s="79"/>
      <c r="X1488" s="79"/>
      <c r="Y1488" s="79"/>
      <c r="Z1488" s="79"/>
      <c r="AA1488" s="79"/>
      <c r="AB1488" s="79"/>
      <c r="AC1488" s="79"/>
      <c r="AD1488" s="79"/>
      <c r="AE1488" s="79"/>
      <c r="AF1488" s="79"/>
      <c r="AG1488" s="79"/>
      <c r="AH1488" s="79"/>
      <c r="AI1488" s="79"/>
      <c r="AJ1488" s="79"/>
      <c r="AK1488" s="79"/>
      <c r="AL1488" s="79"/>
      <c r="AM1488" s="79"/>
      <c r="AN1488" s="79"/>
      <c r="AO1488" s="79"/>
      <c r="AP1488" s="79"/>
      <c r="AQ1488" s="79"/>
    </row>
    <row r="1489" spans="13:43" x14ac:dyDescent="0.25">
      <c r="M1489" s="79"/>
      <c r="N1489" s="79"/>
      <c r="O1489" s="79"/>
      <c r="P1489" s="79"/>
      <c r="Q1489" s="79"/>
      <c r="R1489" s="79"/>
      <c r="S1489" s="79"/>
      <c r="T1489" s="79"/>
      <c r="U1489" s="79"/>
      <c r="V1489" s="79"/>
      <c r="W1489" s="79"/>
      <c r="X1489" s="79"/>
      <c r="Y1489" s="79"/>
      <c r="Z1489" s="79"/>
      <c r="AA1489" s="79"/>
      <c r="AB1489" s="79"/>
      <c r="AC1489" s="79"/>
      <c r="AD1489" s="79"/>
      <c r="AE1489" s="79"/>
      <c r="AF1489" s="79"/>
      <c r="AG1489" s="79"/>
      <c r="AH1489" s="79"/>
      <c r="AI1489" s="79"/>
      <c r="AJ1489" s="79"/>
      <c r="AK1489" s="79"/>
      <c r="AL1489" s="79"/>
      <c r="AM1489" s="79"/>
      <c r="AN1489" s="79"/>
      <c r="AO1489" s="79"/>
      <c r="AP1489" s="79"/>
      <c r="AQ1489" s="79"/>
    </row>
    <row r="1490" spans="13:43" x14ac:dyDescent="0.25">
      <c r="M1490" s="79"/>
      <c r="N1490" s="79"/>
      <c r="O1490" s="79"/>
      <c r="P1490" s="79"/>
      <c r="Q1490" s="79"/>
      <c r="R1490" s="79"/>
      <c r="S1490" s="79"/>
      <c r="T1490" s="79"/>
      <c r="U1490" s="79"/>
      <c r="V1490" s="79"/>
      <c r="W1490" s="79"/>
      <c r="X1490" s="79"/>
      <c r="Y1490" s="79"/>
      <c r="Z1490" s="79"/>
      <c r="AA1490" s="79"/>
      <c r="AB1490" s="79"/>
      <c r="AC1490" s="79"/>
      <c r="AD1490" s="79"/>
      <c r="AE1490" s="79"/>
      <c r="AF1490" s="79"/>
      <c r="AG1490" s="79"/>
      <c r="AH1490" s="79"/>
      <c r="AI1490" s="79"/>
      <c r="AJ1490" s="79"/>
      <c r="AK1490" s="79"/>
      <c r="AL1490" s="79"/>
      <c r="AM1490" s="79"/>
      <c r="AN1490" s="79"/>
      <c r="AO1490" s="79"/>
      <c r="AP1490" s="79"/>
      <c r="AQ1490" s="79"/>
    </row>
    <row r="1491" spans="13:43" x14ac:dyDescent="0.25">
      <c r="M1491" s="79"/>
      <c r="N1491" s="79"/>
      <c r="O1491" s="79"/>
      <c r="P1491" s="79"/>
      <c r="Q1491" s="79"/>
      <c r="R1491" s="79"/>
      <c r="S1491" s="79"/>
      <c r="T1491" s="79"/>
      <c r="U1491" s="79"/>
      <c r="V1491" s="79"/>
      <c r="W1491" s="79"/>
      <c r="X1491" s="79"/>
      <c r="Y1491" s="79"/>
      <c r="Z1491" s="79"/>
      <c r="AA1491" s="79"/>
      <c r="AB1491" s="79"/>
      <c r="AC1491" s="79"/>
      <c r="AD1491" s="79"/>
      <c r="AE1491" s="79"/>
      <c r="AF1491" s="79"/>
      <c r="AG1491" s="79"/>
      <c r="AH1491" s="79"/>
      <c r="AI1491" s="79"/>
      <c r="AJ1491" s="79"/>
      <c r="AK1491" s="79"/>
      <c r="AL1491" s="79"/>
      <c r="AM1491" s="79"/>
      <c r="AN1491" s="79"/>
      <c r="AO1491" s="79"/>
      <c r="AP1491" s="79"/>
      <c r="AQ1491" s="79"/>
    </row>
    <row r="1492" spans="13:43" x14ac:dyDescent="0.25">
      <c r="M1492" s="79"/>
      <c r="N1492" s="79"/>
      <c r="O1492" s="79"/>
      <c r="P1492" s="79"/>
      <c r="Q1492" s="79"/>
      <c r="R1492" s="79"/>
      <c r="S1492" s="79"/>
      <c r="T1492" s="79"/>
      <c r="U1492" s="79"/>
      <c r="V1492" s="79"/>
      <c r="W1492" s="79"/>
      <c r="X1492" s="79"/>
      <c r="Y1492" s="79"/>
      <c r="Z1492" s="79"/>
      <c r="AA1492" s="79"/>
      <c r="AB1492" s="79"/>
      <c r="AC1492" s="79"/>
      <c r="AD1492" s="79"/>
      <c r="AE1492" s="79"/>
      <c r="AF1492" s="79"/>
      <c r="AG1492" s="79"/>
      <c r="AH1492" s="79"/>
      <c r="AI1492" s="79"/>
      <c r="AJ1492" s="79"/>
      <c r="AK1492" s="79"/>
      <c r="AL1492" s="79"/>
      <c r="AM1492" s="79"/>
      <c r="AN1492" s="79"/>
      <c r="AO1492" s="79"/>
      <c r="AP1492" s="79"/>
      <c r="AQ1492" s="79"/>
    </row>
    <row r="1493" spans="13:43" x14ac:dyDescent="0.25">
      <c r="M1493" s="79"/>
      <c r="N1493" s="79"/>
      <c r="O1493" s="79"/>
      <c r="P1493" s="79"/>
      <c r="Q1493" s="79"/>
      <c r="R1493" s="79"/>
      <c r="S1493" s="79"/>
      <c r="T1493" s="79"/>
      <c r="U1493" s="79"/>
      <c r="V1493" s="79"/>
      <c r="W1493" s="79"/>
      <c r="X1493" s="79"/>
      <c r="Y1493" s="79"/>
      <c r="Z1493" s="79"/>
      <c r="AA1493" s="79"/>
      <c r="AB1493" s="79"/>
      <c r="AC1493" s="79"/>
      <c r="AD1493" s="79"/>
      <c r="AE1493" s="79"/>
      <c r="AF1493" s="79"/>
      <c r="AG1493" s="79"/>
      <c r="AH1493" s="79"/>
      <c r="AI1493" s="79"/>
      <c r="AJ1493" s="79"/>
      <c r="AK1493" s="79"/>
      <c r="AL1493" s="79"/>
      <c r="AM1493" s="79"/>
      <c r="AN1493" s="79"/>
      <c r="AO1493" s="79"/>
      <c r="AP1493" s="79"/>
      <c r="AQ1493" s="79"/>
    </row>
    <row r="1494" spans="13:43" x14ac:dyDescent="0.25">
      <c r="M1494" s="79"/>
      <c r="N1494" s="79"/>
      <c r="O1494" s="79"/>
      <c r="P1494" s="79"/>
      <c r="Q1494" s="79"/>
      <c r="R1494" s="79"/>
      <c r="S1494" s="79"/>
      <c r="T1494" s="79"/>
      <c r="U1494" s="79"/>
      <c r="V1494" s="79"/>
      <c r="W1494" s="79"/>
      <c r="X1494" s="79"/>
      <c r="Y1494" s="79"/>
      <c r="Z1494" s="79"/>
      <c r="AA1494" s="79"/>
      <c r="AB1494" s="79"/>
      <c r="AC1494" s="79"/>
      <c r="AD1494" s="79"/>
      <c r="AE1494" s="79"/>
      <c r="AF1494" s="79"/>
      <c r="AG1494" s="79"/>
      <c r="AH1494" s="79"/>
      <c r="AI1494" s="79"/>
      <c r="AJ1494" s="79"/>
      <c r="AK1494" s="79"/>
      <c r="AL1494" s="79"/>
      <c r="AM1494" s="79"/>
      <c r="AN1494" s="79"/>
      <c r="AO1494" s="79"/>
      <c r="AP1494" s="79"/>
      <c r="AQ1494" s="79"/>
    </row>
    <row r="1495" spans="13:43" x14ac:dyDescent="0.25">
      <c r="M1495" s="79"/>
      <c r="N1495" s="79"/>
      <c r="O1495" s="79"/>
      <c r="P1495" s="79"/>
      <c r="Q1495" s="79"/>
      <c r="R1495" s="79"/>
      <c r="S1495" s="79"/>
      <c r="T1495" s="79"/>
      <c r="U1495" s="79"/>
      <c r="V1495" s="79"/>
      <c r="W1495" s="79"/>
      <c r="X1495" s="79"/>
      <c r="Y1495" s="79"/>
      <c r="Z1495" s="79"/>
      <c r="AA1495" s="79"/>
      <c r="AB1495" s="79"/>
      <c r="AC1495" s="79"/>
      <c r="AD1495" s="79"/>
      <c r="AE1495" s="79"/>
      <c r="AF1495" s="79"/>
      <c r="AG1495" s="79"/>
      <c r="AH1495" s="79"/>
      <c r="AI1495" s="79"/>
      <c r="AJ1495" s="79"/>
      <c r="AK1495" s="79"/>
      <c r="AL1495" s="79"/>
      <c r="AM1495" s="79"/>
      <c r="AN1495" s="79"/>
      <c r="AO1495" s="79"/>
      <c r="AP1495" s="79"/>
      <c r="AQ1495" s="79"/>
    </row>
    <row r="1496" spans="13:43" x14ac:dyDescent="0.25">
      <c r="M1496" s="79"/>
      <c r="N1496" s="79"/>
      <c r="O1496" s="79"/>
      <c r="P1496" s="79"/>
      <c r="Q1496" s="79"/>
      <c r="R1496" s="79"/>
      <c r="S1496" s="79"/>
      <c r="T1496" s="79"/>
      <c r="U1496" s="79"/>
      <c r="V1496" s="79"/>
      <c r="W1496" s="79"/>
      <c r="X1496" s="79"/>
      <c r="Y1496" s="79"/>
      <c r="Z1496" s="79"/>
      <c r="AA1496" s="79"/>
      <c r="AB1496" s="79"/>
      <c r="AC1496" s="79"/>
      <c r="AD1496" s="79"/>
      <c r="AE1496" s="79"/>
      <c r="AF1496" s="79"/>
      <c r="AG1496" s="79"/>
      <c r="AH1496" s="79"/>
      <c r="AI1496" s="79"/>
      <c r="AJ1496" s="79"/>
      <c r="AK1496" s="79"/>
      <c r="AL1496" s="79"/>
      <c r="AM1496" s="79"/>
      <c r="AN1496" s="79"/>
      <c r="AO1496" s="79"/>
      <c r="AP1496" s="79"/>
      <c r="AQ1496" s="79"/>
    </row>
    <row r="1497" spans="13:43" x14ac:dyDescent="0.25">
      <c r="M1497" s="79"/>
      <c r="N1497" s="79"/>
      <c r="O1497" s="79"/>
      <c r="P1497" s="79"/>
      <c r="Q1497" s="79"/>
      <c r="R1497" s="79"/>
      <c r="S1497" s="79"/>
      <c r="T1497" s="79"/>
      <c r="U1497" s="79"/>
      <c r="V1497" s="79"/>
      <c r="W1497" s="79"/>
      <c r="X1497" s="79"/>
      <c r="Y1497" s="79"/>
      <c r="Z1497" s="79"/>
      <c r="AA1497" s="79"/>
      <c r="AB1497" s="79"/>
      <c r="AC1497" s="79"/>
      <c r="AD1497" s="79"/>
      <c r="AE1497" s="79"/>
      <c r="AF1497" s="79"/>
      <c r="AG1497" s="79"/>
      <c r="AH1497" s="79"/>
      <c r="AI1497" s="79"/>
      <c r="AJ1497" s="79"/>
      <c r="AK1497" s="79"/>
      <c r="AL1497" s="79"/>
      <c r="AM1497" s="79"/>
      <c r="AN1497" s="79"/>
      <c r="AO1497" s="79"/>
      <c r="AP1497" s="79"/>
      <c r="AQ1497" s="79"/>
    </row>
    <row r="1498" spans="13:43" x14ac:dyDescent="0.25">
      <c r="M1498" s="79"/>
      <c r="N1498" s="79"/>
      <c r="O1498" s="79"/>
      <c r="P1498" s="79"/>
      <c r="Q1498" s="79"/>
      <c r="R1498" s="79"/>
      <c r="S1498" s="79"/>
      <c r="T1498" s="79"/>
      <c r="U1498" s="79"/>
      <c r="V1498" s="79"/>
      <c r="W1498" s="79"/>
      <c r="X1498" s="79"/>
      <c r="Y1498" s="79"/>
      <c r="Z1498" s="79"/>
      <c r="AA1498" s="79"/>
      <c r="AB1498" s="79"/>
      <c r="AC1498" s="79"/>
      <c r="AD1498" s="79"/>
      <c r="AE1498" s="79"/>
      <c r="AF1498" s="79"/>
      <c r="AG1498" s="79"/>
      <c r="AH1498" s="79"/>
      <c r="AI1498" s="79"/>
      <c r="AJ1498" s="79"/>
      <c r="AK1498" s="79"/>
      <c r="AL1498" s="79"/>
      <c r="AM1498" s="79"/>
      <c r="AN1498" s="79"/>
      <c r="AO1498" s="79"/>
      <c r="AP1498" s="79"/>
      <c r="AQ1498" s="79"/>
    </row>
    <row r="1499" spans="13:43" x14ac:dyDescent="0.25">
      <c r="M1499" s="79"/>
      <c r="N1499" s="79"/>
      <c r="O1499" s="79"/>
      <c r="P1499" s="79"/>
      <c r="Q1499" s="79"/>
      <c r="R1499" s="79"/>
      <c r="S1499" s="79"/>
      <c r="T1499" s="79"/>
      <c r="U1499" s="79"/>
      <c r="V1499" s="79"/>
      <c r="W1499" s="79"/>
      <c r="X1499" s="79"/>
      <c r="Y1499" s="79"/>
      <c r="Z1499" s="79"/>
      <c r="AA1499" s="79"/>
      <c r="AB1499" s="79"/>
      <c r="AC1499" s="79"/>
      <c r="AD1499" s="79"/>
      <c r="AE1499" s="79"/>
      <c r="AF1499" s="79"/>
      <c r="AG1499" s="79"/>
      <c r="AH1499" s="79"/>
      <c r="AI1499" s="79"/>
      <c r="AJ1499" s="79"/>
      <c r="AK1499" s="79"/>
      <c r="AL1499" s="79"/>
      <c r="AM1499" s="79"/>
      <c r="AN1499" s="79"/>
      <c r="AO1499" s="79"/>
      <c r="AP1499" s="79"/>
      <c r="AQ1499" s="79"/>
    </row>
    <row r="1500" spans="13:43" x14ac:dyDescent="0.25">
      <c r="M1500" s="79"/>
      <c r="N1500" s="79"/>
      <c r="O1500" s="79"/>
      <c r="P1500" s="79"/>
      <c r="Q1500" s="79"/>
      <c r="R1500" s="79"/>
      <c r="S1500" s="79"/>
      <c r="T1500" s="79"/>
      <c r="U1500" s="79"/>
      <c r="V1500" s="79"/>
      <c r="W1500" s="79"/>
      <c r="X1500" s="79"/>
      <c r="Y1500" s="79"/>
      <c r="Z1500" s="79"/>
      <c r="AA1500" s="79"/>
      <c r="AB1500" s="79"/>
      <c r="AC1500" s="79"/>
      <c r="AD1500" s="79"/>
      <c r="AE1500" s="79"/>
      <c r="AF1500" s="79"/>
      <c r="AG1500" s="79"/>
      <c r="AH1500" s="79"/>
      <c r="AI1500" s="79"/>
      <c r="AJ1500" s="79"/>
      <c r="AK1500" s="79"/>
      <c r="AL1500" s="79"/>
      <c r="AM1500" s="79"/>
      <c r="AN1500" s="79"/>
      <c r="AO1500" s="79"/>
      <c r="AP1500" s="79"/>
      <c r="AQ1500" s="79"/>
    </row>
    <row r="1501" spans="13:43" x14ac:dyDescent="0.25">
      <c r="M1501" s="79"/>
      <c r="N1501" s="79"/>
      <c r="O1501" s="79"/>
      <c r="P1501" s="79"/>
      <c r="Q1501" s="79"/>
      <c r="R1501" s="79"/>
      <c r="S1501" s="79"/>
      <c r="T1501" s="79"/>
      <c r="U1501" s="79"/>
      <c r="V1501" s="79"/>
      <c r="W1501" s="79"/>
      <c r="X1501" s="79"/>
      <c r="Y1501" s="79"/>
      <c r="Z1501" s="79"/>
      <c r="AA1501" s="79"/>
      <c r="AB1501" s="79"/>
      <c r="AC1501" s="79"/>
      <c r="AD1501" s="79"/>
      <c r="AE1501" s="79"/>
      <c r="AF1501" s="79"/>
      <c r="AG1501" s="79"/>
      <c r="AH1501" s="79"/>
      <c r="AI1501" s="79"/>
      <c r="AJ1501" s="79"/>
      <c r="AK1501" s="79"/>
      <c r="AL1501" s="79"/>
      <c r="AM1501" s="79"/>
      <c r="AN1501" s="79"/>
      <c r="AO1501" s="79"/>
      <c r="AP1501" s="79"/>
      <c r="AQ1501" s="79"/>
    </row>
    <row r="1502" spans="13:43" x14ac:dyDescent="0.25">
      <c r="M1502" s="79"/>
      <c r="N1502" s="79"/>
      <c r="O1502" s="79"/>
      <c r="P1502" s="79"/>
      <c r="Q1502" s="79"/>
      <c r="R1502" s="79"/>
      <c r="S1502" s="79"/>
      <c r="T1502" s="79"/>
      <c r="U1502" s="79"/>
      <c r="V1502" s="79"/>
      <c r="W1502" s="79"/>
      <c r="X1502" s="79"/>
      <c r="Y1502" s="79"/>
      <c r="Z1502" s="79"/>
      <c r="AA1502" s="79"/>
      <c r="AB1502" s="79"/>
      <c r="AC1502" s="79"/>
      <c r="AD1502" s="79"/>
      <c r="AE1502" s="79"/>
      <c r="AF1502" s="79"/>
      <c r="AG1502" s="79"/>
      <c r="AH1502" s="79"/>
      <c r="AI1502" s="79"/>
      <c r="AJ1502" s="79"/>
      <c r="AK1502" s="79"/>
      <c r="AL1502" s="79"/>
      <c r="AM1502" s="79"/>
      <c r="AN1502" s="79"/>
      <c r="AO1502" s="79"/>
      <c r="AP1502" s="79"/>
      <c r="AQ1502" s="79"/>
    </row>
    <row r="1503" spans="13:43" x14ac:dyDescent="0.25">
      <c r="M1503" s="79"/>
      <c r="N1503" s="79"/>
      <c r="O1503" s="79"/>
      <c r="P1503" s="79"/>
      <c r="Q1503" s="79"/>
      <c r="R1503" s="79"/>
      <c r="S1503" s="79"/>
      <c r="T1503" s="79"/>
      <c r="U1503" s="79"/>
      <c r="V1503" s="79"/>
      <c r="W1503" s="79"/>
      <c r="X1503" s="79"/>
      <c r="Y1503" s="79"/>
      <c r="Z1503" s="79"/>
      <c r="AA1503" s="79"/>
      <c r="AB1503" s="79"/>
      <c r="AC1503" s="79"/>
      <c r="AD1503" s="79"/>
      <c r="AE1503" s="79"/>
      <c r="AF1503" s="79"/>
      <c r="AG1503" s="79"/>
      <c r="AH1503" s="79"/>
      <c r="AI1503" s="79"/>
      <c r="AJ1503" s="79"/>
      <c r="AK1503" s="79"/>
      <c r="AL1503" s="79"/>
      <c r="AM1503" s="79"/>
      <c r="AN1503" s="79"/>
      <c r="AO1503" s="79"/>
      <c r="AP1503" s="79"/>
      <c r="AQ1503" s="79"/>
    </row>
    <row r="1504" spans="13:43" x14ac:dyDescent="0.25">
      <c r="M1504" s="79"/>
      <c r="N1504" s="79"/>
      <c r="O1504" s="79"/>
      <c r="P1504" s="79"/>
      <c r="Q1504" s="79"/>
      <c r="R1504" s="79"/>
      <c r="S1504" s="79"/>
      <c r="T1504" s="79"/>
      <c r="U1504" s="79"/>
      <c r="V1504" s="79"/>
      <c r="W1504" s="79"/>
      <c r="X1504" s="79"/>
      <c r="Y1504" s="79"/>
      <c r="Z1504" s="79"/>
      <c r="AA1504" s="79"/>
      <c r="AB1504" s="79"/>
      <c r="AC1504" s="79"/>
      <c r="AD1504" s="79"/>
      <c r="AE1504" s="79"/>
      <c r="AF1504" s="79"/>
      <c r="AG1504" s="79"/>
      <c r="AH1504" s="79"/>
      <c r="AI1504" s="79"/>
      <c r="AJ1504" s="79"/>
      <c r="AK1504" s="79"/>
      <c r="AL1504" s="79"/>
      <c r="AM1504" s="79"/>
      <c r="AN1504" s="79"/>
      <c r="AO1504" s="79"/>
      <c r="AP1504" s="79"/>
      <c r="AQ1504" s="79"/>
    </row>
    <row r="1505" spans="13:43" x14ac:dyDescent="0.25">
      <c r="M1505" s="79"/>
      <c r="N1505" s="79"/>
      <c r="O1505" s="79"/>
      <c r="P1505" s="79"/>
      <c r="Q1505" s="79"/>
      <c r="R1505" s="79"/>
      <c r="S1505" s="79"/>
      <c r="T1505" s="79"/>
      <c r="U1505" s="79"/>
      <c r="V1505" s="79"/>
      <c r="W1505" s="79"/>
      <c r="X1505" s="79"/>
      <c r="Y1505" s="79"/>
      <c r="Z1505" s="79"/>
      <c r="AA1505" s="79"/>
      <c r="AB1505" s="79"/>
      <c r="AC1505" s="79"/>
      <c r="AD1505" s="79"/>
      <c r="AE1505" s="79"/>
      <c r="AF1505" s="79"/>
      <c r="AG1505" s="79"/>
      <c r="AH1505" s="79"/>
      <c r="AI1505" s="79"/>
      <c r="AJ1505" s="79"/>
      <c r="AK1505" s="79"/>
      <c r="AL1505" s="79"/>
      <c r="AM1505" s="79"/>
      <c r="AN1505" s="79"/>
      <c r="AO1505" s="79"/>
      <c r="AP1505" s="79"/>
      <c r="AQ1505" s="79"/>
    </row>
    <row r="1506" spans="13:43" x14ac:dyDescent="0.25">
      <c r="M1506" s="79"/>
      <c r="N1506" s="79"/>
      <c r="O1506" s="79"/>
      <c r="P1506" s="79"/>
      <c r="Q1506" s="79"/>
      <c r="R1506" s="79"/>
      <c r="S1506" s="79"/>
      <c r="T1506" s="79"/>
      <c r="U1506" s="79"/>
      <c r="V1506" s="79"/>
      <c r="W1506" s="79"/>
      <c r="X1506" s="79"/>
      <c r="Y1506" s="79"/>
      <c r="Z1506" s="79"/>
      <c r="AA1506" s="79"/>
      <c r="AB1506" s="79"/>
      <c r="AC1506" s="79"/>
      <c r="AD1506" s="79"/>
      <c r="AE1506" s="79"/>
      <c r="AF1506" s="79"/>
      <c r="AG1506" s="79"/>
      <c r="AH1506" s="79"/>
      <c r="AI1506" s="79"/>
      <c r="AJ1506" s="79"/>
      <c r="AK1506" s="79"/>
      <c r="AL1506" s="79"/>
      <c r="AM1506" s="79"/>
      <c r="AN1506" s="79"/>
      <c r="AO1506" s="79"/>
      <c r="AP1506" s="79"/>
      <c r="AQ1506" s="79"/>
    </row>
    <row r="1507" spans="13:43" x14ac:dyDescent="0.25">
      <c r="M1507" s="79"/>
      <c r="N1507" s="79"/>
      <c r="O1507" s="79"/>
      <c r="P1507" s="79"/>
      <c r="Q1507" s="79"/>
      <c r="R1507" s="79"/>
      <c r="S1507" s="79"/>
      <c r="T1507" s="79"/>
      <c r="U1507" s="79"/>
      <c r="V1507" s="79"/>
      <c r="W1507" s="79"/>
      <c r="X1507" s="79"/>
      <c r="Y1507" s="79"/>
      <c r="Z1507" s="79"/>
      <c r="AA1507" s="79"/>
      <c r="AB1507" s="79"/>
      <c r="AC1507" s="79"/>
      <c r="AD1507" s="79"/>
      <c r="AE1507" s="79"/>
      <c r="AF1507" s="79"/>
      <c r="AG1507" s="79"/>
      <c r="AH1507" s="79"/>
      <c r="AI1507" s="79"/>
      <c r="AJ1507" s="79"/>
      <c r="AK1507" s="79"/>
      <c r="AL1507" s="79"/>
      <c r="AM1507" s="79"/>
      <c r="AN1507" s="79"/>
      <c r="AO1507" s="79"/>
      <c r="AP1507" s="79"/>
      <c r="AQ1507" s="79"/>
    </row>
    <row r="1508" spans="13:43" x14ac:dyDescent="0.25">
      <c r="M1508" s="79"/>
      <c r="N1508" s="79"/>
      <c r="O1508" s="79"/>
      <c r="P1508" s="79"/>
      <c r="Q1508" s="79"/>
      <c r="R1508" s="79"/>
      <c r="S1508" s="79"/>
      <c r="T1508" s="79"/>
      <c r="U1508" s="79"/>
      <c r="V1508" s="79"/>
      <c r="W1508" s="79"/>
      <c r="X1508" s="79"/>
      <c r="Y1508" s="79"/>
      <c r="Z1508" s="79"/>
      <c r="AA1508" s="79"/>
      <c r="AB1508" s="79"/>
      <c r="AC1508" s="79"/>
      <c r="AD1508" s="79"/>
      <c r="AE1508" s="79"/>
      <c r="AF1508" s="79"/>
      <c r="AG1508" s="79"/>
      <c r="AH1508" s="79"/>
      <c r="AI1508" s="79"/>
      <c r="AJ1508" s="79"/>
      <c r="AK1508" s="79"/>
      <c r="AL1508" s="79"/>
      <c r="AM1508" s="79"/>
      <c r="AN1508" s="79"/>
      <c r="AO1508" s="79"/>
      <c r="AP1508" s="79"/>
      <c r="AQ1508" s="79"/>
    </row>
    <row r="1509" spans="13:43" x14ac:dyDescent="0.25">
      <c r="M1509" s="79"/>
      <c r="N1509" s="79"/>
      <c r="O1509" s="79"/>
      <c r="P1509" s="79"/>
      <c r="Q1509" s="79"/>
      <c r="R1509" s="79"/>
      <c r="S1509" s="79"/>
      <c r="T1509" s="79"/>
      <c r="U1509" s="79"/>
      <c r="V1509" s="79"/>
      <c r="W1509" s="79"/>
      <c r="X1509" s="79"/>
      <c r="Y1509" s="79"/>
      <c r="Z1509" s="79"/>
      <c r="AA1509" s="79"/>
      <c r="AB1509" s="79"/>
      <c r="AC1509" s="79"/>
      <c r="AD1509" s="79"/>
      <c r="AE1509" s="79"/>
      <c r="AF1509" s="79"/>
      <c r="AG1509" s="79"/>
      <c r="AH1509" s="79"/>
      <c r="AI1509" s="79"/>
      <c r="AJ1509" s="79"/>
      <c r="AK1509" s="79"/>
      <c r="AL1509" s="79"/>
      <c r="AM1509" s="79"/>
      <c r="AN1509" s="79"/>
      <c r="AO1509" s="79"/>
      <c r="AP1509" s="79"/>
      <c r="AQ1509" s="79"/>
    </row>
    <row r="1510" spans="13:43" x14ac:dyDescent="0.25">
      <c r="M1510" s="79"/>
      <c r="N1510" s="79"/>
      <c r="O1510" s="79"/>
      <c r="P1510" s="79"/>
      <c r="Q1510" s="79"/>
      <c r="R1510" s="79"/>
      <c r="S1510" s="79"/>
      <c r="T1510" s="79"/>
      <c r="U1510" s="79"/>
      <c r="V1510" s="79"/>
      <c r="W1510" s="79"/>
      <c r="X1510" s="79"/>
      <c r="Y1510" s="79"/>
      <c r="Z1510" s="79"/>
      <c r="AA1510" s="79"/>
      <c r="AB1510" s="79"/>
      <c r="AC1510" s="79"/>
      <c r="AD1510" s="79"/>
      <c r="AE1510" s="79"/>
      <c r="AF1510" s="79"/>
      <c r="AG1510" s="79"/>
      <c r="AH1510" s="79"/>
      <c r="AI1510" s="79"/>
      <c r="AJ1510" s="79"/>
      <c r="AK1510" s="79"/>
      <c r="AL1510" s="79"/>
      <c r="AM1510" s="79"/>
      <c r="AN1510" s="79"/>
      <c r="AO1510" s="79"/>
      <c r="AP1510" s="79"/>
      <c r="AQ1510" s="79"/>
    </row>
    <row r="1511" spans="13:43" x14ac:dyDescent="0.25">
      <c r="M1511" s="79"/>
      <c r="N1511" s="79"/>
      <c r="O1511" s="79"/>
      <c r="P1511" s="79"/>
      <c r="Q1511" s="79"/>
      <c r="R1511" s="79"/>
      <c r="S1511" s="79"/>
      <c r="T1511" s="79"/>
      <c r="U1511" s="79"/>
      <c r="V1511" s="79"/>
      <c r="W1511" s="79"/>
      <c r="X1511" s="79"/>
      <c r="Y1511" s="79"/>
      <c r="Z1511" s="79"/>
      <c r="AA1511" s="79"/>
      <c r="AB1511" s="79"/>
      <c r="AC1511" s="79"/>
      <c r="AD1511" s="79"/>
      <c r="AE1511" s="79"/>
      <c r="AF1511" s="79"/>
      <c r="AG1511" s="79"/>
      <c r="AH1511" s="79"/>
      <c r="AI1511" s="79"/>
      <c r="AJ1511" s="79"/>
      <c r="AK1511" s="79"/>
      <c r="AL1511" s="79"/>
      <c r="AM1511" s="79"/>
      <c r="AN1511" s="79"/>
      <c r="AO1511" s="79"/>
      <c r="AP1511" s="79"/>
      <c r="AQ1511" s="79"/>
    </row>
    <row r="1512" spans="13:43" x14ac:dyDescent="0.25">
      <c r="M1512" s="79"/>
      <c r="N1512" s="79"/>
      <c r="O1512" s="79"/>
      <c r="P1512" s="79"/>
      <c r="Q1512" s="79"/>
      <c r="R1512" s="79"/>
      <c r="S1512" s="79"/>
      <c r="T1512" s="79"/>
      <c r="U1512" s="79"/>
      <c r="V1512" s="79"/>
      <c r="W1512" s="79"/>
      <c r="X1512" s="79"/>
      <c r="Y1512" s="79"/>
      <c r="Z1512" s="79"/>
      <c r="AA1512" s="79"/>
      <c r="AB1512" s="79"/>
      <c r="AC1512" s="79"/>
      <c r="AD1512" s="79"/>
      <c r="AE1512" s="79"/>
      <c r="AF1512" s="79"/>
      <c r="AG1512" s="79"/>
      <c r="AH1512" s="79"/>
      <c r="AI1512" s="79"/>
      <c r="AJ1512" s="79"/>
      <c r="AK1512" s="79"/>
      <c r="AL1512" s="79"/>
      <c r="AM1512" s="79"/>
      <c r="AN1512" s="79"/>
      <c r="AO1512" s="79"/>
      <c r="AP1512" s="79"/>
      <c r="AQ1512" s="79"/>
    </row>
    <row r="1513" spans="13:43" x14ac:dyDescent="0.25">
      <c r="M1513" s="79"/>
      <c r="N1513" s="79"/>
      <c r="O1513" s="79"/>
      <c r="P1513" s="79"/>
      <c r="Q1513" s="79"/>
      <c r="R1513" s="79"/>
      <c r="S1513" s="79"/>
      <c r="T1513" s="79"/>
      <c r="U1513" s="79"/>
      <c r="V1513" s="79"/>
      <c r="W1513" s="79"/>
      <c r="X1513" s="79"/>
      <c r="Y1513" s="79"/>
      <c r="Z1513" s="79"/>
      <c r="AA1513" s="79"/>
      <c r="AB1513" s="79"/>
      <c r="AC1513" s="79"/>
      <c r="AD1513" s="79"/>
      <c r="AE1513" s="79"/>
      <c r="AF1513" s="79"/>
      <c r="AG1513" s="79"/>
      <c r="AH1513" s="79"/>
      <c r="AI1513" s="79"/>
      <c r="AJ1513" s="79"/>
      <c r="AK1513" s="79"/>
      <c r="AL1513" s="79"/>
      <c r="AM1513" s="79"/>
      <c r="AN1513" s="79"/>
      <c r="AO1513" s="79"/>
      <c r="AP1513" s="79"/>
      <c r="AQ1513" s="79"/>
    </row>
    <row r="1514" spans="13:43" x14ac:dyDescent="0.25">
      <c r="M1514" s="79"/>
      <c r="N1514" s="79"/>
      <c r="O1514" s="79"/>
      <c r="P1514" s="79"/>
      <c r="Q1514" s="79"/>
      <c r="R1514" s="79"/>
      <c r="S1514" s="79"/>
      <c r="T1514" s="79"/>
      <c r="U1514" s="79"/>
      <c r="V1514" s="79"/>
      <c r="W1514" s="79"/>
      <c r="X1514" s="79"/>
      <c r="Y1514" s="79"/>
      <c r="Z1514" s="79"/>
      <c r="AA1514" s="79"/>
      <c r="AB1514" s="79"/>
      <c r="AC1514" s="79"/>
      <c r="AD1514" s="79"/>
      <c r="AE1514" s="79"/>
      <c r="AF1514" s="79"/>
      <c r="AG1514" s="79"/>
      <c r="AH1514" s="79"/>
      <c r="AI1514" s="79"/>
      <c r="AJ1514" s="79"/>
      <c r="AK1514" s="79"/>
      <c r="AL1514" s="79"/>
      <c r="AM1514" s="79"/>
      <c r="AN1514" s="79"/>
      <c r="AO1514" s="79"/>
      <c r="AP1514" s="79"/>
      <c r="AQ1514" s="79"/>
    </row>
    <row r="1515" spans="13:43" x14ac:dyDescent="0.25">
      <c r="M1515" s="79"/>
      <c r="N1515" s="79"/>
      <c r="O1515" s="79"/>
      <c r="P1515" s="79"/>
      <c r="Q1515" s="79"/>
      <c r="R1515" s="79"/>
      <c r="S1515" s="79"/>
      <c r="T1515" s="79"/>
      <c r="U1515" s="79"/>
      <c r="V1515" s="79"/>
      <c r="W1515" s="79"/>
      <c r="X1515" s="79"/>
      <c r="Y1515" s="79"/>
      <c r="Z1515" s="79"/>
      <c r="AA1515" s="79"/>
      <c r="AB1515" s="79"/>
      <c r="AC1515" s="79"/>
      <c r="AD1515" s="79"/>
      <c r="AE1515" s="79"/>
      <c r="AF1515" s="79"/>
      <c r="AG1515" s="79"/>
      <c r="AH1515" s="79"/>
      <c r="AI1515" s="79"/>
      <c r="AJ1515" s="79"/>
      <c r="AK1515" s="79"/>
      <c r="AL1515" s="79"/>
      <c r="AM1515" s="79"/>
      <c r="AN1515" s="79"/>
      <c r="AO1515" s="79"/>
      <c r="AP1515" s="79"/>
      <c r="AQ1515" s="79"/>
    </row>
    <row r="1516" spans="13:43" x14ac:dyDescent="0.25">
      <c r="M1516" s="79"/>
      <c r="N1516" s="79"/>
      <c r="O1516" s="79"/>
      <c r="P1516" s="79"/>
      <c r="Q1516" s="79"/>
      <c r="R1516" s="79"/>
      <c r="S1516" s="79"/>
      <c r="T1516" s="79"/>
      <c r="U1516" s="79"/>
      <c r="V1516" s="79"/>
      <c r="W1516" s="79"/>
      <c r="X1516" s="79"/>
      <c r="Y1516" s="79"/>
      <c r="Z1516" s="79"/>
      <c r="AA1516" s="79"/>
      <c r="AB1516" s="79"/>
      <c r="AC1516" s="79"/>
      <c r="AD1516" s="79"/>
      <c r="AE1516" s="79"/>
      <c r="AF1516" s="79"/>
      <c r="AG1516" s="79"/>
      <c r="AH1516" s="79"/>
      <c r="AI1516" s="79"/>
      <c r="AJ1516" s="79"/>
      <c r="AK1516" s="79"/>
      <c r="AL1516" s="79"/>
      <c r="AM1516" s="79"/>
      <c r="AN1516" s="79"/>
      <c r="AO1516" s="79"/>
      <c r="AP1516" s="79"/>
      <c r="AQ1516" s="79"/>
    </row>
    <row r="1517" spans="13:43" x14ac:dyDescent="0.25">
      <c r="M1517" s="79"/>
      <c r="N1517" s="79"/>
      <c r="O1517" s="79"/>
      <c r="P1517" s="79"/>
      <c r="Q1517" s="79"/>
      <c r="R1517" s="79"/>
      <c r="S1517" s="79"/>
      <c r="T1517" s="79"/>
      <c r="U1517" s="79"/>
      <c r="V1517" s="79"/>
      <c r="W1517" s="79"/>
      <c r="X1517" s="79"/>
      <c r="Y1517" s="79"/>
      <c r="Z1517" s="79"/>
      <c r="AA1517" s="79"/>
      <c r="AB1517" s="79"/>
      <c r="AC1517" s="79"/>
      <c r="AD1517" s="79"/>
      <c r="AE1517" s="79"/>
      <c r="AF1517" s="79"/>
      <c r="AG1517" s="79"/>
      <c r="AH1517" s="79"/>
      <c r="AI1517" s="79"/>
      <c r="AJ1517" s="79"/>
      <c r="AK1517" s="79"/>
      <c r="AL1517" s="79"/>
      <c r="AM1517" s="79"/>
      <c r="AN1517" s="79"/>
      <c r="AO1517" s="79"/>
      <c r="AP1517" s="79"/>
      <c r="AQ1517" s="79"/>
    </row>
    <row r="1518" spans="13:43" x14ac:dyDescent="0.25">
      <c r="M1518" s="79"/>
      <c r="N1518" s="79"/>
      <c r="O1518" s="79"/>
      <c r="P1518" s="79"/>
      <c r="Q1518" s="79"/>
      <c r="R1518" s="79"/>
      <c r="S1518" s="79"/>
      <c r="T1518" s="79"/>
      <c r="U1518" s="79"/>
      <c r="V1518" s="79"/>
      <c r="W1518" s="79"/>
      <c r="X1518" s="79"/>
      <c r="Y1518" s="79"/>
      <c r="Z1518" s="79"/>
      <c r="AA1518" s="79"/>
      <c r="AB1518" s="79"/>
      <c r="AC1518" s="79"/>
      <c r="AD1518" s="79"/>
      <c r="AE1518" s="79"/>
      <c r="AF1518" s="79"/>
      <c r="AG1518" s="79"/>
      <c r="AH1518" s="79"/>
      <c r="AI1518" s="79"/>
      <c r="AJ1518" s="79"/>
      <c r="AK1518" s="79"/>
      <c r="AL1518" s="79"/>
      <c r="AM1518" s="79"/>
      <c r="AN1518" s="79"/>
      <c r="AO1518" s="79"/>
      <c r="AP1518" s="79"/>
      <c r="AQ1518" s="79"/>
    </row>
    <row r="1519" spans="13:43" x14ac:dyDescent="0.25">
      <c r="M1519" s="79"/>
      <c r="N1519" s="79"/>
      <c r="O1519" s="79"/>
      <c r="P1519" s="79"/>
      <c r="Q1519" s="79"/>
      <c r="R1519" s="79"/>
      <c r="S1519" s="79"/>
      <c r="T1519" s="79"/>
      <c r="U1519" s="79"/>
      <c r="V1519" s="79"/>
      <c r="W1519" s="79"/>
      <c r="X1519" s="79"/>
      <c r="Y1519" s="79"/>
      <c r="Z1519" s="79"/>
      <c r="AA1519" s="79"/>
      <c r="AB1519" s="79"/>
      <c r="AC1519" s="79"/>
      <c r="AD1519" s="79"/>
      <c r="AE1519" s="79"/>
      <c r="AF1519" s="79"/>
      <c r="AG1519" s="79"/>
      <c r="AH1519" s="79"/>
      <c r="AI1519" s="79"/>
      <c r="AJ1519" s="79"/>
      <c r="AK1519" s="79"/>
      <c r="AL1519" s="79"/>
      <c r="AM1519" s="79"/>
      <c r="AN1519" s="79"/>
      <c r="AO1519" s="79"/>
      <c r="AP1519" s="79"/>
      <c r="AQ1519" s="79"/>
    </row>
    <row r="1520" spans="13:43" x14ac:dyDescent="0.25">
      <c r="M1520" s="79"/>
      <c r="N1520" s="79"/>
      <c r="O1520" s="79"/>
      <c r="P1520" s="79"/>
      <c r="Q1520" s="79"/>
      <c r="R1520" s="79"/>
      <c r="S1520" s="79"/>
      <c r="T1520" s="79"/>
      <c r="U1520" s="79"/>
      <c r="V1520" s="79"/>
      <c r="W1520" s="79"/>
      <c r="X1520" s="79"/>
      <c r="Y1520" s="79"/>
      <c r="Z1520" s="79"/>
      <c r="AA1520" s="79"/>
      <c r="AB1520" s="79"/>
      <c r="AC1520" s="79"/>
      <c r="AD1520" s="79"/>
      <c r="AE1520" s="79"/>
      <c r="AF1520" s="79"/>
      <c r="AG1520" s="79"/>
      <c r="AH1520" s="79"/>
      <c r="AI1520" s="79"/>
      <c r="AJ1520" s="79"/>
      <c r="AK1520" s="79"/>
      <c r="AL1520" s="79"/>
      <c r="AM1520" s="79"/>
      <c r="AN1520" s="79"/>
      <c r="AO1520" s="79"/>
      <c r="AP1520" s="79"/>
      <c r="AQ1520" s="79"/>
    </row>
    <row r="1521" spans="13:43" x14ac:dyDescent="0.25">
      <c r="M1521" s="79"/>
      <c r="N1521" s="79"/>
      <c r="O1521" s="79"/>
      <c r="P1521" s="79"/>
      <c r="Q1521" s="79"/>
      <c r="R1521" s="79"/>
      <c r="S1521" s="79"/>
      <c r="T1521" s="79"/>
      <c r="U1521" s="79"/>
      <c r="V1521" s="79"/>
      <c r="W1521" s="79"/>
      <c r="X1521" s="79"/>
      <c r="Y1521" s="79"/>
      <c r="Z1521" s="79"/>
      <c r="AA1521" s="79"/>
      <c r="AB1521" s="79"/>
      <c r="AC1521" s="79"/>
      <c r="AD1521" s="79"/>
      <c r="AE1521" s="79"/>
      <c r="AF1521" s="79"/>
      <c r="AG1521" s="79"/>
      <c r="AH1521" s="79"/>
      <c r="AI1521" s="79"/>
      <c r="AJ1521" s="79"/>
      <c r="AK1521" s="79"/>
      <c r="AL1521" s="79"/>
      <c r="AM1521" s="79"/>
      <c r="AN1521" s="79"/>
      <c r="AO1521" s="79"/>
      <c r="AP1521" s="79"/>
      <c r="AQ1521" s="79"/>
    </row>
    <row r="1522" spans="13:43" x14ac:dyDescent="0.25">
      <c r="M1522" s="79"/>
      <c r="N1522" s="79"/>
      <c r="O1522" s="79"/>
      <c r="P1522" s="79"/>
      <c r="Q1522" s="79"/>
      <c r="R1522" s="79"/>
      <c r="S1522" s="79"/>
      <c r="T1522" s="79"/>
      <c r="U1522" s="79"/>
      <c r="V1522" s="79"/>
      <c r="W1522" s="79"/>
      <c r="X1522" s="79"/>
      <c r="Y1522" s="79"/>
      <c r="Z1522" s="79"/>
      <c r="AA1522" s="79"/>
      <c r="AB1522" s="79"/>
      <c r="AC1522" s="79"/>
      <c r="AD1522" s="79"/>
      <c r="AE1522" s="79"/>
      <c r="AF1522" s="79"/>
      <c r="AG1522" s="79"/>
      <c r="AH1522" s="79"/>
      <c r="AI1522" s="79"/>
      <c r="AJ1522" s="79"/>
      <c r="AK1522" s="79"/>
      <c r="AL1522" s="79"/>
      <c r="AM1522" s="79"/>
      <c r="AN1522" s="79"/>
      <c r="AO1522" s="79"/>
      <c r="AP1522" s="79"/>
      <c r="AQ1522" s="79"/>
    </row>
    <row r="1523" spans="13:43" x14ac:dyDescent="0.25">
      <c r="M1523" s="79"/>
      <c r="N1523" s="79"/>
      <c r="O1523" s="79"/>
      <c r="P1523" s="79"/>
      <c r="Q1523" s="79"/>
      <c r="R1523" s="79"/>
      <c r="S1523" s="79"/>
      <c r="T1523" s="79"/>
      <c r="U1523" s="79"/>
      <c r="V1523" s="79"/>
      <c r="W1523" s="79"/>
      <c r="X1523" s="79"/>
      <c r="Y1523" s="79"/>
      <c r="Z1523" s="79"/>
      <c r="AA1523" s="79"/>
      <c r="AB1523" s="79"/>
      <c r="AC1523" s="79"/>
      <c r="AD1523" s="79"/>
      <c r="AE1523" s="79"/>
      <c r="AF1523" s="79"/>
      <c r="AG1523" s="79"/>
      <c r="AH1523" s="79"/>
      <c r="AI1523" s="79"/>
      <c r="AJ1523" s="79"/>
      <c r="AK1523" s="79"/>
      <c r="AL1523" s="79"/>
      <c r="AM1523" s="79"/>
      <c r="AN1523" s="79"/>
      <c r="AO1523" s="79"/>
      <c r="AP1523" s="79"/>
      <c r="AQ1523" s="79"/>
    </row>
    <row r="1524" spans="13:43" x14ac:dyDescent="0.25">
      <c r="M1524" s="79"/>
      <c r="N1524" s="79"/>
      <c r="O1524" s="79"/>
      <c r="P1524" s="79"/>
      <c r="Q1524" s="79"/>
      <c r="R1524" s="79"/>
      <c r="S1524" s="79"/>
      <c r="T1524" s="79"/>
      <c r="U1524" s="79"/>
      <c r="V1524" s="79"/>
      <c r="W1524" s="79"/>
      <c r="X1524" s="79"/>
      <c r="Y1524" s="79"/>
      <c r="Z1524" s="79"/>
      <c r="AA1524" s="79"/>
      <c r="AB1524" s="79"/>
      <c r="AC1524" s="79"/>
      <c r="AD1524" s="79"/>
      <c r="AE1524" s="79"/>
      <c r="AF1524" s="79"/>
      <c r="AG1524" s="79"/>
      <c r="AH1524" s="79"/>
      <c r="AI1524" s="79"/>
      <c r="AJ1524" s="79"/>
      <c r="AK1524" s="79"/>
      <c r="AL1524" s="79"/>
      <c r="AM1524" s="79"/>
      <c r="AN1524" s="79"/>
      <c r="AO1524" s="79"/>
      <c r="AP1524" s="79"/>
      <c r="AQ1524" s="79"/>
    </row>
    <row r="1525" spans="13:43" x14ac:dyDescent="0.25">
      <c r="M1525" s="79"/>
      <c r="N1525" s="79"/>
      <c r="O1525" s="79"/>
      <c r="P1525" s="79"/>
      <c r="Q1525" s="79"/>
      <c r="R1525" s="79"/>
      <c r="S1525" s="79"/>
      <c r="T1525" s="79"/>
      <c r="U1525" s="79"/>
      <c r="V1525" s="79"/>
      <c r="W1525" s="79"/>
      <c r="X1525" s="79"/>
      <c r="Y1525" s="79"/>
      <c r="Z1525" s="79"/>
      <c r="AA1525" s="79"/>
      <c r="AB1525" s="79"/>
      <c r="AC1525" s="79"/>
      <c r="AD1525" s="79"/>
      <c r="AE1525" s="79"/>
      <c r="AF1525" s="79"/>
      <c r="AG1525" s="79"/>
      <c r="AH1525" s="79"/>
      <c r="AI1525" s="79"/>
      <c r="AJ1525" s="79"/>
      <c r="AK1525" s="79"/>
      <c r="AL1525" s="79"/>
      <c r="AM1525" s="79"/>
      <c r="AN1525" s="79"/>
      <c r="AO1525" s="79"/>
      <c r="AP1525" s="79"/>
      <c r="AQ1525" s="79"/>
    </row>
    <row r="1526" spans="13:43" x14ac:dyDescent="0.25">
      <c r="M1526" s="79"/>
      <c r="N1526" s="79"/>
      <c r="O1526" s="79"/>
      <c r="P1526" s="79"/>
      <c r="Q1526" s="79"/>
      <c r="R1526" s="79"/>
      <c r="S1526" s="79"/>
      <c r="T1526" s="79"/>
      <c r="U1526" s="79"/>
      <c r="V1526" s="79"/>
      <c r="W1526" s="79"/>
      <c r="X1526" s="79"/>
      <c r="Y1526" s="79"/>
      <c r="Z1526" s="79"/>
      <c r="AA1526" s="79"/>
      <c r="AB1526" s="79"/>
      <c r="AC1526" s="79"/>
      <c r="AD1526" s="79"/>
      <c r="AE1526" s="79"/>
      <c r="AF1526" s="79"/>
      <c r="AG1526" s="79"/>
      <c r="AH1526" s="79"/>
      <c r="AI1526" s="79"/>
      <c r="AJ1526" s="79"/>
      <c r="AK1526" s="79"/>
      <c r="AL1526" s="79"/>
      <c r="AM1526" s="79"/>
      <c r="AN1526" s="79"/>
      <c r="AO1526" s="79"/>
      <c r="AP1526" s="79"/>
      <c r="AQ1526" s="79"/>
    </row>
    <row r="1527" spans="13:43" x14ac:dyDescent="0.25">
      <c r="M1527" s="79"/>
      <c r="N1527" s="79"/>
      <c r="O1527" s="79"/>
      <c r="P1527" s="79"/>
      <c r="Q1527" s="79"/>
      <c r="R1527" s="79"/>
      <c r="S1527" s="79"/>
      <c r="T1527" s="79"/>
      <c r="U1527" s="79"/>
      <c r="V1527" s="79"/>
      <c r="W1527" s="79"/>
      <c r="X1527" s="79"/>
      <c r="Y1527" s="79"/>
      <c r="Z1527" s="79"/>
      <c r="AA1527" s="79"/>
      <c r="AB1527" s="79"/>
      <c r="AC1527" s="79"/>
      <c r="AD1527" s="79"/>
      <c r="AE1527" s="79"/>
      <c r="AF1527" s="79"/>
      <c r="AG1527" s="79"/>
      <c r="AH1527" s="79"/>
      <c r="AI1527" s="79"/>
      <c r="AJ1527" s="79"/>
      <c r="AK1527" s="79"/>
      <c r="AL1527" s="79"/>
      <c r="AM1527" s="79"/>
      <c r="AN1527" s="79"/>
      <c r="AO1527" s="79"/>
      <c r="AP1527" s="79"/>
      <c r="AQ1527" s="79"/>
    </row>
    <row r="1528" spans="13:43" x14ac:dyDescent="0.25">
      <c r="M1528" s="79"/>
      <c r="N1528" s="79"/>
      <c r="O1528" s="79"/>
      <c r="P1528" s="79"/>
      <c r="Q1528" s="79"/>
      <c r="R1528" s="79"/>
      <c r="S1528" s="79"/>
      <c r="T1528" s="79"/>
      <c r="U1528" s="79"/>
      <c r="V1528" s="79"/>
      <c r="W1528" s="79"/>
      <c r="X1528" s="79"/>
      <c r="Y1528" s="79"/>
      <c r="Z1528" s="79"/>
      <c r="AA1528" s="79"/>
      <c r="AB1528" s="79"/>
      <c r="AC1528" s="79"/>
      <c r="AD1528" s="79"/>
      <c r="AE1528" s="79"/>
      <c r="AF1528" s="79"/>
      <c r="AG1528" s="79"/>
      <c r="AH1528" s="79"/>
      <c r="AI1528" s="79"/>
      <c r="AJ1528" s="79"/>
      <c r="AK1528" s="79"/>
      <c r="AL1528" s="79"/>
      <c r="AM1528" s="79"/>
      <c r="AN1528" s="79"/>
      <c r="AO1528" s="79"/>
      <c r="AP1528" s="79"/>
      <c r="AQ1528" s="79"/>
    </row>
    <row r="1529" spans="13:43" x14ac:dyDescent="0.25">
      <c r="M1529" s="79"/>
      <c r="N1529" s="79"/>
      <c r="O1529" s="79"/>
      <c r="P1529" s="79"/>
      <c r="Q1529" s="79"/>
      <c r="R1529" s="79"/>
      <c r="S1529" s="79"/>
      <c r="T1529" s="79"/>
      <c r="U1529" s="79"/>
      <c r="V1529" s="79"/>
      <c r="W1529" s="79"/>
      <c r="X1529" s="79"/>
      <c r="Y1529" s="79"/>
      <c r="Z1529" s="79"/>
      <c r="AA1529" s="79"/>
      <c r="AB1529" s="79"/>
      <c r="AC1529" s="79"/>
      <c r="AD1529" s="79"/>
      <c r="AE1529" s="79"/>
      <c r="AF1529" s="79"/>
      <c r="AG1529" s="79"/>
      <c r="AH1529" s="79"/>
      <c r="AI1529" s="79"/>
      <c r="AJ1529" s="79"/>
      <c r="AK1529" s="79"/>
      <c r="AL1529" s="79"/>
      <c r="AM1529" s="79"/>
      <c r="AN1529" s="79"/>
      <c r="AO1529" s="79"/>
      <c r="AP1529" s="79"/>
      <c r="AQ1529" s="79"/>
    </row>
    <row r="1530" spans="13:43" x14ac:dyDescent="0.25">
      <c r="M1530" s="79"/>
      <c r="N1530" s="79"/>
      <c r="O1530" s="79"/>
      <c r="P1530" s="79"/>
      <c r="Q1530" s="79"/>
      <c r="R1530" s="79"/>
      <c r="S1530" s="79"/>
      <c r="T1530" s="79"/>
      <c r="U1530" s="79"/>
      <c r="V1530" s="79"/>
      <c r="W1530" s="79"/>
      <c r="X1530" s="79"/>
      <c r="Y1530" s="79"/>
      <c r="Z1530" s="79"/>
      <c r="AA1530" s="79"/>
      <c r="AB1530" s="79"/>
      <c r="AC1530" s="79"/>
      <c r="AD1530" s="79"/>
      <c r="AE1530" s="79"/>
      <c r="AF1530" s="79"/>
      <c r="AG1530" s="79"/>
      <c r="AH1530" s="79"/>
      <c r="AI1530" s="79"/>
      <c r="AJ1530" s="79"/>
      <c r="AK1530" s="79"/>
      <c r="AL1530" s="79"/>
      <c r="AM1530" s="79"/>
      <c r="AN1530" s="79"/>
      <c r="AO1530" s="79"/>
      <c r="AP1530" s="79"/>
      <c r="AQ1530" s="79"/>
    </row>
    <row r="1531" spans="13:43" x14ac:dyDescent="0.25">
      <c r="M1531" s="79"/>
      <c r="N1531" s="79"/>
      <c r="O1531" s="79"/>
      <c r="P1531" s="79"/>
      <c r="Q1531" s="79"/>
      <c r="R1531" s="79"/>
      <c r="S1531" s="79"/>
      <c r="T1531" s="79"/>
      <c r="U1531" s="79"/>
      <c r="V1531" s="79"/>
      <c r="W1531" s="79"/>
      <c r="X1531" s="79"/>
      <c r="Y1531" s="79"/>
      <c r="Z1531" s="79"/>
      <c r="AA1531" s="79"/>
      <c r="AB1531" s="79"/>
      <c r="AC1531" s="79"/>
      <c r="AD1531" s="79"/>
      <c r="AE1531" s="79"/>
      <c r="AF1531" s="79"/>
      <c r="AG1531" s="79"/>
      <c r="AH1531" s="79"/>
      <c r="AI1531" s="79"/>
      <c r="AJ1531" s="79"/>
      <c r="AK1531" s="79"/>
      <c r="AL1531" s="79"/>
      <c r="AM1531" s="79"/>
      <c r="AN1531" s="79"/>
      <c r="AO1531" s="79"/>
      <c r="AP1531" s="79"/>
      <c r="AQ1531" s="79"/>
    </row>
    <row r="1532" spans="13:43" x14ac:dyDescent="0.25">
      <c r="M1532" s="79"/>
      <c r="N1532" s="79"/>
      <c r="O1532" s="79"/>
      <c r="P1532" s="79"/>
      <c r="Q1532" s="79"/>
      <c r="R1532" s="79"/>
      <c r="S1532" s="79"/>
      <c r="T1532" s="79"/>
      <c r="U1532" s="79"/>
      <c r="V1532" s="79"/>
      <c r="W1532" s="79"/>
      <c r="X1532" s="79"/>
      <c r="Y1532" s="79"/>
      <c r="Z1532" s="79"/>
      <c r="AA1532" s="79"/>
      <c r="AB1532" s="79"/>
      <c r="AC1532" s="79"/>
      <c r="AD1532" s="79"/>
      <c r="AE1532" s="79"/>
      <c r="AF1532" s="79"/>
      <c r="AG1532" s="79"/>
      <c r="AH1532" s="79"/>
      <c r="AI1532" s="79"/>
      <c r="AJ1532" s="79"/>
      <c r="AK1532" s="79"/>
      <c r="AL1532" s="79"/>
      <c r="AM1532" s="79"/>
      <c r="AN1532" s="79"/>
      <c r="AO1532" s="79"/>
      <c r="AP1532" s="79"/>
      <c r="AQ1532" s="79"/>
    </row>
    <row r="1533" spans="13:43" x14ac:dyDescent="0.25">
      <c r="M1533" s="79"/>
      <c r="N1533" s="79"/>
      <c r="O1533" s="79"/>
      <c r="P1533" s="79"/>
      <c r="Q1533" s="79"/>
      <c r="R1533" s="79"/>
      <c r="S1533" s="79"/>
      <c r="T1533" s="79"/>
      <c r="U1533" s="79"/>
      <c r="V1533" s="79"/>
      <c r="W1533" s="79"/>
      <c r="X1533" s="79"/>
      <c r="Y1533" s="79"/>
      <c r="Z1533" s="79"/>
      <c r="AA1533" s="79"/>
      <c r="AB1533" s="79"/>
      <c r="AC1533" s="79"/>
      <c r="AD1533" s="79"/>
      <c r="AE1533" s="79"/>
      <c r="AF1533" s="79"/>
      <c r="AG1533" s="79"/>
      <c r="AH1533" s="79"/>
      <c r="AI1533" s="79"/>
      <c r="AJ1533" s="79"/>
      <c r="AK1533" s="79"/>
      <c r="AL1533" s="79"/>
      <c r="AM1533" s="79"/>
      <c r="AN1533" s="79"/>
      <c r="AO1533" s="79"/>
      <c r="AP1533" s="79"/>
      <c r="AQ1533" s="79"/>
    </row>
    <row r="1534" spans="13:43" x14ac:dyDescent="0.25">
      <c r="M1534" s="79"/>
      <c r="N1534" s="79"/>
      <c r="O1534" s="79"/>
      <c r="P1534" s="79"/>
      <c r="Q1534" s="79"/>
      <c r="R1534" s="79"/>
      <c r="S1534" s="79"/>
      <c r="T1534" s="79"/>
      <c r="U1534" s="79"/>
      <c r="V1534" s="79"/>
      <c r="W1534" s="79"/>
      <c r="X1534" s="79"/>
      <c r="Y1534" s="79"/>
      <c r="Z1534" s="79"/>
      <c r="AA1534" s="79"/>
      <c r="AB1534" s="79"/>
      <c r="AC1534" s="79"/>
      <c r="AD1534" s="79"/>
      <c r="AE1534" s="79"/>
      <c r="AF1534" s="79"/>
      <c r="AG1534" s="79"/>
      <c r="AH1534" s="79"/>
      <c r="AI1534" s="79"/>
      <c r="AJ1534" s="79"/>
      <c r="AK1534" s="79"/>
      <c r="AL1534" s="79"/>
      <c r="AM1534" s="79"/>
      <c r="AN1534" s="79"/>
      <c r="AO1534" s="79"/>
      <c r="AP1534" s="79"/>
      <c r="AQ1534" s="79"/>
    </row>
    <row r="1535" spans="13:43" x14ac:dyDescent="0.25">
      <c r="M1535" s="79"/>
      <c r="N1535" s="79"/>
      <c r="O1535" s="79"/>
      <c r="P1535" s="79"/>
      <c r="Q1535" s="79"/>
      <c r="R1535" s="79"/>
      <c r="S1535" s="79"/>
      <c r="T1535" s="79"/>
      <c r="U1535" s="79"/>
      <c r="V1535" s="79"/>
      <c r="W1535" s="79"/>
      <c r="X1535" s="79"/>
      <c r="Y1535" s="79"/>
      <c r="Z1535" s="79"/>
      <c r="AA1535" s="79"/>
      <c r="AB1535" s="79"/>
      <c r="AC1535" s="79"/>
      <c r="AD1535" s="79"/>
      <c r="AE1535" s="79"/>
      <c r="AF1535" s="79"/>
      <c r="AG1535" s="79"/>
      <c r="AH1535" s="79"/>
      <c r="AI1535" s="79"/>
      <c r="AJ1535" s="79"/>
      <c r="AK1535" s="79"/>
      <c r="AL1535" s="79"/>
      <c r="AM1535" s="79"/>
      <c r="AN1535" s="79"/>
      <c r="AO1535" s="79"/>
      <c r="AP1535" s="79"/>
      <c r="AQ1535" s="79"/>
    </row>
    <row r="1536" spans="13:43" x14ac:dyDescent="0.25">
      <c r="M1536" s="79"/>
      <c r="N1536" s="79"/>
      <c r="O1536" s="79"/>
      <c r="P1536" s="79"/>
      <c r="Q1536" s="79"/>
      <c r="R1536" s="79"/>
      <c r="S1536" s="79"/>
      <c r="T1536" s="79"/>
      <c r="U1536" s="79"/>
      <c r="V1536" s="79"/>
      <c r="W1536" s="79"/>
      <c r="X1536" s="79"/>
      <c r="Y1536" s="79"/>
      <c r="Z1536" s="79"/>
      <c r="AA1536" s="79"/>
      <c r="AB1536" s="79"/>
      <c r="AC1536" s="79"/>
      <c r="AD1536" s="79"/>
      <c r="AE1536" s="79"/>
      <c r="AF1536" s="79"/>
      <c r="AG1536" s="79"/>
      <c r="AH1536" s="79"/>
      <c r="AI1536" s="79"/>
      <c r="AJ1536" s="79"/>
      <c r="AK1536" s="79"/>
      <c r="AL1536" s="79"/>
      <c r="AM1536" s="79"/>
      <c r="AN1536" s="79"/>
      <c r="AO1536" s="79"/>
      <c r="AP1536" s="79"/>
      <c r="AQ1536" s="79"/>
    </row>
    <row r="1537" spans="13:43" x14ac:dyDescent="0.25">
      <c r="M1537" s="79"/>
      <c r="N1537" s="79"/>
      <c r="O1537" s="79"/>
      <c r="P1537" s="79"/>
      <c r="Q1537" s="79"/>
      <c r="R1537" s="79"/>
      <c r="S1537" s="79"/>
      <c r="T1537" s="79"/>
      <c r="U1537" s="79"/>
      <c r="V1537" s="79"/>
      <c r="W1537" s="79"/>
      <c r="X1537" s="79"/>
      <c r="Y1537" s="79"/>
      <c r="Z1537" s="79"/>
      <c r="AA1537" s="79"/>
      <c r="AB1537" s="79"/>
      <c r="AC1537" s="79"/>
      <c r="AD1537" s="79"/>
      <c r="AE1537" s="79"/>
      <c r="AF1537" s="79"/>
      <c r="AG1537" s="79"/>
      <c r="AH1537" s="79"/>
      <c r="AI1537" s="79"/>
      <c r="AJ1537" s="79"/>
      <c r="AK1537" s="79"/>
      <c r="AL1537" s="79"/>
      <c r="AM1537" s="79"/>
      <c r="AN1537" s="79"/>
      <c r="AO1537" s="79"/>
      <c r="AP1537" s="79"/>
      <c r="AQ1537" s="79"/>
    </row>
    <row r="1538" spans="13:43" x14ac:dyDescent="0.25">
      <c r="M1538" s="79"/>
      <c r="N1538" s="79"/>
      <c r="O1538" s="79"/>
      <c r="P1538" s="79"/>
      <c r="Q1538" s="79"/>
      <c r="R1538" s="79"/>
      <c r="S1538" s="79"/>
      <c r="T1538" s="79"/>
      <c r="U1538" s="79"/>
      <c r="V1538" s="79"/>
      <c r="W1538" s="79"/>
      <c r="X1538" s="79"/>
      <c r="Y1538" s="79"/>
      <c r="Z1538" s="79"/>
      <c r="AA1538" s="79"/>
      <c r="AB1538" s="79"/>
      <c r="AC1538" s="79"/>
      <c r="AD1538" s="79"/>
      <c r="AE1538" s="79"/>
      <c r="AF1538" s="79"/>
      <c r="AG1538" s="79"/>
      <c r="AH1538" s="79"/>
      <c r="AI1538" s="79"/>
      <c r="AJ1538" s="79"/>
      <c r="AK1538" s="79"/>
      <c r="AL1538" s="79"/>
      <c r="AM1538" s="79"/>
      <c r="AN1538" s="79"/>
      <c r="AO1538" s="79"/>
      <c r="AP1538" s="79"/>
      <c r="AQ1538" s="79"/>
    </row>
    <row r="1539" spans="13:43" x14ac:dyDescent="0.25">
      <c r="M1539" s="79"/>
      <c r="N1539" s="79"/>
      <c r="O1539" s="79"/>
      <c r="P1539" s="79"/>
      <c r="Q1539" s="79"/>
      <c r="R1539" s="79"/>
      <c r="S1539" s="79"/>
      <c r="T1539" s="79"/>
      <c r="U1539" s="79"/>
      <c r="V1539" s="79"/>
      <c r="W1539" s="79"/>
      <c r="X1539" s="79"/>
      <c r="Y1539" s="79"/>
      <c r="Z1539" s="79"/>
      <c r="AA1539" s="79"/>
      <c r="AB1539" s="79"/>
      <c r="AC1539" s="79"/>
      <c r="AD1539" s="79"/>
      <c r="AE1539" s="79"/>
      <c r="AF1539" s="79"/>
      <c r="AG1539" s="79"/>
      <c r="AH1539" s="79"/>
      <c r="AI1539" s="79"/>
      <c r="AJ1539" s="79"/>
      <c r="AK1539" s="79"/>
      <c r="AL1539" s="79"/>
      <c r="AM1539" s="79"/>
      <c r="AN1539" s="79"/>
      <c r="AO1539" s="79"/>
      <c r="AP1539" s="79"/>
      <c r="AQ1539" s="79"/>
    </row>
    <row r="1540" spans="13:43" x14ac:dyDescent="0.25">
      <c r="M1540" s="79"/>
      <c r="N1540" s="79"/>
      <c r="O1540" s="79"/>
      <c r="P1540" s="79"/>
      <c r="Q1540" s="79"/>
      <c r="R1540" s="79"/>
      <c r="S1540" s="79"/>
      <c r="T1540" s="79"/>
      <c r="U1540" s="79"/>
      <c r="V1540" s="79"/>
      <c r="W1540" s="79"/>
      <c r="X1540" s="79"/>
      <c r="Y1540" s="79"/>
      <c r="Z1540" s="79"/>
      <c r="AA1540" s="79"/>
      <c r="AB1540" s="79"/>
      <c r="AC1540" s="79"/>
      <c r="AD1540" s="79"/>
      <c r="AE1540" s="79"/>
      <c r="AF1540" s="79"/>
      <c r="AG1540" s="79"/>
      <c r="AH1540" s="79"/>
      <c r="AI1540" s="79"/>
      <c r="AJ1540" s="79"/>
      <c r="AK1540" s="79"/>
      <c r="AL1540" s="79"/>
      <c r="AM1540" s="79"/>
      <c r="AN1540" s="79"/>
      <c r="AO1540" s="79"/>
      <c r="AP1540" s="79"/>
      <c r="AQ1540" s="79"/>
    </row>
    <row r="1541" spans="13:43" x14ac:dyDescent="0.25">
      <c r="M1541" s="79"/>
      <c r="N1541" s="79"/>
      <c r="O1541" s="79"/>
      <c r="P1541" s="79"/>
      <c r="Q1541" s="79"/>
      <c r="R1541" s="79"/>
      <c r="S1541" s="79"/>
      <c r="T1541" s="79"/>
      <c r="U1541" s="79"/>
      <c r="V1541" s="79"/>
      <c r="W1541" s="79"/>
      <c r="X1541" s="79"/>
      <c r="Y1541" s="79"/>
      <c r="Z1541" s="79"/>
      <c r="AA1541" s="79"/>
      <c r="AB1541" s="79"/>
      <c r="AC1541" s="79"/>
      <c r="AD1541" s="79"/>
      <c r="AE1541" s="79"/>
      <c r="AF1541" s="79"/>
      <c r="AG1541" s="79"/>
      <c r="AH1541" s="79"/>
      <c r="AI1541" s="79"/>
      <c r="AJ1541" s="79"/>
      <c r="AK1541" s="79"/>
      <c r="AL1541" s="79"/>
      <c r="AM1541" s="79"/>
      <c r="AN1541" s="79"/>
      <c r="AO1541" s="79"/>
      <c r="AP1541" s="79"/>
      <c r="AQ1541" s="79"/>
    </row>
    <row r="1542" spans="13:43" x14ac:dyDescent="0.25">
      <c r="M1542" s="79"/>
      <c r="N1542" s="79"/>
      <c r="O1542" s="79"/>
      <c r="P1542" s="79"/>
      <c r="Q1542" s="79"/>
      <c r="R1542" s="79"/>
      <c r="S1542" s="79"/>
      <c r="T1542" s="79"/>
      <c r="U1542" s="79"/>
      <c r="V1542" s="79"/>
      <c r="W1542" s="79"/>
      <c r="X1542" s="79"/>
      <c r="Y1542" s="79"/>
      <c r="Z1542" s="79"/>
      <c r="AA1542" s="79"/>
      <c r="AB1542" s="79"/>
      <c r="AC1542" s="79"/>
      <c r="AD1542" s="79"/>
      <c r="AE1542" s="79"/>
      <c r="AF1542" s="79"/>
      <c r="AG1542" s="79"/>
      <c r="AH1542" s="79"/>
      <c r="AI1542" s="79"/>
      <c r="AJ1542" s="79"/>
      <c r="AK1542" s="79"/>
      <c r="AL1542" s="79"/>
      <c r="AM1542" s="79"/>
      <c r="AN1542" s="79"/>
      <c r="AO1542" s="79"/>
      <c r="AP1542" s="79"/>
      <c r="AQ1542" s="79"/>
    </row>
    <row r="1543" spans="13:43" x14ac:dyDescent="0.25">
      <c r="M1543" s="79"/>
      <c r="N1543" s="79"/>
      <c r="O1543" s="79"/>
      <c r="P1543" s="79"/>
      <c r="Q1543" s="79"/>
      <c r="R1543" s="79"/>
      <c r="S1543" s="79"/>
      <c r="T1543" s="79"/>
      <c r="U1543" s="79"/>
      <c r="V1543" s="79"/>
      <c r="W1543" s="79"/>
      <c r="X1543" s="79"/>
      <c r="Y1543" s="79"/>
      <c r="Z1543" s="79"/>
      <c r="AA1543" s="79"/>
      <c r="AB1543" s="79"/>
      <c r="AC1543" s="79"/>
      <c r="AD1543" s="79"/>
      <c r="AE1543" s="79"/>
      <c r="AF1543" s="79"/>
      <c r="AG1543" s="79"/>
      <c r="AH1543" s="79"/>
      <c r="AI1543" s="79"/>
      <c r="AJ1543" s="79"/>
      <c r="AK1543" s="79"/>
      <c r="AL1543" s="79"/>
      <c r="AM1543" s="79"/>
      <c r="AN1543" s="79"/>
      <c r="AO1543" s="79"/>
      <c r="AP1543" s="79"/>
      <c r="AQ1543" s="79"/>
    </row>
    <row r="1544" spans="13:43" x14ac:dyDescent="0.25">
      <c r="M1544" s="79"/>
      <c r="N1544" s="79"/>
      <c r="O1544" s="79"/>
      <c r="P1544" s="79"/>
      <c r="Q1544" s="79"/>
      <c r="R1544" s="79"/>
      <c r="S1544" s="79"/>
      <c r="T1544" s="79"/>
      <c r="U1544" s="79"/>
      <c r="V1544" s="79"/>
      <c r="W1544" s="79"/>
      <c r="X1544" s="79"/>
      <c r="Y1544" s="79"/>
      <c r="Z1544" s="79"/>
      <c r="AA1544" s="79"/>
      <c r="AB1544" s="79"/>
      <c r="AC1544" s="79"/>
      <c r="AD1544" s="79"/>
      <c r="AE1544" s="79"/>
      <c r="AF1544" s="79"/>
      <c r="AG1544" s="79"/>
      <c r="AH1544" s="79"/>
      <c r="AI1544" s="79"/>
      <c r="AJ1544" s="79"/>
      <c r="AK1544" s="79"/>
      <c r="AL1544" s="79"/>
      <c r="AM1544" s="79"/>
      <c r="AN1544" s="79"/>
      <c r="AO1544" s="79"/>
      <c r="AP1544" s="79"/>
      <c r="AQ1544" s="79"/>
    </row>
    <row r="1545" spans="13:43" x14ac:dyDescent="0.25">
      <c r="M1545" s="79"/>
      <c r="N1545" s="79"/>
      <c r="O1545" s="79"/>
      <c r="P1545" s="79"/>
      <c r="Q1545" s="79"/>
      <c r="R1545" s="79"/>
      <c r="S1545" s="79"/>
      <c r="T1545" s="79"/>
      <c r="U1545" s="79"/>
      <c r="V1545" s="79"/>
      <c r="W1545" s="79"/>
      <c r="X1545" s="79"/>
      <c r="Y1545" s="79"/>
      <c r="Z1545" s="79"/>
      <c r="AA1545" s="79"/>
      <c r="AB1545" s="79"/>
      <c r="AC1545" s="79"/>
      <c r="AD1545" s="79"/>
      <c r="AE1545" s="79"/>
      <c r="AF1545" s="79"/>
      <c r="AG1545" s="79"/>
      <c r="AH1545" s="79"/>
      <c r="AI1545" s="79"/>
      <c r="AJ1545" s="79"/>
      <c r="AK1545" s="79"/>
      <c r="AL1545" s="79"/>
      <c r="AM1545" s="79"/>
      <c r="AN1545" s="79"/>
      <c r="AO1545" s="79"/>
      <c r="AP1545" s="79"/>
      <c r="AQ1545" s="79"/>
    </row>
    <row r="1546" spans="13:43" x14ac:dyDescent="0.25">
      <c r="M1546" s="79"/>
      <c r="N1546" s="79"/>
      <c r="O1546" s="79"/>
      <c r="P1546" s="79"/>
      <c r="Q1546" s="79"/>
      <c r="R1546" s="79"/>
      <c r="S1546" s="79"/>
      <c r="T1546" s="79"/>
      <c r="U1546" s="79"/>
      <c r="V1546" s="79"/>
      <c r="W1546" s="79"/>
      <c r="X1546" s="79"/>
      <c r="Y1546" s="79"/>
      <c r="Z1546" s="79"/>
      <c r="AA1546" s="79"/>
      <c r="AB1546" s="79"/>
      <c r="AC1546" s="79"/>
      <c r="AD1546" s="79"/>
      <c r="AE1546" s="79"/>
      <c r="AF1546" s="79"/>
      <c r="AG1546" s="79"/>
      <c r="AH1546" s="79"/>
      <c r="AI1546" s="79"/>
      <c r="AJ1546" s="79"/>
      <c r="AK1546" s="79"/>
      <c r="AL1546" s="79"/>
      <c r="AM1546" s="79"/>
      <c r="AN1546" s="79"/>
      <c r="AO1546" s="79"/>
      <c r="AP1546" s="79"/>
      <c r="AQ1546" s="79"/>
    </row>
    <row r="1547" spans="13:43" x14ac:dyDescent="0.25">
      <c r="M1547" s="79"/>
      <c r="N1547" s="79"/>
      <c r="O1547" s="79"/>
      <c r="P1547" s="79"/>
      <c r="Q1547" s="79"/>
      <c r="R1547" s="79"/>
      <c r="S1547" s="79"/>
      <c r="T1547" s="79"/>
      <c r="U1547" s="79"/>
      <c r="V1547" s="79"/>
      <c r="W1547" s="79"/>
      <c r="X1547" s="79"/>
      <c r="Y1547" s="79"/>
      <c r="Z1547" s="79"/>
      <c r="AA1547" s="79"/>
      <c r="AB1547" s="79"/>
      <c r="AC1547" s="79"/>
      <c r="AD1547" s="79"/>
      <c r="AE1547" s="79"/>
      <c r="AF1547" s="79"/>
      <c r="AG1547" s="79"/>
      <c r="AH1547" s="79"/>
      <c r="AI1547" s="79"/>
      <c r="AJ1547" s="79"/>
      <c r="AK1547" s="79"/>
      <c r="AL1547" s="79"/>
      <c r="AM1547" s="79"/>
      <c r="AN1547" s="79"/>
      <c r="AO1547" s="79"/>
      <c r="AP1547" s="79"/>
      <c r="AQ1547" s="79"/>
    </row>
    <row r="1548" spans="13:43" x14ac:dyDescent="0.25">
      <c r="M1548" s="79"/>
      <c r="N1548" s="79"/>
      <c r="O1548" s="79"/>
      <c r="P1548" s="79"/>
      <c r="Q1548" s="79"/>
      <c r="R1548" s="79"/>
      <c r="S1548" s="79"/>
      <c r="T1548" s="79"/>
      <c r="U1548" s="79"/>
      <c r="V1548" s="79"/>
      <c r="W1548" s="79"/>
      <c r="X1548" s="79"/>
      <c r="Y1548" s="79"/>
      <c r="Z1548" s="79"/>
      <c r="AA1548" s="79"/>
      <c r="AB1548" s="79"/>
      <c r="AC1548" s="79"/>
      <c r="AD1548" s="79"/>
      <c r="AE1548" s="79"/>
      <c r="AF1548" s="79"/>
      <c r="AG1548" s="79"/>
      <c r="AH1548" s="79"/>
      <c r="AI1548" s="79"/>
      <c r="AJ1548" s="79"/>
      <c r="AK1548" s="79"/>
      <c r="AL1548" s="79"/>
      <c r="AM1548" s="79"/>
      <c r="AN1548" s="79"/>
      <c r="AO1548" s="79"/>
      <c r="AP1548" s="79"/>
      <c r="AQ1548" s="79"/>
    </row>
    <row r="1549" spans="13:43" x14ac:dyDescent="0.25">
      <c r="M1549" s="79"/>
      <c r="N1549" s="79"/>
      <c r="O1549" s="79"/>
      <c r="P1549" s="79"/>
      <c r="Q1549" s="79"/>
      <c r="R1549" s="79"/>
      <c r="S1549" s="79"/>
      <c r="T1549" s="79"/>
      <c r="U1549" s="79"/>
      <c r="V1549" s="79"/>
      <c r="W1549" s="79"/>
      <c r="X1549" s="79"/>
      <c r="Y1549" s="79"/>
      <c r="Z1549" s="79"/>
      <c r="AA1549" s="79"/>
      <c r="AB1549" s="79"/>
      <c r="AC1549" s="79"/>
      <c r="AD1549" s="79"/>
      <c r="AE1549" s="79"/>
      <c r="AF1549" s="79"/>
      <c r="AG1549" s="79"/>
      <c r="AH1549" s="79"/>
      <c r="AI1549" s="79"/>
      <c r="AJ1549" s="79"/>
      <c r="AK1549" s="79"/>
      <c r="AL1549" s="79"/>
      <c r="AM1549" s="79"/>
      <c r="AN1549" s="79"/>
      <c r="AO1549" s="79"/>
      <c r="AP1549" s="79"/>
      <c r="AQ1549" s="79"/>
    </row>
    <row r="1550" spans="13:43" x14ac:dyDescent="0.25">
      <c r="M1550" s="79"/>
      <c r="N1550" s="79"/>
      <c r="O1550" s="79"/>
      <c r="P1550" s="79"/>
      <c r="Q1550" s="79"/>
      <c r="R1550" s="79"/>
      <c r="S1550" s="79"/>
      <c r="T1550" s="79"/>
      <c r="U1550" s="79"/>
      <c r="V1550" s="79"/>
      <c r="W1550" s="79"/>
      <c r="X1550" s="79"/>
      <c r="Y1550" s="79"/>
      <c r="Z1550" s="79"/>
      <c r="AA1550" s="79"/>
      <c r="AB1550" s="79"/>
      <c r="AC1550" s="79"/>
      <c r="AD1550" s="79"/>
      <c r="AE1550" s="79"/>
      <c r="AF1550" s="79"/>
      <c r="AG1550" s="79"/>
      <c r="AH1550" s="79"/>
      <c r="AI1550" s="79"/>
      <c r="AJ1550" s="79"/>
      <c r="AK1550" s="79"/>
      <c r="AL1550" s="79"/>
      <c r="AM1550" s="79"/>
      <c r="AN1550" s="79"/>
      <c r="AO1550" s="79"/>
      <c r="AP1550" s="79"/>
      <c r="AQ1550" s="79"/>
    </row>
    <row r="1551" spans="13:43" x14ac:dyDescent="0.25">
      <c r="M1551" s="79"/>
      <c r="N1551" s="79"/>
      <c r="O1551" s="79"/>
      <c r="P1551" s="79"/>
      <c r="Q1551" s="79"/>
      <c r="R1551" s="79"/>
      <c r="S1551" s="79"/>
      <c r="T1551" s="79"/>
      <c r="U1551" s="79"/>
      <c r="V1551" s="79"/>
      <c r="W1551" s="79"/>
      <c r="X1551" s="79"/>
      <c r="Y1551" s="79"/>
      <c r="Z1551" s="79"/>
      <c r="AA1551" s="79"/>
      <c r="AB1551" s="79"/>
      <c r="AC1551" s="79"/>
      <c r="AD1551" s="79"/>
      <c r="AE1551" s="79"/>
      <c r="AF1551" s="79"/>
      <c r="AG1551" s="79"/>
      <c r="AH1551" s="79"/>
      <c r="AI1551" s="79"/>
      <c r="AJ1551" s="79"/>
      <c r="AK1551" s="79"/>
      <c r="AL1551" s="79"/>
      <c r="AM1551" s="79"/>
      <c r="AN1551" s="79"/>
      <c r="AO1551" s="79"/>
      <c r="AP1551" s="79"/>
      <c r="AQ1551" s="79"/>
    </row>
    <row r="1552" spans="13:43" x14ac:dyDescent="0.25">
      <c r="M1552" s="79"/>
      <c r="N1552" s="79"/>
      <c r="O1552" s="79"/>
      <c r="P1552" s="79"/>
      <c r="Q1552" s="79"/>
      <c r="R1552" s="79"/>
      <c r="S1552" s="79"/>
      <c r="T1552" s="79"/>
      <c r="U1552" s="79"/>
      <c r="V1552" s="79"/>
      <c r="W1552" s="79"/>
      <c r="X1552" s="79"/>
      <c r="Y1552" s="79"/>
      <c r="Z1552" s="79"/>
      <c r="AA1552" s="79"/>
      <c r="AB1552" s="79"/>
      <c r="AC1552" s="79"/>
      <c r="AD1552" s="79"/>
      <c r="AE1552" s="79"/>
      <c r="AF1552" s="79"/>
      <c r="AG1552" s="79"/>
      <c r="AH1552" s="79"/>
      <c r="AI1552" s="79"/>
      <c r="AJ1552" s="79"/>
      <c r="AK1552" s="79"/>
      <c r="AL1552" s="79"/>
      <c r="AM1552" s="79"/>
      <c r="AN1552" s="79"/>
      <c r="AO1552" s="79"/>
      <c r="AP1552" s="79"/>
      <c r="AQ1552" s="79"/>
    </row>
    <row r="1553" spans="13:43" x14ac:dyDescent="0.25">
      <c r="M1553" s="79"/>
      <c r="N1553" s="79"/>
      <c r="O1553" s="79"/>
      <c r="P1553" s="79"/>
      <c r="Q1553" s="79"/>
      <c r="R1553" s="79"/>
      <c r="S1553" s="79"/>
      <c r="T1553" s="79"/>
      <c r="U1553" s="79"/>
      <c r="V1553" s="79"/>
      <c r="W1553" s="79"/>
      <c r="X1553" s="79"/>
      <c r="Y1553" s="79"/>
      <c r="Z1553" s="79"/>
      <c r="AA1553" s="79"/>
      <c r="AB1553" s="79"/>
      <c r="AC1553" s="79"/>
      <c r="AD1553" s="79"/>
      <c r="AE1553" s="79"/>
      <c r="AF1553" s="79"/>
      <c r="AG1553" s="79"/>
      <c r="AH1553" s="79"/>
      <c r="AI1553" s="79"/>
      <c r="AJ1553" s="79"/>
      <c r="AK1553" s="79"/>
      <c r="AL1553" s="79"/>
      <c r="AM1553" s="79"/>
      <c r="AN1553" s="79"/>
      <c r="AO1553" s="79"/>
      <c r="AP1553" s="79"/>
      <c r="AQ1553" s="79"/>
    </row>
    <row r="1554" spans="13:43" x14ac:dyDescent="0.25">
      <c r="M1554" s="79"/>
      <c r="N1554" s="79"/>
      <c r="O1554" s="79"/>
      <c r="P1554" s="79"/>
      <c r="Q1554" s="79"/>
      <c r="R1554" s="79"/>
      <c r="S1554" s="79"/>
      <c r="T1554" s="79"/>
      <c r="U1554" s="79"/>
      <c r="V1554" s="79"/>
      <c r="W1554" s="79"/>
      <c r="X1554" s="79"/>
      <c r="Y1554" s="79"/>
      <c r="Z1554" s="79"/>
      <c r="AA1554" s="79"/>
      <c r="AB1554" s="79"/>
      <c r="AC1554" s="79"/>
      <c r="AD1554" s="79"/>
      <c r="AE1554" s="79"/>
      <c r="AF1554" s="79"/>
      <c r="AG1554" s="79"/>
      <c r="AH1554" s="79"/>
      <c r="AI1554" s="79"/>
      <c r="AJ1554" s="79"/>
      <c r="AK1554" s="79"/>
      <c r="AL1554" s="79"/>
      <c r="AM1554" s="79"/>
      <c r="AN1554" s="79"/>
      <c r="AO1554" s="79"/>
      <c r="AP1554" s="79"/>
      <c r="AQ1554" s="79"/>
    </row>
    <row r="1555" spans="13:43" x14ac:dyDescent="0.25">
      <c r="M1555" s="79"/>
      <c r="N1555" s="79"/>
      <c r="O1555" s="79"/>
      <c r="P1555" s="79"/>
      <c r="Q1555" s="79"/>
      <c r="R1555" s="79"/>
      <c r="S1555" s="79"/>
      <c r="T1555" s="79"/>
      <c r="U1555" s="79"/>
      <c r="V1555" s="79"/>
      <c r="W1555" s="79"/>
      <c r="X1555" s="79"/>
      <c r="Y1555" s="79"/>
      <c r="Z1555" s="79"/>
      <c r="AA1555" s="79"/>
      <c r="AB1555" s="79"/>
      <c r="AC1555" s="79"/>
      <c r="AD1555" s="79"/>
      <c r="AE1555" s="79"/>
      <c r="AF1555" s="79"/>
      <c r="AG1555" s="79"/>
      <c r="AH1555" s="79"/>
      <c r="AI1555" s="79"/>
      <c r="AJ1555" s="79"/>
      <c r="AK1555" s="79"/>
      <c r="AL1555" s="79"/>
      <c r="AM1555" s="79"/>
      <c r="AN1555" s="79"/>
      <c r="AO1555" s="79"/>
      <c r="AP1555" s="79"/>
      <c r="AQ1555" s="79"/>
    </row>
    <row r="1556" spans="13:43" x14ac:dyDescent="0.25">
      <c r="M1556" s="79"/>
      <c r="N1556" s="79"/>
      <c r="O1556" s="79"/>
      <c r="P1556" s="79"/>
      <c r="Q1556" s="79"/>
      <c r="R1556" s="79"/>
      <c r="S1556" s="79"/>
      <c r="T1556" s="79"/>
      <c r="U1556" s="79"/>
      <c r="V1556" s="79"/>
      <c r="W1556" s="79"/>
      <c r="X1556" s="79"/>
      <c r="Y1556" s="79"/>
      <c r="Z1556" s="79"/>
      <c r="AA1556" s="79"/>
      <c r="AB1556" s="79"/>
      <c r="AC1556" s="79"/>
      <c r="AD1556" s="79"/>
      <c r="AE1556" s="79"/>
      <c r="AF1556" s="79"/>
      <c r="AG1556" s="79"/>
      <c r="AH1556" s="79"/>
      <c r="AI1556" s="79"/>
      <c r="AJ1556" s="79"/>
      <c r="AK1556" s="79"/>
      <c r="AL1556" s="79"/>
      <c r="AM1556" s="79"/>
      <c r="AN1556" s="79"/>
      <c r="AO1556" s="79"/>
      <c r="AP1556" s="79"/>
      <c r="AQ1556" s="79"/>
    </row>
    <row r="1557" spans="13:43" x14ac:dyDescent="0.25">
      <c r="M1557" s="79"/>
      <c r="N1557" s="79"/>
      <c r="O1557" s="79"/>
      <c r="P1557" s="79"/>
      <c r="Q1557" s="79"/>
      <c r="R1557" s="79"/>
      <c r="S1557" s="79"/>
      <c r="T1557" s="79"/>
      <c r="U1557" s="79"/>
      <c r="V1557" s="79"/>
      <c r="W1557" s="79"/>
      <c r="X1557" s="79"/>
      <c r="Y1557" s="79"/>
      <c r="Z1557" s="79"/>
      <c r="AA1557" s="79"/>
      <c r="AB1557" s="79"/>
      <c r="AC1557" s="79"/>
      <c r="AD1557" s="79"/>
      <c r="AE1557" s="79"/>
      <c r="AF1557" s="79"/>
      <c r="AG1557" s="79"/>
      <c r="AH1557" s="79"/>
      <c r="AI1557" s="79"/>
      <c r="AJ1557" s="79"/>
      <c r="AK1557" s="79"/>
      <c r="AL1557" s="79"/>
      <c r="AM1557" s="79"/>
      <c r="AN1557" s="79"/>
      <c r="AO1557" s="79"/>
      <c r="AP1557" s="79"/>
      <c r="AQ1557" s="79"/>
    </row>
    <row r="1558" spans="13:43" x14ac:dyDescent="0.25">
      <c r="M1558" s="79"/>
      <c r="N1558" s="79"/>
      <c r="O1558" s="79"/>
      <c r="P1558" s="79"/>
      <c r="Q1558" s="79"/>
      <c r="R1558" s="79"/>
      <c r="S1558" s="79"/>
      <c r="T1558" s="79"/>
      <c r="U1558" s="79"/>
      <c r="V1558" s="79"/>
      <c r="W1558" s="79"/>
      <c r="X1558" s="79"/>
      <c r="Y1558" s="79"/>
      <c r="Z1558" s="79"/>
      <c r="AA1558" s="79"/>
      <c r="AB1558" s="79"/>
      <c r="AC1558" s="79"/>
      <c r="AD1558" s="79"/>
      <c r="AE1558" s="79"/>
      <c r="AF1558" s="79"/>
      <c r="AG1558" s="79"/>
      <c r="AH1558" s="79"/>
      <c r="AI1558" s="79"/>
      <c r="AJ1558" s="79"/>
      <c r="AK1558" s="79"/>
      <c r="AL1558" s="79"/>
      <c r="AM1558" s="79"/>
      <c r="AN1558" s="79"/>
      <c r="AO1558" s="79"/>
      <c r="AP1558" s="79"/>
      <c r="AQ1558" s="79"/>
    </row>
    <row r="1559" spans="13:43" x14ac:dyDescent="0.25">
      <c r="M1559" s="79"/>
      <c r="N1559" s="79"/>
      <c r="O1559" s="79"/>
      <c r="P1559" s="79"/>
      <c r="Q1559" s="79"/>
      <c r="R1559" s="79"/>
      <c r="S1559" s="79"/>
      <c r="T1559" s="79"/>
      <c r="U1559" s="79"/>
      <c r="V1559" s="79"/>
      <c r="W1559" s="79"/>
      <c r="X1559" s="79"/>
      <c r="Y1559" s="79"/>
      <c r="Z1559" s="79"/>
      <c r="AA1559" s="79"/>
      <c r="AB1559" s="79"/>
      <c r="AC1559" s="79"/>
      <c r="AD1559" s="79"/>
      <c r="AE1559" s="79"/>
      <c r="AF1559" s="79"/>
      <c r="AG1559" s="79"/>
      <c r="AH1559" s="79"/>
      <c r="AI1559" s="79"/>
      <c r="AJ1559" s="79"/>
      <c r="AK1559" s="79"/>
      <c r="AL1559" s="79"/>
      <c r="AM1559" s="79"/>
      <c r="AN1559" s="79"/>
      <c r="AO1559" s="79"/>
      <c r="AP1559" s="79"/>
      <c r="AQ1559" s="79"/>
    </row>
    <row r="1560" spans="13:43" x14ac:dyDescent="0.25">
      <c r="M1560" s="79"/>
      <c r="N1560" s="79"/>
      <c r="O1560" s="79"/>
      <c r="P1560" s="79"/>
      <c r="Q1560" s="79"/>
      <c r="R1560" s="79"/>
      <c r="S1560" s="79"/>
      <c r="T1560" s="79"/>
      <c r="U1560" s="79"/>
      <c r="V1560" s="79"/>
      <c r="W1560" s="79"/>
      <c r="X1560" s="79"/>
      <c r="Y1560" s="79"/>
      <c r="Z1560" s="79"/>
      <c r="AA1560" s="79"/>
      <c r="AB1560" s="79"/>
      <c r="AC1560" s="79"/>
      <c r="AD1560" s="79"/>
      <c r="AE1560" s="79"/>
      <c r="AF1560" s="79"/>
      <c r="AG1560" s="79"/>
      <c r="AH1560" s="79"/>
      <c r="AI1560" s="79"/>
      <c r="AJ1560" s="79"/>
      <c r="AK1560" s="79"/>
      <c r="AL1560" s="79"/>
      <c r="AM1560" s="79"/>
      <c r="AN1560" s="79"/>
      <c r="AO1560" s="79"/>
      <c r="AP1560" s="79"/>
      <c r="AQ1560" s="79"/>
    </row>
    <row r="1561" spans="13:43" x14ac:dyDescent="0.25">
      <c r="M1561" s="79"/>
      <c r="N1561" s="79"/>
      <c r="O1561" s="79"/>
      <c r="P1561" s="79"/>
      <c r="Q1561" s="79"/>
      <c r="R1561" s="79"/>
      <c r="S1561" s="79"/>
      <c r="T1561" s="79"/>
      <c r="U1561" s="79"/>
      <c r="V1561" s="79"/>
      <c r="W1561" s="79"/>
      <c r="X1561" s="79"/>
      <c r="Y1561" s="79"/>
      <c r="Z1561" s="79"/>
      <c r="AA1561" s="79"/>
      <c r="AB1561" s="79"/>
      <c r="AC1561" s="79"/>
      <c r="AD1561" s="79"/>
      <c r="AE1561" s="79"/>
      <c r="AF1561" s="79"/>
      <c r="AG1561" s="79"/>
      <c r="AH1561" s="79"/>
      <c r="AI1561" s="79"/>
      <c r="AJ1561" s="79"/>
      <c r="AK1561" s="79"/>
      <c r="AL1561" s="79"/>
      <c r="AM1561" s="79"/>
      <c r="AN1561" s="79"/>
      <c r="AO1561" s="79"/>
      <c r="AP1561" s="79"/>
      <c r="AQ1561" s="79"/>
    </row>
    <row r="1562" spans="13:43" x14ac:dyDescent="0.25">
      <c r="M1562" s="79"/>
      <c r="N1562" s="79"/>
      <c r="O1562" s="79"/>
      <c r="P1562" s="79"/>
      <c r="Q1562" s="79"/>
      <c r="R1562" s="79"/>
      <c r="S1562" s="79"/>
      <c r="T1562" s="79"/>
      <c r="U1562" s="79"/>
      <c r="V1562" s="79"/>
      <c r="W1562" s="79"/>
      <c r="X1562" s="79"/>
      <c r="Y1562" s="79"/>
      <c r="Z1562" s="79"/>
      <c r="AA1562" s="79"/>
      <c r="AB1562" s="79"/>
      <c r="AC1562" s="79"/>
      <c r="AD1562" s="79"/>
      <c r="AE1562" s="79"/>
      <c r="AF1562" s="79"/>
      <c r="AG1562" s="79"/>
      <c r="AH1562" s="79"/>
      <c r="AI1562" s="79"/>
      <c r="AJ1562" s="79"/>
      <c r="AK1562" s="79"/>
      <c r="AL1562" s="79"/>
      <c r="AM1562" s="79"/>
      <c r="AN1562" s="79"/>
      <c r="AO1562" s="79"/>
      <c r="AP1562" s="79"/>
      <c r="AQ1562" s="79"/>
    </row>
    <row r="1563" spans="13:43" x14ac:dyDescent="0.25">
      <c r="M1563" s="79"/>
      <c r="N1563" s="79"/>
      <c r="O1563" s="79"/>
      <c r="P1563" s="79"/>
      <c r="Q1563" s="79"/>
      <c r="R1563" s="79"/>
      <c r="S1563" s="79"/>
      <c r="T1563" s="79"/>
      <c r="U1563" s="79"/>
      <c r="V1563" s="79"/>
      <c r="W1563" s="79"/>
      <c r="X1563" s="79"/>
      <c r="Y1563" s="79"/>
      <c r="Z1563" s="79"/>
      <c r="AA1563" s="79"/>
      <c r="AB1563" s="79"/>
      <c r="AC1563" s="79"/>
      <c r="AD1563" s="79"/>
      <c r="AE1563" s="79"/>
      <c r="AF1563" s="79"/>
      <c r="AG1563" s="79"/>
      <c r="AH1563" s="79"/>
      <c r="AI1563" s="79"/>
      <c r="AJ1563" s="79"/>
      <c r="AK1563" s="79"/>
      <c r="AL1563" s="79"/>
      <c r="AM1563" s="79"/>
      <c r="AN1563" s="79"/>
      <c r="AO1563" s="79"/>
      <c r="AP1563" s="79"/>
      <c r="AQ1563" s="79"/>
    </row>
    <row r="1564" spans="13:43" x14ac:dyDescent="0.25">
      <c r="M1564" s="79"/>
      <c r="N1564" s="79"/>
      <c r="O1564" s="79"/>
      <c r="P1564" s="79"/>
      <c r="Q1564" s="79"/>
      <c r="R1564" s="79"/>
      <c r="S1564" s="79"/>
      <c r="T1564" s="79"/>
      <c r="U1564" s="79"/>
      <c r="V1564" s="79"/>
      <c r="W1564" s="79"/>
      <c r="X1564" s="79"/>
      <c r="Y1564" s="79"/>
      <c r="Z1564" s="79"/>
      <c r="AA1564" s="79"/>
      <c r="AB1564" s="79"/>
      <c r="AC1564" s="79"/>
      <c r="AD1564" s="79"/>
      <c r="AE1564" s="79"/>
      <c r="AF1564" s="79"/>
      <c r="AG1564" s="79"/>
      <c r="AH1564" s="79"/>
      <c r="AI1564" s="79"/>
      <c r="AJ1564" s="79"/>
      <c r="AK1564" s="79"/>
      <c r="AL1564" s="79"/>
      <c r="AM1564" s="79"/>
      <c r="AN1564" s="79"/>
      <c r="AO1564" s="79"/>
      <c r="AP1564" s="79"/>
      <c r="AQ1564" s="79"/>
    </row>
    <row r="1565" spans="13:43" x14ac:dyDescent="0.25">
      <c r="M1565" s="79"/>
      <c r="N1565" s="79"/>
      <c r="O1565" s="79"/>
      <c r="P1565" s="79"/>
      <c r="Q1565" s="79"/>
      <c r="R1565" s="79"/>
      <c r="S1565" s="79"/>
      <c r="T1565" s="79"/>
      <c r="U1565" s="79"/>
      <c r="V1565" s="79"/>
      <c r="W1565" s="79"/>
      <c r="X1565" s="79"/>
      <c r="Y1565" s="79"/>
      <c r="Z1565" s="79"/>
      <c r="AA1565" s="79"/>
      <c r="AB1565" s="79"/>
      <c r="AC1565" s="79"/>
      <c r="AD1565" s="79"/>
      <c r="AE1565" s="79"/>
      <c r="AF1565" s="79"/>
      <c r="AG1565" s="79"/>
      <c r="AH1565" s="79"/>
      <c r="AI1565" s="79"/>
      <c r="AJ1565" s="79"/>
      <c r="AK1565" s="79"/>
      <c r="AL1565" s="79"/>
      <c r="AM1565" s="79"/>
      <c r="AN1565" s="79"/>
      <c r="AO1565" s="79"/>
      <c r="AP1565" s="79"/>
      <c r="AQ1565" s="79"/>
    </row>
    <row r="1566" spans="13:43" x14ac:dyDescent="0.25">
      <c r="M1566" s="79"/>
      <c r="N1566" s="79"/>
      <c r="O1566" s="79"/>
      <c r="P1566" s="79"/>
      <c r="Q1566" s="79"/>
      <c r="R1566" s="79"/>
      <c r="S1566" s="79"/>
      <c r="T1566" s="79"/>
      <c r="U1566" s="79"/>
      <c r="V1566" s="79"/>
      <c r="W1566" s="79"/>
      <c r="X1566" s="79"/>
      <c r="Y1566" s="79"/>
      <c r="Z1566" s="79"/>
      <c r="AA1566" s="79"/>
      <c r="AB1566" s="79"/>
      <c r="AC1566" s="79"/>
      <c r="AD1566" s="79"/>
      <c r="AE1566" s="79"/>
      <c r="AF1566" s="79"/>
      <c r="AG1566" s="79"/>
      <c r="AH1566" s="79"/>
      <c r="AI1566" s="79"/>
      <c r="AJ1566" s="79"/>
      <c r="AK1566" s="79"/>
      <c r="AL1566" s="79"/>
      <c r="AM1566" s="79"/>
      <c r="AN1566" s="79"/>
      <c r="AO1566" s="79"/>
      <c r="AP1566" s="79"/>
      <c r="AQ1566" s="79"/>
    </row>
    <row r="1567" spans="13:43" x14ac:dyDescent="0.25">
      <c r="M1567" s="79"/>
      <c r="N1567" s="79"/>
      <c r="O1567" s="79"/>
      <c r="P1567" s="79"/>
      <c r="Q1567" s="79"/>
      <c r="R1567" s="79"/>
      <c r="S1567" s="79"/>
      <c r="T1567" s="79"/>
      <c r="U1567" s="79"/>
      <c r="V1567" s="79"/>
      <c r="W1567" s="79"/>
      <c r="X1567" s="79"/>
      <c r="Y1567" s="79"/>
      <c r="Z1567" s="79"/>
      <c r="AA1567" s="79"/>
      <c r="AB1567" s="79"/>
      <c r="AC1567" s="79"/>
      <c r="AD1567" s="79"/>
      <c r="AE1567" s="79"/>
      <c r="AF1567" s="79"/>
      <c r="AG1567" s="79"/>
      <c r="AH1567" s="79"/>
      <c r="AI1567" s="79"/>
      <c r="AJ1567" s="79"/>
      <c r="AK1567" s="79"/>
      <c r="AL1567" s="79"/>
      <c r="AM1567" s="79"/>
      <c r="AN1567" s="79"/>
      <c r="AO1567" s="79"/>
      <c r="AP1567" s="79"/>
      <c r="AQ1567" s="79"/>
    </row>
    <row r="1568" spans="13:43" x14ac:dyDescent="0.25">
      <c r="M1568" s="79"/>
      <c r="N1568" s="79"/>
      <c r="O1568" s="79"/>
      <c r="P1568" s="79"/>
      <c r="Q1568" s="79"/>
      <c r="R1568" s="79"/>
      <c r="S1568" s="79"/>
      <c r="T1568" s="79"/>
      <c r="U1568" s="79"/>
      <c r="V1568" s="79"/>
      <c r="W1568" s="79"/>
      <c r="X1568" s="79"/>
      <c r="Y1568" s="79"/>
      <c r="Z1568" s="79"/>
      <c r="AA1568" s="79"/>
      <c r="AB1568" s="79"/>
      <c r="AC1568" s="79"/>
      <c r="AD1568" s="79"/>
      <c r="AE1568" s="79"/>
      <c r="AF1568" s="79"/>
      <c r="AG1568" s="79"/>
      <c r="AH1568" s="79"/>
      <c r="AI1568" s="79"/>
      <c r="AJ1568" s="79"/>
      <c r="AK1568" s="79"/>
      <c r="AL1568" s="79"/>
      <c r="AM1568" s="79"/>
      <c r="AN1568" s="79"/>
      <c r="AO1568" s="79"/>
      <c r="AP1568" s="79"/>
      <c r="AQ1568" s="79"/>
    </row>
    <row r="1569" spans="13:43" x14ac:dyDescent="0.25">
      <c r="M1569" s="79"/>
      <c r="N1569" s="79"/>
      <c r="O1569" s="79"/>
      <c r="P1569" s="79"/>
      <c r="Q1569" s="79"/>
      <c r="R1569" s="79"/>
      <c r="S1569" s="79"/>
      <c r="T1569" s="79"/>
      <c r="U1569" s="79"/>
      <c r="V1569" s="79"/>
      <c r="W1569" s="79"/>
      <c r="X1569" s="79"/>
      <c r="Y1569" s="79"/>
      <c r="Z1569" s="79"/>
      <c r="AA1569" s="79"/>
      <c r="AB1569" s="79"/>
      <c r="AC1569" s="79"/>
      <c r="AD1569" s="79"/>
      <c r="AE1569" s="79"/>
      <c r="AF1569" s="79"/>
      <c r="AG1569" s="79"/>
      <c r="AH1569" s="79"/>
      <c r="AI1569" s="79"/>
      <c r="AJ1569" s="79"/>
      <c r="AK1569" s="79"/>
      <c r="AL1569" s="79"/>
      <c r="AM1569" s="79"/>
      <c r="AN1569" s="79"/>
      <c r="AO1569" s="79"/>
      <c r="AP1569" s="79"/>
      <c r="AQ1569" s="79"/>
    </row>
    <row r="1570" spans="13:43" x14ac:dyDescent="0.25">
      <c r="M1570" s="79"/>
      <c r="N1570" s="79"/>
      <c r="O1570" s="79"/>
      <c r="P1570" s="79"/>
      <c r="Q1570" s="79"/>
      <c r="R1570" s="79"/>
      <c r="S1570" s="79"/>
      <c r="T1570" s="79"/>
      <c r="U1570" s="79"/>
      <c r="V1570" s="79"/>
      <c r="W1570" s="79"/>
      <c r="X1570" s="79"/>
      <c r="Y1570" s="79"/>
      <c r="Z1570" s="79"/>
      <c r="AA1570" s="79"/>
      <c r="AB1570" s="79"/>
      <c r="AC1570" s="79"/>
      <c r="AD1570" s="79"/>
      <c r="AE1570" s="79"/>
      <c r="AF1570" s="79"/>
      <c r="AG1570" s="79"/>
      <c r="AH1570" s="79"/>
      <c r="AI1570" s="79"/>
      <c r="AJ1570" s="79"/>
      <c r="AK1570" s="79"/>
      <c r="AL1570" s="79"/>
      <c r="AM1570" s="79"/>
      <c r="AN1570" s="79"/>
      <c r="AO1570" s="79"/>
      <c r="AP1570" s="79"/>
      <c r="AQ1570" s="79"/>
    </row>
    <row r="1571" spans="13:43" x14ac:dyDescent="0.25">
      <c r="M1571" s="79"/>
      <c r="N1571" s="79"/>
      <c r="O1571" s="79"/>
      <c r="P1571" s="79"/>
      <c r="Q1571" s="79"/>
      <c r="R1571" s="79"/>
      <c r="S1571" s="79"/>
      <c r="T1571" s="79"/>
      <c r="U1571" s="79"/>
      <c r="V1571" s="79"/>
      <c r="W1571" s="79"/>
      <c r="X1571" s="79"/>
      <c r="Y1571" s="79"/>
      <c r="Z1571" s="79"/>
      <c r="AA1571" s="79"/>
      <c r="AB1571" s="79"/>
      <c r="AC1571" s="79"/>
      <c r="AD1571" s="79"/>
      <c r="AE1571" s="79"/>
      <c r="AF1571" s="79"/>
      <c r="AG1571" s="79"/>
      <c r="AH1571" s="79"/>
      <c r="AI1571" s="79"/>
      <c r="AJ1571" s="79"/>
      <c r="AK1571" s="79"/>
      <c r="AL1571" s="79"/>
      <c r="AM1571" s="79"/>
      <c r="AN1571" s="79"/>
      <c r="AO1571" s="79"/>
      <c r="AP1571" s="79"/>
      <c r="AQ1571" s="79"/>
    </row>
    <row r="1572" spans="13:43" x14ac:dyDescent="0.25">
      <c r="M1572" s="79"/>
      <c r="N1572" s="79"/>
      <c r="O1572" s="79"/>
      <c r="P1572" s="79"/>
      <c r="Q1572" s="79"/>
      <c r="R1572" s="79"/>
      <c r="S1572" s="79"/>
      <c r="T1572" s="79"/>
      <c r="U1572" s="79"/>
      <c r="V1572" s="79"/>
      <c r="W1572" s="79"/>
      <c r="X1572" s="79"/>
      <c r="Y1572" s="79"/>
      <c r="Z1572" s="79"/>
      <c r="AA1572" s="79"/>
      <c r="AB1572" s="79"/>
      <c r="AC1572" s="79"/>
      <c r="AD1572" s="79"/>
      <c r="AE1572" s="79"/>
      <c r="AF1572" s="79"/>
      <c r="AG1572" s="79"/>
      <c r="AH1572" s="79"/>
      <c r="AI1572" s="79"/>
      <c r="AJ1572" s="79"/>
      <c r="AK1572" s="79"/>
      <c r="AL1572" s="79"/>
      <c r="AM1572" s="79"/>
      <c r="AN1572" s="79"/>
      <c r="AO1572" s="79"/>
      <c r="AP1572" s="79"/>
      <c r="AQ1572" s="79"/>
    </row>
    <row r="1573" spans="13:43" x14ac:dyDescent="0.25">
      <c r="M1573" s="79"/>
      <c r="N1573" s="79"/>
      <c r="O1573" s="79"/>
      <c r="P1573" s="79"/>
      <c r="Q1573" s="79"/>
      <c r="R1573" s="79"/>
      <c r="S1573" s="79"/>
      <c r="T1573" s="79"/>
      <c r="U1573" s="79"/>
      <c r="V1573" s="79"/>
      <c r="W1573" s="79"/>
      <c r="X1573" s="79"/>
      <c r="Y1573" s="79"/>
      <c r="Z1573" s="79"/>
      <c r="AA1573" s="79"/>
      <c r="AB1573" s="79"/>
      <c r="AC1573" s="79"/>
      <c r="AD1573" s="79"/>
      <c r="AE1573" s="79"/>
      <c r="AF1573" s="79"/>
      <c r="AG1573" s="79"/>
      <c r="AH1573" s="79"/>
      <c r="AI1573" s="79"/>
      <c r="AJ1573" s="79"/>
      <c r="AK1573" s="79"/>
      <c r="AL1573" s="79"/>
      <c r="AM1573" s="79"/>
      <c r="AN1573" s="79"/>
      <c r="AO1573" s="79"/>
      <c r="AP1573" s="79"/>
      <c r="AQ1573" s="79"/>
    </row>
    <row r="1574" spans="13:43" x14ac:dyDescent="0.25">
      <c r="M1574" s="79"/>
      <c r="N1574" s="79"/>
      <c r="O1574" s="79"/>
      <c r="P1574" s="79"/>
      <c r="Q1574" s="79"/>
      <c r="R1574" s="79"/>
      <c r="S1574" s="79"/>
      <c r="T1574" s="79"/>
      <c r="U1574" s="79"/>
      <c r="V1574" s="79"/>
      <c r="W1574" s="79"/>
      <c r="X1574" s="79"/>
      <c r="Y1574" s="79"/>
      <c r="Z1574" s="79"/>
      <c r="AA1574" s="79"/>
      <c r="AB1574" s="79"/>
      <c r="AC1574" s="79"/>
      <c r="AD1574" s="79"/>
      <c r="AE1574" s="79"/>
      <c r="AF1574" s="79"/>
      <c r="AG1574" s="79"/>
      <c r="AH1574" s="79"/>
      <c r="AI1574" s="79"/>
      <c r="AJ1574" s="79"/>
      <c r="AK1574" s="79"/>
      <c r="AL1574" s="79"/>
      <c r="AM1574" s="79"/>
      <c r="AN1574" s="79"/>
      <c r="AO1574" s="79"/>
      <c r="AP1574" s="79"/>
      <c r="AQ1574" s="79"/>
    </row>
    <row r="1575" spans="13:43" x14ac:dyDescent="0.25">
      <c r="M1575" s="79"/>
      <c r="N1575" s="79"/>
      <c r="O1575" s="79"/>
      <c r="P1575" s="79"/>
      <c r="Q1575" s="79"/>
      <c r="R1575" s="79"/>
      <c r="S1575" s="79"/>
      <c r="T1575" s="79"/>
      <c r="U1575" s="79"/>
      <c r="V1575" s="79"/>
      <c r="W1575" s="79"/>
      <c r="X1575" s="79"/>
      <c r="Y1575" s="79"/>
      <c r="Z1575" s="79"/>
      <c r="AA1575" s="79"/>
      <c r="AB1575" s="79"/>
      <c r="AC1575" s="79"/>
      <c r="AD1575" s="79"/>
      <c r="AE1575" s="79"/>
      <c r="AF1575" s="79"/>
      <c r="AG1575" s="79"/>
      <c r="AH1575" s="79"/>
      <c r="AI1575" s="79"/>
      <c r="AJ1575" s="79"/>
      <c r="AK1575" s="79"/>
      <c r="AL1575" s="79"/>
      <c r="AM1575" s="79"/>
      <c r="AN1575" s="79"/>
      <c r="AO1575" s="79"/>
      <c r="AP1575" s="79"/>
      <c r="AQ1575" s="79"/>
    </row>
    <row r="1576" spans="13:43" x14ac:dyDescent="0.25">
      <c r="M1576" s="79"/>
      <c r="N1576" s="79"/>
      <c r="O1576" s="79"/>
      <c r="P1576" s="79"/>
      <c r="Q1576" s="79"/>
      <c r="R1576" s="79"/>
      <c r="S1576" s="79"/>
      <c r="T1576" s="79"/>
      <c r="U1576" s="79"/>
      <c r="V1576" s="79"/>
      <c r="W1576" s="79"/>
      <c r="X1576" s="79"/>
      <c r="Y1576" s="79"/>
      <c r="Z1576" s="79"/>
      <c r="AA1576" s="79"/>
      <c r="AB1576" s="79"/>
      <c r="AC1576" s="79"/>
      <c r="AD1576" s="79"/>
      <c r="AE1576" s="79"/>
      <c r="AF1576" s="79"/>
      <c r="AG1576" s="79"/>
      <c r="AH1576" s="79"/>
      <c r="AI1576" s="79"/>
      <c r="AJ1576" s="79"/>
      <c r="AK1576" s="79"/>
      <c r="AL1576" s="79"/>
      <c r="AM1576" s="79"/>
      <c r="AN1576" s="79"/>
      <c r="AO1576" s="79"/>
      <c r="AP1576" s="79"/>
      <c r="AQ1576" s="79"/>
    </row>
    <row r="1577" spans="13:43" x14ac:dyDescent="0.25">
      <c r="M1577" s="79"/>
      <c r="N1577" s="79"/>
      <c r="O1577" s="79"/>
      <c r="P1577" s="79"/>
      <c r="Q1577" s="79"/>
      <c r="R1577" s="79"/>
      <c r="S1577" s="79"/>
      <c r="T1577" s="79"/>
      <c r="U1577" s="79"/>
      <c r="V1577" s="79"/>
      <c r="W1577" s="79"/>
      <c r="X1577" s="79"/>
      <c r="Y1577" s="79"/>
      <c r="Z1577" s="79"/>
      <c r="AA1577" s="79"/>
      <c r="AB1577" s="79"/>
      <c r="AC1577" s="79"/>
      <c r="AD1577" s="79"/>
      <c r="AE1577" s="79"/>
      <c r="AF1577" s="79"/>
      <c r="AG1577" s="79"/>
      <c r="AH1577" s="79"/>
      <c r="AI1577" s="79"/>
      <c r="AJ1577" s="79"/>
      <c r="AK1577" s="79"/>
      <c r="AL1577" s="79"/>
      <c r="AM1577" s="79"/>
      <c r="AN1577" s="79"/>
      <c r="AO1577" s="79"/>
      <c r="AP1577" s="79"/>
      <c r="AQ1577" s="79"/>
    </row>
    <row r="1578" spans="13:43" x14ac:dyDescent="0.25">
      <c r="M1578" s="79"/>
      <c r="N1578" s="79"/>
      <c r="O1578" s="79"/>
      <c r="P1578" s="79"/>
      <c r="Q1578" s="79"/>
      <c r="R1578" s="79"/>
      <c r="S1578" s="79"/>
      <c r="T1578" s="79"/>
      <c r="U1578" s="79"/>
      <c r="V1578" s="79"/>
      <c r="W1578" s="79"/>
      <c r="X1578" s="79"/>
      <c r="Y1578" s="79"/>
      <c r="Z1578" s="79"/>
      <c r="AA1578" s="79"/>
      <c r="AB1578" s="79"/>
      <c r="AC1578" s="79"/>
      <c r="AD1578" s="79"/>
      <c r="AE1578" s="79"/>
      <c r="AF1578" s="79"/>
      <c r="AG1578" s="79"/>
      <c r="AH1578" s="79"/>
      <c r="AI1578" s="79"/>
      <c r="AJ1578" s="79"/>
      <c r="AK1578" s="79"/>
      <c r="AL1578" s="79"/>
      <c r="AM1578" s="79"/>
      <c r="AN1578" s="79"/>
      <c r="AO1578" s="79"/>
      <c r="AP1578" s="79"/>
      <c r="AQ1578" s="79"/>
    </row>
    <row r="1579" spans="13:43" x14ac:dyDescent="0.25">
      <c r="M1579" s="79"/>
      <c r="N1579" s="79"/>
      <c r="O1579" s="79"/>
      <c r="P1579" s="79"/>
      <c r="Q1579" s="79"/>
      <c r="R1579" s="79"/>
      <c r="S1579" s="79"/>
      <c r="T1579" s="79"/>
      <c r="U1579" s="79"/>
      <c r="V1579" s="79"/>
      <c r="W1579" s="79"/>
      <c r="X1579" s="79"/>
      <c r="Y1579" s="79"/>
      <c r="Z1579" s="79"/>
      <c r="AA1579" s="79"/>
      <c r="AB1579" s="79"/>
      <c r="AC1579" s="79"/>
      <c r="AD1579" s="79"/>
      <c r="AE1579" s="79"/>
      <c r="AF1579" s="79"/>
      <c r="AG1579" s="79"/>
      <c r="AH1579" s="79"/>
      <c r="AI1579" s="79"/>
      <c r="AJ1579" s="79"/>
      <c r="AK1579" s="79"/>
      <c r="AL1579" s="79"/>
      <c r="AM1579" s="79"/>
      <c r="AN1579" s="79"/>
      <c r="AO1579" s="79"/>
      <c r="AP1579" s="79"/>
      <c r="AQ1579" s="79"/>
    </row>
    <row r="1580" spans="13:43" x14ac:dyDescent="0.25">
      <c r="M1580" s="79"/>
      <c r="N1580" s="79"/>
      <c r="O1580" s="79"/>
      <c r="P1580" s="79"/>
      <c r="Q1580" s="79"/>
      <c r="R1580" s="79"/>
      <c r="S1580" s="79"/>
      <c r="T1580" s="79"/>
      <c r="U1580" s="79"/>
      <c r="V1580" s="79"/>
      <c r="W1580" s="79"/>
      <c r="X1580" s="79"/>
      <c r="Y1580" s="79"/>
      <c r="Z1580" s="79"/>
      <c r="AA1580" s="79"/>
      <c r="AB1580" s="79"/>
      <c r="AC1580" s="79"/>
      <c r="AD1580" s="79"/>
      <c r="AE1580" s="79"/>
      <c r="AF1580" s="79"/>
      <c r="AG1580" s="79"/>
      <c r="AH1580" s="79"/>
      <c r="AI1580" s="79"/>
      <c r="AJ1580" s="79"/>
      <c r="AK1580" s="79"/>
      <c r="AL1580" s="79"/>
      <c r="AM1580" s="79"/>
      <c r="AN1580" s="79"/>
      <c r="AO1580" s="79"/>
      <c r="AP1580" s="79"/>
      <c r="AQ1580" s="79"/>
    </row>
    <row r="1581" spans="13:43" x14ac:dyDescent="0.25">
      <c r="M1581" s="79"/>
      <c r="N1581" s="79"/>
      <c r="O1581" s="79"/>
      <c r="P1581" s="79"/>
      <c r="Q1581" s="79"/>
      <c r="R1581" s="79"/>
      <c r="S1581" s="79"/>
      <c r="T1581" s="79"/>
      <c r="U1581" s="79"/>
      <c r="V1581" s="79"/>
      <c r="W1581" s="79"/>
      <c r="X1581" s="79"/>
      <c r="Y1581" s="79"/>
      <c r="Z1581" s="79"/>
      <c r="AA1581" s="79"/>
      <c r="AB1581" s="79"/>
      <c r="AC1581" s="79"/>
      <c r="AD1581" s="79"/>
      <c r="AE1581" s="79"/>
      <c r="AF1581" s="79"/>
      <c r="AG1581" s="79"/>
      <c r="AH1581" s="79"/>
      <c r="AI1581" s="79"/>
      <c r="AJ1581" s="79"/>
      <c r="AK1581" s="79"/>
      <c r="AL1581" s="79"/>
      <c r="AM1581" s="79"/>
      <c r="AN1581" s="79"/>
      <c r="AO1581" s="79"/>
      <c r="AP1581" s="79"/>
      <c r="AQ1581" s="79"/>
    </row>
    <row r="1582" spans="13:43" x14ac:dyDescent="0.25">
      <c r="M1582" s="79"/>
      <c r="N1582" s="79"/>
      <c r="O1582" s="79"/>
      <c r="P1582" s="79"/>
      <c r="Q1582" s="79"/>
      <c r="R1582" s="79"/>
      <c r="S1582" s="79"/>
      <c r="T1582" s="79"/>
      <c r="U1582" s="79"/>
      <c r="V1582" s="79"/>
      <c r="W1582" s="79"/>
      <c r="X1582" s="79"/>
      <c r="Y1582" s="79"/>
      <c r="Z1582" s="79"/>
      <c r="AA1582" s="79"/>
      <c r="AB1582" s="79"/>
      <c r="AC1582" s="79"/>
      <c r="AD1582" s="79"/>
      <c r="AE1582" s="79"/>
      <c r="AF1582" s="79"/>
      <c r="AG1582" s="79"/>
      <c r="AH1582" s="79"/>
      <c r="AI1582" s="79"/>
      <c r="AJ1582" s="79"/>
      <c r="AK1582" s="79"/>
      <c r="AL1582" s="79"/>
      <c r="AM1582" s="79"/>
      <c r="AN1582" s="79"/>
      <c r="AO1582" s="79"/>
      <c r="AP1582" s="79"/>
      <c r="AQ1582" s="79"/>
    </row>
    <row r="1583" spans="13:43" x14ac:dyDescent="0.25">
      <c r="M1583" s="79"/>
      <c r="N1583" s="79"/>
      <c r="O1583" s="79"/>
      <c r="P1583" s="79"/>
      <c r="Q1583" s="79"/>
      <c r="R1583" s="79"/>
      <c r="S1583" s="79"/>
      <c r="T1583" s="79"/>
      <c r="U1583" s="79"/>
      <c r="V1583" s="79"/>
      <c r="W1583" s="79"/>
      <c r="X1583" s="79"/>
      <c r="Y1583" s="79"/>
      <c r="Z1583" s="79"/>
      <c r="AA1583" s="79"/>
      <c r="AB1583" s="79"/>
      <c r="AC1583" s="79"/>
      <c r="AD1583" s="79"/>
      <c r="AE1583" s="79"/>
      <c r="AF1583" s="79"/>
      <c r="AG1583" s="79"/>
      <c r="AH1583" s="79"/>
      <c r="AI1583" s="79"/>
      <c r="AJ1583" s="79"/>
      <c r="AK1583" s="79"/>
      <c r="AL1583" s="79"/>
      <c r="AM1583" s="79"/>
      <c r="AN1583" s="79"/>
      <c r="AO1583" s="79"/>
      <c r="AP1583" s="79"/>
      <c r="AQ1583" s="79"/>
    </row>
    <row r="1584" spans="13:43" x14ac:dyDescent="0.25">
      <c r="M1584" s="79"/>
      <c r="N1584" s="79"/>
      <c r="O1584" s="79"/>
      <c r="P1584" s="79"/>
      <c r="Q1584" s="79"/>
      <c r="R1584" s="79"/>
      <c r="S1584" s="79"/>
      <c r="T1584" s="79"/>
      <c r="U1584" s="79"/>
      <c r="V1584" s="79"/>
      <c r="W1584" s="79"/>
      <c r="X1584" s="79"/>
      <c r="Y1584" s="79"/>
      <c r="Z1584" s="79"/>
      <c r="AA1584" s="79"/>
      <c r="AB1584" s="79"/>
      <c r="AC1584" s="79"/>
      <c r="AD1584" s="79"/>
      <c r="AE1584" s="79"/>
      <c r="AF1584" s="79"/>
      <c r="AG1584" s="79"/>
      <c r="AH1584" s="79"/>
      <c r="AI1584" s="79"/>
      <c r="AJ1584" s="79"/>
      <c r="AK1584" s="79"/>
      <c r="AL1584" s="79"/>
      <c r="AM1584" s="79"/>
      <c r="AN1584" s="79"/>
      <c r="AO1584" s="79"/>
      <c r="AP1584" s="79"/>
      <c r="AQ1584" s="79"/>
    </row>
    <row r="1585" spans="13:43" x14ac:dyDescent="0.25">
      <c r="M1585" s="79"/>
      <c r="N1585" s="79"/>
      <c r="O1585" s="79"/>
      <c r="P1585" s="79"/>
      <c r="Q1585" s="79"/>
      <c r="R1585" s="79"/>
      <c r="S1585" s="79"/>
      <c r="T1585" s="79"/>
      <c r="U1585" s="79"/>
      <c r="V1585" s="79"/>
      <c r="W1585" s="79"/>
      <c r="X1585" s="79"/>
      <c r="Y1585" s="79"/>
      <c r="Z1585" s="79"/>
      <c r="AA1585" s="79"/>
      <c r="AB1585" s="79"/>
      <c r="AC1585" s="79"/>
      <c r="AD1585" s="79"/>
      <c r="AE1585" s="79"/>
      <c r="AF1585" s="79"/>
      <c r="AG1585" s="79"/>
      <c r="AH1585" s="79"/>
      <c r="AI1585" s="79"/>
      <c r="AJ1585" s="79"/>
      <c r="AK1585" s="79"/>
      <c r="AL1585" s="79"/>
      <c r="AM1585" s="79"/>
      <c r="AN1585" s="79"/>
      <c r="AO1585" s="79"/>
      <c r="AP1585" s="79"/>
      <c r="AQ1585" s="79"/>
    </row>
    <row r="1586" spans="13:43" x14ac:dyDescent="0.25">
      <c r="M1586" s="79"/>
      <c r="N1586" s="79"/>
      <c r="O1586" s="79"/>
      <c r="P1586" s="79"/>
      <c r="Q1586" s="79"/>
      <c r="R1586" s="79"/>
      <c r="S1586" s="79"/>
      <c r="T1586" s="79"/>
      <c r="U1586" s="79"/>
      <c r="V1586" s="79"/>
      <c r="W1586" s="79"/>
      <c r="X1586" s="79"/>
      <c r="Y1586" s="79"/>
      <c r="Z1586" s="79"/>
      <c r="AA1586" s="79"/>
      <c r="AB1586" s="79"/>
      <c r="AC1586" s="79"/>
      <c r="AD1586" s="79"/>
      <c r="AE1586" s="79"/>
      <c r="AF1586" s="79"/>
      <c r="AG1586" s="79"/>
      <c r="AH1586" s="79"/>
      <c r="AI1586" s="79"/>
      <c r="AJ1586" s="79"/>
      <c r="AK1586" s="79"/>
      <c r="AL1586" s="79"/>
      <c r="AM1586" s="79"/>
      <c r="AN1586" s="79"/>
      <c r="AO1586" s="79"/>
      <c r="AP1586" s="79"/>
      <c r="AQ1586" s="79"/>
    </row>
    <row r="1587" spans="13:43" x14ac:dyDescent="0.25">
      <c r="M1587" s="79"/>
      <c r="N1587" s="79"/>
      <c r="O1587" s="79"/>
      <c r="P1587" s="79"/>
      <c r="Q1587" s="79"/>
      <c r="R1587" s="79"/>
      <c r="S1587" s="79"/>
      <c r="T1587" s="79"/>
      <c r="U1587" s="79"/>
      <c r="V1587" s="79"/>
      <c r="W1587" s="79"/>
      <c r="X1587" s="79"/>
      <c r="Y1587" s="79"/>
      <c r="Z1587" s="79"/>
      <c r="AA1587" s="79"/>
      <c r="AB1587" s="79"/>
      <c r="AC1587" s="79"/>
      <c r="AD1587" s="79"/>
      <c r="AE1587" s="79"/>
      <c r="AF1587" s="79"/>
      <c r="AG1587" s="79"/>
      <c r="AH1587" s="79"/>
      <c r="AI1587" s="79"/>
      <c r="AJ1587" s="79"/>
      <c r="AK1587" s="79"/>
      <c r="AL1587" s="79"/>
      <c r="AM1587" s="79"/>
      <c r="AN1587" s="79"/>
      <c r="AO1587" s="79"/>
      <c r="AP1587" s="79"/>
      <c r="AQ1587" s="79"/>
    </row>
    <row r="1588" spans="13:43" x14ac:dyDescent="0.25">
      <c r="M1588" s="79"/>
      <c r="N1588" s="79"/>
      <c r="O1588" s="79"/>
      <c r="P1588" s="79"/>
      <c r="Q1588" s="79"/>
      <c r="R1588" s="79"/>
      <c r="S1588" s="79"/>
      <c r="T1588" s="79"/>
      <c r="U1588" s="79"/>
      <c r="V1588" s="79"/>
      <c r="W1588" s="79"/>
      <c r="X1588" s="79"/>
      <c r="Y1588" s="79"/>
      <c r="Z1588" s="79"/>
      <c r="AA1588" s="79"/>
      <c r="AB1588" s="79"/>
      <c r="AC1588" s="79"/>
      <c r="AD1588" s="79"/>
      <c r="AE1588" s="79"/>
      <c r="AF1588" s="79"/>
      <c r="AG1588" s="79"/>
      <c r="AH1588" s="79"/>
      <c r="AI1588" s="79"/>
      <c r="AJ1588" s="79"/>
      <c r="AK1588" s="79"/>
      <c r="AL1588" s="79"/>
      <c r="AM1588" s="79"/>
      <c r="AN1588" s="79"/>
      <c r="AO1588" s="79"/>
      <c r="AP1588" s="79"/>
      <c r="AQ1588" s="79"/>
    </row>
    <row r="1589" spans="13:43" x14ac:dyDescent="0.25">
      <c r="M1589" s="79"/>
      <c r="N1589" s="79"/>
      <c r="O1589" s="79"/>
      <c r="P1589" s="79"/>
      <c r="Q1589" s="79"/>
      <c r="R1589" s="79"/>
      <c r="S1589" s="79"/>
      <c r="T1589" s="79"/>
      <c r="U1589" s="79"/>
      <c r="V1589" s="79"/>
      <c r="W1589" s="79"/>
      <c r="X1589" s="79"/>
      <c r="Y1589" s="79"/>
      <c r="Z1589" s="79"/>
      <c r="AA1589" s="79"/>
      <c r="AB1589" s="79"/>
      <c r="AC1589" s="79"/>
      <c r="AD1589" s="79"/>
      <c r="AE1589" s="79"/>
      <c r="AF1589" s="79"/>
      <c r="AG1589" s="79"/>
      <c r="AH1589" s="79"/>
      <c r="AI1589" s="79"/>
      <c r="AJ1589" s="79"/>
      <c r="AK1589" s="79"/>
      <c r="AL1589" s="79"/>
      <c r="AM1589" s="79"/>
      <c r="AN1589" s="79"/>
      <c r="AO1589" s="79"/>
      <c r="AP1589" s="79"/>
      <c r="AQ1589" s="79"/>
    </row>
    <row r="1590" spans="13:43" x14ac:dyDescent="0.25">
      <c r="M1590" s="79"/>
      <c r="N1590" s="79"/>
      <c r="O1590" s="79"/>
      <c r="P1590" s="79"/>
      <c r="Q1590" s="79"/>
      <c r="R1590" s="79"/>
      <c r="S1590" s="79"/>
      <c r="T1590" s="79"/>
      <c r="U1590" s="79"/>
      <c r="V1590" s="79"/>
      <c r="W1590" s="79"/>
      <c r="X1590" s="79"/>
      <c r="Y1590" s="79"/>
      <c r="Z1590" s="79"/>
      <c r="AA1590" s="79"/>
      <c r="AB1590" s="79"/>
      <c r="AC1590" s="79"/>
      <c r="AD1590" s="79"/>
      <c r="AE1590" s="79"/>
      <c r="AF1590" s="79"/>
      <c r="AG1590" s="79"/>
      <c r="AH1590" s="79"/>
      <c r="AI1590" s="79"/>
      <c r="AJ1590" s="79"/>
      <c r="AK1590" s="79"/>
      <c r="AL1590" s="79"/>
      <c r="AM1590" s="79"/>
      <c r="AN1590" s="79"/>
      <c r="AO1590" s="79"/>
      <c r="AP1590" s="79"/>
      <c r="AQ1590" s="79"/>
    </row>
    <row r="1591" spans="13:43" x14ac:dyDescent="0.25">
      <c r="M1591" s="79"/>
      <c r="N1591" s="79"/>
      <c r="O1591" s="79"/>
      <c r="P1591" s="79"/>
      <c r="Q1591" s="79"/>
      <c r="R1591" s="79"/>
      <c r="S1591" s="79"/>
      <c r="T1591" s="79"/>
      <c r="U1591" s="79"/>
      <c r="V1591" s="79"/>
      <c r="W1591" s="79"/>
      <c r="X1591" s="79"/>
      <c r="Y1591" s="79"/>
      <c r="Z1591" s="79"/>
      <c r="AA1591" s="79"/>
      <c r="AB1591" s="79"/>
      <c r="AC1591" s="79"/>
      <c r="AD1591" s="79"/>
      <c r="AE1591" s="79"/>
      <c r="AF1591" s="79"/>
      <c r="AG1591" s="79"/>
      <c r="AH1591" s="79"/>
      <c r="AI1591" s="79"/>
      <c r="AJ1591" s="79"/>
      <c r="AK1591" s="79"/>
      <c r="AL1591" s="79"/>
      <c r="AM1591" s="79"/>
      <c r="AN1591" s="79"/>
      <c r="AO1591" s="79"/>
      <c r="AP1591" s="79"/>
      <c r="AQ1591" s="79"/>
    </row>
    <row r="1592" spans="13:43" x14ac:dyDescent="0.25">
      <c r="M1592" s="79"/>
      <c r="N1592" s="79"/>
      <c r="O1592" s="79"/>
      <c r="P1592" s="79"/>
      <c r="Q1592" s="79"/>
      <c r="R1592" s="79"/>
      <c r="S1592" s="79"/>
      <c r="T1592" s="79"/>
      <c r="U1592" s="79"/>
      <c r="V1592" s="79"/>
      <c r="W1592" s="79"/>
      <c r="X1592" s="79"/>
      <c r="Y1592" s="79"/>
      <c r="Z1592" s="79"/>
      <c r="AA1592" s="79"/>
      <c r="AB1592" s="79"/>
      <c r="AC1592" s="79"/>
      <c r="AD1592" s="79"/>
      <c r="AE1592" s="79"/>
      <c r="AF1592" s="79"/>
      <c r="AG1592" s="79"/>
      <c r="AH1592" s="79"/>
      <c r="AI1592" s="79"/>
      <c r="AJ1592" s="79"/>
      <c r="AK1592" s="79"/>
      <c r="AL1592" s="79"/>
      <c r="AM1592" s="79"/>
      <c r="AN1592" s="79"/>
      <c r="AO1592" s="79"/>
      <c r="AP1592" s="79"/>
      <c r="AQ1592" s="79"/>
    </row>
    <row r="1593" spans="13:43" x14ac:dyDescent="0.25">
      <c r="M1593" s="79"/>
      <c r="N1593" s="79"/>
      <c r="O1593" s="79"/>
      <c r="P1593" s="79"/>
      <c r="Q1593" s="79"/>
      <c r="R1593" s="79"/>
      <c r="S1593" s="79"/>
      <c r="T1593" s="79"/>
      <c r="U1593" s="79"/>
      <c r="V1593" s="79"/>
      <c r="W1593" s="79"/>
      <c r="X1593" s="79"/>
      <c r="Y1593" s="79"/>
      <c r="Z1593" s="79"/>
      <c r="AA1593" s="79"/>
      <c r="AB1593" s="79"/>
      <c r="AC1593" s="79"/>
      <c r="AD1593" s="79"/>
      <c r="AE1593" s="79"/>
      <c r="AF1593" s="79"/>
      <c r="AG1593" s="79"/>
      <c r="AH1593" s="79"/>
      <c r="AI1593" s="79"/>
      <c r="AJ1593" s="79"/>
      <c r="AK1593" s="79"/>
      <c r="AL1593" s="79"/>
      <c r="AM1593" s="79"/>
      <c r="AN1593" s="79"/>
      <c r="AO1593" s="79"/>
      <c r="AP1593" s="79"/>
      <c r="AQ1593" s="79"/>
    </row>
    <row r="1594" spans="13:43" x14ac:dyDescent="0.25">
      <c r="M1594" s="79"/>
      <c r="N1594" s="79"/>
      <c r="O1594" s="79"/>
      <c r="P1594" s="79"/>
      <c r="Q1594" s="79"/>
      <c r="R1594" s="79"/>
      <c r="S1594" s="79"/>
      <c r="T1594" s="79"/>
      <c r="U1594" s="79"/>
      <c r="V1594" s="79"/>
      <c r="W1594" s="79"/>
      <c r="X1594" s="79"/>
      <c r="Y1594" s="79"/>
      <c r="Z1594" s="79"/>
      <c r="AA1594" s="79"/>
      <c r="AB1594" s="79"/>
      <c r="AC1594" s="79"/>
      <c r="AD1594" s="79"/>
      <c r="AE1594" s="79"/>
      <c r="AF1594" s="79"/>
      <c r="AG1594" s="79"/>
      <c r="AH1594" s="79"/>
      <c r="AI1594" s="79"/>
      <c r="AJ1594" s="79"/>
      <c r="AK1594" s="79"/>
      <c r="AL1594" s="79"/>
      <c r="AM1594" s="79"/>
      <c r="AN1594" s="79"/>
      <c r="AO1594" s="79"/>
      <c r="AP1594" s="79"/>
      <c r="AQ1594" s="79"/>
    </row>
    <row r="1595" spans="13:43" x14ac:dyDescent="0.25">
      <c r="M1595" s="79"/>
      <c r="N1595" s="79"/>
      <c r="O1595" s="79"/>
      <c r="P1595" s="79"/>
      <c r="Q1595" s="79"/>
      <c r="R1595" s="79"/>
      <c r="S1595" s="79"/>
      <c r="T1595" s="79"/>
      <c r="U1595" s="79"/>
      <c r="V1595" s="79"/>
      <c r="W1595" s="79"/>
      <c r="X1595" s="79"/>
      <c r="Y1595" s="79"/>
      <c r="Z1595" s="79"/>
      <c r="AA1595" s="79"/>
      <c r="AB1595" s="79"/>
      <c r="AC1595" s="79"/>
      <c r="AD1595" s="79"/>
      <c r="AE1595" s="79"/>
      <c r="AF1595" s="79"/>
      <c r="AG1595" s="79"/>
      <c r="AH1595" s="79"/>
      <c r="AI1595" s="79"/>
      <c r="AJ1595" s="79"/>
      <c r="AK1595" s="79"/>
      <c r="AL1595" s="79"/>
      <c r="AM1595" s="79"/>
      <c r="AN1595" s="79"/>
      <c r="AO1595" s="79"/>
      <c r="AP1595" s="79"/>
      <c r="AQ1595" s="79"/>
    </row>
    <row r="1596" spans="13:43" x14ac:dyDescent="0.25">
      <c r="M1596" s="79"/>
      <c r="N1596" s="79"/>
      <c r="O1596" s="79"/>
      <c r="P1596" s="79"/>
      <c r="Q1596" s="79"/>
      <c r="R1596" s="79"/>
      <c r="S1596" s="79"/>
      <c r="T1596" s="79"/>
      <c r="U1596" s="79"/>
      <c r="V1596" s="79"/>
      <c r="W1596" s="79"/>
      <c r="X1596" s="79"/>
      <c r="Y1596" s="79"/>
      <c r="Z1596" s="79"/>
      <c r="AA1596" s="79"/>
      <c r="AB1596" s="79"/>
      <c r="AC1596" s="79"/>
      <c r="AD1596" s="79"/>
      <c r="AE1596" s="79"/>
      <c r="AF1596" s="79"/>
      <c r="AG1596" s="79"/>
      <c r="AH1596" s="79"/>
      <c r="AI1596" s="79"/>
      <c r="AJ1596" s="79"/>
      <c r="AK1596" s="79"/>
      <c r="AL1596" s="79"/>
      <c r="AM1596" s="79"/>
      <c r="AN1596" s="79"/>
      <c r="AO1596" s="79"/>
      <c r="AP1596" s="79"/>
      <c r="AQ1596" s="79"/>
    </row>
    <row r="1597" spans="13:43" x14ac:dyDescent="0.25">
      <c r="M1597" s="79"/>
      <c r="N1597" s="79"/>
      <c r="O1597" s="79"/>
      <c r="P1597" s="79"/>
      <c r="Q1597" s="79"/>
      <c r="R1597" s="79"/>
      <c r="S1597" s="79"/>
      <c r="T1597" s="79"/>
      <c r="U1597" s="79"/>
      <c r="V1597" s="79"/>
      <c r="W1597" s="79"/>
      <c r="X1597" s="79"/>
      <c r="Y1597" s="79"/>
      <c r="Z1597" s="79"/>
      <c r="AA1597" s="79"/>
      <c r="AB1597" s="79"/>
      <c r="AC1597" s="79"/>
      <c r="AD1597" s="79"/>
      <c r="AE1597" s="79"/>
      <c r="AF1597" s="79"/>
      <c r="AG1597" s="79"/>
      <c r="AH1597" s="79"/>
      <c r="AI1597" s="79"/>
      <c r="AJ1597" s="79"/>
      <c r="AK1597" s="79"/>
      <c r="AL1597" s="79"/>
      <c r="AM1597" s="79"/>
      <c r="AN1597" s="79"/>
      <c r="AO1597" s="79"/>
      <c r="AP1597" s="79"/>
      <c r="AQ1597" s="79"/>
    </row>
    <row r="1598" spans="13:43" x14ac:dyDescent="0.25">
      <c r="M1598" s="79"/>
      <c r="N1598" s="79"/>
      <c r="O1598" s="79"/>
      <c r="P1598" s="79"/>
      <c r="Q1598" s="79"/>
      <c r="R1598" s="79"/>
      <c r="S1598" s="79"/>
      <c r="T1598" s="79"/>
      <c r="U1598" s="79"/>
      <c r="V1598" s="79"/>
      <c r="W1598" s="79"/>
      <c r="X1598" s="79"/>
      <c r="Y1598" s="79"/>
      <c r="Z1598" s="79"/>
      <c r="AA1598" s="79"/>
      <c r="AB1598" s="79"/>
      <c r="AC1598" s="79"/>
      <c r="AD1598" s="79"/>
      <c r="AE1598" s="79"/>
      <c r="AF1598" s="79"/>
      <c r="AG1598" s="79"/>
      <c r="AH1598" s="79"/>
      <c r="AI1598" s="79"/>
      <c r="AJ1598" s="79"/>
      <c r="AK1598" s="79"/>
      <c r="AL1598" s="79"/>
      <c r="AM1598" s="79"/>
      <c r="AN1598" s="79"/>
      <c r="AO1598" s="79"/>
      <c r="AP1598" s="79"/>
      <c r="AQ1598" s="79"/>
    </row>
    <row r="1599" spans="13:43" x14ac:dyDescent="0.25">
      <c r="M1599" s="79"/>
      <c r="N1599" s="79"/>
      <c r="O1599" s="79"/>
      <c r="P1599" s="79"/>
      <c r="Q1599" s="79"/>
      <c r="R1599" s="79"/>
      <c r="S1599" s="79"/>
      <c r="T1599" s="79"/>
      <c r="U1599" s="79"/>
      <c r="V1599" s="79"/>
      <c r="W1599" s="79"/>
      <c r="X1599" s="79"/>
      <c r="Y1599" s="79"/>
      <c r="Z1599" s="79"/>
      <c r="AA1599" s="79"/>
      <c r="AB1599" s="79"/>
      <c r="AC1599" s="79"/>
      <c r="AD1599" s="79"/>
      <c r="AE1599" s="79"/>
      <c r="AF1599" s="79"/>
      <c r="AG1599" s="79"/>
      <c r="AH1599" s="79"/>
      <c r="AI1599" s="79"/>
      <c r="AJ1599" s="79"/>
      <c r="AK1599" s="79"/>
      <c r="AL1599" s="79"/>
      <c r="AM1599" s="79"/>
      <c r="AN1599" s="79"/>
      <c r="AO1599" s="79"/>
      <c r="AP1599" s="79"/>
      <c r="AQ1599" s="79"/>
    </row>
    <row r="1600" spans="13:43" x14ac:dyDescent="0.25">
      <c r="M1600" s="79"/>
      <c r="N1600" s="79"/>
      <c r="O1600" s="79"/>
      <c r="P1600" s="79"/>
      <c r="Q1600" s="79"/>
      <c r="R1600" s="79"/>
      <c r="S1600" s="79"/>
      <c r="T1600" s="79"/>
      <c r="U1600" s="79"/>
      <c r="V1600" s="79"/>
      <c r="W1600" s="79"/>
      <c r="X1600" s="79"/>
      <c r="Y1600" s="79"/>
      <c r="Z1600" s="79"/>
      <c r="AA1600" s="79"/>
      <c r="AB1600" s="79"/>
      <c r="AC1600" s="79"/>
      <c r="AD1600" s="79"/>
      <c r="AE1600" s="79"/>
      <c r="AF1600" s="79"/>
      <c r="AG1600" s="79"/>
      <c r="AH1600" s="79"/>
      <c r="AI1600" s="79"/>
      <c r="AJ1600" s="79"/>
      <c r="AK1600" s="79"/>
      <c r="AL1600" s="79"/>
      <c r="AM1600" s="79"/>
      <c r="AN1600" s="79"/>
      <c r="AO1600" s="79"/>
      <c r="AP1600" s="79"/>
      <c r="AQ1600" s="79"/>
    </row>
    <row r="1601" spans="13:43" x14ac:dyDescent="0.25">
      <c r="M1601" s="79"/>
      <c r="N1601" s="79"/>
      <c r="O1601" s="79"/>
      <c r="P1601" s="79"/>
      <c r="Q1601" s="79"/>
      <c r="R1601" s="79"/>
      <c r="S1601" s="79"/>
      <c r="T1601" s="79"/>
      <c r="U1601" s="79"/>
      <c r="V1601" s="79"/>
      <c r="W1601" s="79"/>
      <c r="X1601" s="79"/>
      <c r="Y1601" s="79"/>
      <c r="Z1601" s="79"/>
      <c r="AA1601" s="79"/>
      <c r="AB1601" s="79"/>
      <c r="AC1601" s="79"/>
      <c r="AD1601" s="79"/>
      <c r="AE1601" s="79"/>
      <c r="AF1601" s="79"/>
      <c r="AG1601" s="79"/>
      <c r="AH1601" s="79"/>
      <c r="AI1601" s="79"/>
      <c r="AJ1601" s="79"/>
      <c r="AK1601" s="79"/>
      <c r="AL1601" s="79"/>
      <c r="AM1601" s="79"/>
      <c r="AN1601" s="79"/>
      <c r="AO1601" s="79"/>
      <c r="AP1601" s="79"/>
      <c r="AQ1601" s="79"/>
    </row>
    <row r="1602" spans="13:43" x14ac:dyDescent="0.25">
      <c r="M1602" s="79"/>
      <c r="N1602" s="79"/>
      <c r="O1602" s="79"/>
      <c r="P1602" s="79"/>
      <c r="Q1602" s="79"/>
      <c r="R1602" s="79"/>
      <c r="S1602" s="79"/>
      <c r="T1602" s="79"/>
      <c r="U1602" s="79"/>
      <c r="V1602" s="79"/>
      <c r="W1602" s="79"/>
      <c r="X1602" s="79"/>
      <c r="Y1602" s="79"/>
      <c r="Z1602" s="79"/>
      <c r="AA1602" s="79"/>
      <c r="AB1602" s="79"/>
      <c r="AC1602" s="79"/>
      <c r="AD1602" s="79"/>
      <c r="AE1602" s="79"/>
      <c r="AF1602" s="79"/>
      <c r="AG1602" s="79"/>
      <c r="AH1602" s="79"/>
      <c r="AI1602" s="79"/>
      <c r="AJ1602" s="79"/>
      <c r="AK1602" s="79"/>
      <c r="AL1602" s="79"/>
      <c r="AM1602" s="79"/>
      <c r="AN1602" s="79"/>
      <c r="AO1602" s="79"/>
      <c r="AP1602" s="79"/>
      <c r="AQ1602" s="79"/>
    </row>
    <row r="1603" spans="13:43" x14ac:dyDescent="0.25">
      <c r="M1603" s="79"/>
      <c r="N1603" s="79"/>
      <c r="O1603" s="79"/>
      <c r="P1603" s="79"/>
      <c r="Q1603" s="79"/>
      <c r="R1603" s="79"/>
      <c r="S1603" s="79"/>
      <c r="T1603" s="79"/>
      <c r="U1603" s="79"/>
      <c r="V1603" s="79"/>
      <c r="W1603" s="79"/>
      <c r="X1603" s="79"/>
      <c r="Y1603" s="79"/>
      <c r="Z1603" s="79"/>
      <c r="AA1603" s="79"/>
      <c r="AB1603" s="79"/>
      <c r="AC1603" s="79"/>
      <c r="AD1603" s="79"/>
      <c r="AE1603" s="79"/>
      <c r="AF1603" s="79"/>
      <c r="AG1603" s="79"/>
      <c r="AH1603" s="79"/>
      <c r="AI1603" s="79"/>
      <c r="AJ1603" s="79"/>
      <c r="AK1603" s="79"/>
      <c r="AL1603" s="79"/>
      <c r="AM1603" s="79"/>
      <c r="AN1603" s="79"/>
      <c r="AO1603" s="79"/>
      <c r="AP1603" s="79"/>
      <c r="AQ1603" s="79"/>
    </row>
    <row r="1604" spans="13:43" x14ac:dyDescent="0.25">
      <c r="M1604" s="79"/>
      <c r="N1604" s="79"/>
      <c r="O1604" s="79"/>
      <c r="P1604" s="79"/>
      <c r="Q1604" s="79"/>
      <c r="R1604" s="79"/>
      <c r="S1604" s="79"/>
      <c r="T1604" s="79"/>
      <c r="U1604" s="79"/>
      <c r="V1604" s="79"/>
      <c r="W1604" s="79"/>
      <c r="X1604" s="79"/>
      <c r="Y1604" s="79"/>
      <c r="Z1604" s="79"/>
      <c r="AA1604" s="79"/>
      <c r="AB1604" s="79"/>
      <c r="AC1604" s="79"/>
      <c r="AD1604" s="79"/>
      <c r="AE1604" s="79"/>
      <c r="AF1604" s="79"/>
      <c r="AG1604" s="79"/>
      <c r="AH1604" s="79"/>
      <c r="AI1604" s="79"/>
      <c r="AJ1604" s="79"/>
      <c r="AK1604" s="79"/>
      <c r="AL1604" s="79"/>
      <c r="AM1604" s="79"/>
      <c r="AN1604" s="79"/>
      <c r="AO1604" s="79"/>
      <c r="AP1604" s="79"/>
      <c r="AQ1604" s="79"/>
    </row>
    <row r="1605" spans="13:43" x14ac:dyDescent="0.25">
      <c r="M1605" s="79"/>
      <c r="N1605" s="79"/>
      <c r="O1605" s="79"/>
      <c r="P1605" s="79"/>
      <c r="Q1605" s="79"/>
      <c r="R1605" s="79"/>
      <c r="S1605" s="79"/>
      <c r="T1605" s="79"/>
      <c r="U1605" s="79"/>
      <c r="V1605" s="79"/>
      <c r="W1605" s="79"/>
      <c r="X1605" s="79"/>
      <c r="Y1605" s="79"/>
      <c r="Z1605" s="79"/>
      <c r="AA1605" s="79"/>
      <c r="AB1605" s="79"/>
      <c r="AC1605" s="79"/>
      <c r="AD1605" s="79"/>
      <c r="AE1605" s="79"/>
      <c r="AF1605" s="79"/>
      <c r="AG1605" s="79"/>
      <c r="AH1605" s="79"/>
      <c r="AI1605" s="79"/>
      <c r="AJ1605" s="79"/>
      <c r="AK1605" s="79"/>
      <c r="AL1605" s="79"/>
      <c r="AM1605" s="79"/>
      <c r="AN1605" s="79"/>
      <c r="AO1605" s="79"/>
      <c r="AP1605" s="79"/>
      <c r="AQ1605" s="79"/>
    </row>
    <row r="1606" spans="13:43" x14ac:dyDescent="0.25">
      <c r="M1606" s="79"/>
      <c r="N1606" s="79"/>
      <c r="O1606" s="79"/>
      <c r="P1606" s="79"/>
      <c r="Q1606" s="79"/>
      <c r="R1606" s="79"/>
      <c r="S1606" s="79"/>
      <c r="T1606" s="79"/>
      <c r="U1606" s="79"/>
      <c r="V1606" s="79"/>
      <c r="W1606" s="79"/>
      <c r="X1606" s="79"/>
      <c r="Y1606" s="79"/>
      <c r="Z1606" s="79"/>
      <c r="AA1606" s="79"/>
      <c r="AB1606" s="79"/>
      <c r="AC1606" s="79"/>
      <c r="AD1606" s="79"/>
      <c r="AE1606" s="79"/>
      <c r="AF1606" s="79"/>
      <c r="AG1606" s="79"/>
      <c r="AH1606" s="79"/>
      <c r="AI1606" s="79"/>
      <c r="AJ1606" s="79"/>
      <c r="AK1606" s="79"/>
      <c r="AL1606" s="79"/>
      <c r="AM1606" s="79"/>
      <c r="AN1606" s="79"/>
      <c r="AO1606" s="79"/>
      <c r="AP1606" s="79"/>
      <c r="AQ1606" s="79"/>
    </row>
    <row r="1607" spans="13:43" x14ac:dyDescent="0.25">
      <c r="M1607" s="79"/>
      <c r="N1607" s="79"/>
      <c r="O1607" s="79"/>
      <c r="P1607" s="79"/>
      <c r="Q1607" s="79"/>
      <c r="R1607" s="79"/>
      <c r="S1607" s="79"/>
      <c r="T1607" s="79"/>
      <c r="U1607" s="79"/>
      <c r="V1607" s="79"/>
      <c r="W1607" s="79"/>
      <c r="X1607" s="79"/>
      <c r="Y1607" s="79"/>
      <c r="Z1607" s="79"/>
      <c r="AA1607" s="79"/>
      <c r="AB1607" s="79"/>
      <c r="AC1607" s="79"/>
      <c r="AD1607" s="79"/>
      <c r="AE1607" s="79"/>
      <c r="AF1607" s="79"/>
      <c r="AG1607" s="79"/>
      <c r="AH1607" s="79"/>
      <c r="AI1607" s="79"/>
      <c r="AJ1607" s="79"/>
      <c r="AK1607" s="79"/>
      <c r="AL1607" s="79"/>
      <c r="AM1607" s="79"/>
      <c r="AN1607" s="79"/>
      <c r="AO1607" s="79"/>
      <c r="AP1607" s="79"/>
      <c r="AQ1607" s="79"/>
    </row>
    <row r="1608" spans="13:43" x14ac:dyDescent="0.25">
      <c r="M1608" s="79"/>
      <c r="N1608" s="79"/>
      <c r="O1608" s="79"/>
      <c r="P1608" s="79"/>
      <c r="Q1608" s="79"/>
      <c r="R1608" s="79"/>
      <c r="S1608" s="79"/>
      <c r="T1608" s="79"/>
      <c r="U1608" s="79"/>
      <c r="V1608" s="79"/>
      <c r="W1608" s="79"/>
      <c r="X1608" s="79"/>
      <c r="Y1608" s="79"/>
      <c r="Z1608" s="79"/>
      <c r="AA1608" s="79"/>
      <c r="AB1608" s="79"/>
      <c r="AC1608" s="79"/>
      <c r="AD1608" s="79"/>
      <c r="AE1608" s="79"/>
      <c r="AF1608" s="79"/>
      <c r="AG1608" s="79"/>
      <c r="AH1608" s="79"/>
      <c r="AI1608" s="79"/>
      <c r="AJ1608" s="79"/>
      <c r="AK1608" s="79"/>
      <c r="AL1608" s="79"/>
      <c r="AM1608" s="79"/>
      <c r="AN1608" s="79"/>
      <c r="AO1608" s="79"/>
      <c r="AP1608" s="79"/>
      <c r="AQ1608" s="79"/>
    </row>
    <row r="1609" spans="13:43" x14ac:dyDescent="0.25">
      <c r="M1609" s="79"/>
      <c r="N1609" s="79"/>
      <c r="O1609" s="79"/>
      <c r="P1609" s="79"/>
      <c r="Q1609" s="79"/>
      <c r="R1609" s="79"/>
      <c r="S1609" s="79"/>
      <c r="T1609" s="79"/>
      <c r="U1609" s="79"/>
      <c r="V1609" s="79"/>
      <c r="W1609" s="79"/>
      <c r="X1609" s="79"/>
      <c r="Y1609" s="79"/>
      <c r="Z1609" s="79"/>
      <c r="AA1609" s="79"/>
      <c r="AB1609" s="79"/>
      <c r="AC1609" s="79"/>
      <c r="AD1609" s="79"/>
      <c r="AE1609" s="79"/>
      <c r="AF1609" s="79"/>
      <c r="AG1609" s="79"/>
      <c r="AH1609" s="79"/>
      <c r="AI1609" s="79"/>
      <c r="AJ1609" s="79"/>
      <c r="AK1609" s="79"/>
      <c r="AL1609" s="79"/>
      <c r="AM1609" s="79"/>
      <c r="AN1609" s="79"/>
      <c r="AO1609" s="79"/>
      <c r="AP1609" s="79"/>
      <c r="AQ1609" s="79"/>
    </row>
    <row r="1610" spans="13:43" x14ac:dyDescent="0.25">
      <c r="M1610" s="79"/>
      <c r="N1610" s="79"/>
      <c r="O1610" s="79"/>
      <c r="P1610" s="79"/>
      <c r="Q1610" s="79"/>
      <c r="R1610" s="79"/>
      <c r="S1610" s="79"/>
      <c r="T1610" s="79"/>
      <c r="U1610" s="79"/>
      <c r="V1610" s="79"/>
      <c r="W1610" s="79"/>
      <c r="X1610" s="79"/>
      <c r="Y1610" s="79"/>
      <c r="Z1610" s="79"/>
      <c r="AA1610" s="79"/>
      <c r="AB1610" s="79"/>
      <c r="AC1610" s="79"/>
      <c r="AD1610" s="79"/>
      <c r="AE1610" s="79"/>
      <c r="AF1610" s="79"/>
      <c r="AG1610" s="79"/>
      <c r="AH1610" s="79"/>
      <c r="AI1610" s="79"/>
      <c r="AJ1610" s="79"/>
      <c r="AK1610" s="79"/>
      <c r="AL1610" s="79"/>
      <c r="AM1610" s="79"/>
      <c r="AN1610" s="79"/>
      <c r="AO1610" s="79"/>
      <c r="AP1610" s="79"/>
      <c r="AQ1610" s="79"/>
    </row>
    <row r="1611" spans="13:43" x14ac:dyDescent="0.25">
      <c r="M1611" s="79"/>
      <c r="N1611" s="79"/>
      <c r="O1611" s="79"/>
      <c r="P1611" s="79"/>
      <c r="Q1611" s="79"/>
      <c r="R1611" s="79"/>
      <c r="S1611" s="79"/>
      <c r="T1611" s="79"/>
      <c r="U1611" s="79"/>
      <c r="V1611" s="79"/>
      <c r="W1611" s="79"/>
      <c r="X1611" s="79"/>
      <c r="Y1611" s="79"/>
      <c r="Z1611" s="79"/>
      <c r="AA1611" s="79"/>
      <c r="AB1611" s="79"/>
      <c r="AC1611" s="79"/>
      <c r="AD1611" s="79"/>
      <c r="AE1611" s="79"/>
      <c r="AF1611" s="79"/>
      <c r="AG1611" s="79"/>
      <c r="AH1611" s="79"/>
      <c r="AI1611" s="79"/>
      <c r="AJ1611" s="79"/>
      <c r="AK1611" s="79"/>
      <c r="AL1611" s="79"/>
      <c r="AM1611" s="79"/>
      <c r="AN1611" s="79"/>
      <c r="AO1611" s="79"/>
      <c r="AP1611" s="79"/>
      <c r="AQ1611" s="79"/>
    </row>
    <row r="1612" spans="13:43" x14ac:dyDescent="0.25">
      <c r="M1612" s="79"/>
      <c r="N1612" s="79"/>
      <c r="O1612" s="79"/>
      <c r="P1612" s="79"/>
      <c r="Q1612" s="79"/>
      <c r="R1612" s="79"/>
      <c r="S1612" s="79"/>
      <c r="T1612" s="79"/>
      <c r="U1612" s="79"/>
      <c r="V1612" s="79"/>
      <c r="W1612" s="79"/>
      <c r="X1612" s="79"/>
      <c r="Y1612" s="79"/>
      <c r="Z1612" s="79"/>
      <c r="AA1612" s="79"/>
      <c r="AB1612" s="79"/>
      <c r="AC1612" s="79"/>
      <c r="AD1612" s="79"/>
      <c r="AE1612" s="79"/>
      <c r="AF1612" s="79"/>
      <c r="AG1612" s="79"/>
      <c r="AH1612" s="79"/>
      <c r="AI1612" s="79"/>
      <c r="AJ1612" s="79"/>
      <c r="AK1612" s="79"/>
      <c r="AL1612" s="79"/>
      <c r="AM1612" s="79"/>
      <c r="AN1612" s="79"/>
      <c r="AO1612" s="79"/>
      <c r="AP1612" s="79"/>
      <c r="AQ1612" s="79"/>
    </row>
    <row r="1613" spans="13:43" x14ac:dyDescent="0.25">
      <c r="M1613" s="79"/>
      <c r="N1613" s="79"/>
      <c r="O1613" s="79"/>
      <c r="P1613" s="79"/>
      <c r="Q1613" s="79"/>
      <c r="R1613" s="79"/>
      <c r="S1613" s="79"/>
      <c r="T1613" s="79"/>
      <c r="U1613" s="79"/>
      <c r="V1613" s="79"/>
      <c r="W1613" s="79"/>
      <c r="X1613" s="79"/>
      <c r="Y1613" s="79"/>
      <c r="Z1613" s="79"/>
      <c r="AA1613" s="79"/>
      <c r="AB1613" s="79"/>
      <c r="AC1613" s="79"/>
      <c r="AD1613" s="79"/>
      <c r="AE1613" s="79"/>
      <c r="AF1613" s="79"/>
      <c r="AG1613" s="79"/>
      <c r="AH1613" s="79"/>
      <c r="AI1613" s="79"/>
      <c r="AJ1613" s="79"/>
      <c r="AK1613" s="79"/>
      <c r="AL1613" s="79"/>
      <c r="AM1613" s="79"/>
      <c r="AN1613" s="79"/>
      <c r="AO1613" s="79"/>
      <c r="AP1613" s="79"/>
      <c r="AQ1613" s="79"/>
    </row>
    <row r="1614" spans="13:43" x14ac:dyDescent="0.25">
      <c r="M1614" s="79"/>
      <c r="N1614" s="79"/>
      <c r="O1614" s="79"/>
      <c r="P1614" s="79"/>
      <c r="Q1614" s="79"/>
      <c r="R1614" s="79"/>
      <c r="S1614" s="79"/>
      <c r="T1614" s="79"/>
      <c r="U1614" s="79"/>
      <c r="V1614" s="79"/>
      <c r="W1614" s="79"/>
      <c r="X1614" s="79"/>
      <c r="Y1614" s="79"/>
      <c r="Z1614" s="79"/>
      <c r="AA1614" s="79"/>
      <c r="AB1614" s="79"/>
      <c r="AC1614" s="79"/>
      <c r="AD1614" s="79"/>
      <c r="AE1614" s="79"/>
      <c r="AF1614" s="79"/>
      <c r="AG1614" s="79"/>
      <c r="AH1614" s="79"/>
      <c r="AI1614" s="79"/>
      <c r="AJ1614" s="79"/>
      <c r="AK1614" s="79"/>
      <c r="AL1614" s="79"/>
      <c r="AM1614" s="79"/>
      <c r="AN1614" s="79"/>
      <c r="AO1614" s="79"/>
      <c r="AP1614" s="79"/>
      <c r="AQ1614" s="79"/>
    </row>
    <row r="1615" spans="13:43" x14ac:dyDescent="0.25">
      <c r="M1615" s="79"/>
      <c r="N1615" s="79"/>
      <c r="O1615" s="79"/>
      <c r="P1615" s="79"/>
      <c r="Q1615" s="79"/>
      <c r="R1615" s="79"/>
      <c r="S1615" s="79"/>
      <c r="T1615" s="79"/>
      <c r="U1615" s="79"/>
      <c r="V1615" s="79"/>
      <c r="W1615" s="79"/>
      <c r="X1615" s="79"/>
      <c r="Y1615" s="79"/>
      <c r="Z1615" s="79"/>
      <c r="AA1615" s="79"/>
      <c r="AB1615" s="79"/>
      <c r="AC1615" s="79"/>
      <c r="AD1615" s="79"/>
      <c r="AE1615" s="79"/>
      <c r="AF1615" s="79"/>
      <c r="AG1615" s="79"/>
      <c r="AH1615" s="79"/>
      <c r="AI1615" s="79"/>
      <c r="AJ1615" s="79"/>
      <c r="AK1615" s="79"/>
      <c r="AL1615" s="79"/>
      <c r="AM1615" s="79"/>
      <c r="AN1615" s="79"/>
      <c r="AO1615" s="79"/>
      <c r="AP1615" s="79"/>
      <c r="AQ1615" s="79"/>
    </row>
    <row r="1616" spans="13:43" x14ac:dyDescent="0.25">
      <c r="M1616" s="79"/>
      <c r="N1616" s="79"/>
      <c r="O1616" s="79"/>
      <c r="P1616" s="79"/>
      <c r="Q1616" s="79"/>
      <c r="R1616" s="79"/>
      <c r="S1616" s="79"/>
      <c r="T1616" s="79"/>
      <c r="U1616" s="79"/>
      <c r="V1616" s="79"/>
      <c r="W1616" s="79"/>
      <c r="X1616" s="79"/>
      <c r="Y1616" s="79"/>
      <c r="Z1616" s="79"/>
      <c r="AA1616" s="79"/>
      <c r="AB1616" s="79"/>
      <c r="AC1616" s="79"/>
      <c r="AD1616" s="79"/>
      <c r="AE1616" s="79"/>
      <c r="AF1616" s="79"/>
      <c r="AG1616" s="79"/>
      <c r="AH1616" s="79"/>
      <c r="AI1616" s="79"/>
      <c r="AJ1616" s="79"/>
      <c r="AK1616" s="79"/>
      <c r="AL1616" s="79"/>
      <c r="AM1616" s="79"/>
      <c r="AN1616" s="79"/>
      <c r="AO1616" s="79"/>
      <c r="AP1616" s="79"/>
      <c r="AQ1616" s="79"/>
    </row>
    <row r="1617" spans="13:43" x14ac:dyDescent="0.25">
      <c r="M1617" s="79"/>
      <c r="N1617" s="79"/>
      <c r="O1617" s="79"/>
      <c r="P1617" s="79"/>
      <c r="Q1617" s="79"/>
      <c r="R1617" s="79"/>
      <c r="S1617" s="79"/>
      <c r="T1617" s="79"/>
      <c r="U1617" s="79"/>
      <c r="V1617" s="79"/>
      <c r="W1617" s="79"/>
      <c r="X1617" s="79"/>
      <c r="Y1617" s="79"/>
      <c r="Z1617" s="79"/>
      <c r="AA1617" s="79"/>
      <c r="AB1617" s="79"/>
      <c r="AC1617" s="79"/>
      <c r="AD1617" s="79"/>
      <c r="AE1617" s="79"/>
      <c r="AF1617" s="79"/>
      <c r="AG1617" s="79"/>
      <c r="AH1617" s="79"/>
      <c r="AI1617" s="79"/>
      <c r="AJ1617" s="79"/>
      <c r="AK1617" s="79"/>
      <c r="AL1617" s="79"/>
      <c r="AM1617" s="79"/>
      <c r="AN1617" s="79"/>
      <c r="AO1617" s="79"/>
      <c r="AP1617" s="79"/>
      <c r="AQ1617" s="79"/>
    </row>
    <row r="1618" spans="13:43" x14ac:dyDescent="0.25">
      <c r="M1618" s="79"/>
      <c r="N1618" s="79"/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79"/>
      <c r="Z1618" s="79"/>
      <c r="AA1618" s="79"/>
      <c r="AB1618" s="79"/>
      <c r="AC1618" s="79"/>
      <c r="AD1618" s="79"/>
      <c r="AE1618" s="79"/>
      <c r="AF1618" s="79"/>
      <c r="AG1618" s="79"/>
      <c r="AH1618" s="79"/>
      <c r="AI1618" s="79"/>
      <c r="AJ1618" s="79"/>
      <c r="AK1618" s="79"/>
      <c r="AL1618" s="79"/>
      <c r="AM1618" s="79"/>
      <c r="AN1618" s="79"/>
      <c r="AO1618" s="79"/>
      <c r="AP1618" s="79"/>
      <c r="AQ1618" s="79"/>
    </row>
    <row r="1619" spans="13:43" x14ac:dyDescent="0.25">
      <c r="M1619" s="79"/>
      <c r="N1619" s="79"/>
      <c r="O1619" s="79"/>
      <c r="P1619" s="79"/>
      <c r="Q1619" s="79"/>
      <c r="R1619" s="79"/>
      <c r="S1619" s="79"/>
      <c r="T1619" s="79"/>
      <c r="U1619" s="79"/>
      <c r="V1619" s="79"/>
      <c r="W1619" s="79"/>
      <c r="X1619" s="79"/>
      <c r="Y1619" s="79"/>
      <c r="Z1619" s="79"/>
      <c r="AA1619" s="79"/>
      <c r="AB1619" s="79"/>
      <c r="AC1619" s="79"/>
      <c r="AD1619" s="79"/>
      <c r="AE1619" s="79"/>
      <c r="AF1619" s="79"/>
      <c r="AG1619" s="79"/>
      <c r="AH1619" s="79"/>
      <c r="AI1619" s="79"/>
      <c r="AJ1619" s="79"/>
      <c r="AK1619" s="79"/>
      <c r="AL1619" s="79"/>
      <c r="AM1619" s="79"/>
      <c r="AN1619" s="79"/>
      <c r="AO1619" s="79"/>
      <c r="AP1619" s="79"/>
      <c r="AQ1619" s="79"/>
    </row>
    <row r="1620" spans="13:43" x14ac:dyDescent="0.25">
      <c r="M1620" s="79"/>
      <c r="N1620" s="79"/>
      <c r="O1620" s="79"/>
      <c r="P1620" s="79"/>
      <c r="Q1620" s="79"/>
      <c r="R1620" s="79"/>
      <c r="S1620" s="79"/>
      <c r="T1620" s="79"/>
      <c r="U1620" s="79"/>
      <c r="V1620" s="79"/>
      <c r="W1620" s="79"/>
      <c r="X1620" s="79"/>
      <c r="Y1620" s="79"/>
      <c r="Z1620" s="79"/>
      <c r="AA1620" s="79"/>
      <c r="AB1620" s="79"/>
      <c r="AC1620" s="79"/>
      <c r="AD1620" s="79"/>
      <c r="AE1620" s="79"/>
      <c r="AF1620" s="79"/>
      <c r="AG1620" s="79"/>
      <c r="AH1620" s="79"/>
      <c r="AI1620" s="79"/>
      <c r="AJ1620" s="79"/>
      <c r="AK1620" s="79"/>
      <c r="AL1620" s="79"/>
      <c r="AM1620" s="79"/>
      <c r="AN1620" s="79"/>
      <c r="AO1620" s="79"/>
      <c r="AP1620" s="79"/>
      <c r="AQ1620" s="79"/>
    </row>
    <row r="1621" spans="13:43" x14ac:dyDescent="0.25">
      <c r="M1621" s="79"/>
      <c r="N1621" s="79"/>
      <c r="O1621" s="79"/>
      <c r="P1621" s="79"/>
      <c r="Q1621" s="79"/>
      <c r="R1621" s="79"/>
      <c r="S1621" s="79"/>
      <c r="T1621" s="79"/>
      <c r="U1621" s="79"/>
      <c r="V1621" s="79"/>
      <c r="W1621" s="79"/>
      <c r="X1621" s="79"/>
      <c r="Y1621" s="79"/>
      <c r="Z1621" s="79"/>
      <c r="AA1621" s="79"/>
      <c r="AB1621" s="79"/>
      <c r="AC1621" s="79"/>
      <c r="AD1621" s="79"/>
      <c r="AE1621" s="79"/>
      <c r="AF1621" s="79"/>
      <c r="AG1621" s="79"/>
      <c r="AH1621" s="79"/>
      <c r="AI1621" s="79"/>
      <c r="AJ1621" s="79"/>
      <c r="AK1621" s="79"/>
      <c r="AL1621" s="79"/>
      <c r="AM1621" s="79"/>
      <c r="AN1621" s="79"/>
      <c r="AO1621" s="79"/>
      <c r="AP1621" s="79"/>
      <c r="AQ1621" s="79"/>
    </row>
    <row r="1622" spans="13:43" x14ac:dyDescent="0.25">
      <c r="M1622" s="79"/>
      <c r="N1622" s="79"/>
      <c r="O1622" s="79"/>
      <c r="P1622" s="79"/>
      <c r="Q1622" s="79"/>
      <c r="R1622" s="79"/>
      <c r="S1622" s="79"/>
      <c r="T1622" s="79"/>
      <c r="U1622" s="79"/>
      <c r="V1622" s="79"/>
      <c r="W1622" s="79"/>
      <c r="X1622" s="79"/>
      <c r="Y1622" s="79"/>
      <c r="Z1622" s="79"/>
      <c r="AA1622" s="79"/>
      <c r="AB1622" s="79"/>
      <c r="AC1622" s="79"/>
      <c r="AD1622" s="79"/>
      <c r="AE1622" s="79"/>
      <c r="AF1622" s="79"/>
      <c r="AG1622" s="79"/>
      <c r="AH1622" s="79"/>
      <c r="AI1622" s="79"/>
      <c r="AJ1622" s="79"/>
      <c r="AK1622" s="79"/>
      <c r="AL1622" s="79"/>
      <c r="AM1622" s="79"/>
      <c r="AN1622" s="79"/>
      <c r="AO1622" s="79"/>
      <c r="AP1622" s="79"/>
      <c r="AQ1622" s="79"/>
    </row>
    <row r="1623" spans="13:43" x14ac:dyDescent="0.25">
      <c r="M1623" s="79"/>
      <c r="N1623" s="79"/>
      <c r="O1623" s="79"/>
      <c r="P1623" s="79"/>
      <c r="Q1623" s="79"/>
      <c r="R1623" s="79"/>
      <c r="S1623" s="79"/>
      <c r="T1623" s="79"/>
      <c r="U1623" s="79"/>
      <c r="V1623" s="79"/>
      <c r="W1623" s="79"/>
      <c r="X1623" s="79"/>
      <c r="Y1623" s="79"/>
      <c r="Z1623" s="79"/>
      <c r="AA1623" s="79"/>
      <c r="AB1623" s="79"/>
      <c r="AC1623" s="79"/>
      <c r="AD1623" s="79"/>
      <c r="AE1623" s="79"/>
      <c r="AF1623" s="79"/>
      <c r="AG1623" s="79"/>
      <c r="AH1623" s="79"/>
      <c r="AI1623" s="79"/>
      <c r="AJ1623" s="79"/>
      <c r="AK1623" s="79"/>
      <c r="AL1623" s="79"/>
      <c r="AM1623" s="79"/>
      <c r="AN1623" s="79"/>
      <c r="AO1623" s="79"/>
      <c r="AP1623" s="79"/>
      <c r="AQ1623" s="79"/>
    </row>
    <row r="1624" spans="13:43" x14ac:dyDescent="0.25">
      <c r="M1624" s="79"/>
      <c r="N1624" s="79"/>
      <c r="O1624" s="79"/>
      <c r="P1624" s="79"/>
      <c r="Q1624" s="79"/>
      <c r="R1624" s="79"/>
      <c r="S1624" s="79"/>
      <c r="T1624" s="79"/>
      <c r="U1624" s="79"/>
      <c r="V1624" s="79"/>
      <c r="W1624" s="79"/>
      <c r="X1624" s="79"/>
      <c r="Y1624" s="79"/>
      <c r="Z1624" s="79"/>
      <c r="AA1624" s="79"/>
      <c r="AB1624" s="79"/>
      <c r="AC1624" s="79"/>
      <c r="AD1624" s="79"/>
      <c r="AE1624" s="79"/>
      <c r="AF1624" s="79"/>
      <c r="AG1624" s="79"/>
      <c r="AH1624" s="79"/>
      <c r="AI1624" s="79"/>
      <c r="AJ1624" s="79"/>
      <c r="AK1624" s="79"/>
      <c r="AL1624" s="79"/>
      <c r="AM1624" s="79"/>
      <c r="AN1624" s="79"/>
      <c r="AO1624" s="79"/>
      <c r="AP1624" s="79"/>
      <c r="AQ1624" s="79"/>
    </row>
    <row r="1625" spans="13:43" x14ac:dyDescent="0.25">
      <c r="M1625" s="79"/>
      <c r="N1625" s="79"/>
      <c r="O1625" s="79"/>
      <c r="P1625" s="79"/>
      <c r="Q1625" s="79"/>
      <c r="R1625" s="79"/>
      <c r="S1625" s="79"/>
      <c r="T1625" s="79"/>
      <c r="U1625" s="79"/>
      <c r="V1625" s="79"/>
      <c r="W1625" s="79"/>
      <c r="X1625" s="79"/>
      <c r="Y1625" s="79"/>
      <c r="Z1625" s="79"/>
      <c r="AA1625" s="79"/>
      <c r="AB1625" s="79"/>
      <c r="AC1625" s="79"/>
      <c r="AD1625" s="79"/>
      <c r="AE1625" s="79"/>
      <c r="AF1625" s="79"/>
      <c r="AG1625" s="79"/>
      <c r="AH1625" s="79"/>
      <c r="AI1625" s="79"/>
      <c r="AJ1625" s="79"/>
      <c r="AK1625" s="79"/>
      <c r="AL1625" s="79"/>
      <c r="AM1625" s="79"/>
      <c r="AN1625" s="79"/>
      <c r="AO1625" s="79"/>
      <c r="AP1625" s="79"/>
      <c r="AQ1625" s="79"/>
    </row>
    <row r="1626" spans="13:43" x14ac:dyDescent="0.25">
      <c r="M1626" s="79"/>
      <c r="N1626" s="79"/>
      <c r="O1626" s="79"/>
      <c r="P1626" s="79"/>
      <c r="Q1626" s="79"/>
      <c r="R1626" s="79"/>
      <c r="S1626" s="79"/>
      <c r="T1626" s="79"/>
      <c r="U1626" s="79"/>
      <c r="V1626" s="79"/>
      <c r="W1626" s="79"/>
      <c r="X1626" s="79"/>
      <c r="Y1626" s="79"/>
      <c r="Z1626" s="79"/>
      <c r="AA1626" s="79"/>
      <c r="AB1626" s="79"/>
      <c r="AC1626" s="79"/>
      <c r="AD1626" s="79"/>
      <c r="AE1626" s="79"/>
      <c r="AF1626" s="79"/>
      <c r="AG1626" s="79"/>
      <c r="AH1626" s="79"/>
      <c r="AI1626" s="79"/>
      <c r="AJ1626" s="79"/>
      <c r="AK1626" s="79"/>
      <c r="AL1626" s="79"/>
      <c r="AM1626" s="79"/>
      <c r="AN1626" s="79"/>
      <c r="AO1626" s="79"/>
      <c r="AP1626" s="79"/>
      <c r="AQ1626" s="79"/>
    </row>
    <row r="1627" spans="13:43" x14ac:dyDescent="0.25">
      <c r="M1627" s="79"/>
      <c r="N1627" s="79"/>
      <c r="O1627" s="79"/>
      <c r="P1627" s="79"/>
      <c r="Q1627" s="79"/>
      <c r="R1627" s="79"/>
      <c r="S1627" s="79"/>
      <c r="T1627" s="79"/>
      <c r="U1627" s="79"/>
      <c r="V1627" s="79"/>
      <c r="W1627" s="79"/>
      <c r="X1627" s="79"/>
      <c r="Y1627" s="79"/>
      <c r="Z1627" s="79"/>
      <c r="AA1627" s="79"/>
      <c r="AB1627" s="79"/>
      <c r="AC1627" s="79"/>
      <c r="AD1627" s="79"/>
      <c r="AE1627" s="79"/>
      <c r="AF1627" s="79"/>
      <c r="AG1627" s="79"/>
      <c r="AH1627" s="79"/>
      <c r="AI1627" s="79"/>
      <c r="AJ1627" s="79"/>
      <c r="AK1627" s="79"/>
      <c r="AL1627" s="79"/>
      <c r="AM1627" s="79"/>
      <c r="AN1627" s="79"/>
      <c r="AO1627" s="79"/>
      <c r="AP1627" s="79"/>
      <c r="AQ1627" s="79"/>
    </row>
    <row r="1628" spans="13:43" x14ac:dyDescent="0.25">
      <c r="M1628" s="79"/>
      <c r="N1628" s="79"/>
      <c r="O1628" s="79"/>
      <c r="P1628" s="79"/>
      <c r="Q1628" s="79"/>
      <c r="R1628" s="79"/>
      <c r="S1628" s="79"/>
      <c r="T1628" s="79"/>
      <c r="U1628" s="79"/>
      <c r="V1628" s="79"/>
      <c r="W1628" s="79"/>
      <c r="X1628" s="79"/>
      <c r="Y1628" s="79"/>
      <c r="Z1628" s="79"/>
      <c r="AA1628" s="79"/>
      <c r="AB1628" s="79"/>
      <c r="AC1628" s="79"/>
      <c r="AD1628" s="79"/>
      <c r="AE1628" s="79"/>
      <c r="AF1628" s="79"/>
      <c r="AG1628" s="79"/>
      <c r="AH1628" s="79"/>
      <c r="AI1628" s="79"/>
      <c r="AJ1628" s="79"/>
      <c r="AK1628" s="79"/>
      <c r="AL1628" s="79"/>
      <c r="AM1628" s="79"/>
      <c r="AN1628" s="79"/>
      <c r="AO1628" s="79"/>
      <c r="AP1628" s="79"/>
      <c r="AQ1628" s="79"/>
    </row>
    <row r="1629" spans="13:43" x14ac:dyDescent="0.25">
      <c r="M1629" s="79"/>
      <c r="N1629" s="79"/>
      <c r="O1629" s="79"/>
      <c r="P1629" s="79"/>
      <c r="Q1629" s="79"/>
      <c r="R1629" s="79"/>
      <c r="S1629" s="79"/>
      <c r="T1629" s="79"/>
      <c r="U1629" s="79"/>
      <c r="V1629" s="79"/>
      <c r="W1629" s="79"/>
      <c r="X1629" s="79"/>
      <c r="Y1629" s="79"/>
      <c r="Z1629" s="79"/>
      <c r="AA1629" s="79"/>
      <c r="AB1629" s="79"/>
      <c r="AC1629" s="79"/>
      <c r="AD1629" s="79"/>
      <c r="AE1629" s="79"/>
      <c r="AF1629" s="79"/>
      <c r="AG1629" s="79"/>
      <c r="AH1629" s="79"/>
      <c r="AI1629" s="79"/>
      <c r="AJ1629" s="79"/>
      <c r="AK1629" s="79"/>
      <c r="AL1629" s="79"/>
      <c r="AM1629" s="79"/>
      <c r="AN1629" s="79"/>
      <c r="AO1629" s="79"/>
      <c r="AP1629" s="79"/>
      <c r="AQ1629" s="79"/>
    </row>
    <row r="1630" spans="13:43" x14ac:dyDescent="0.25">
      <c r="M1630" s="79"/>
      <c r="N1630" s="79"/>
      <c r="O1630" s="79"/>
      <c r="P1630" s="79"/>
      <c r="Q1630" s="79"/>
      <c r="R1630" s="79"/>
      <c r="S1630" s="79"/>
      <c r="T1630" s="79"/>
      <c r="U1630" s="79"/>
      <c r="V1630" s="79"/>
      <c r="W1630" s="79"/>
      <c r="X1630" s="79"/>
      <c r="Y1630" s="79"/>
      <c r="Z1630" s="79"/>
      <c r="AA1630" s="79"/>
      <c r="AB1630" s="79"/>
      <c r="AC1630" s="79"/>
      <c r="AD1630" s="79"/>
      <c r="AE1630" s="79"/>
      <c r="AF1630" s="79"/>
      <c r="AG1630" s="79"/>
      <c r="AH1630" s="79"/>
      <c r="AI1630" s="79"/>
      <c r="AJ1630" s="79"/>
      <c r="AK1630" s="79"/>
      <c r="AL1630" s="79"/>
      <c r="AM1630" s="79"/>
      <c r="AN1630" s="79"/>
      <c r="AO1630" s="79"/>
      <c r="AP1630" s="79"/>
      <c r="AQ1630" s="79"/>
    </row>
    <row r="1631" spans="13:43" x14ac:dyDescent="0.25">
      <c r="M1631" s="79"/>
      <c r="N1631" s="79"/>
      <c r="O1631" s="79"/>
      <c r="P1631" s="79"/>
      <c r="Q1631" s="79"/>
      <c r="R1631" s="79"/>
      <c r="S1631" s="79"/>
      <c r="T1631" s="79"/>
      <c r="U1631" s="79"/>
      <c r="V1631" s="79"/>
      <c r="W1631" s="79"/>
      <c r="X1631" s="79"/>
      <c r="Y1631" s="79"/>
      <c r="Z1631" s="79"/>
      <c r="AA1631" s="79"/>
      <c r="AB1631" s="79"/>
      <c r="AC1631" s="79"/>
      <c r="AD1631" s="79"/>
      <c r="AE1631" s="79"/>
      <c r="AF1631" s="79"/>
      <c r="AG1631" s="79"/>
      <c r="AH1631" s="79"/>
      <c r="AI1631" s="79"/>
      <c r="AJ1631" s="79"/>
      <c r="AK1631" s="79"/>
      <c r="AL1631" s="79"/>
      <c r="AM1631" s="79"/>
      <c r="AN1631" s="79"/>
      <c r="AO1631" s="79"/>
      <c r="AP1631" s="79"/>
      <c r="AQ1631" s="79"/>
    </row>
    <row r="1632" spans="13:43" x14ac:dyDescent="0.25">
      <c r="M1632" s="79"/>
      <c r="N1632" s="79"/>
      <c r="O1632" s="79"/>
      <c r="P1632" s="79"/>
      <c r="Q1632" s="79"/>
      <c r="R1632" s="79"/>
      <c r="S1632" s="79"/>
      <c r="T1632" s="79"/>
      <c r="U1632" s="79"/>
      <c r="V1632" s="79"/>
      <c r="W1632" s="79"/>
      <c r="X1632" s="79"/>
      <c r="Y1632" s="79"/>
      <c r="Z1632" s="79"/>
      <c r="AA1632" s="79"/>
      <c r="AB1632" s="79"/>
      <c r="AC1632" s="79"/>
      <c r="AD1632" s="79"/>
      <c r="AE1632" s="79"/>
      <c r="AF1632" s="79"/>
      <c r="AG1632" s="79"/>
      <c r="AH1632" s="79"/>
      <c r="AI1632" s="79"/>
      <c r="AJ1632" s="79"/>
      <c r="AK1632" s="79"/>
      <c r="AL1632" s="79"/>
      <c r="AM1632" s="79"/>
      <c r="AN1632" s="79"/>
      <c r="AO1632" s="79"/>
      <c r="AP1632" s="79"/>
      <c r="AQ1632" s="79"/>
    </row>
    <row r="1633" spans="13:43" x14ac:dyDescent="0.25">
      <c r="M1633" s="79"/>
      <c r="N1633" s="79"/>
      <c r="O1633" s="79"/>
      <c r="P1633" s="79"/>
      <c r="Q1633" s="79"/>
      <c r="R1633" s="79"/>
      <c r="S1633" s="79"/>
      <c r="T1633" s="79"/>
      <c r="U1633" s="79"/>
      <c r="V1633" s="79"/>
      <c r="W1633" s="79"/>
      <c r="X1633" s="79"/>
      <c r="Y1633" s="79"/>
      <c r="Z1633" s="79"/>
      <c r="AA1633" s="79"/>
      <c r="AB1633" s="79"/>
      <c r="AC1633" s="79"/>
      <c r="AD1633" s="79"/>
      <c r="AE1633" s="79"/>
      <c r="AF1633" s="79"/>
      <c r="AG1633" s="79"/>
      <c r="AH1633" s="79"/>
      <c r="AI1633" s="79"/>
      <c r="AJ1633" s="79"/>
      <c r="AK1633" s="79"/>
      <c r="AL1633" s="79"/>
      <c r="AM1633" s="79"/>
      <c r="AN1633" s="79"/>
      <c r="AO1633" s="79"/>
      <c r="AP1633" s="79"/>
      <c r="AQ1633" s="79"/>
    </row>
    <row r="1634" spans="13:43" x14ac:dyDescent="0.25">
      <c r="M1634" s="79"/>
      <c r="N1634" s="79"/>
      <c r="O1634" s="79"/>
      <c r="P1634" s="79"/>
      <c r="Q1634" s="79"/>
      <c r="R1634" s="79"/>
      <c r="S1634" s="79"/>
      <c r="T1634" s="79"/>
      <c r="U1634" s="79"/>
      <c r="V1634" s="79"/>
      <c r="W1634" s="79"/>
      <c r="X1634" s="79"/>
      <c r="Y1634" s="79"/>
      <c r="Z1634" s="79"/>
      <c r="AA1634" s="79"/>
      <c r="AB1634" s="79"/>
      <c r="AC1634" s="79"/>
      <c r="AD1634" s="79"/>
      <c r="AE1634" s="79"/>
      <c r="AF1634" s="79"/>
      <c r="AG1634" s="79"/>
      <c r="AH1634" s="79"/>
      <c r="AI1634" s="79"/>
      <c r="AJ1634" s="79"/>
      <c r="AK1634" s="79"/>
      <c r="AL1634" s="79"/>
      <c r="AM1634" s="79"/>
      <c r="AN1634" s="79"/>
      <c r="AO1634" s="79"/>
      <c r="AP1634" s="79"/>
      <c r="AQ1634" s="79"/>
    </row>
    <row r="1635" spans="13:43" x14ac:dyDescent="0.25">
      <c r="M1635" s="79"/>
      <c r="N1635" s="79"/>
      <c r="O1635" s="79"/>
      <c r="P1635" s="79"/>
      <c r="Q1635" s="79"/>
      <c r="R1635" s="79"/>
      <c r="S1635" s="79"/>
      <c r="T1635" s="79"/>
      <c r="U1635" s="79"/>
      <c r="V1635" s="79"/>
      <c r="W1635" s="79"/>
      <c r="X1635" s="79"/>
      <c r="Y1635" s="79"/>
      <c r="Z1635" s="79"/>
      <c r="AA1635" s="79"/>
      <c r="AB1635" s="79"/>
      <c r="AC1635" s="79"/>
      <c r="AD1635" s="79"/>
      <c r="AE1635" s="79"/>
      <c r="AF1635" s="79"/>
      <c r="AG1635" s="79"/>
      <c r="AH1635" s="79"/>
      <c r="AI1635" s="79"/>
      <c r="AJ1635" s="79"/>
      <c r="AK1635" s="79"/>
      <c r="AL1635" s="79"/>
      <c r="AM1635" s="79"/>
      <c r="AN1635" s="79"/>
      <c r="AO1635" s="79"/>
      <c r="AP1635" s="79"/>
      <c r="AQ1635" s="79"/>
    </row>
    <row r="1636" spans="13:43" x14ac:dyDescent="0.25">
      <c r="M1636" s="79"/>
      <c r="N1636" s="79"/>
      <c r="O1636" s="79"/>
      <c r="P1636" s="79"/>
      <c r="Q1636" s="79"/>
      <c r="R1636" s="79"/>
      <c r="S1636" s="79"/>
      <c r="T1636" s="79"/>
      <c r="U1636" s="79"/>
      <c r="V1636" s="79"/>
      <c r="W1636" s="79"/>
      <c r="X1636" s="79"/>
      <c r="Y1636" s="79"/>
      <c r="Z1636" s="79"/>
      <c r="AA1636" s="79"/>
      <c r="AB1636" s="79"/>
      <c r="AC1636" s="79"/>
      <c r="AD1636" s="79"/>
      <c r="AE1636" s="79"/>
      <c r="AF1636" s="79"/>
      <c r="AG1636" s="79"/>
      <c r="AH1636" s="79"/>
      <c r="AI1636" s="79"/>
      <c r="AJ1636" s="79"/>
      <c r="AK1636" s="79"/>
      <c r="AL1636" s="79"/>
      <c r="AM1636" s="79"/>
      <c r="AN1636" s="79"/>
      <c r="AO1636" s="79"/>
      <c r="AP1636" s="79"/>
      <c r="AQ1636" s="79"/>
    </row>
    <row r="1637" spans="13:43" x14ac:dyDescent="0.25">
      <c r="M1637" s="79"/>
      <c r="N1637" s="79"/>
      <c r="O1637" s="79"/>
      <c r="P1637" s="79"/>
      <c r="Q1637" s="79"/>
      <c r="R1637" s="79"/>
      <c r="S1637" s="79"/>
      <c r="T1637" s="79"/>
      <c r="U1637" s="79"/>
      <c r="V1637" s="79"/>
      <c r="W1637" s="79"/>
      <c r="X1637" s="79"/>
      <c r="Y1637" s="79"/>
      <c r="Z1637" s="79"/>
      <c r="AA1637" s="79"/>
      <c r="AB1637" s="79"/>
      <c r="AC1637" s="79"/>
      <c r="AD1637" s="79"/>
      <c r="AE1637" s="79"/>
      <c r="AF1637" s="79"/>
      <c r="AG1637" s="79"/>
      <c r="AH1637" s="79"/>
      <c r="AI1637" s="79"/>
      <c r="AJ1637" s="79"/>
      <c r="AK1637" s="79"/>
      <c r="AL1637" s="79"/>
      <c r="AM1637" s="79"/>
      <c r="AN1637" s="79"/>
      <c r="AO1637" s="79"/>
      <c r="AP1637" s="79"/>
      <c r="AQ1637" s="79"/>
    </row>
    <row r="1638" spans="13:43" x14ac:dyDescent="0.25">
      <c r="M1638" s="79"/>
      <c r="N1638" s="79"/>
      <c r="O1638" s="79"/>
      <c r="P1638" s="79"/>
      <c r="Q1638" s="79"/>
      <c r="R1638" s="79"/>
      <c r="S1638" s="79"/>
      <c r="T1638" s="79"/>
      <c r="U1638" s="79"/>
      <c r="V1638" s="79"/>
      <c r="W1638" s="79"/>
      <c r="X1638" s="79"/>
      <c r="Y1638" s="79"/>
      <c r="Z1638" s="79"/>
      <c r="AA1638" s="79"/>
      <c r="AB1638" s="79"/>
      <c r="AC1638" s="79"/>
      <c r="AD1638" s="79"/>
      <c r="AE1638" s="79"/>
      <c r="AF1638" s="79"/>
      <c r="AG1638" s="79"/>
      <c r="AH1638" s="79"/>
      <c r="AI1638" s="79"/>
      <c r="AJ1638" s="79"/>
      <c r="AK1638" s="79"/>
      <c r="AL1638" s="79"/>
      <c r="AM1638" s="79"/>
      <c r="AN1638" s="79"/>
      <c r="AO1638" s="79"/>
      <c r="AP1638" s="79"/>
      <c r="AQ1638" s="79"/>
    </row>
    <row r="1639" spans="13:43" x14ac:dyDescent="0.25">
      <c r="M1639" s="79"/>
      <c r="N1639" s="79"/>
      <c r="O1639" s="79"/>
      <c r="P1639" s="79"/>
      <c r="Q1639" s="79"/>
      <c r="R1639" s="79"/>
      <c r="S1639" s="79"/>
      <c r="T1639" s="79"/>
      <c r="U1639" s="79"/>
      <c r="V1639" s="79"/>
      <c r="W1639" s="79"/>
      <c r="X1639" s="79"/>
      <c r="Y1639" s="79"/>
      <c r="Z1639" s="79"/>
      <c r="AA1639" s="79"/>
      <c r="AB1639" s="79"/>
      <c r="AC1639" s="79"/>
      <c r="AD1639" s="79"/>
      <c r="AE1639" s="79"/>
      <c r="AF1639" s="79"/>
      <c r="AG1639" s="79"/>
      <c r="AH1639" s="79"/>
      <c r="AI1639" s="79"/>
      <c r="AJ1639" s="79"/>
      <c r="AK1639" s="79"/>
      <c r="AL1639" s="79"/>
      <c r="AM1639" s="79"/>
      <c r="AN1639" s="79"/>
      <c r="AO1639" s="79"/>
      <c r="AP1639" s="79"/>
      <c r="AQ1639" s="79"/>
    </row>
    <row r="1640" spans="13:43" x14ac:dyDescent="0.25">
      <c r="M1640" s="79"/>
      <c r="N1640" s="79"/>
      <c r="O1640" s="79"/>
      <c r="P1640" s="79"/>
      <c r="Q1640" s="79"/>
      <c r="R1640" s="79"/>
      <c r="S1640" s="79"/>
      <c r="T1640" s="79"/>
      <c r="U1640" s="79"/>
      <c r="V1640" s="79"/>
      <c r="W1640" s="79"/>
      <c r="X1640" s="79"/>
      <c r="Y1640" s="79"/>
      <c r="Z1640" s="79"/>
      <c r="AA1640" s="79"/>
      <c r="AB1640" s="79"/>
      <c r="AC1640" s="79"/>
      <c r="AD1640" s="79"/>
      <c r="AE1640" s="79"/>
      <c r="AF1640" s="79"/>
      <c r="AG1640" s="79"/>
      <c r="AH1640" s="79"/>
      <c r="AI1640" s="79"/>
      <c r="AJ1640" s="79"/>
      <c r="AK1640" s="79"/>
      <c r="AL1640" s="79"/>
      <c r="AM1640" s="79"/>
      <c r="AN1640" s="79"/>
      <c r="AO1640" s="79"/>
      <c r="AP1640" s="79"/>
      <c r="AQ1640" s="79"/>
    </row>
    <row r="1641" spans="13:43" x14ac:dyDescent="0.25">
      <c r="M1641" s="79"/>
      <c r="N1641" s="79"/>
      <c r="O1641" s="79"/>
      <c r="P1641" s="79"/>
      <c r="Q1641" s="79"/>
      <c r="R1641" s="79"/>
      <c r="S1641" s="79"/>
      <c r="T1641" s="79"/>
      <c r="U1641" s="79"/>
      <c r="V1641" s="79"/>
      <c r="W1641" s="79"/>
      <c r="X1641" s="79"/>
      <c r="Y1641" s="79"/>
      <c r="Z1641" s="79"/>
      <c r="AA1641" s="79"/>
      <c r="AB1641" s="79"/>
      <c r="AC1641" s="79"/>
      <c r="AD1641" s="79"/>
      <c r="AE1641" s="79"/>
      <c r="AF1641" s="79"/>
      <c r="AG1641" s="79"/>
      <c r="AH1641" s="79"/>
      <c r="AI1641" s="79"/>
      <c r="AJ1641" s="79"/>
      <c r="AK1641" s="79"/>
      <c r="AL1641" s="79"/>
      <c r="AM1641" s="79"/>
      <c r="AN1641" s="79"/>
      <c r="AO1641" s="79"/>
      <c r="AP1641" s="79"/>
      <c r="AQ1641" s="79"/>
    </row>
    <row r="1642" spans="13:43" x14ac:dyDescent="0.25">
      <c r="M1642" s="79"/>
      <c r="N1642" s="79"/>
      <c r="O1642" s="79"/>
      <c r="P1642" s="79"/>
      <c r="Q1642" s="79"/>
      <c r="R1642" s="79"/>
      <c r="S1642" s="79"/>
      <c r="T1642" s="79"/>
      <c r="U1642" s="79"/>
      <c r="V1642" s="79"/>
      <c r="W1642" s="79"/>
      <c r="X1642" s="79"/>
      <c r="Y1642" s="79"/>
      <c r="Z1642" s="79"/>
      <c r="AA1642" s="79"/>
      <c r="AB1642" s="79"/>
      <c r="AC1642" s="79"/>
      <c r="AD1642" s="79"/>
      <c r="AE1642" s="79"/>
      <c r="AF1642" s="79"/>
      <c r="AG1642" s="79"/>
      <c r="AH1642" s="79"/>
      <c r="AI1642" s="79"/>
      <c r="AJ1642" s="79"/>
      <c r="AK1642" s="79"/>
      <c r="AL1642" s="79"/>
      <c r="AM1642" s="79"/>
      <c r="AN1642" s="79"/>
      <c r="AO1642" s="79"/>
      <c r="AP1642" s="79"/>
      <c r="AQ1642" s="79"/>
    </row>
    <row r="1643" spans="13:43" x14ac:dyDescent="0.25">
      <c r="M1643" s="79"/>
      <c r="N1643" s="79"/>
      <c r="O1643" s="79"/>
      <c r="P1643" s="79"/>
      <c r="Q1643" s="79"/>
      <c r="R1643" s="79"/>
      <c r="S1643" s="79"/>
      <c r="T1643" s="79"/>
      <c r="U1643" s="79"/>
      <c r="V1643" s="79"/>
      <c r="W1643" s="79"/>
      <c r="X1643" s="79"/>
      <c r="Y1643" s="79"/>
      <c r="Z1643" s="79"/>
      <c r="AA1643" s="79"/>
      <c r="AB1643" s="79"/>
      <c r="AC1643" s="79"/>
      <c r="AD1643" s="79"/>
      <c r="AE1643" s="79"/>
      <c r="AF1643" s="79"/>
      <c r="AG1643" s="79"/>
      <c r="AH1643" s="79"/>
      <c r="AI1643" s="79"/>
      <c r="AJ1643" s="79"/>
      <c r="AK1643" s="79"/>
      <c r="AL1643" s="79"/>
      <c r="AM1643" s="79"/>
      <c r="AN1643" s="79"/>
      <c r="AO1643" s="79"/>
      <c r="AP1643" s="79"/>
      <c r="AQ1643" s="79"/>
    </row>
    <row r="1644" spans="13:43" x14ac:dyDescent="0.25">
      <c r="M1644" s="79"/>
      <c r="N1644" s="79"/>
      <c r="O1644" s="79"/>
      <c r="P1644" s="79"/>
      <c r="Q1644" s="79"/>
      <c r="R1644" s="79"/>
      <c r="S1644" s="79"/>
      <c r="T1644" s="79"/>
      <c r="U1644" s="79"/>
      <c r="V1644" s="79"/>
      <c r="W1644" s="79"/>
      <c r="X1644" s="79"/>
      <c r="Y1644" s="79"/>
      <c r="Z1644" s="79"/>
      <c r="AA1644" s="79"/>
      <c r="AB1644" s="79"/>
      <c r="AC1644" s="79"/>
      <c r="AD1644" s="79"/>
      <c r="AE1644" s="79"/>
      <c r="AF1644" s="79"/>
      <c r="AG1644" s="79"/>
      <c r="AH1644" s="79"/>
      <c r="AI1644" s="79"/>
      <c r="AJ1644" s="79"/>
      <c r="AK1644" s="79"/>
      <c r="AL1644" s="79"/>
      <c r="AM1644" s="79"/>
      <c r="AN1644" s="79"/>
      <c r="AO1644" s="79"/>
      <c r="AP1644" s="79"/>
      <c r="AQ1644" s="79"/>
    </row>
    <row r="1645" spans="13:43" x14ac:dyDescent="0.25">
      <c r="M1645" s="79"/>
      <c r="N1645" s="79"/>
      <c r="O1645" s="79"/>
      <c r="P1645" s="79"/>
      <c r="Q1645" s="79"/>
      <c r="R1645" s="79"/>
      <c r="S1645" s="79"/>
      <c r="T1645" s="79"/>
      <c r="U1645" s="79"/>
      <c r="V1645" s="79"/>
      <c r="W1645" s="79"/>
      <c r="X1645" s="79"/>
      <c r="Y1645" s="79"/>
      <c r="Z1645" s="79"/>
      <c r="AA1645" s="79"/>
      <c r="AB1645" s="79"/>
      <c r="AC1645" s="79"/>
      <c r="AD1645" s="79"/>
      <c r="AE1645" s="79"/>
      <c r="AF1645" s="79"/>
      <c r="AG1645" s="79"/>
      <c r="AH1645" s="79"/>
      <c r="AI1645" s="79"/>
      <c r="AJ1645" s="79"/>
      <c r="AK1645" s="79"/>
      <c r="AL1645" s="79"/>
      <c r="AM1645" s="79"/>
      <c r="AN1645" s="79"/>
      <c r="AO1645" s="79"/>
      <c r="AP1645" s="79"/>
      <c r="AQ1645" s="79"/>
    </row>
    <row r="1646" spans="13:43" x14ac:dyDescent="0.25">
      <c r="M1646" s="79"/>
      <c r="N1646" s="79"/>
      <c r="O1646" s="79"/>
      <c r="P1646" s="79"/>
      <c r="Q1646" s="79"/>
      <c r="R1646" s="79"/>
      <c r="S1646" s="79"/>
      <c r="T1646" s="79"/>
      <c r="U1646" s="79"/>
      <c r="V1646" s="79"/>
      <c r="W1646" s="79"/>
      <c r="X1646" s="79"/>
      <c r="Y1646" s="79"/>
      <c r="Z1646" s="79"/>
      <c r="AA1646" s="79"/>
      <c r="AB1646" s="79"/>
      <c r="AC1646" s="79"/>
      <c r="AD1646" s="79"/>
      <c r="AE1646" s="79"/>
      <c r="AF1646" s="79"/>
      <c r="AG1646" s="79"/>
      <c r="AH1646" s="79"/>
      <c r="AI1646" s="79"/>
      <c r="AJ1646" s="79"/>
      <c r="AK1646" s="79"/>
      <c r="AL1646" s="79"/>
      <c r="AM1646" s="79"/>
      <c r="AN1646" s="79"/>
      <c r="AO1646" s="79"/>
      <c r="AP1646" s="79"/>
      <c r="AQ1646" s="79"/>
    </row>
    <row r="1647" spans="13:43" x14ac:dyDescent="0.25">
      <c r="M1647" s="79"/>
      <c r="N1647" s="79"/>
      <c r="O1647" s="79"/>
      <c r="P1647" s="79"/>
      <c r="Q1647" s="79"/>
      <c r="R1647" s="79"/>
      <c r="S1647" s="79"/>
      <c r="T1647" s="79"/>
      <c r="U1647" s="79"/>
      <c r="V1647" s="79"/>
      <c r="W1647" s="79"/>
      <c r="X1647" s="79"/>
      <c r="Y1647" s="79"/>
      <c r="Z1647" s="79"/>
      <c r="AA1647" s="79"/>
      <c r="AB1647" s="79"/>
      <c r="AC1647" s="79"/>
      <c r="AD1647" s="79"/>
      <c r="AE1647" s="79"/>
      <c r="AF1647" s="79"/>
      <c r="AG1647" s="79"/>
      <c r="AH1647" s="79"/>
      <c r="AI1647" s="79"/>
      <c r="AJ1647" s="79"/>
      <c r="AK1647" s="79"/>
      <c r="AL1647" s="79"/>
      <c r="AM1647" s="79"/>
      <c r="AN1647" s="79"/>
      <c r="AO1647" s="79"/>
      <c r="AP1647" s="79"/>
      <c r="AQ1647" s="79"/>
    </row>
    <row r="1648" spans="13:43" x14ac:dyDescent="0.25">
      <c r="M1648" s="79"/>
      <c r="N1648" s="79"/>
      <c r="O1648" s="79"/>
      <c r="P1648" s="79"/>
      <c r="Q1648" s="79"/>
      <c r="R1648" s="79"/>
      <c r="S1648" s="79"/>
      <c r="T1648" s="79"/>
      <c r="U1648" s="79"/>
      <c r="V1648" s="79"/>
      <c r="W1648" s="79"/>
      <c r="X1648" s="79"/>
      <c r="Y1648" s="79"/>
      <c r="Z1648" s="79"/>
      <c r="AA1648" s="79"/>
      <c r="AB1648" s="79"/>
      <c r="AC1648" s="79"/>
      <c r="AD1648" s="79"/>
      <c r="AE1648" s="79"/>
      <c r="AF1648" s="79"/>
      <c r="AG1648" s="79"/>
      <c r="AH1648" s="79"/>
      <c r="AI1648" s="79"/>
      <c r="AJ1648" s="79"/>
      <c r="AK1648" s="79"/>
      <c r="AL1648" s="79"/>
      <c r="AM1648" s="79"/>
      <c r="AN1648" s="79"/>
      <c r="AO1648" s="79"/>
      <c r="AP1648" s="79"/>
      <c r="AQ1648" s="79"/>
    </row>
    <row r="1649" spans="13:43" x14ac:dyDescent="0.25">
      <c r="M1649" s="79"/>
      <c r="N1649" s="79"/>
      <c r="O1649" s="79"/>
      <c r="P1649" s="79"/>
      <c r="Q1649" s="79"/>
      <c r="R1649" s="79"/>
      <c r="S1649" s="79"/>
      <c r="T1649" s="79"/>
      <c r="U1649" s="79"/>
      <c r="V1649" s="79"/>
      <c r="W1649" s="79"/>
      <c r="X1649" s="79"/>
      <c r="Y1649" s="79"/>
      <c r="Z1649" s="79"/>
      <c r="AA1649" s="79"/>
      <c r="AB1649" s="79"/>
      <c r="AC1649" s="79"/>
      <c r="AD1649" s="79"/>
      <c r="AE1649" s="79"/>
      <c r="AF1649" s="79"/>
      <c r="AG1649" s="79"/>
      <c r="AH1649" s="79"/>
      <c r="AI1649" s="79"/>
      <c r="AJ1649" s="79"/>
      <c r="AK1649" s="79"/>
      <c r="AL1649" s="79"/>
      <c r="AM1649" s="79"/>
      <c r="AN1649" s="79"/>
      <c r="AO1649" s="79"/>
      <c r="AP1649" s="79"/>
      <c r="AQ1649" s="79"/>
    </row>
    <row r="1650" spans="13:43" x14ac:dyDescent="0.25">
      <c r="M1650" s="79"/>
      <c r="N1650" s="79"/>
      <c r="O1650" s="79"/>
      <c r="P1650" s="79"/>
      <c r="Q1650" s="79"/>
      <c r="R1650" s="79"/>
      <c r="S1650" s="79"/>
      <c r="T1650" s="79"/>
      <c r="U1650" s="79"/>
      <c r="V1650" s="79"/>
      <c r="W1650" s="79"/>
      <c r="X1650" s="79"/>
      <c r="Y1650" s="79"/>
      <c r="Z1650" s="79"/>
      <c r="AA1650" s="79"/>
      <c r="AB1650" s="79"/>
      <c r="AC1650" s="79"/>
      <c r="AD1650" s="79"/>
      <c r="AE1650" s="79"/>
      <c r="AF1650" s="79"/>
      <c r="AG1650" s="79"/>
      <c r="AH1650" s="79"/>
      <c r="AI1650" s="79"/>
      <c r="AJ1650" s="79"/>
      <c r="AK1650" s="79"/>
      <c r="AL1650" s="79"/>
      <c r="AM1650" s="79"/>
      <c r="AN1650" s="79"/>
      <c r="AO1650" s="79"/>
      <c r="AP1650" s="79"/>
      <c r="AQ1650" s="79"/>
    </row>
    <row r="1651" spans="13:43" x14ac:dyDescent="0.25">
      <c r="M1651" s="79"/>
      <c r="N1651" s="79"/>
      <c r="O1651" s="79"/>
      <c r="P1651" s="79"/>
      <c r="Q1651" s="79"/>
      <c r="R1651" s="79"/>
      <c r="S1651" s="79"/>
      <c r="T1651" s="79"/>
      <c r="U1651" s="79"/>
      <c r="V1651" s="79"/>
      <c r="W1651" s="79"/>
      <c r="X1651" s="79"/>
      <c r="Y1651" s="79"/>
      <c r="Z1651" s="79"/>
      <c r="AA1651" s="79"/>
      <c r="AB1651" s="79"/>
      <c r="AC1651" s="79"/>
      <c r="AD1651" s="79"/>
      <c r="AE1651" s="79"/>
      <c r="AF1651" s="79"/>
      <c r="AG1651" s="79"/>
      <c r="AH1651" s="79"/>
      <c r="AI1651" s="79"/>
      <c r="AJ1651" s="79"/>
      <c r="AK1651" s="79"/>
      <c r="AL1651" s="79"/>
      <c r="AM1651" s="79"/>
      <c r="AN1651" s="79"/>
      <c r="AO1651" s="79"/>
      <c r="AP1651" s="79"/>
      <c r="AQ1651" s="79"/>
    </row>
    <row r="1652" spans="13:43" x14ac:dyDescent="0.25">
      <c r="M1652" s="79"/>
      <c r="N1652" s="79"/>
      <c r="O1652" s="79"/>
      <c r="P1652" s="79"/>
      <c r="Q1652" s="79"/>
      <c r="R1652" s="79"/>
      <c r="S1652" s="79"/>
      <c r="T1652" s="79"/>
      <c r="U1652" s="79"/>
      <c r="V1652" s="79"/>
      <c r="W1652" s="79"/>
      <c r="X1652" s="79"/>
      <c r="Y1652" s="79"/>
      <c r="Z1652" s="79"/>
      <c r="AA1652" s="79"/>
      <c r="AB1652" s="79"/>
      <c r="AC1652" s="79"/>
      <c r="AD1652" s="79"/>
      <c r="AE1652" s="79"/>
      <c r="AF1652" s="79"/>
      <c r="AG1652" s="79"/>
      <c r="AH1652" s="79"/>
      <c r="AI1652" s="79"/>
      <c r="AJ1652" s="79"/>
      <c r="AK1652" s="79"/>
      <c r="AL1652" s="79"/>
      <c r="AM1652" s="79"/>
      <c r="AN1652" s="79"/>
      <c r="AO1652" s="79"/>
      <c r="AP1652" s="79"/>
      <c r="AQ1652" s="79"/>
    </row>
    <row r="1653" spans="13:43" x14ac:dyDescent="0.25">
      <c r="M1653" s="79"/>
      <c r="N1653" s="79"/>
      <c r="O1653" s="79"/>
      <c r="P1653" s="79"/>
      <c r="Q1653" s="79"/>
      <c r="R1653" s="79"/>
      <c r="S1653" s="79"/>
      <c r="T1653" s="79"/>
      <c r="U1653" s="79"/>
      <c r="V1653" s="79"/>
      <c r="W1653" s="79"/>
      <c r="X1653" s="79"/>
      <c r="Y1653" s="79"/>
      <c r="Z1653" s="79"/>
      <c r="AA1653" s="79"/>
      <c r="AB1653" s="79"/>
      <c r="AC1653" s="79"/>
      <c r="AD1653" s="79"/>
      <c r="AE1653" s="79"/>
      <c r="AF1653" s="79"/>
      <c r="AG1653" s="79"/>
      <c r="AH1653" s="79"/>
      <c r="AI1653" s="79"/>
      <c r="AJ1653" s="79"/>
      <c r="AK1653" s="79"/>
      <c r="AL1653" s="79"/>
      <c r="AM1653" s="79"/>
      <c r="AN1653" s="79"/>
      <c r="AO1653" s="79"/>
      <c r="AP1653" s="79"/>
      <c r="AQ1653" s="79"/>
    </row>
    <row r="1654" spans="13:43" x14ac:dyDescent="0.25">
      <c r="M1654" s="79"/>
      <c r="N1654" s="79"/>
      <c r="O1654" s="79"/>
      <c r="P1654" s="79"/>
      <c r="Q1654" s="79"/>
      <c r="R1654" s="79"/>
      <c r="S1654" s="79"/>
      <c r="T1654" s="79"/>
      <c r="U1654" s="79"/>
      <c r="V1654" s="79"/>
      <c r="W1654" s="79"/>
      <c r="X1654" s="79"/>
      <c r="Y1654" s="79"/>
      <c r="Z1654" s="79"/>
      <c r="AA1654" s="79"/>
      <c r="AB1654" s="79"/>
      <c r="AC1654" s="79"/>
      <c r="AD1654" s="79"/>
      <c r="AE1654" s="79"/>
      <c r="AF1654" s="79"/>
      <c r="AG1654" s="79"/>
      <c r="AH1654" s="79"/>
      <c r="AI1654" s="79"/>
      <c r="AJ1654" s="79"/>
      <c r="AK1654" s="79"/>
      <c r="AL1654" s="79"/>
      <c r="AM1654" s="79"/>
      <c r="AN1654" s="79"/>
      <c r="AO1654" s="79"/>
      <c r="AP1654" s="79"/>
      <c r="AQ1654" s="79"/>
    </row>
    <row r="1655" spans="13:43" x14ac:dyDescent="0.25">
      <c r="M1655" s="79"/>
      <c r="N1655" s="79"/>
      <c r="O1655" s="79"/>
      <c r="P1655" s="79"/>
      <c r="Q1655" s="79"/>
      <c r="R1655" s="79"/>
      <c r="S1655" s="79"/>
      <c r="T1655" s="79"/>
      <c r="U1655" s="79"/>
      <c r="V1655" s="79"/>
      <c r="W1655" s="79"/>
      <c r="X1655" s="79"/>
      <c r="Y1655" s="79"/>
      <c r="Z1655" s="79"/>
      <c r="AA1655" s="79"/>
      <c r="AB1655" s="79"/>
      <c r="AC1655" s="79"/>
      <c r="AD1655" s="79"/>
      <c r="AE1655" s="79"/>
      <c r="AF1655" s="79"/>
      <c r="AG1655" s="79"/>
      <c r="AH1655" s="79"/>
      <c r="AI1655" s="79"/>
      <c r="AJ1655" s="79"/>
      <c r="AK1655" s="79"/>
      <c r="AL1655" s="79"/>
      <c r="AM1655" s="79"/>
      <c r="AN1655" s="79"/>
      <c r="AO1655" s="79"/>
      <c r="AP1655" s="79"/>
      <c r="AQ1655" s="79"/>
    </row>
    <row r="1656" spans="13:43" x14ac:dyDescent="0.25">
      <c r="M1656" s="79"/>
      <c r="N1656" s="79"/>
      <c r="O1656" s="79"/>
      <c r="P1656" s="79"/>
      <c r="Q1656" s="79"/>
      <c r="R1656" s="79"/>
      <c r="S1656" s="79"/>
      <c r="T1656" s="79"/>
      <c r="U1656" s="79"/>
      <c r="V1656" s="79"/>
      <c r="W1656" s="79"/>
      <c r="X1656" s="79"/>
      <c r="Y1656" s="79"/>
      <c r="Z1656" s="79"/>
      <c r="AA1656" s="79"/>
      <c r="AB1656" s="79"/>
      <c r="AC1656" s="79"/>
      <c r="AD1656" s="79"/>
      <c r="AE1656" s="79"/>
      <c r="AF1656" s="79"/>
      <c r="AG1656" s="79"/>
      <c r="AH1656" s="79"/>
      <c r="AI1656" s="79"/>
      <c r="AJ1656" s="79"/>
      <c r="AK1656" s="79"/>
      <c r="AL1656" s="79"/>
      <c r="AM1656" s="79"/>
      <c r="AN1656" s="79"/>
      <c r="AO1656" s="79"/>
      <c r="AP1656" s="79"/>
      <c r="AQ1656" s="79"/>
    </row>
    <row r="1657" spans="13:43" x14ac:dyDescent="0.25">
      <c r="M1657" s="79"/>
      <c r="N1657" s="79"/>
      <c r="O1657" s="79"/>
      <c r="P1657" s="79"/>
      <c r="Q1657" s="79"/>
      <c r="R1657" s="79"/>
      <c r="S1657" s="79"/>
      <c r="T1657" s="79"/>
      <c r="U1657" s="79"/>
      <c r="V1657" s="79"/>
      <c r="W1657" s="79"/>
      <c r="X1657" s="79"/>
      <c r="Y1657" s="79"/>
      <c r="Z1657" s="79"/>
      <c r="AA1657" s="79"/>
      <c r="AB1657" s="79"/>
      <c r="AC1657" s="79"/>
      <c r="AD1657" s="79"/>
      <c r="AE1657" s="79"/>
      <c r="AF1657" s="79"/>
      <c r="AG1657" s="79"/>
      <c r="AH1657" s="79"/>
      <c r="AI1657" s="79"/>
      <c r="AJ1657" s="79"/>
      <c r="AK1657" s="79"/>
      <c r="AL1657" s="79"/>
      <c r="AM1657" s="79"/>
      <c r="AN1657" s="79"/>
      <c r="AO1657" s="79"/>
      <c r="AP1657" s="79"/>
      <c r="AQ1657" s="79"/>
    </row>
    <row r="1658" spans="13:43" x14ac:dyDescent="0.25">
      <c r="M1658" s="79"/>
      <c r="N1658" s="79"/>
      <c r="O1658" s="79"/>
      <c r="P1658" s="79"/>
      <c r="Q1658" s="79"/>
      <c r="R1658" s="79"/>
      <c r="S1658" s="79"/>
      <c r="T1658" s="79"/>
      <c r="U1658" s="79"/>
      <c r="V1658" s="79"/>
      <c r="W1658" s="79"/>
      <c r="X1658" s="79"/>
      <c r="Y1658" s="79"/>
      <c r="Z1658" s="79"/>
      <c r="AA1658" s="79"/>
      <c r="AB1658" s="79"/>
      <c r="AC1658" s="79"/>
      <c r="AD1658" s="79"/>
      <c r="AE1658" s="79"/>
      <c r="AF1658" s="79"/>
      <c r="AG1658" s="79"/>
      <c r="AH1658" s="79"/>
      <c r="AI1658" s="79"/>
      <c r="AJ1658" s="79"/>
      <c r="AK1658" s="79"/>
      <c r="AL1658" s="79"/>
      <c r="AM1658" s="79"/>
      <c r="AN1658" s="79"/>
      <c r="AO1658" s="79"/>
      <c r="AP1658" s="79"/>
      <c r="AQ1658" s="79"/>
    </row>
    <row r="1659" spans="13:43" x14ac:dyDescent="0.25">
      <c r="M1659" s="79"/>
      <c r="N1659" s="79"/>
      <c r="O1659" s="79"/>
      <c r="P1659" s="79"/>
      <c r="Q1659" s="79"/>
      <c r="R1659" s="79"/>
      <c r="S1659" s="79"/>
      <c r="T1659" s="79"/>
      <c r="U1659" s="79"/>
      <c r="V1659" s="79"/>
      <c r="W1659" s="79"/>
      <c r="X1659" s="79"/>
      <c r="Y1659" s="79"/>
      <c r="Z1659" s="79"/>
      <c r="AA1659" s="79"/>
      <c r="AB1659" s="79"/>
      <c r="AC1659" s="79"/>
      <c r="AD1659" s="79"/>
      <c r="AE1659" s="79"/>
      <c r="AF1659" s="79"/>
      <c r="AG1659" s="79"/>
      <c r="AH1659" s="79"/>
      <c r="AI1659" s="79"/>
      <c r="AJ1659" s="79"/>
      <c r="AK1659" s="79"/>
      <c r="AL1659" s="79"/>
      <c r="AM1659" s="79"/>
      <c r="AN1659" s="79"/>
      <c r="AO1659" s="79"/>
      <c r="AP1659" s="79"/>
      <c r="AQ1659" s="79"/>
    </row>
    <row r="1660" spans="13:43" x14ac:dyDescent="0.25">
      <c r="M1660" s="79"/>
      <c r="N1660" s="79"/>
      <c r="O1660" s="79"/>
      <c r="P1660" s="79"/>
      <c r="Q1660" s="79"/>
      <c r="R1660" s="79"/>
      <c r="S1660" s="79"/>
      <c r="T1660" s="79"/>
      <c r="U1660" s="79"/>
      <c r="V1660" s="79"/>
      <c r="W1660" s="79"/>
      <c r="X1660" s="79"/>
      <c r="Y1660" s="79"/>
      <c r="Z1660" s="79"/>
      <c r="AA1660" s="79"/>
      <c r="AB1660" s="79"/>
      <c r="AC1660" s="79"/>
      <c r="AD1660" s="79"/>
      <c r="AE1660" s="79"/>
      <c r="AF1660" s="79"/>
      <c r="AG1660" s="79"/>
      <c r="AH1660" s="79"/>
      <c r="AI1660" s="79"/>
      <c r="AJ1660" s="79"/>
      <c r="AK1660" s="79"/>
      <c r="AL1660" s="79"/>
      <c r="AM1660" s="79"/>
      <c r="AN1660" s="79"/>
      <c r="AO1660" s="79"/>
      <c r="AP1660" s="79"/>
      <c r="AQ1660" s="79"/>
    </row>
    <row r="1661" spans="13:43" x14ac:dyDescent="0.25">
      <c r="M1661" s="79"/>
      <c r="N1661" s="79"/>
      <c r="O1661" s="79"/>
      <c r="P1661" s="79"/>
      <c r="Q1661" s="79"/>
      <c r="R1661" s="79"/>
      <c r="S1661" s="79"/>
      <c r="T1661" s="79"/>
      <c r="U1661" s="79"/>
      <c r="V1661" s="79"/>
      <c r="W1661" s="79"/>
      <c r="X1661" s="79"/>
      <c r="Y1661" s="79"/>
      <c r="Z1661" s="79"/>
      <c r="AA1661" s="79"/>
      <c r="AB1661" s="79"/>
      <c r="AC1661" s="79"/>
      <c r="AD1661" s="79"/>
      <c r="AE1661" s="79"/>
      <c r="AF1661" s="79"/>
      <c r="AG1661" s="79"/>
      <c r="AH1661" s="79"/>
      <c r="AI1661" s="79"/>
      <c r="AJ1661" s="79"/>
      <c r="AK1661" s="79"/>
      <c r="AL1661" s="79"/>
      <c r="AM1661" s="79"/>
      <c r="AN1661" s="79"/>
      <c r="AO1661" s="79"/>
      <c r="AP1661" s="79"/>
      <c r="AQ1661" s="79"/>
    </row>
    <row r="1662" spans="13:43" x14ac:dyDescent="0.25">
      <c r="M1662" s="79"/>
      <c r="N1662" s="79"/>
      <c r="O1662" s="79"/>
      <c r="P1662" s="79"/>
      <c r="Q1662" s="79"/>
      <c r="R1662" s="79"/>
      <c r="S1662" s="79"/>
      <c r="T1662" s="79"/>
      <c r="U1662" s="79"/>
      <c r="V1662" s="79"/>
      <c r="W1662" s="79"/>
      <c r="X1662" s="79"/>
      <c r="Y1662" s="79"/>
      <c r="Z1662" s="79"/>
      <c r="AA1662" s="79"/>
      <c r="AB1662" s="79"/>
      <c r="AC1662" s="79"/>
      <c r="AD1662" s="79"/>
      <c r="AE1662" s="79"/>
      <c r="AF1662" s="79"/>
      <c r="AG1662" s="79"/>
      <c r="AH1662" s="79"/>
      <c r="AI1662" s="79"/>
      <c r="AJ1662" s="79"/>
      <c r="AK1662" s="79"/>
      <c r="AL1662" s="79"/>
      <c r="AM1662" s="79"/>
      <c r="AN1662" s="79"/>
      <c r="AO1662" s="79"/>
      <c r="AP1662" s="79"/>
      <c r="AQ1662" s="79"/>
    </row>
    <row r="1663" spans="13:43" x14ac:dyDescent="0.25">
      <c r="M1663" s="79"/>
      <c r="N1663" s="79"/>
      <c r="O1663" s="79"/>
      <c r="P1663" s="79"/>
      <c r="Q1663" s="79"/>
      <c r="R1663" s="79"/>
      <c r="S1663" s="79"/>
      <c r="T1663" s="79"/>
      <c r="U1663" s="79"/>
      <c r="V1663" s="79"/>
      <c r="W1663" s="79"/>
      <c r="X1663" s="79"/>
      <c r="Y1663" s="79"/>
      <c r="Z1663" s="79"/>
      <c r="AA1663" s="79"/>
      <c r="AB1663" s="79"/>
      <c r="AC1663" s="79"/>
      <c r="AD1663" s="79"/>
      <c r="AE1663" s="79"/>
      <c r="AF1663" s="79"/>
      <c r="AG1663" s="79"/>
      <c r="AH1663" s="79"/>
      <c r="AI1663" s="79"/>
      <c r="AJ1663" s="79"/>
      <c r="AK1663" s="79"/>
      <c r="AL1663" s="79"/>
      <c r="AM1663" s="79"/>
      <c r="AN1663" s="79"/>
      <c r="AO1663" s="79"/>
      <c r="AP1663" s="79"/>
      <c r="AQ1663" s="79"/>
    </row>
    <row r="1664" spans="13:43" x14ac:dyDescent="0.25">
      <c r="M1664" s="79"/>
      <c r="N1664" s="79"/>
      <c r="O1664" s="79"/>
      <c r="P1664" s="79"/>
      <c r="Q1664" s="79"/>
      <c r="R1664" s="79"/>
      <c r="S1664" s="79"/>
      <c r="T1664" s="79"/>
      <c r="U1664" s="79"/>
      <c r="V1664" s="79"/>
      <c r="W1664" s="79"/>
      <c r="X1664" s="79"/>
      <c r="Y1664" s="79"/>
      <c r="Z1664" s="79"/>
      <c r="AA1664" s="79"/>
      <c r="AB1664" s="79"/>
      <c r="AC1664" s="79"/>
      <c r="AD1664" s="79"/>
      <c r="AE1664" s="79"/>
      <c r="AF1664" s="79"/>
      <c r="AG1664" s="79"/>
      <c r="AH1664" s="79"/>
      <c r="AI1664" s="79"/>
      <c r="AJ1664" s="79"/>
      <c r="AK1664" s="79"/>
      <c r="AL1664" s="79"/>
      <c r="AM1664" s="79"/>
      <c r="AN1664" s="79"/>
      <c r="AO1664" s="79"/>
      <c r="AP1664" s="79"/>
      <c r="AQ1664" s="79"/>
    </row>
    <row r="1665" spans="13:43" x14ac:dyDescent="0.25">
      <c r="M1665" s="79"/>
      <c r="N1665" s="79"/>
      <c r="O1665" s="79"/>
      <c r="P1665" s="79"/>
      <c r="Q1665" s="79"/>
      <c r="R1665" s="79"/>
      <c r="S1665" s="79"/>
      <c r="T1665" s="79"/>
      <c r="U1665" s="79"/>
      <c r="V1665" s="79"/>
      <c r="W1665" s="79"/>
      <c r="X1665" s="79"/>
      <c r="Y1665" s="79"/>
      <c r="Z1665" s="79"/>
      <c r="AA1665" s="79"/>
      <c r="AB1665" s="79"/>
      <c r="AC1665" s="79"/>
      <c r="AD1665" s="79"/>
      <c r="AE1665" s="79"/>
      <c r="AF1665" s="79"/>
      <c r="AG1665" s="79"/>
      <c r="AH1665" s="79"/>
      <c r="AI1665" s="79"/>
      <c r="AJ1665" s="79"/>
      <c r="AK1665" s="79"/>
      <c r="AL1665" s="79"/>
      <c r="AM1665" s="79"/>
      <c r="AN1665" s="79"/>
      <c r="AO1665" s="79"/>
      <c r="AP1665" s="79"/>
      <c r="AQ1665" s="79"/>
    </row>
    <row r="1666" spans="13:43" x14ac:dyDescent="0.25">
      <c r="M1666" s="79"/>
      <c r="N1666" s="79"/>
      <c r="O1666" s="79"/>
      <c r="P1666" s="79"/>
      <c r="Q1666" s="79"/>
      <c r="R1666" s="79"/>
      <c r="S1666" s="79"/>
      <c r="T1666" s="79"/>
      <c r="U1666" s="79"/>
      <c r="V1666" s="79"/>
      <c r="W1666" s="79"/>
      <c r="X1666" s="79"/>
      <c r="Y1666" s="79"/>
      <c r="Z1666" s="79"/>
      <c r="AA1666" s="79"/>
      <c r="AB1666" s="79"/>
      <c r="AC1666" s="79"/>
      <c r="AD1666" s="79"/>
      <c r="AE1666" s="79"/>
      <c r="AF1666" s="79"/>
      <c r="AG1666" s="79"/>
      <c r="AH1666" s="79"/>
      <c r="AI1666" s="79"/>
      <c r="AJ1666" s="79"/>
      <c r="AK1666" s="79"/>
      <c r="AL1666" s="79"/>
      <c r="AM1666" s="79"/>
      <c r="AN1666" s="79"/>
      <c r="AO1666" s="79"/>
      <c r="AP1666" s="79"/>
      <c r="AQ1666" s="79"/>
    </row>
    <row r="1667" spans="13:43" x14ac:dyDescent="0.25">
      <c r="M1667" s="79"/>
      <c r="N1667" s="79"/>
      <c r="O1667" s="79"/>
      <c r="P1667" s="79"/>
      <c r="Q1667" s="79"/>
      <c r="R1667" s="79"/>
      <c r="S1667" s="79"/>
      <c r="T1667" s="79"/>
      <c r="U1667" s="79"/>
      <c r="V1667" s="79"/>
      <c r="W1667" s="79"/>
      <c r="X1667" s="79"/>
      <c r="Y1667" s="79"/>
      <c r="Z1667" s="79"/>
      <c r="AA1667" s="79"/>
      <c r="AB1667" s="79"/>
      <c r="AC1667" s="79"/>
      <c r="AD1667" s="79"/>
      <c r="AE1667" s="79"/>
      <c r="AF1667" s="79"/>
      <c r="AG1667" s="79"/>
      <c r="AH1667" s="79"/>
      <c r="AI1667" s="79"/>
      <c r="AJ1667" s="79"/>
      <c r="AK1667" s="79"/>
      <c r="AL1667" s="79"/>
      <c r="AM1667" s="79"/>
      <c r="AN1667" s="79"/>
      <c r="AO1667" s="79"/>
      <c r="AP1667" s="79"/>
      <c r="AQ1667" s="79"/>
    </row>
    <row r="1668" spans="13:43" x14ac:dyDescent="0.25">
      <c r="M1668" s="79"/>
      <c r="N1668" s="79"/>
      <c r="O1668" s="79"/>
      <c r="P1668" s="79"/>
      <c r="Q1668" s="79"/>
      <c r="R1668" s="79"/>
      <c r="S1668" s="79"/>
      <c r="T1668" s="79"/>
      <c r="U1668" s="79"/>
      <c r="V1668" s="79"/>
      <c r="W1668" s="79"/>
      <c r="X1668" s="79"/>
      <c r="Y1668" s="79"/>
      <c r="Z1668" s="79"/>
      <c r="AA1668" s="79"/>
      <c r="AB1668" s="79"/>
      <c r="AC1668" s="79"/>
      <c r="AD1668" s="79"/>
      <c r="AE1668" s="79"/>
      <c r="AF1668" s="79"/>
      <c r="AG1668" s="79"/>
      <c r="AH1668" s="79"/>
      <c r="AI1668" s="79"/>
      <c r="AJ1668" s="79"/>
      <c r="AK1668" s="79"/>
      <c r="AL1668" s="79"/>
      <c r="AM1668" s="79"/>
      <c r="AN1668" s="79"/>
      <c r="AO1668" s="79"/>
      <c r="AP1668" s="79"/>
      <c r="AQ1668" s="79"/>
    </row>
    <row r="1669" spans="13:43" x14ac:dyDescent="0.25">
      <c r="M1669" s="79"/>
      <c r="N1669" s="79"/>
      <c r="O1669" s="79"/>
      <c r="P1669" s="79"/>
      <c r="Q1669" s="79"/>
      <c r="R1669" s="79"/>
      <c r="S1669" s="79"/>
      <c r="T1669" s="79"/>
      <c r="U1669" s="79"/>
      <c r="V1669" s="79"/>
      <c r="W1669" s="79"/>
      <c r="X1669" s="79"/>
      <c r="Y1669" s="79"/>
      <c r="Z1669" s="79"/>
      <c r="AA1669" s="79"/>
      <c r="AB1669" s="79"/>
      <c r="AC1669" s="79"/>
      <c r="AD1669" s="79"/>
      <c r="AE1669" s="79"/>
      <c r="AF1669" s="79"/>
      <c r="AG1669" s="79"/>
      <c r="AH1669" s="79"/>
      <c r="AI1669" s="79"/>
      <c r="AJ1669" s="79"/>
      <c r="AK1669" s="79"/>
      <c r="AL1669" s="79"/>
      <c r="AM1669" s="79"/>
      <c r="AN1669" s="79"/>
      <c r="AO1669" s="79"/>
      <c r="AP1669" s="79"/>
      <c r="AQ1669" s="79"/>
    </row>
    <row r="1670" spans="13:43" x14ac:dyDescent="0.25">
      <c r="M1670" s="79"/>
      <c r="N1670" s="79"/>
      <c r="O1670" s="79"/>
      <c r="P1670" s="79"/>
      <c r="Q1670" s="79"/>
      <c r="R1670" s="79"/>
      <c r="S1670" s="79"/>
      <c r="T1670" s="79"/>
      <c r="U1670" s="79"/>
      <c r="V1670" s="79"/>
      <c r="W1670" s="79"/>
      <c r="X1670" s="79"/>
      <c r="Y1670" s="79"/>
      <c r="Z1670" s="79"/>
      <c r="AA1670" s="79"/>
      <c r="AB1670" s="79"/>
      <c r="AC1670" s="79"/>
      <c r="AD1670" s="79"/>
      <c r="AE1670" s="79"/>
      <c r="AF1670" s="79"/>
      <c r="AG1670" s="79"/>
      <c r="AH1670" s="79"/>
      <c r="AI1670" s="79"/>
      <c r="AJ1670" s="79"/>
      <c r="AK1670" s="79"/>
      <c r="AL1670" s="79"/>
      <c r="AM1670" s="79"/>
      <c r="AN1670" s="79"/>
      <c r="AO1670" s="79"/>
      <c r="AP1670" s="79"/>
      <c r="AQ1670" s="79"/>
    </row>
    <row r="1671" spans="13:43" x14ac:dyDescent="0.25">
      <c r="M1671" s="79"/>
      <c r="N1671" s="79"/>
      <c r="O1671" s="79"/>
      <c r="P1671" s="79"/>
      <c r="Q1671" s="79"/>
      <c r="R1671" s="79"/>
      <c r="S1671" s="79"/>
      <c r="T1671" s="79"/>
      <c r="U1671" s="79"/>
      <c r="V1671" s="79"/>
      <c r="W1671" s="79"/>
      <c r="X1671" s="79"/>
      <c r="Y1671" s="79"/>
      <c r="Z1671" s="79"/>
      <c r="AA1671" s="79"/>
      <c r="AB1671" s="79"/>
      <c r="AC1671" s="79"/>
      <c r="AD1671" s="79"/>
      <c r="AE1671" s="79"/>
      <c r="AF1671" s="79"/>
      <c r="AG1671" s="79"/>
      <c r="AH1671" s="79"/>
      <c r="AI1671" s="79"/>
      <c r="AJ1671" s="79"/>
      <c r="AK1671" s="79"/>
      <c r="AL1671" s="79"/>
      <c r="AM1671" s="79"/>
      <c r="AN1671" s="79"/>
      <c r="AO1671" s="79"/>
      <c r="AP1671" s="79"/>
      <c r="AQ1671" s="79"/>
    </row>
    <row r="1672" spans="13:43" x14ac:dyDescent="0.25"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79"/>
      <c r="Z1672" s="79"/>
      <c r="AA1672" s="79"/>
      <c r="AB1672" s="79"/>
      <c r="AC1672" s="79"/>
      <c r="AD1672" s="79"/>
      <c r="AE1672" s="79"/>
      <c r="AF1672" s="79"/>
      <c r="AG1672" s="79"/>
      <c r="AH1672" s="79"/>
      <c r="AI1672" s="79"/>
      <c r="AJ1672" s="79"/>
      <c r="AK1672" s="79"/>
      <c r="AL1672" s="79"/>
      <c r="AM1672" s="79"/>
      <c r="AN1672" s="79"/>
      <c r="AO1672" s="79"/>
      <c r="AP1672" s="79"/>
      <c r="AQ1672" s="79"/>
    </row>
    <row r="1673" spans="13:43" x14ac:dyDescent="0.25">
      <c r="M1673" s="79"/>
      <c r="N1673" s="79"/>
      <c r="O1673" s="79"/>
      <c r="P1673" s="79"/>
      <c r="Q1673" s="79"/>
      <c r="R1673" s="79"/>
      <c r="S1673" s="79"/>
      <c r="T1673" s="79"/>
      <c r="U1673" s="79"/>
      <c r="V1673" s="79"/>
      <c r="W1673" s="79"/>
      <c r="X1673" s="79"/>
      <c r="Y1673" s="79"/>
      <c r="Z1673" s="79"/>
      <c r="AA1673" s="79"/>
      <c r="AB1673" s="79"/>
      <c r="AC1673" s="79"/>
      <c r="AD1673" s="79"/>
      <c r="AE1673" s="79"/>
      <c r="AF1673" s="79"/>
      <c r="AG1673" s="79"/>
      <c r="AH1673" s="79"/>
      <c r="AI1673" s="79"/>
      <c r="AJ1673" s="79"/>
      <c r="AK1673" s="79"/>
      <c r="AL1673" s="79"/>
      <c r="AM1673" s="79"/>
      <c r="AN1673" s="79"/>
      <c r="AO1673" s="79"/>
      <c r="AP1673" s="79"/>
      <c r="AQ1673" s="79"/>
    </row>
    <row r="1674" spans="13:43" x14ac:dyDescent="0.25">
      <c r="M1674" s="79"/>
      <c r="N1674" s="79"/>
      <c r="O1674" s="79"/>
      <c r="P1674" s="79"/>
      <c r="Q1674" s="79"/>
      <c r="R1674" s="79"/>
      <c r="S1674" s="79"/>
      <c r="T1674" s="79"/>
      <c r="U1674" s="79"/>
      <c r="V1674" s="79"/>
      <c r="W1674" s="79"/>
      <c r="X1674" s="79"/>
      <c r="Y1674" s="79"/>
      <c r="Z1674" s="79"/>
      <c r="AA1674" s="79"/>
      <c r="AB1674" s="79"/>
      <c r="AC1674" s="79"/>
      <c r="AD1674" s="79"/>
      <c r="AE1674" s="79"/>
      <c r="AF1674" s="79"/>
      <c r="AG1674" s="79"/>
      <c r="AH1674" s="79"/>
      <c r="AI1674" s="79"/>
      <c r="AJ1674" s="79"/>
      <c r="AK1674" s="79"/>
      <c r="AL1674" s="79"/>
      <c r="AM1674" s="79"/>
      <c r="AN1674" s="79"/>
      <c r="AO1674" s="79"/>
      <c r="AP1674" s="79"/>
      <c r="AQ1674" s="79"/>
    </row>
    <row r="1675" spans="13:43" x14ac:dyDescent="0.25">
      <c r="M1675" s="79"/>
      <c r="N1675" s="79"/>
      <c r="O1675" s="79"/>
      <c r="P1675" s="79"/>
      <c r="Q1675" s="79"/>
      <c r="R1675" s="79"/>
      <c r="S1675" s="79"/>
      <c r="T1675" s="79"/>
      <c r="U1675" s="79"/>
      <c r="V1675" s="79"/>
      <c r="W1675" s="79"/>
      <c r="X1675" s="79"/>
      <c r="Y1675" s="79"/>
      <c r="Z1675" s="79"/>
      <c r="AA1675" s="79"/>
      <c r="AB1675" s="79"/>
      <c r="AC1675" s="79"/>
      <c r="AD1675" s="79"/>
      <c r="AE1675" s="79"/>
      <c r="AF1675" s="79"/>
      <c r="AG1675" s="79"/>
      <c r="AH1675" s="79"/>
      <c r="AI1675" s="79"/>
      <c r="AJ1675" s="79"/>
      <c r="AK1675" s="79"/>
      <c r="AL1675" s="79"/>
      <c r="AM1675" s="79"/>
      <c r="AN1675" s="79"/>
      <c r="AO1675" s="79"/>
      <c r="AP1675" s="79"/>
      <c r="AQ1675" s="79"/>
    </row>
    <row r="1676" spans="13:43" x14ac:dyDescent="0.25">
      <c r="M1676" s="79"/>
      <c r="N1676" s="79"/>
      <c r="O1676" s="79"/>
      <c r="P1676" s="79"/>
      <c r="Q1676" s="79"/>
      <c r="R1676" s="79"/>
      <c r="S1676" s="79"/>
      <c r="T1676" s="79"/>
      <c r="U1676" s="79"/>
      <c r="V1676" s="79"/>
      <c r="W1676" s="79"/>
      <c r="X1676" s="79"/>
      <c r="Y1676" s="79"/>
      <c r="Z1676" s="79"/>
      <c r="AA1676" s="79"/>
      <c r="AB1676" s="79"/>
      <c r="AC1676" s="79"/>
      <c r="AD1676" s="79"/>
      <c r="AE1676" s="79"/>
      <c r="AF1676" s="79"/>
      <c r="AG1676" s="79"/>
      <c r="AH1676" s="79"/>
      <c r="AI1676" s="79"/>
      <c r="AJ1676" s="79"/>
      <c r="AK1676" s="79"/>
      <c r="AL1676" s="79"/>
      <c r="AM1676" s="79"/>
      <c r="AN1676" s="79"/>
      <c r="AO1676" s="79"/>
      <c r="AP1676" s="79"/>
      <c r="AQ1676" s="79"/>
    </row>
    <row r="1677" spans="13:43" x14ac:dyDescent="0.25">
      <c r="M1677" s="79"/>
      <c r="N1677" s="79"/>
      <c r="O1677" s="79"/>
      <c r="P1677" s="79"/>
      <c r="Q1677" s="79"/>
      <c r="R1677" s="79"/>
      <c r="S1677" s="79"/>
      <c r="T1677" s="79"/>
      <c r="U1677" s="79"/>
      <c r="V1677" s="79"/>
      <c r="W1677" s="79"/>
      <c r="X1677" s="79"/>
      <c r="Y1677" s="79"/>
      <c r="Z1677" s="79"/>
      <c r="AA1677" s="79"/>
      <c r="AB1677" s="79"/>
      <c r="AC1677" s="79"/>
      <c r="AD1677" s="79"/>
      <c r="AE1677" s="79"/>
      <c r="AF1677" s="79"/>
      <c r="AG1677" s="79"/>
      <c r="AH1677" s="79"/>
      <c r="AI1677" s="79"/>
      <c r="AJ1677" s="79"/>
      <c r="AK1677" s="79"/>
      <c r="AL1677" s="79"/>
      <c r="AM1677" s="79"/>
      <c r="AN1677" s="79"/>
      <c r="AO1677" s="79"/>
      <c r="AP1677" s="79"/>
      <c r="AQ1677" s="79"/>
    </row>
    <row r="1678" spans="13:43" x14ac:dyDescent="0.25">
      <c r="M1678" s="79"/>
      <c r="N1678" s="79"/>
      <c r="O1678" s="79"/>
      <c r="P1678" s="79"/>
      <c r="Q1678" s="79"/>
      <c r="R1678" s="79"/>
      <c r="S1678" s="79"/>
      <c r="T1678" s="79"/>
      <c r="U1678" s="79"/>
      <c r="V1678" s="79"/>
      <c r="W1678" s="79"/>
      <c r="X1678" s="79"/>
      <c r="Y1678" s="79"/>
      <c r="Z1678" s="79"/>
      <c r="AA1678" s="79"/>
      <c r="AB1678" s="79"/>
      <c r="AC1678" s="79"/>
      <c r="AD1678" s="79"/>
      <c r="AE1678" s="79"/>
      <c r="AF1678" s="79"/>
      <c r="AG1678" s="79"/>
      <c r="AH1678" s="79"/>
      <c r="AI1678" s="79"/>
      <c r="AJ1678" s="79"/>
      <c r="AK1678" s="79"/>
      <c r="AL1678" s="79"/>
      <c r="AM1678" s="79"/>
      <c r="AN1678" s="79"/>
      <c r="AO1678" s="79"/>
      <c r="AP1678" s="79"/>
      <c r="AQ1678" s="79"/>
    </row>
    <row r="1679" spans="13:43" x14ac:dyDescent="0.25">
      <c r="M1679" s="79"/>
      <c r="N1679" s="79"/>
      <c r="O1679" s="79"/>
      <c r="P1679" s="79"/>
      <c r="Q1679" s="79"/>
      <c r="R1679" s="79"/>
      <c r="S1679" s="79"/>
      <c r="T1679" s="79"/>
      <c r="U1679" s="79"/>
      <c r="V1679" s="79"/>
      <c r="W1679" s="79"/>
      <c r="X1679" s="79"/>
      <c r="Y1679" s="79"/>
      <c r="Z1679" s="79"/>
      <c r="AA1679" s="79"/>
      <c r="AB1679" s="79"/>
      <c r="AC1679" s="79"/>
      <c r="AD1679" s="79"/>
      <c r="AE1679" s="79"/>
      <c r="AF1679" s="79"/>
      <c r="AG1679" s="79"/>
      <c r="AH1679" s="79"/>
      <c r="AI1679" s="79"/>
      <c r="AJ1679" s="79"/>
      <c r="AK1679" s="79"/>
      <c r="AL1679" s="79"/>
      <c r="AM1679" s="79"/>
      <c r="AN1679" s="79"/>
      <c r="AO1679" s="79"/>
      <c r="AP1679" s="79"/>
      <c r="AQ1679" s="79"/>
    </row>
    <row r="1680" spans="13:43" x14ac:dyDescent="0.25">
      <c r="M1680" s="79"/>
      <c r="N1680" s="79"/>
      <c r="O1680" s="79"/>
      <c r="P1680" s="79"/>
      <c r="Q1680" s="79"/>
      <c r="R1680" s="79"/>
      <c r="S1680" s="79"/>
      <c r="T1680" s="79"/>
      <c r="U1680" s="79"/>
      <c r="V1680" s="79"/>
      <c r="W1680" s="79"/>
      <c r="X1680" s="79"/>
      <c r="Y1680" s="79"/>
      <c r="Z1680" s="79"/>
      <c r="AA1680" s="79"/>
      <c r="AB1680" s="79"/>
      <c r="AC1680" s="79"/>
      <c r="AD1680" s="79"/>
      <c r="AE1680" s="79"/>
      <c r="AF1680" s="79"/>
      <c r="AG1680" s="79"/>
      <c r="AH1680" s="79"/>
      <c r="AI1680" s="79"/>
      <c r="AJ1680" s="79"/>
      <c r="AK1680" s="79"/>
      <c r="AL1680" s="79"/>
      <c r="AM1680" s="79"/>
      <c r="AN1680" s="79"/>
      <c r="AO1680" s="79"/>
      <c r="AP1680" s="79"/>
      <c r="AQ1680" s="79"/>
    </row>
    <row r="1681" spans="13:43" x14ac:dyDescent="0.25">
      <c r="M1681" s="79"/>
      <c r="N1681" s="79"/>
      <c r="O1681" s="79"/>
      <c r="P1681" s="79"/>
      <c r="Q1681" s="79"/>
      <c r="R1681" s="79"/>
      <c r="S1681" s="79"/>
      <c r="T1681" s="79"/>
      <c r="U1681" s="79"/>
      <c r="V1681" s="79"/>
      <c r="W1681" s="79"/>
      <c r="X1681" s="79"/>
      <c r="Y1681" s="79"/>
      <c r="Z1681" s="79"/>
      <c r="AA1681" s="79"/>
      <c r="AB1681" s="79"/>
      <c r="AC1681" s="79"/>
      <c r="AD1681" s="79"/>
      <c r="AE1681" s="79"/>
      <c r="AF1681" s="79"/>
      <c r="AG1681" s="79"/>
      <c r="AH1681" s="79"/>
      <c r="AI1681" s="79"/>
      <c r="AJ1681" s="79"/>
      <c r="AK1681" s="79"/>
      <c r="AL1681" s="79"/>
      <c r="AM1681" s="79"/>
      <c r="AN1681" s="79"/>
      <c r="AO1681" s="79"/>
      <c r="AP1681" s="79"/>
      <c r="AQ1681" s="79"/>
    </row>
    <row r="1682" spans="13:43" x14ac:dyDescent="0.25">
      <c r="M1682" s="79"/>
      <c r="N1682" s="79"/>
      <c r="O1682" s="79"/>
      <c r="P1682" s="79"/>
      <c r="Q1682" s="79"/>
      <c r="R1682" s="79"/>
      <c r="S1682" s="79"/>
      <c r="T1682" s="79"/>
      <c r="U1682" s="79"/>
      <c r="V1682" s="79"/>
      <c r="W1682" s="79"/>
      <c r="X1682" s="79"/>
      <c r="Y1682" s="79"/>
      <c r="Z1682" s="79"/>
      <c r="AA1682" s="79"/>
      <c r="AB1682" s="79"/>
      <c r="AC1682" s="79"/>
      <c r="AD1682" s="79"/>
      <c r="AE1682" s="79"/>
      <c r="AF1682" s="79"/>
      <c r="AG1682" s="79"/>
      <c r="AH1682" s="79"/>
      <c r="AI1682" s="79"/>
      <c r="AJ1682" s="79"/>
      <c r="AK1682" s="79"/>
      <c r="AL1682" s="79"/>
      <c r="AM1682" s="79"/>
      <c r="AN1682" s="79"/>
      <c r="AO1682" s="79"/>
      <c r="AP1682" s="79"/>
      <c r="AQ1682" s="79"/>
    </row>
    <row r="1683" spans="13:43" x14ac:dyDescent="0.25">
      <c r="M1683" s="79"/>
      <c r="N1683" s="79"/>
      <c r="O1683" s="79"/>
      <c r="P1683" s="79"/>
      <c r="Q1683" s="79"/>
      <c r="R1683" s="79"/>
      <c r="S1683" s="79"/>
      <c r="T1683" s="79"/>
      <c r="U1683" s="79"/>
      <c r="V1683" s="79"/>
      <c r="W1683" s="79"/>
      <c r="X1683" s="79"/>
      <c r="Y1683" s="79"/>
      <c r="Z1683" s="79"/>
      <c r="AA1683" s="79"/>
      <c r="AB1683" s="79"/>
      <c r="AC1683" s="79"/>
      <c r="AD1683" s="79"/>
      <c r="AE1683" s="79"/>
      <c r="AF1683" s="79"/>
      <c r="AG1683" s="79"/>
      <c r="AH1683" s="79"/>
      <c r="AI1683" s="79"/>
      <c r="AJ1683" s="79"/>
      <c r="AK1683" s="79"/>
      <c r="AL1683" s="79"/>
      <c r="AM1683" s="79"/>
      <c r="AN1683" s="79"/>
      <c r="AO1683" s="79"/>
      <c r="AP1683" s="79"/>
      <c r="AQ1683" s="79"/>
    </row>
    <row r="1684" spans="13:43" x14ac:dyDescent="0.25">
      <c r="M1684" s="79"/>
      <c r="N1684" s="79"/>
      <c r="O1684" s="79"/>
      <c r="P1684" s="79"/>
      <c r="Q1684" s="79"/>
      <c r="R1684" s="79"/>
      <c r="S1684" s="79"/>
      <c r="T1684" s="79"/>
      <c r="U1684" s="79"/>
      <c r="V1684" s="79"/>
      <c r="W1684" s="79"/>
      <c r="X1684" s="79"/>
      <c r="Y1684" s="79"/>
      <c r="Z1684" s="79"/>
      <c r="AA1684" s="79"/>
      <c r="AB1684" s="79"/>
      <c r="AC1684" s="79"/>
      <c r="AD1684" s="79"/>
      <c r="AE1684" s="79"/>
      <c r="AF1684" s="79"/>
      <c r="AG1684" s="79"/>
      <c r="AH1684" s="79"/>
      <c r="AI1684" s="79"/>
      <c r="AJ1684" s="79"/>
      <c r="AK1684" s="79"/>
      <c r="AL1684" s="79"/>
      <c r="AM1684" s="79"/>
      <c r="AN1684" s="79"/>
      <c r="AO1684" s="79"/>
      <c r="AP1684" s="79"/>
      <c r="AQ1684" s="79"/>
    </row>
    <row r="1685" spans="13:43" x14ac:dyDescent="0.25">
      <c r="M1685" s="79"/>
      <c r="N1685" s="79"/>
      <c r="O1685" s="79"/>
      <c r="P1685" s="79"/>
      <c r="Q1685" s="79"/>
      <c r="R1685" s="79"/>
      <c r="S1685" s="79"/>
      <c r="T1685" s="79"/>
      <c r="U1685" s="79"/>
      <c r="V1685" s="79"/>
      <c r="W1685" s="79"/>
      <c r="X1685" s="79"/>
      <c r="Y1685" s="79"/>
      <c r="Z1685" s="79"/>
      <c r="AA1685" s="79"/>
      <c r="AB1685" s="79"/>
      <c r="AC1685" s="79"/>
      <c r="AD1685" s="79"/>
      <c r="AE1685" s="79"/>
      <c r="AF1685" s="79"/>
      <c r="AG1685" s="79"/>
      <c r="AH1685" s="79"/>
      <c r="AI1685" s="79"/>
      <c r="AJ1685" s="79"/>
      <c r="AK1685" s="79"/>
      <c r="AL1685" s="79"/>
      <c r="AM1685" s="79"/>
      <c r="AN1685" s="79"/>
      <c r="AO1685" s="79"/>
      <c r="AP1685" s="79"/>
      <c r="AQ1685" s="79"/>
    </row>
    <row r="1686" spans="13:43" x14ac:dyDescent="0.25">
      <c r="M1686" s="79"/>
      <c r="N1686" s="79"/>
      <c r="O1686" s="79"/>
      <c r="P1686" s="79"/>
      <c r="Q1686" s="79"/>
      <c r="R1686" s="79"/>
      <c r="S1686" s="79"/>
      <c r="T1686" s="79"/>
      <c r="U1686" s="79"/>
      <c r="V1686" s="79"/>
      <c r="W1686" s="79"/>
      <c r="X1686" s="79"/>
      <c r="Y1686" s="79"/>
      <c r="Z1686" s="79"/>
      <c r="AA1686" s="79"/>
      <c r="AB1686" s="79"/>
      <c r="AC1686" s="79"/>
      <c r="AD1686" s="79"/>
      <c r="AE1686" s="79"/>
      <c r="AF1686" s="79"/>
      <c r="AG1686" s="79"/>
      <c r="AH1686" s="79"/>
      <c r="AI1686" s="79"/>
      <c r="AJ1686" s="79"/>
      <c r="AK1686" s="79"/>
      <c r="AL1686" s="79"/>
      <c r="AM1686" s="79"/>
      <c r="AN1686" s="79"/>
      <c r="AO1686" s="79"/>
      <c r="AP1686" s="79"/>
      <c r="AQ1686" s="79"/>
    </row>
    <row r="1687" spans="13:43" x14ac:dyDescent="0.25">
      <c r="M1687" s="79"/>
      <c r="N1687" s="79"/>
      <c r="O1687" s="79"/>
      <c r="P1687" s="79"/>
      <c r="Q1687" s="79"/>
      <c r="R1687" s="79"/>
      <c r="S1687" s="79"/>
      <c r="T1687" s="79"/>
      <c r="U1687" s="79"/>
      <c r="V1687" s="79"/>
      <c r="W1687" s="79"/>
      <c r="X1687" s="79"/>
      <c r="Y1687" s="79"/>
      <c r="Z1687" s="79"/>
      <c r="AA1687" s="79"/>
      <c r="AB1687" s="79"/>
      <c r="AC1687" s="79"/>
      <c r="AD1687" s="79"/>
      <c r="AE1687" s="79"/>
      <c r="AF1687" s="79"/>
      <c r="AG1687" s="79"/>
      <c r="AH1687" s="79"/>
      <c r="AI1687" s="79"/>
      <c r="AJ1687" s="79"/>
      <c r="AK1687" s="79"/>
      <c r="AL1687" s="79"/>
      <c r="AM1687" s="79"/>
      <c r="AN1687" s="79"/>
      <c r="AO1687" s="79"/>
      <c r="AP1687" s="79"/>
      <c r="AQ1687" s="79"/>
    </row>
    <row r="1688" spans="13:43" x14ac:dyDescent="0.25">
      <c r="M1688" s="79"/>
      <c r="N1688" s="79"/>
      <c r="O1688" s="79"/>
      <c r="P1688" s="79"/>
      <c r="Q1688" s="79"/>
      <c r="R1688" s="79"/>
      <c r="S1688" s="79"/>
      <c r="T1688" s="79"/>
      <c r="U1688" s="79"/>
      <c r="V1688" s="79"/>
      <c r="W1688" s="79"/>
      <c r="X1688" s="79"/>
      <c r="Y1688" s="79"/>
      <c r="Z1688" s="79"/>
      <c r="AA1688" s="79"/>
      <c r="AB1688" s="79"/>
      <c r="AC1688" s="79"/>
      <c r="AD1688" s="79"/>
      <c r="AE1688" s="79"/>
      <c r="AF1688" s="79"/>
      <c r="AG1688" s="79"/>
      <c r="AH1688" s="79"/>
      <c r="AI1688" s="79"/>
      <c r="AJ1688" s="79"/>
      <c r="AK1688" s="79"/>
      <c r="AL1688" s="79"/>
      <c r="AM1688" s="79"/>
      <c r="AN1688" s="79"/>
      <c r="AO1688" s="79"/>
      <c r="AP1688" s="79"/>
      <c r="AQ1688" s="79"/>
    </row>
    <row r="1689" spans="13:43" x14ac:dyDescent="0.25">
      <c r="M1689" s="79"/>
      <c r="N1689" s="79"/>
      <c r="O1689" s="79"/>
      <c r="P1689" s="79"/>
      <c r="Q1689" s="79"/>
      <c r="R1689" s="79"/>
      <c r="S1689" s="79"/>
      <c r="T1689" s="79"/>
      <c r="U1689" s="79"/>
      <c r="V1689" s="79"/>
      <c r="W1689" s="79"/>
      <c r="X1689" s="79"/>
      <c r="Y1689" s="79"/>
      <c r="Z1689" s="79"/>
      <c r="AA1689" s="79"/>
      <c r="AB1689" s="79"/>
      <c r="AC1689" s="79"/>
      <c r="AD1689" s="79"/>
      <c r="AE1689" s="79"/>
      <c r="AF1689" s="79"/>
      <c r="AG1689" s="79"/>
      <c r="AH1689" s="79"/>
      <c r="AI1689" s="79"/>
      <c r="AJ1689" s="79"/>
      <c r="AK1689" s="79"/>
      <c r="AL1689" s="79"/>
      <c r="AM1689" s="79"/>
      <c r="AN1689" s="79"/>
      <c r="AO1689" s="79"/>
      <c r="AP1689" s="79"/>
      <c r="AQ1689" s="79"/>
    </row>
    <row r="1690" spans="13:43" x14ac:dyDescent="0.25">
      <c r="M1690" s="79"/>
      <c r="N1690" s="79"/>
      <c r="O1690" s="79"/>
      <c r="P1690" s="79"/>
      <c r="Q1690" s="79"/>
      <c r="R1690" s="79"/>
      <c r="S1690" s="79"/>
      <c r="T1690" s="79"/>
      <c r="U1690" s="79"/>
      <c r="V1690" s="79"/>
      <c r="W1690" s="79"/>
      <c r="X1690" s="79"/>
      <c r="Y1690" s="79"/>
      <c r="Z1690" s="79"/>
      <c r="AA1690" s="79"/>
      <c r="AB1690" s="79"/>
      <c r="AC1690" s="79"/>
      <c r="AD1690" s="79"/>
      <c r="AE1690" s="79"/>
      <c r="AF1690" s="79"/>
      <c r="AG1690" s="79"/>
      <c r="AH1690" s="79"/>
      <c r="AI1690" s="79"/>
      <c r="AJ1690" s="79"/>
      <c r="AK1690" s="79"/>
      <c r="AL1690" s="79"/>
      <c r="AM1690" s="79"/>
      <c r="AN1690" s="79"/>
      <c r="AO1690" s="79"/>
      <c r="AP1690" s="79"/>
      <c r="AQ1690" s="79"/>
    </row>
    <row r="1691" spans="13:43" x14ac:dyDescent="0.25">
      <c r="M1691" s="79"/>
      <c r="N1691" s="79"/>
      <c r="O1691" s="79"/>
      <c r="P1691" s="79"/>
      <c r="Q1691" s="79"/>
      <c r="R1691" s="79"/>
      <c r="S1691" s="79"/>
      <c r="T1691" s="79"/>
      <c r="U1691" s="79"/>
      <c r="V1691" s="79"/>
      <c r="W1691" s="79"/>
      <c r="X1691" s="79"/>
      <c r="Y1691" s="79"/>
      <c r="Z1691" s="79"/>
      <c r="AA1691" s="79"/>
      <c r="AB1691" s="79"/>
      <c r="AC1691" s="79"/>
      <c r="AD1691" s="79"/>
      <c r="AE1691" s="79"/>
      <c r="AF1691" s="79"/>
      <c r="AG1691" s="79"/>
      <c r="AH1691" s="79"/>
      <c r="AI1691" s="79"/>
      <c r="AJ1691" s="79"/>
      <c r="AK1691" s="79"/>
      <c r="AL1691" s="79"/>
      <c r="AM1691" s="79"/>
      <c r="AN1691" s="79"/>
      <c r="AO1691" s="79"/>
      <c r="AP1691" s="79"/>
      <c r="AQ1691" s="79"/>
    </row>
    <row r="1692" spans="13:43" x14ac:dyDescent="0.25">
      <c r="M1692" s="79"/>
      <c r="N1692" s="79"/>
      <c r="O1692" s="79"/>
      <c r="P1692" s="79"/>
      <c r="Q1692" s="79"/>
      <c r="R1692" s="79"/>
      <c r="S1692" s="79"/>
      <c r="T1692" s="79"/>
      <c r="U1692" s="79"/>
      <c r="V1692" s="79"/>
      <c r="W1692" s="79"/>
      <c r="X1692" s="79"/>
      <c r="Y1692" s="79"/>
      <c r="Z1692" s="79"/>
      <c r="AA1692" s="79"/>
      <c r="AB1692" s="79"/>
      <c r="AC1692" s="79"/>
      <c r="AD1692" s="79"/>
      <c r="AE1692" s="79"/>
      <c r="AF1692" s="79"/>
      <c r="AG1692" s="79"/>
      <c r="AH1692" s="79"/>
      <c r="AI1692" s="79"/>
      <c r="AJ1692" s="79"/>
      <c r="AK1692" s="79"/>
      <c r="AL1692" s="79"/>
      <c r="AM1692" s="79"/>
      <c r="AN1692" s="79"/>
      <c r="AO1692" s="79"/>
      <c r="AP1692" s="79"/>
      <c r="AQ1692" s="79"/>
    </row>
    <row r="1693" spans="13:43" x14ac:dyDescent="0.25">
      <c r="M1693" s="79"/>
      <c r="N1693" s="79"/>
      <c r="O1693" s="79"/>
      <c r="P1693" s="79"/>
      <c r="Q1693" s="79"/>
      <c r="R1693" s="79"/>
      <c r="S1693" s="79"/>
      <c r="T1693" s="79"/>
      <c r="U1693" s="79"/>
      <c r="V1693" s="79"/>
      <c r="W1693" s="79"/>
      <c r="X1693" s="79"/>
      <c r="Y1693" s="79"/>
      <c r="Z1693" s="79"/>
      <c r="AA1693" s="79"/>
      <c r="AB1693" s="79"/>
      <c r="AC1693" s="79"/>
      <c r="AD1693" s="79"/>
      <c r="AE1693" s="79"/>
      <c r="AF1693" s="79"/>
      <c r="AG1693" s="79"/>
      <c r="AH1693" s="79"/>
      <c r="AI1693" s="79"/>
      <c r="AJ1693" s="79"/>
      <c r="AK1693" s="79"/>
      <c r="AL1693" s="79"/>
      <c r="AM1693" s="79"/>
      <c r="AN1693" s="79"/>
      <c r="AO1693" s="79"/>
      <c r="AP1693" s="79"/>
      <c r="AQ1693" s="79"/>
    </row>
    <row r="1694" spans="13:43" x14ac:dyDescent="0.25">
      <c r="M1694" s="79"/>
      <c r="N1694" s="79"/>
      <c r="O1694" s="79"/>
      <c r="P1694" s="79"/>
      <c r="Q1694" s="79"/>
      <c r="R1694" s="79"/>
      <c r="S1694" s="79"/>
      <c r="T1694" s="79"/>
      <c r="U1694" s="79"/>
      <c r="V1694" s="79"/>
      <c r="W1694" s="79"/>
      <c r="X1694" s="79"/>
      <c r="Y1694" s="79"/>
      <c r="Z1694" s="79"/>
      <c r="AA1694" s="79"/>
      <c r="AB1694" s="79"/>
      <c r="AC1694" s="79"/>
      <c r="AD1694" s="79"/>
      <c r="AE1694" s="79"/>
      <c r="AF1694" s="79"/>
      <c r="AG1694" s="79"/>
      <c r="AH1694" s="79"/>
      <c r="AI1694" s="79"/>
      <c r="AJ1694" s="79"/>
      <c r="AK1694" s="79"/>
      <c r="AL1694" s="79"/>
      <c r="AM1694" s="79"/>
      <c r="AN1694" s="79"/>
      <c r="AO1694" s="79"/>
      <c r="AP1694" s="79"/>
      <c r="AQ1694" s="79"/>
    </row>
    <row r="1695" spans="13:43" x14ac:dyDescent="0.25">
      <c r="M1695" s="79"/>
      <c r="N1695" s="79"/>
      <c r="O1695" s="79"/>
      <c r="P1695" s="79"/>
      <c r="Q1695" s="79"/>
      <c r="R1695" s="79"/>
      <c r="S1695" s="79"/>
      <c r="T1695" s="79"/>
      <c r="U1695" s="79"/>
      <c r="V1695" s="79"/>
      <c r="W1695" s="79"/>
      <c r="X1695" s="79"/>
      <c r="Y1695" s="79"/>
      <c r="Z1695" s="79"/>
      <c r="AA1695" s="79"/>
      <c r="AB1695" s="79"/>
      <c r="AC1695" s="79"/>
      <c r="AD1695" s="79"/>
      <c r="AE1695" s="79"/>
      <c r="AF1695" s="79"/>
      <c r="AG1695" s="79"/>
      <c r="AH1695" s="79"/>
      <c r="AI1695" s="79"/>
      <c r="AJ1695" s="79"/>
      <c r="AK1695" s="79"/>
      <c r="AL1695" s="79"/>
      <c r="AM1695" s="79"/>
      <c r="AN1695" s="79"/>
      <c r="AO1695" s="79"/>
      <c r="AP1695" s="79"/>
      <c r="AQ1695" s="79"/>
    </row>
    <row r="1696" spans="13:43" x14ac:dyDescent="0.25">
      <c r="M1696" s="79"/>
      <c r="N1696" s="79"/>
      <c r="O1696" s="79"/>
      <c r="P1696" s="79"/>
      <c r="Q1696" s="79"/>
      <c r="R1696" s="79"/>
      <c r="S1696" s="79"/>
      <c r="T1696" s="79"/>
      <c r="U1696" s="79"/>
      <c r="V1696" s="79"/>
      <c r="W1696" s="79"/>
      <c r="X1696" s="79"/>
      <c r="Y1696" s="79"/>
      <c r="Z1696" s="79"/>
      <c r="AA1696" s="79"/>
      <c r="AB1696" s="79"/>
      <c r="AC1696" s="79"/>
      <c r="AD1696" s="79"/>
      <c r="AE1696" s="79"/>
      <c r="AF1696" s="79"/>
      <c r="AG1696" s="79"/>
      <c r="AH1696" s="79"/>
      <c r="AI1696" s="79"/>
      <c r="AJ1696" s="79"/>
      <c r="AK1696" s="79"/>
      <c r="AL1696" s="79"/>
      <c r="AM1696" s="79"/>
      <c r="AN1696" s="79"/>
      <c r="AO1696" s="79"/>
      <c r="AP1696" s="79"/>
      <c r="AQ1696" s="79"/>
    </row>
    <row r="1697" spans="13:43" x14ac:dyDescent="0.25">
      <c r="M1697" s="79"/>
      <c r="N1697" s="79"/>
      <c r="O1697" s="79"/>
      <c r="P1697" s="79"/>
      <c r="Q1697" s="79"/>
      <c r="R1697" s="79"/>
      <c r="S1697" s="79"/>
      <c r="T1697" s="79"/>
      <c r="U1697" s="79"/>
      <c r="V1697" s="79"/>
      <c r="W1697" s="79"/>
      <c r="X1697" s="79"/>
      <c r="Y1697" s="79"/>
      <c r="Z1697" s="79"/>
      <c r="AA1697" s="79"/>
      <c r="AB1697" s="79"/>
      <c r="AC1697" s="79"/>
      <c r="AD1697" s="79"/>
      <c r="AE1697" s="79"/>
      <c r="AF1697" s="79"/>
      <c r="AG1697" s="79"/>
      <c r="AH1697" s="79"/>
      <c r="AI1697" s="79"/>
      <c r="AJ1697" s="79"/>
      <c r="AK1697" s="79"/>
      <c r="AL1697" s="79"/>
      <c r="AM1697" s="79"/>
      <c r="AN1697" s="79"/>
      <c r="AO1697" s="79"/>
      <c r="AP1697" s="79"/>
      <c r="AQ1697" s="79"/>
    </row>
    <row r="1698" spans="13:43" x14ac:dyDescent="0.25">
      <c r="M1698" s="79"/>
      <c r="N1698" s="79"/>
      <c r="O1698" s="79"/>
      <c r="P1698" s="79"/>
      <c r="Q1698" s="79"/>
      <c r="R1698" s="79"/>
      <c r="S1698" s="79"/>
      <c r="T1698" s="79"/>
      <c r="U1698" s="79"/>
      <c r="V1698" s="79"/>
      <c r="W1698" s="79"/>
      <c r="X1698" s="79"/>
      <c r="Y1698" s="79"/>
      <c r="Z1698" s="79"/>
      <c r="AA1698" s="79"/>
      <c r="AB1698" s="79"/>
      <c r="AC1698" s="79"/>
      <c r="AD1698" s="79"/>
      <c r="AE1698" s="79"/>
      <c r="AF1698" s="79"/>
      <c r="AG1698" s="79"/>
      <c r="AH1698" s="79"/>
      <c r="AI1698" s="79"/>
      <c r="AJ1698" s="79"/>
      <c r="AK1698" s="79"/>
      <c r="AL1698" s="79"/>
      <c r="AM1698" s="79"/>
      <c r="AN1698" s="79"/>
      <c r="AO1698" s="79"/>
      <c r="AP1698" s="79"/>
      <c r="AQ1698" s="79"/>
    </row>
    <row r="1699" spans="13:43" x14ac:dyDescent="0.25">
      <c r="M1699" s="79"/>
      <c r="N1699" s="79"/>
      <c r="O1699" s="79"/>
      <c r="P1699" s="79"/>
      <c r="Q1699" s="79"/>
      <c r="R1699" s="79"/>
      <c r="S1699" s="79"/>
      <c r="T1699" s="79"/>
      <c r="U1699" s="79"/>
      <c r="V1699" s="79"/>
      <c r="W1699" s="79"/>
      <c r="X1699" s="79"/>
      <c r="Y1699" s="79"/>
      <c r="Z1699" s="79"/>
      <c r="AA1699" s="79"/>
      <c r="AB1699" s="79"/>
      <c r="AC1699" s="79"/>
      <c r="AD1699" s="79"/>
      <c r="AE1699" s="79"/>
      <c r="AF1699" s="79"/>
      <c r="AG1699" s="79"/>
      <c r="AH1699" s="79"/>
      <c r="AI1699" s="79"/>
      <c r="AJ1699" s="79"/>
      <c r="AK1699" s="79"/>
      <c r="AL1699" s="79"/>
      <c r="AM1699" s="79"/>
      <c r="AN1699" s="79"/>
      <c r="AO1699" s="79"/>
      <c r="AP1699" s="79"/>
      <c r="AQ1699" s="79"/>
    </row>
    <row r="1700" spans="13:43" x14ac:dyDescent="0.25">
      <c r="M1700" s="79"/>
      <c r="N1700" s="79"/>
      <c r="O1700" s="79"/>
      <c r="P1700" s="79"/>
      <c r="Q1700" s="79"/>
      <c r="R1700" s="79"/>
      <c r="S1700" s="79"/>
      <c r="T1700" s="79"/>
      <c r="U1700" s="79"/>
      <c r="V1700" s="79"/>
      <c r="W1700" s="79"/>
      <c r="X1700" s="79"/>
      <c r="Y1700" s="79"/>
      <c r="Z1700" s="79"/>
      <c r="AA1700" s="79"/>
      <c r="AB1700" s="79"/>
      <c r="AC1700" s="79"/>
      <c r="AD1700" s="79"/>
      <c r="AE1700" s="79"/>
      <c r="AF1700" s="79"/>
      <c r="AG1700" s="79"/>
      <c r="AH1700" s="79"/>
      <c r="AI1700" s="79"/>
      <c r="AJ1700" s="79"/>
      <c r="AK1700" s="79"/>
      <c r="AL1700" s="79"/>
      <c r="AM1700" s="79"/>
      <c r="AN1700" s="79"/>
      <c r="AO1700" s="79"/>
      <c r="AP1700" s="79"/>
      <c r="AQ1700" s="79"/>
    </row>
    <row r="1701" spans="13:43" x14ac:dyDescent="0.25">
      <c r="M1701" s="79"/>
      <c r="N1701" s="79"/>
      <c r="O1701" s="79"/>
      <c r="P1701" s="79"/>
      <c r="Q1701" s="79"/>
      <c r="R1701" s="79"/>
      <c r="S1701" s="79"/>
      <c r="T1701" s="79"/>
      <c r="U1701" s="79"/>
      <c r="V1701" s="79"/>
      <c r="W1701" s="79"/>
      <c r="X1701" s="79"/>
      <c r="Y1701" s="79"/>
      <c r="Z1701" s="79"/>
      <c r="AA1701" s="79"/>
      <c r="AB1701" s="79"/>
      <c r="AC1701" s="79"/>
      <c r="AD1701" s="79"/>
      <c r="AE1701" s="79"/>
      <c r="AF1701" s="79"/>
      <c r="AG1701" s="79"/>
      <c r="AH1701" s="79"/>
      <c r="AI1701" s="79"/>
      <c r="AJ1701" s="79"/>
      <c r="AK1701" s="79"/>
      <c r="AL1701" s="79"/>
      <c r="AM1701" s="79"/>
      <c r="AN1701" s="79"/>
      <c r="AO1701" s="79"/>
      <c r="AP1701" s="79"/>
      <c r="AQ1701" s="79"/>
    </row>
    <row r="1702" spans="13:43" x14ac:dyDescent="0.25">
      <c r="M1702" s="79"/>
      <c r="N1702" s="79"/>
      <c r="O1702" s="79"/>
      <c r="P1702" s="79"/>
      <c r="Q1702" s="79"/>
      <c r="R1702" s="79"/>
      <c r="S1702" s="79"/>
      <c r="T1702" s="79"/>
      <c r="U1702" s="79"/>
      <c r="V1702" s="79"/>
      <c r="W1702" s="79"/>
      <c r="X1702" s="79"/>
      <c r="Y1702" s="79"/>
      <c r="Z1702" s="79"/>
      <c r="AA1702" s="79"/>
      <c r="AB1702" s="79"/>
      <c r="AC1702" s="79"/>
      <c r="AD1702" s="79"/>
      <c r="AE1702" s="79"/>
      <c r="AF1702" s="79"/>
      <c r="AG1702" s="79"/>
      <c r="AH1702" s="79"/>
      <c r="AI1702" s="79"/>
      <c r="AJ1702" s="79"/>
      <c r="AK1702" s="79"/>
      <c r="AL1702" s="79"/>
      <c r="AM1702" s="79"/>
      <c r="AN1702" s="79"/>
      <c r="AO1702" s="79"/>
      <c r="AP1702" s="79"/>
      <c r="AQ1702" s="79"/>
    </row>
    <row r="1703" spans="13:43" x14ac:dyDescent="0.25">
      <c r="M1703" s="79"/>
      <c r="N1703" s="79"/>
      <c r="O1703" s="79"/>
      <c r="P1703" s="79"/>
      <c r="Q1703" s="79"/>
      <c r="R1703" s="79"/>
      <c r="S1703" s="79"/>
      <c r="T1703" s="79"/>
      <c r="U1703" s="79"/>
      <c r="V1703" s="79"/>
      <c r="W1703" s="79"/>
      <c r="X1703" s="79"/>
      <c r="Y1703" s="79"/>
      <c r="Z1703" s="79"/>
      <c r="AA1703" s="79"/>
      <c r="AB1703" s="79"/>
      <c r="AC1703" s="79"/>
      <c r="AD1703" s="79"/>
      <c r="AE1703" s="79"/>
      <c r="AF1703" s="79"/>
      <c r="AG1703" s="79"/>
      <c r="AH1703" s="79"/>
      <c r="AI1703" s="79"/>
      <c r="AJ1703" s="79"/>
      <c r="AK1703" s="79"/>
      <c r="AL1703" s="79"/>
      <c r="AM1703" s="79"/>
      <c r="AN1703" s="79"/>
      <c r="AO1703" s="79"/>
      <c r="AP1703" s="79"/>
      <c r="AQ1703" s="79"/>
    </row>
    <row r="1704" spans="13:43" x14ac:dyDescent="0.25">
      <c r="M1704" s="79"/>
      <c r="N1704" s="79"/>
      <c r="O1704" s="79"/>
      <c r="P1704" s="79"/>
      <c r="Q1704" s="79"/>
      <c r="R1704" s="79"/>
      <c r="S1704" s="79"/>
      <c r="T1704" s="79"/>
      <c r="U1704" s="79"/>
      <c r="V1704" s="79"/>
      <c r="W1704" s="79"/>
      <c r="X1704" s="79"/>
      <c r="Y1704" s="79"/>
      <c r="Z1704" s="79"/>
      <c r="AA1704" s="79"/>
      <c r="AB1704" s="79"/>
      <c r="AC1704" s="79"/>
      <c r="AD1704" s="79"/>
      <c r="AE1704" s="79"/>
      <c r="AF1704" s="79"/>
      <c r="AG1704" s="79"/>
      <c r="AH1704" s="79"/>
      <c r="AI1704" s="79"/>
      <c r="AJ1704" s="79"/>
      <c r="AK1704" s="79"/>
      <c r="AL1704" s="79"/>
      <c r="AM1704" s="79"/>
      <c r="AN1704" s="79"/>
      <c r="AO1704" s="79"/>
      <c r="AP1704" s="79"/>
      <c r="AQ1704" s="79"/>
    </row>
    <row r="1705" spans="13:43" x14ac:dyDescent="0.25">
      <c r="M1705" s="79"/>
      <c r="N1705" s="79"/>
      <c r="O1705" s="79"/>
      <c r="P1705" s="79"/>
      <c r="Q1705" s="79"/>
      <c r="R1705" s="79"/>
      <c r="S1705" s="79"/>
      <c r="T1705" s="79"/>
      <c r="U1705" s="79"/>
      <c r="V1705" s="79"/>
      <c r="W1705" s="79"/>
      <c r="X1705" s="79"/>
      <c r="Y1705" s="79"/>
      <c r="Z1705" s="79"/>
      <c r="AA1705" s="79"/>
      <c r="AB1705" s="79"/>
      <c r="AC1705" s="79"/>
      <c r="AD1705" s="79"/>
      <c r="AE1705" s="79"/>
      <c r="AF1705" s="79"/>
      <c r="AG1705" s="79"/>
      <c r="AH1705" s="79"/>
      <c r="AI1705" s="79"/>
      <c r="AJ1705" s="79"/>
      <c r="AK1705" s="79"/>
      <c r="AL1705" s="79"/>
      <c r="AM1705" s="79"/>
      <c r="AN1705" s="79"/>
      <c r="AO1705" s="79"/>
      <c r="AP1705" s="79"/>
      <c r="AQ1705" s="79"/>
    </row>
    <row r="1706" spans="13:43" x14ac:dyDescent="0.25">
      <c r="M1706" s="79"/>
      <c r="N1706" s="79"/>
      <c r="O1706" s="79"/>
      <c r="P1706" s="79"/>
      <c r="Q1706" s="79"/>
      <c r="R1706" s="79"/>
      <c r="S1706" s="79"/>
      <c r="T1706" s="79"/>
      <c r="U1706" s="79"/>
      <c r="V1706" s="79"/>
      <c r="W1706" s="79"/>
      <c r="X1706" s="79"/>
      <c r="Y1706" s="79"/>
      <c r="Z1706" s="79"/>
      <c r="AA1706" s="79"/>
      <c r="AB1706" s="79"/>
      <c r="AC1706" s="79"/>
      <c r="AD1706" s="79"/>
      <c r="AE1706" s="79"/>
      <c r="AF1706" s="79"/>
      <c r="AG1706" s="79"/>
      <c r="AH1706" s="79"/>
      <c r="AI1706" s="79"/>
      <c r="AJ1706" s="79"/>
      <c r="AK1706" s="79"/>
      <c r="AL1706" s="79"/>
      <c r="AM1706" s="79"/>
      <c r="AN1706" s="79"/>
      <c r="AO1706" s="79"/>
      <c r="AP1706" s="79"/>
      <c r="AQ1706" s="79"/>
    </row>
    <row r="1707" spans="13:43" x14ac:dyDescent="0.25">
      <c r="M1707" s="79"/>
      <c r="N1707" s="79"/>
      <c r="O1707" s="79"/>
      <c r="P1707" s="79"/>
      <c r="Q1707" s="79"/>
      <c r="R1707" s="79"/>
      <c r="S1707" s="79"/>
      <c r="T1707" s="79"/>
      <c r="U1707" s="79"/>
      <c r="V1707" s="79"/>
      <c r="W1707" s="79"/>
      <c r="X1707" s="79"/>
      <c r="Y1707" s="79"/>
      <c r="Z1707" s="79"/>
      <c r="AA1707" s="79"/>
      <c r="AB1707" s="79"/>
      <c r="AC1707" s="79"/>
      <c r="AD1707" s="79"/>
      <c r="AE1707" s="79"/>
      <c r="AF1707" s="79"/>
      <c r="AG1707" s="79"/>
      <c r="AH1707" s="79"/>
      <c r="AI1707" s="79"/>
      <c r="AJ1707" s="79"/>
      <c r="AK1707" s="79"/>
      <c r="AL1707" s="79"/>
      <c r="AM1707" s="79"/>
      <c r="AN1707" s="79"/>
      <c r="AO1707" s="79"/>
      <c r="AP1707" s="79"/>
      <c r="AQ1707" s="79"/>
    </row>
    <row r="1708" spans="13:43" x14ac:dyDescent="0.25">
      <c r="M1708" s="79"/>
      <c r="N1708" s="79"/>
      <c r="O1708" s="79"/>
      <c r="P1708" s="79"/>
      <c r="Q1708" s="79"/>
      <c r="R1708" s="79"/>
      <c r="S1708" s="79"/>
      <c r="T1708" s="79"/>
      <c r="U1708" s="79"/>
      <c r="V1708" s="79"/>
      <c r="W1708" s="79"/>
      <c r="X1708" s="79"/>
      <c r="Y1708" s="79"/>
      <c r="Z1708" s="79"/>
      <c r="AA1708" s="79"/>
      <c r="AB1708" s="79"/>
      <c r="AC1708" s="79"/>
      <c r="AD1708" s="79"/>
      <c r="AE1708" s="79"/>
      <c r="AF1708" s="79"/>
      <c r="AG1708" s="79"/>
      <c r="AH1708" s="79"/>
      <c r="AI1708" s="79"/>
      <c r="AJ1708" s="79"/>
      <c r="AK1708" s="79"/>
      <c r="AL1708" s="79"/>
      <c r="AM1708" s="79"/>
      <c r="AN1708" s="79"/>
      <c r="AO1708" s="79"/>
      <c r="AP1708" s="79"/>
      <c r="AQ1708" s="79"/>
    </row>
    <row r="1709" spans="13:43" x14ac:dyDescent="0.25">
      <c r="M1709" s="79"/>
      <c r="N1709" s="79"/>
      <c r="O1709" s="79"/>
      <c r="P1709" s="79"/>
      <c r="Q1709" s="79"/>
      <c r="R1709" s="79"/>
      <c r="S1709" s="79"/>
      <c r="T1709" s="79"/>
      <c r="U1709" s="79"/>
      <c r="V1709" s="79"/>
      <c r="W1709" s="79"/>
      <c r="X1709" s="79"/>
      <c r="Y1709" s="79"/>
      <c r="Z1709" s="79"/>
      <c r="AA1709" s="79"/>
      <c r="AB1709" s="79"/>
      <c r="AC1709" s="79"/>
      <c r="AD1709" s="79"/>
      <c r="AE1709" s="79"/>
      <c r="AF1709" s="79"/>
      <c r="AG1709" s="79"/>
      <c r="AH1709" s="79"/>
      <c r="AI1709" s="79"/>
      <c r="AJ1709" s="79"/>
      <c r="AK1709" s="79"/>
      <c r="AL1709" s="79"/>
      <c r="AM1709" s="79"/>
      <c r="AN1709" s="79"/>
      <c r="AO1709" s="79"/>
      <c r="AP1709" s="79"/>
      <c r="AQ1709" s="79"/>
    </row>
    <row r="1710" spans="13:43" x14ac:dyDescent="0.25">
      <c r="M1710" s="79"/>
      <c r="N1710" s="79"/>
      <c r="O1710" s="79"/>
      <c r="P1710" s="79"/>
      <c r="Q1710" s="79"/>
      <c r="R1710" s="79"/>
      <c r="S1710" s="79"/>
      <c r="T1710" s="79"/>
      <c r="U1710" s="79"/>
      <c r="V1710" s="79"/>
      <c r="W1710" s="79"/>
      <c r="X1710" s="79"/>
      <c r="Y1710" s="79"/>
      <c r="Z1710" s="79"/>
      <c r="AA1710" s="79"/>
      <c r="AB1710" s="79"/>
      <c r="AC1710" s="79"/>
      <c r="AD1710" s="79"/>
      <c r="AE1710" s="79"/>
      <c r="AF1710" s="79"/>
      <c r="AG1710" s="79"/>
      <c r="AH1710" s="79"/>
      <c r="AI1710" s="79"/>
      <c r="AJ1710" s="79"/>
      <c r="AK1710" s="79"/>
      <c r="AL1710" s="79"/>
      <c r="AM1710" s="79"/>
      <c r="AN1710" s="79"/>
      <c r="AO1710" s="79"/>
      <c r="AP1710" s="79"/>
      <c r="AQ1710" s="79"/>
    </row>
    <row r="1711" spans="13:43" x14ac:dyDescent="0.25">
      <c r="M1711" s="79"/>
      <c r="N1711" s="79"/>
      <c r="O1711" s="79"/>
      <c r="P1711" s="79"/>
      <c r="Q1711" s="79"/>
      <c r="R1711" s="79"/>
      <c r="S1711" s="79"/>
      <c r="T1711" s="79"/>
      <c r="U1711" s="79"/>
      <c r="V1711" s="79"/>
      <c r="W1711" s="79"/>
      <c r="X1711" s="79"/>
      <c r="Y1711" s="79"/>
      <c r="Z1711" s="79"/>
      <c r="AA1711" s="79"/>
      <c r="AB1711" s="79"/>
      <c r="AC1711" s="79"/>
      <c r="AD1711" s="79"/>
      <c r="AE1711" s="79"/>
      <c r="AF1711" s="79"/>
      <c r="AG1711" s="79"/>
      <c r="AH1711" s="79"/>
      <c r="AI1711" s="79"/>
      <c r="AJ1711" s="79"/>
      <c r="AK1711" s="79"/>
      <c r="AL1711" s="79"/>
      <c r="AM1711" s="79"/>
      <c r="AN1711" s="79"/>
      <c r="AO1711" s="79"/>
      <c r="AP1711" s="79"/>
      <c r="AQ1711" s="79"/>
    </row>
    <row r="1712" spans="13:43" x14ac:dyDescent="0.25">
      <c r="M1712" s="79"/>
      <c r="N1712" s="79"/>
      <c r="O1712" s="79"/>
      <c r="P1712" s="79"/>
      <c r="Q1712" s="79"/>
      <c r="R1712" s="79"/>
      <c r="S1712" s="79"/>
      <c r="T1712" s="79"/>
      <c r="U1712" s="79"/>
      <c r="V1712" s="79"/>
      <c r="W1712" s="79"/>
      <c r="X1712" s="79"/>
      <c r="Y1712" s="79"/>
      <c r="Z1712" s="79"/>
      <c r="AA1712" s="79"/>
      <c r="AB1712" s="79"/>
      <c r="AC1712" s="79"/>
      <c r="AD1712" s="79"/>
      <c r="AE1712" s="79"/>
      <c r="AF1712" s="79"/>
      <c r="AG1712" s="79"/>
      <c r="AH1712" s="79"/>
      <c r="AI1712" s="79"/>
      <c r="AJ1712" s="79"/>
      <c r="AK1712" s="79"/>
      <c r="AL1712" s="79"/>
      <c r="AM1712" s="79"/>
      <c r="AN1712" s="79"/>
      <c r="AO1712" s="79"/>
      <c r="AP1712" s="79"/>
      <c r="AQ1712" s="79"/>
    </row>
    <row r="1713" spans="13:43" x14ac:dyDescent="0.25">
      <c r="M1713" s="79"/>
      <c r="N1713" s="79"/>
      <c r="O1713" s="79"/>
      <c r="P1713" s="79"/>
      <c r="Q1713" s="79"/>
      <c r="R1713" s="79"/>
      <c r="S1713" s="79"/>
      <c r="T1713" s="79"/>
      <c r="U1713" s="79"/>
      <c r="V1713" s="79"/>
      <c r="W1713" s="79"/>
      <c r="X1713" s="79"/>
      <c r="Y1713" s="79"/>
      <c r="Z1713" s="79"/>
      <c r="AA1713" s="79"/>
      <c r="AB1713" s="79"/>
      <c r="AC1713" s="79"/>
      <c r="AD1713" s="79"/>
      <c r="AE1713" s="79"/>
      <c r="AF1713" s="79"/>
      <c r="AG1713" s="79"/>
      <c r="AH1713" s="79"/>
      <c r="AI1713" s="79"/>
      <c r="AJ1713" s="79"/>
      <c r="AK1713" s="79"/>
      <c r="AL1713" s="79"/>
      <c r="AM1713" s="79"/>
      <c r="AN1713" s="79"/>
      <c r="AO1713" s="79"/>
      <c r="AP1713" s="79"/>
      <c r="AQ1713" s="79"/>
    </row>
    <row r="1714" spans="13:43" x14ac:dyDescent="0.25">
      <c r="M1714" s="79"/>
      <c r="N1714" s="79"/>
      <c r="O1714" s="79"/>
      <c r="P1714" s="79"/>
      <c r="Q1714" s="79"/>
      <c r="R1714" s="79"/>
      <c r="S1714" s="79"/>
      <c r="T1714" s="79"/>
      <c r="U1714" s="79"/>
      <c r="V1714" s="79"/>
      <c r="W1714" s="79"/>
      <c r="X1714" s="79"/>
      <c r="Y1714" s="79"/>
      <c r="Z1714" s="79"/>
      <c r="AA1714" s="79"/>
      <c r="AB1714" s="79"/>
      <c r="AC1714" s="79"/>
      <c r="AD1714" s="79"/>
      <c r="AE1714" s="79"/>
      <c r="AF1714" s="79"/>
      <c r="AG1714" s="79"/>
      <c r="AH1714" s="79"/>
      <c r="AI1714" s="79"/>
      <c r="AJ1714" s="79"/>
      <c r="AK1714" s="79"/>
      <c r="AL1714" s="79"/>
      <c r="AM1714" s="79"/>
      <c r="AN1714" s="79"/>
      <c r="AO1714" s="79"/>
      <c r="AP1714" s="79"/>
      <c r="AQ1714" s="79"/>
    </row>
    <row r="1715" spans="13:43" x14ac:dyDescent="0.25">
      <c r="M1715" s="79"/>
      <c r="N1715" s="79"/>
      <c r="O1715" s="79"/>
      <c r="P1715" s="79"/>
      <c r="Q1715" s="79"/>
      <c r="R1715" s="79"/>
      <c r="S1715" s="79"/>
      <c r="T1715" s="79"/>
      <c r="U1715" s="79"/>
      <c r="V1715" s="79"/>
      <c r="W1715" s="79"/>
      <c r="X1715" s="79"/>
      <c r="Y1715" s="79"/>
      <c r="Z1715" s="79"/>
      <c r="AA1715" s="79"/>
      <c r="AB1715" s="79"/>
      <c r="AC1715" s="79"/>
      <c r="AD1715" s="79"/>
      <c r="AE1715" s="79"/>
      <c r="AF1715" s="79"/>
      <c r="AG1715" s="79"/>
      <c r="AH1715" s="79"/>
      <c r="AI1715" s="79"/>
      <c r="AJ1715" s="79"/>
      <c r="AK1715" s="79"/>
      <c r="AL1715" s="79"/>
      <c r="AM1715" s="79"/>
      <c r="AN1715" s="79"/>
      <c r="AO1715" s="79"/>
      <c r="AP1715" s="79"/>
      <c r="AQ1715" s="79"/>
    </row>
    <row r="1716" spans="13:43" x14ac:dyDescent="0.25">
      <c r="M1716" s="79"/>
      <c r="N1716" s="79"/>
      <c r="O1716" s="79"/>
      <c r="P1716" s="79"/>
      <c r="Q1716" s="79"/>
      <c r="R1716" s="79"/>
      <c r="S1716" s="79"/>
      <c r="T1716" s="79"/>
      <c r="U1716" s="79"/>
      <c r="V1716" s="79"/>
      <c r="W1716" s="79"/>
      <c r="X1716" s="79"/>
      <c r="Y1716" s="79"/>
      <c r="Z1716" s="79"/>
      <c r="AA1716" s="79"/>
      <c r="AB1716" s="79"/>
      <c r="AC1716" s="79"/>
      <c r="AD1716" s="79"/>
      <c r="AE1716" s="79"/>
      <c r="AF1716" s="79"/>
      <c r="AG1716" s="79"/>
      <c r="AH1716" s="79"/>
      <c r="AI1716" s="79"/>
      <c r="AJ1716" s="79"/>
      <c r="AK1716" s="79"/>
      <c r="AL1716" s="79"/>
      <c r="AM1716" s="79"/>
      <c r="AN1716" s="79"/>
      <c r="AO1716" s="79"/>
      <c r="AP1716" s="79"/>
      <c r="AQ1716" s="79"/>
    </row>
    <row r="1717" spans="13:43" x14ac:dyDescent="0.25">
      <c r="M1717" s="79"/>
      <c r="N1717" s="79"/>
      <c r="O1717" s="79"/>
      <c r="P1717" s="79"/>
      <c r="Q1717" s="79"/>
      <c r="R1717" s="79"/>
      <c r="S1717" s="79"/>
      <c r="T1717" s="79"/>
      <c r="U1717" s="79"/>
      <c r="V1717" s="79"/>
      <c r="W1717" s="79"/>
      <c r="X1717" s="79"/>
      <c r="Y1717" s="79"/>
      <c r="Z1717" s="79"/>
      <c r="AA1717" s="79"/>
      <c r="AB1717" s="79"/>
      <c r="AC1717" s="79"/>
      <c r="AD1717" s="79"/>
      <c r="AE1717" s="79"/>
      <c r="AF1717" s="79"/>
      <c r="AG1717" s="79"/>
      <c r="AH1717" s="79"/>
      <c r="AI1717" s="79"/>
      <c r="AJ1717" s="79"/>
      <c r="AK1717" s="79"/>
      <c r="AL1717" s="79"/>
      <c r="AM1717" s="79"/>
      <c r="AN1717" s="79"/>
      <c r="AO1717" s="79"/>
      <c r="AP1717" s="79"/>
      <c r="AQ1717" s="79"/>
    </row>
    <row r="1718" spans="13:43" x14ac:dyDescent="0.25">
      <c r="M1718" s="79"/>
      <c r="N1718" s="79"/>
      <c r="O1718" s="79"/>
      <c r="P1718" s="79"/>
      <c r="Q1718" s="79"/>
      <c r="R1718" s="79"/>
      <c r="S1718" s="79"/>
      <c r="T1718" s="79"/>
      <c r="U1718" s="79"/>
      <c r="V1718" s="79"/>
      <c r="W1718" s="79"/>
      <c r="X1718" s="79"/>
      <c r="Y1718" s="79"/>
      <c r="Z1718" s="79"/>
      <c r="AA1718" s="79"/>
      <c r="AB1718" s="79"/>
      <c r="AC1718" s="79"/>
      <c r="AD1718" s="79"/>
      <c r="AE1718" s="79"/>
      <c r="AF1718" s="79"/>
      <c r="AG1718" s="79"/>
      <c r="AH1718" s="79"/>
      <c r="AI1718" s="79"/>
      <c r="AJ1718" s="79"/>
      <c r="AK1718" s="79"/>
      <c r="AL1718" s="79"/>
      <c r="AM1718" s="79"/>
      <c r="AN1718" s="79"/>
      <c r="AO1718" s="79"/>
      <c r="AP1718" s="79"/>
      <c r="AQ1718" s="79"/>
    </row>
    <row r="1719" spans="13:43" x14ac:dyDescent="0.25">
      <c r="M1719" s="79"/>
      <c r="N1719" s="79"/>
      <c r="O1719" s="79"/>
      <c r="P1719" s="79"/>
      <c r="Q1719" s="79"/>
      <c r="R1719" s="79"/>
      <c r="S1719" s="79"/>
      <c r="T1719" s="79"/>
      <c r="U1719" s="79"/>
      <c r="V1719" s="79"/>
      <c r="W1719" s="79"/>
      <c r="X1719" s="79"/>
      <c r="Y1719" s="79"/>
      <c r="Z1719" s="79"/>
      <c r="AA1719" s="79"/>
      <c r="AB1719" s="79"/>
      <c r="AC1719" s="79"/>
      <c r="AD1719" s="79"/>
      <c r="AE1719" s="79"/>
      <c r="AF1719" s="79"/>
      <c r="AG1719" s="79"/>
      <c r="AH1719" s="79"/>
      <c r="AI1719" s="79"/>
      <c r="AJ1719" s="79"/>
      <c r="AK1719" s="79"/>
      <c r="AL1719" s="79"/>
      <c r="AM1719" s="79"/>
      <c r="AN1719" s="79"/>
      <c r="AO1719" s="79"/>
      <c r="AP1719" s="79"/>
      <c r="AQ1719" s="79"/>
    </row>
    <row r="1720" spans="13:43" x14ac:dyDescent="0.25">
      <c r="M1720" s="79"/>
      <c r="N1720" s="79"/>
      <c r="O1720" s="79"/>
      <c r="P1720" s="79"/>
      <c r="Q1720" s="79"/>
      <c r="R1720" s="79"/>
      <c r="S1720" s="79"/>
      <c r="T1720" s="79"/>
      <c r="U1720" s="79"/>
      <c r="V1720" s="79"/>
      <c r="W1720" s="79"/>
      <c r="X1720" s="79"/>
      <c r="Y1720" s="79"/>
      <c r="Z1720" s="79"/>
      <c r="AA1720" s="79"/>
      <c r="AB1720" s="79"/>
      <c r="AC1720" s="79"/>
      <c r="AD1720" s="79"/>
      <c r="AE1720" s="79"/>
      <c r="AF1720" s="79"/>
      <c r="AG1720" s="79"/>
      <c r="AH1720" s="79"/>
      <c r="AI1720" s="79"/>
      <c r="AJ1720" s="79"/>
      <c r="AK1720" s="79"/>
      <c r="AL1720" s="79"/>
      <c r="AM1720" s="79"/>
      <c r="AN1720" s="79"/>
      <c r="AO1720" s="79"/>
      <c r="AP1720" s="79"/>
      <c r="AQ1720" s="79"/>
    </row>
    <row r="1721" spans="13:43" x14ac:dyDescent="0.25">
      <c r="M1721" s="79"/>
      <c r="N1721" s="79"/>
      <c r="O1721" s="79"/>
      <c r="P1721" s="79"/>
      <c r="Q1721" s="79"/>
      <c r="R1721" s="79"/>
      <c r="S1721" s="79"/>
      <c r="T1721" s="79"/>
      <c r="U1721" s="79"/>
      <c r="V1721" s="79"/>
      <c r="W1721" s="79"/>
      <c r="X1721" s="79"/>
      <c r="Y1721" s="79"/>
      <c r="Z1721" s="79"/>
      <c r="AA1721" s="79"/>
      <c r="AB1721" s="79"/>
      <c r="AC1721" s="79"/>
      <c r="AD1721" s="79"/>
      <c r="AE1721" s="79"/>
      <c r="AF1721" s="79"/>
      <c r="AG1721" s="79"/>
      <c r="AH1721" s="79"/>
      <c r="AI1721" s="79"/>
      <c r="AJ1721" s="79"/>
      <c r="AK1721" s="79"/>
      <c r="AL1721" s="79"/>
      <c r="AM1721" s="79"/>
      <c r="AN1721" s="79"/>
      <c r="AO1721" s="79"/>
      <c r="AP1721" s="79"/>
      <c r="AQ1721" s="79"/>
    </row>
    <row r="1722" spans="13:43" x14ac:dyDescent="0.25">
      <c r="M1722" s="79"/>
      <c r="N1722" s="79"/>
      <c r="O1722" s="79"/>
      <c r="P1722" s="79"/>
      <c r="Q1722" s="79"/>
      <c r="R1722" s="79"/>
      <c r="S1722" s="79"/>
      <c r="T1722" s="79"/>
      <c r="U1722" s="79"/>
      <c r="V1722" s="79"/>
      <c r="W1722" s="79"/>
      <c r="X1722" s="79"/>
      <c r="Y1722" s="79"/>
      <c r="Z1722" s="79"/>
      <c r="AA1722" s="79"/>
      <c r="AB1722" s="79"/>
      <c r="AC1722" s="79"/>
      <c r="AD1722" s="79"/>
      <c r="AE1722" s="79"/>
      <c r="AF1722" s="79"/>
      <c r="AG1722" s="79"/>
      <c r="AH1722" s="79"/>
      <c r="AI1722" s="79"/>
      <c r="AJ1722" s="79"/>
      <c r="AK1722" s="79"/>
      <c r="AL1722" s="79"/>
      <c r="AM1722" s="79"/>
      <c r="AN1722" s="79"/>
      <c r="AO1722" s="79"/>
      <c r="AP1722" s="79"/>
      <c r="AQ1722" s="79"/>
    </row>
    <row r="1723" spans="13:43" x14ac:dyDescent="0.25">
      <c r="M1723" s="79"/>
      <c r="N1723" s="79"/>
      <c r="O1723" s="79"/>
      <c r="P1723" s="79"/>
      <c r="Q1723" s="79"/>
      <c r="R1723" s="79"/>
      <c r="S1723" s="79"/>
      <c r="T1723" s="79"/>
      <c r="U1723" s="79"/>
      <c r="V1723" s="79"/>
      <c r="W1723" s="79"/>
      <c r="X1723" s="79"/>
      <c r="Y1723" s="79"/>
      <c r="Z1723" s="79"/>
      <c r="AA1723" s="79"/>
      <c r="AB1723" s="79"/>
      <c r="AC1723" s="79"/>
      <c r="AD1723" s="79"/>
      <c r="AE1723" s="79"/>
      <c r="AF1723" s="79"/>
      <c r="AG1723" s="79"/>
      <c r="AH1723" s="79"/>
      <c r="AI1723" s="79"/>
      <c r="AJ1723" s="79"/>
      <c r="AK1723" s="79"/>
      <c r="AL1723" s="79"/>
      <c r="AM1723" s="79"/>
      <c r="AN1723" s="79"/>
      <c r="AO1723" s="79"/>
      <c r="AP1723" s="79"/>
      <c r="AQ1723" s="79"/>
    </row>
    <row r="1724" spans="13:43" x14ac:dyDescent="0.25">
      <c r="M1724" s="79"/>
      <c r="N1724" s="79"/>
      <c r="O1724" s="79"/>
      <c r="P1724" s="79"/>
      <c r="Q1724" s="79"/>
      <c r="R1724" s="79"/>
      <c r="S1724" s="79"/>
      <c r="T1724" s="79"/>
      <c r="U1724" s="79"/>
      <c r="V1724" s="79"/>
      <c r="W1724" s="79"/>
      <c r="X1724" s="79"/>
      <c r="Y1724" s="79"/>
      <c r="Z1724" s="79"/>
      <c r="AA1724" s="79"/>
      <c r="AB1724" s="79"/>
      <c r="AC1724" s="79"/>
      <c r="AD1724" s="79"/>
      <c r="AE1724" s="79"/>
      <c r="AF1724" s="79"/>
      <c r="AG1724" s="79"/>
      <c r="AH1724" s="79"/>
      <c r="AI1724" s="79"/>
      <c r="AJ1724" s="79"/>
      <c r="AK1724" s="79"/>
      <c r="AL1724" s="79"/>
      <c r="AM1724" s="79"/>
      <c r="AN1724" s="79"/>
      <c r="AO1724" s="79"/>
      <c r="AP1724" s="79"/>
      <c r="AQ1724" s="79"/>
    </row>
    <row r="1725" spans="13:43" x14ac:dyDescent="0.25">
      <c r="M1725" s="79"/>
      <c r="N1725" s="79"/>
      <c r="O1725" s="79"/>
      <c r="P1725" s="79"/>
      <c r="Q1725" s="79"/>
      <c r="R1725" s="79"/>
      <c r="S1725" s="79"/>
      <c r="T1725" s="79"/>
      <c r="U1725" s="79"/>
      <c r="V1725" s="79"/>
      <c r="W1725" s="79"/>
      <c r="X1725" s="79"/>
      <c r="Y1725" s="79"/>
      <c r="Z1725" s="79"/>
      <c r="AA1725" s="79"/>
      <c r="AB1725" s="79"/>
      <c r="AC1725" s="79"/>
      <c r="AD1725" s="79"/>
      <c r="AE1725" s="79"/>
      <c r="AF1725" s="79"/>
      <c r="AG1725" s="79"/>
      <c r="AH1725" s="79"/>
      <c r="AI1725" s="79"/>
      <c r="AJ1725" s="79"/>
      <c r="AK1725" s="79"/>
      <c r="AL1725" s="79"/>
      <c r="AM1725" s="79"/>
      <c r="AN1725" s="79"/>
      <c r="AO1725" s="79"/>
      <c r="AP1725" s="79"/>
      <c r="AQ1725" s="79"/>
    </row>
    <row r="1726" spans="13:43" x14ac:dyDescent="0.25">
      <c r="M1726" s="79"/>
      <c r="N1726" s="79"/>
      <c r="O1726" s="79"/>
      <c r="P1726" s="79"/>
      <c r="Q1726" s="79"/>
      <c r="R1726" s="79"/>
      <c r="S1726" s="79"/>
      <c r="T1726" s="79"/>
      <c r="U1726" s="79"/>
      <c r="V1726" s="79"/>
      <c r="W1726" s="79"/>
      <c r="X1726" s="79"/>
      <c r="Y1726" s="79"/>
      <c r="Z1726" s="79"/>
      <c r="AA1726" s="79"/>
      <c r="AB1726" s="79"/>
      <c r="AC1726" s="79"/>
      <c r="AD1726" s="79"/>
      <c r="AE1726" s="79"/>
      <c r="AF1726" s="79"/>
      <c r="AG1726" s="79"/>
      <c r="AH1726" s="79"/>
      <c r="AI1726" s="79"/>
      <c r="AJ1726" s="79"/>
      <c r="AK1726" s="79"/>
      <c r="AL1726" s="79"/>
      <c r="AM1726" s="79"/>
      <c r="AN1726" s="79"/>
      <c r="AO1726" s="79"/>
      <c r="AP1726" s="79"/>
      <c r="AQ1726" s="79"/>
    </row>
    <row r="1727" spans="13:43" x14ac:dyDescent="0.25">
      <c r="M1727" s="79"/>
      <c r="N1727" s="79"/>
      <c r="O1727" s="79"/>
      <c r="P1727" s="79"/>
      <c r="Q1727" s="79"/>
      <c r="R1727" s="79"/>
      <c r="S1727" s="79"/>
      <c r="T1727" s="79"/>
      <c r="U1727" s="79"/>
      <c r="V1727" s="79"/>
      <c r="W1727" s="79"/>
      <c r="X1727" s="79"/>
      <c r="Y1727" s="79"/>
      <c r="Z1727" s="79"/>
      <c r="AA1727" s="79"/>
      <c r="AB1727" s="79"/>
      <c r="AC1727" s="79"/>
      <c r="AD1727" s="79"/>
      <c r="AE1727" s="79"/>
      <c r="AF1727" s="79"/>
      <c r="AG1727" s="79"/>
      <c r="AH1727" s="79"/>
      <c r="AI1727" s="79"/>
      <c r="AJ1727" s="79"/>
      <c r="AK1727" s="79"/>
      <c r="AL1727" s="79"/>
      <c r="AM1727" s="79"/>
      <c r="AN1727" s="79"/>
      <c r="AO1727" s="79"/>
      <c r="AP1727" s="79"/>
      <c r="AQ1727" s="79"/>
    </row>
    <row r="1728" spans="13:43" x14ac:dyDescent="0.25">
      <c r="M1728" s="79"/>
      <c r="N1728" s="79"/>
      <c r="O1728" s="79"/>
      <c r="P1728" s="79"/>
      <c r="Q1728" s="79"/>
      <c r="R1728" s="79"/>
      <c r="S1728" s="79"/>
      <c r="T1728" s="79"/>
      <c r="U1728" s="79"/>
      <c r="V1728" s="79"/>
      <c r="W1728" s="79"/>
      <c r="X1728" s="79"/>
      <c r="Y1728" s="79"/>
      <c r="Z1728" s="79"/>
      <c r="AA1728" s="79"/>
      <c r="AB1728" s="79"/>
      <c r="AC1728" s="79"/>
      <c r="AD1728" s="79"/>
      <c r="AE1728" s="79"/>
      <c r="AF1728" s="79"/>
      <c r="AG1728" s="79"/>
      <c r="AH1728" s="79"/>
      <c r="AI1728" s="79"/>
      <c r="AJ1728" s="79"/>
      <c r="AK1728" s="79"/>
      <c r="AL1728" s="79"/>
      <c r="AM1728" s="79"/>
      <c r="AN1728" s="79"/>
      <c r="AO1728" s="79"/>
      <c r="AP1728" s="79"/>
      <c r="AQ1728" s="79"/>
    </row>
    <row r="1729" spans="13:43" x14ac:dyDescent="0.25">
      <c r="M1729" s="79"/>
      <c r="N1729" s="79"/>
      <c r="O1729" s="79"/>
      <c r="P1729" s="79"/>
      <c r="Q1729" s="79"/>
      <c r="R1729" s="79"/>
      <c r="S1729" s="79"/>
      <c r="T1729" s="79"/>
      <c r="U1729" s="79"/>
      <c r="V1729" s="79"/>
      <c r="W1729" s="79"/>
      <c r="X1729" s="79"/>
      <c r="Y1729" s="79"/>
      <c r="Z1729" s="79"/>
      <c r="AA1729" s="79"/>
      <c r="AB1729" s="79"/>
      <c r="AC1729" s="79"/>
      <c r="AD1729" s="79"/>
      <c r="AE1729" s="79"/>
      <c r="AF1729" s="79"/>
      <c r="AG1729" s="79"/>
      <c r="AH1729" s="79"/>
      <c r="AI1729" s="79"/>
      <c r="AJ1729" s="79"/>
      <c r="AK1729" s="79"/>
      <c r="AL1729" s="79"/>
      <c r="AM1729" s="79"/>
      <c r="AN1729" s="79"/>
      <c r="AO1729" s="79"/>
      <c r="AP1729" s="79"/>
      <c r="AQ1729" s="79"/>
    </row>
    <row r="1730" spans="13:43" x14ac:dyDescent="0.25">
      <c r="M1730" s="79"/>
      <c r="N1730" s="79"/>
      <c r="O1730" s="79"/>
      <c r="P1730" s="79"/>
      <c r="Q1730" s="79"/>
      <c r="R1730" s="79"/>
      <c r="S1730" s="79"/>
      <c r="T1730" s="79"/>
      <c r="U1730" s="79"/>
      <c r="V1730" s="79"/>
      <c r="W1730" s="79"/>
      <c r="X1730" s="79"/>
      <c r="Y1730" s="79"/>
      <c r="Z1730" s="79"/>
      <c r="AA1730" s="79"/>
      <c r="AB1730" s="79"/>
      <c r="AC1730" s="79"/>
      <c r="AD1730" s="79"/>
      <c r="AE1730" s="79"/>
      <c r="AF1730" s="79"/>
      <c r="AG1730" s="79"/>
      <c r="AH1730" s="79"/>
      <c r="AI1730" s="79"/>
      <c r="AJ1730" s="79"/>
      <c r="AK1730" s="79"/>
      <c r="AL1730" s="79"/>
      <c r="AM1730" s="79"/>
      <c r="AN1730" s="79"/>
      <c r="AO1730" s="79"/>
      <c r="AP1730" s="79"/>
      <c r="AQ1730" s="79"/>
    </row>
    <row r="1731" spans="13:43" x14ac:dyDescent="0.25">
      <c r="M1731" s="79"/>
      <c r="N1731" s="79"/>
      <c r="O1731" s="79"/>
      <c r="P1731" s="79"/>
      <c r="Q1731" s="79"/>
      <c r="R1731" s="79"/>
      <c r="S1731" s="79"/>
      <c r="T1731" s="79"/>
      <c r="U1731" s="79"/>
      <c r="V1731" s="79"/>
      <c r="W1731" s="79"/>
      <c r="X1731" s="79"/>
      <c r="Y1731" s="79"/>
      <c r="Z1731" s="79"/>
      <c r="AA1731" s="79"/>
      <c r="AB1731" s="79"/>
      <c r="AC1731" s="79"/>
      <c r="AD1731" s="79"/>
      <c r="AE1731" s="79"/>
      <c r="AF1731" s="79"/>
      <c r="AG1731" s="79"/>
      <c r="AH1731" s="79"/>
      <c r="AI1731" s="79"/>
      <c r="AJ1731" s="79"/>
      <c r="AK1731" s="79"/>
      <c r="AL1731" s="79"/>
      <c r="AM1731" s="79"/>
      <c r="AN1731" s="79"/>
      <c r="AO1731" s="79"/>
      <c r="AP1731" s="79"/>
      <c r="AQ1731" s="79"/>
    </row>
    <row r="1732" spans="13:43" x14ac:dyDescent="0.25">
      <c r="M1732" s="79"/>
      <c r="N1732" s="79"/>
      <c r="O1732" s="79"/>
      <c r="P1732" s="79"/>
      <c r="Q1732" s="79"/>
      <c r="R1732" s="79"/>
      <c r="S1732" s="79"/>
      <c r="T1732" s="79"/>
      <c r="U1732" s="79"/>
      <c r="V1732" s="79"/>
      <c r="W1732" s="79"/>
      <c r="X1732" s="79"/>
      <c r="Y1732" s="79"/>
      <c r="Z1732" s="79"/>
      <c r="AA1732" s="79"/>
      <c r="AB1732" s="79"/>
      <c r="AC1732" s="79"/>
      <c r="AD1732" s="79"/>
      <c r="AE1732" s="79"/>
      <c r="AF1732" s="79"/>
      <c r="AG1732" s="79"/>
      <c r="AH1732" s="79"/>
      <c r="AI1732" s="79"/>
      <c r="AJ1732" s="79"/>
      <c r="AK1732" s="79"/>
      <c r="AL1732" s="79"/>
      <c r="AM1732" s="79"/>
      <c r="AN1732" s="79"/>
      <c r="AO1732" s="79"/>
      <c r="AP1732" s="79"/>
      <c r="AQ1732" s="79"/>
    </row>
    <row r="1733" spans="13:43" x14ac:dyDescent="0.25">
      <c r="M1733" s="79"/>
      <c r="N1733" s="79"/>
      <c r="O1733" s="79"/>
      <c r="P1733" s="79"/>
      <c r="Q1733" s="79"/>
      <c r="R1733" s="79"/>
      <c r="S1733" s="79"/>
      <c r="T1733" s="79"/>
      <c r="U1733" s="79"/>
      <c r="V1733" s="79"/>
      <c r="W1733" s="79"/>
      <c r="X1733" s="79"/>
      <c r="Y1733" s="79"/>
      <c r="Z1733" s="79"/>
      <c r="AA1733" s="79"/>
      <c r="AB1733" s="79"/>
      <c r="AC1733" s="79"/>
      <c r="AD1733" s="79"/>
      <c r="AE1733" s="79"/>
      <c r="AF1733" s="79"/>
      <c r="AG1733" s="79"/>
      <c r="AH1733" s="79"/>
      <c r="AI1733" s="79"/>
      <c r="AJ1733" s="79"/>
      <c r="AK1733" s="79"/>
      <c r="AL1733" s="79"/>
      <c r="AM1733" s="79"/>
      <c r="AN1733" s="79"/>
      <c r="AO1733" s="79"/>
      <c r="AP1733" s="79"/>
      <c r="AQ1733" s="79"/>
    </row>
    <row r="1734" spans="13:43" x14ac:dyDescent="0.25">
      <c r="M1734" s="79"/>
      <c r="N1734" s="79"/>
      <c r="O1734" s="79"/>
      <c r="P1734" s="79"/>
      <c r="Q1734" s="79"/>
      <c r="R1734" s="79"/>
      <c r="S1734" s="79"/>
      <c r="T1734" s="79"/>
      <c r="U1734" s="79"/>
      <c r="V1734" s="79"/>
      <c r="W1734" s="79"/>
      <c r="X1734" s="79"/>
      <c r="Y1734" s="79"/>
      <c r="Z1734" s="79"/>
      <c r="AA1734" s="79"/>
      <c r="AB1734" s="79"/>
      <c r="AC1734" s="79"/>
      <c r="AD1734" s="79"/>
      <c r="AE1734" s="79"/>
      <c r="AF1734" s="79"/>
      <c r="AG1734" s="79"/>
      <c r="AH1734" s="79"/>
      <c r="AI1734" s="79"/>
      <c r="AJ1734" s="79"/>
      <c r="AK1734" s="79"/>
      <c r="AL1734" s="79"/>
      <c r="AM1734" s="79"/>
      <c r="AN1734" s="79"/>
      <c r="AO1734" s="79"/>
      <c r="AP1734" s="79"/>
      <c r="AQ1734" s="79"/>
    </row>
    <row r="1735" spans="13:43" x14ac:dyDescent="0.25">
      <c r="M1735" s="79"/>
      <c r="N1735" s="79"/>
      <c r="O1735" s="79"/>
      <c r="P1735" s="79"/>
      <c r="Q1735" s="79"/>
      <c r="R1735" s="79"/>
      <c r="S1735" s="79"/>
      <c r="T1735" s="79"/>
      <c r="U1735" s="79"/>
      <c r="V1735" s="79"/>
      <c r="W1735" s="79"/>
      <c r="X1735" s="79"/>
      <c r="Y1735" s="79"/>
      <c r="Z1735" s="79"/>
      <c r="AA1735" s="79"/>
      <c r="AB1735" s="79"/>
      <c r="AC1735" s="79"/>
      <c r="AD1735" s="79"/>
      <c r="AE1735" s="79"/>
      <c r="AF1735" s="79"/>
      <c r="AG1735" s="79"/>
      <c r="AH1735" s="79"/>
      <c r="AI1735" s="79"/>
      <c r="AJ1735" s="79"/>
      <c r="AK1735" s="79"/>
      <c r="AL1735" s="79"/>
      <c r="AM1735" s="79"/>
      <c r="AN1735" s="79"/>
      <c r="AO1735" s="79"/>
      <c r="AP1735" s="79"/>
      <c r="AQ1735" s="79"/>
    </row>
    <row r="1736" spans="13:43" x14ac:dyDescent="0.25">
      <c r="M1736" s="79"/>
      <c r="N1736" s="79"/>
      <c r="O1736" s="79"/>
      <c r="P1736" s="79"/>
      <c r="Q1736" s="79"/>
      <c r="R1736" s="79"/>
      <c r="S1736" s="79"/>
      <c r="T1736" s="79"/>
      <c r="U1736" s="79"/>
      <c r="V1736" s="79"/>
      <c r="W1736" s="79"/>
      <c r="X1736" s="79"/>
      <c r="Y1736" s="79"/>
      <c r="Z1736" s="79"/>
      <c r="AA1736" s="79"/>
      <c r="AB1736" s="79"/>
      <c r="AC1736" s="79"/>
      <c r="AD1736" s="79"/>
      <c r="AE1736" s="79"/>
      <c r="AF1736" s="79"/>
      <c r="AG1736" s="79"/>
      <c r="AH1736" s="79"/>
      <c r="AI1736" s="79"/>
      <c r="AJ1736" s="79"/>
      <c r="AK1736" s="79"/>
      <c r="AL1736" s="79"/>
      <c r="AM1736" s="79"/>
      <c r="AN1736" s="79"/>
      <c r="AO1736" s="79"/>
      <c r="AP1736" s="79"/>
      <c r="AQ1736" s="79"/>
    </row>
    <row r="1737" spans="13:43" x14ac:dyDescent="0.25">
      <c r="M1737" s="79"/>
      <c r="N1737" s="79"/>
      <c r="O1737" s="79"/>
      <c r="P1737" s="79"/>
      <c r="Q1737" s="79"/>
      <c r="R1737" s="79"/>
      <c r="S1737" s="79"/>
      <c r="T1737" s="79"/>
      <c r="U1737" s="79"/>
      <c r="V1737" s="79"/>
      <c r="W1737" s="79"/>
      <c r="X1737" s="79"/>
      <c r="Y1737" s="79"/>
      <c r="Z1737" s="79"/>
      <c r="AA1737" s="79"/>
      <c r="AB1737" s="79"/>
      <c r="AC1737" s="79"/>
      <c r="AD1737" s="79"/>
      <c r="AE1737" s="79"/>
      <c r="AF1737" s="79"/>
      <c r="AG1737" s="79"/>
      <c r="AH1737" s="79"/>
      <c r="AI1737" s="79"/>
      <c r="AJ1737" s="79"/>
      <c r="AK1737" s="79"/>
      <c r="AL1737" s="79"/>
      <c r="AM1737" s="79"/>
      <c r="AN1737" s="79"/>
      <c r="AO1737" s="79"/>
      <c r="AP1737" s="79"/>
      <c r="AQ1737" s="79"/>
    </row>
    <row r="1738" spans="13:43" x14ac:dyDescent="0.25">
      <c r="M1738" s="79"/>
      <c r="N1738" s="79"/>
      <c r="O1738" s="79"/>
      <c r="P1738" s="79"/>
      <c r="Q1738" s="79"/>
      <c r="R1738" s="79"/>
      <c r="S1738" s="79"/>
      <c r="T1738" s="79"/>
      <c r="U1738" s="79"/>
      <c r="V1738" s="79"/>
      <c r="W1738" s="79"/>
      <c r="X1738" s="79"/>
      <c r="Y1738" s="79"/>
      <c r="Z1738" s="79"/>
      <c r="AA1738" s="79"/>
      <c r="AB1738" s="79"/>
      <c r="AC1738" s="79"/>
      <c r="AD1738" s="79"/>
      <c r="AE1738" s="79"/>
      <c r="AF1738" s="79"/>
      <c r="AG1738" s="79"/>
      <c r="AH1738" s="79"/>
      <c r="AI1738" s="79"/>
      <c r="AJ1738" s="79"/>
      <c r="AK1738" s="79"/>
      <c r="AL1738" s="79"/>
      <c r="AM1738" s="79"/>
      <c r="AN1738" s="79"/>
      <c r="AO1738" s="79"/>
      <c r="AP1738" s="79"/>
      <c r="AQ1738" s="79"/>
    </row>
    <row r="1739" spans="13:43" x14ac:dyDescent="0.25">
      <c r="M1739" s="79"/>
      <c r="N1739" s="79"/>
      <c r="O1739" s="79"/>
      <c r="P1739" s="79"/>
      <c r="Q1739" s="79"/>
      <c r="R1739" s="79"/>
      <c r="S1739" s="79"/>
      <c r="T1739" s="79"/>
      <c r="U1739" s="79"/>
      <c r="V1739" s="79"/>
      <c r="W1739" s="79"/>
      <c r="X1739" s="79"/>
      <c r="Y1739" s="79"/>
      <c r="Z1739" s="79"/>
      <c r="AA1739" s="79"/>
      <c r="AB1739" s="79"/>
      <c r="AC1739" s="79"/>
      <c r="AD1739" s="79"/>
      <c r="AE1739" s="79"/>
      <c r="AF1739" s="79"/>
      <c r="AG1739" s="79"/>
      <c r="AH1739" s="79"/>
      <c r="AI1739" s="79"/>
      <c r="AJ1739" s="79"/>
      <c r="AK1739" s="79"/>
      <c r="AL1739" s="79"/>
      <c r="AM1739" s="79"/>
      <c r="AN1739" s="79"/>
      <c r="AO1739" s="79"/>
      <c r="AP1739" s="79"/>
      <c r="AQ1739" s="79"/>
    </row>
    <row r="1740" spans="13:43" x14ac:dyDescent="0.25">
      <c r="M1740" s="79"/>
      <c r="N1740" s="79"/>
      <c r="O1740" s="79"/>
      <c r="P1740" s="79"/>
      <c r="Q1740" s="79"/>
      <c r="R1740" s="79"/>
      <c r="S1740" s="79"/>
      <c r="T1740" s="79"/>
      <c r="U1740" s="79"/>
      <c r="V1740" s="79"/>
      <c r="W1740" s="79"/>
      <c r="X1740" s="79"/>
      <c r="Y1740" s="79"/>
      <c r="Z1740" s="79"/>
      <c r="AA1740" s="79"/>
      <c r="AB1740" s="79"/>
      <c r="AC1740" s="79"/>
      <c r="AD1740" s="79"/>
      <c r="AE1740" s="79"/>
      <c r="AF1740" s="79"/>
      <c r="AG1740" s="79"/>
      <c r="AH1740" s="79"/>
      <c r="AI1740" s="79"/>
      <c r="AJ1740" s="79"/>
      <c r="AK1740" s="79"/>
      <c r="AL1740" s="79"/>
      <c r="AM1740" s="79"/>
      <c r="AN1740" s="79"/>
      <c r="AO1740" s="79"/>
      <c r="AP1740" s="79"/>
      <c r="AQ1740" s="79"/>
    </row>
    <row r="1741" spans="13:43" x14ac:dyDescent="0.25">
      <c r="M1741" s="79"/>
      <c r="N1741" s="79"/>
      <c r="O1741" s="79"/>
      <c r="P1741" s="79"/>
      <c r="Q1741" s="79"/>
      <c r="R1741" s="79"/>
      <c r="S1741" s="79"/>
      <c r="T1741" s="79"/>
      <c r="U1741" s="79"/>
      <c r="V1741" s="79"/>
      <c r="W1741" s="79"/>
      <c r="X1741" s="79"/>
      <c r="Y1741" s="79"/>
      <c r="Z1741" s="79"/>
      <c r="AA1741" s="79"/>
      <c r="AB1741" s="79"/>
      <c r="AC1741" s="79"/>
      <c r="AD1741" s="79"/>
      <c r="AE1741" s="79"/>
      <c r="AF1741" s="79"/>
      <c r="AG1741" s="79"/>
      <c r="AH1741" s="79"/>
      <c r="AI1741" s="79"/>
      <c r="AJ1741" s="79"/>
      <c r="AK1741" s="79"/>
      <c r="AL1741" s="79"/>
      <c r="AM1741" s="79"/>
      <c r="AN1741" s="79"/>
      <c r="AO1741" s="79"/>
      <c r="AP1741" s="79"/>
      <c r="AQ1741" s="79"/>
    </row>
    <row r="1742" spans="13:43" x14ac:dyDescent="0.25">
      <c r="M1742" s="79"/>
      <c r="N1742" s="79"/>
      <c r="O1742" s="79"/>
      <c r="P1742" s="79"/>
      <c r="Q1742" s="79"/>
      <c r="R1742" s="79"/>
      <c r="S1742" s="79"/>
      <c r="T1742" s="79"/>
      <c r="U1742" s="79"/>
      <c r="V1742" s="79"/>
      <c r="W1742" s="79"/>
      <c r="X1742" s="79"/>
      <c r="Y1742" s="79"/>
      <c r="Z1742" s="79"/>
      <c r="AA1742" s="79"/>
      <c r="AB1742" s="79"/>
      <c r="AC1742" s="79"/>
      <c r="AD1742" s="79"/>
      <c r="AE1742" s="79"/>
      <c r="AF1742" s="79"/>
      <c r="AG1742" s="79"/>
      <c r="AH1742" s="79"/>
      <c r="AI1742" s="79"/>
      <c r="AJ1742" s="79"/>
      <c r="AK1742" s="79"/>
      <c r="AL1742" s="79"/>
      <c r="AM1742" s="79"/>
      <c r="AN1742" s="79"/>
      <c r="AO1742" s="79"/>
      <c r="AP1742" s="79"/>
      <c r="AQ1742" s="79"/>
    </row>
    <row r="1743" spans="13:43" x14ac:dyDescent="0.25">
      <c r="M1743" s="79"/>
      <c r="N1743" s="79"/>
      <c r="O1743" s="79"/>
      <c r="P1743" s="79"/>
      <c r="Q1743" s="79"/>
      <c r="R1743" s="79"/>
      <c r="S1743" s="79"/>
      <c r="T1743" s="79"/>
      <c r="U1743" s="79"/>
      <c r="V1743" s="79"/>
      <c r="W1743" s="79"/>
      <c r="X1743" s="79"/>
      <c r="Y1743" s="79"/>
      <c r="Z1743" s="79"/>
      <c r="AA1743" s="79"/>
      <c r="AB1743" s="79"/>
      <c r="AC1743" s="79"/>
      <c r="AD1743" s="79"/>
      <c r="AE1743" s="79"/>
      <c r="AF1743" s="79"/>
      <c r="AG1743" s="79"/>
      <c r="AH1743" s="79"/>
      <c r="AI1743" s="79"/>
      <c r="AJ1743" s="79"/>
      <c r="AK1743" s="79"/>
      <c r="AL1743" s="79"/>
      <c r="AM1743" s="79"/>
      <c r="AN1743" s="79"/>
      <c r="AO1743" s="79"/>
      <c r="AP1743" s="79"/>
      <c r="AQ1743" s="79"/>
    </row>
    <row r="1744" spans="13:43" x14ac:dyDescent="0.25">
      <c r="M1744" s="79"/>
      <c r="N1744" s="79"/>
      <c r="O1744" s="79"/>
      <c r="P1744" s="79"/>
      <c r="Q1744" s="79"/>
      <c r="R1744" s="79"/>
      <c r="S1744" s="79"/>
      <c r="T1744" s="79"/>
      <c r="U1744" s="79"/>
      <c r="V1744" s="79"/>
      <c r="W1744" s="79"/>
      <c r="X1744" s="79"/>
      <c r="Y1744" s="79"/>
      <c r="Z1744" s="79"/>
      <c r="AA1744" s="79"/>
      <c r="AB1744" s="79"/>
      <c r="AC1744" s="79"/>
      <c r="AD1744" s="79"/>
      <c r="AE1744" s="79"/>
      <c r="AF1744" s="79"/>
      <c r="AG1744" s="79"/>
      <c r="AH1744" s="79"/>
      <c r="AI1744" s="79"/>
      <c r="AJ1744" s="79"/>
      <c r="AK1744" s="79"/>
      <c r="AL1744" s="79"/>
      <c r="AM1744" s="79"/>
      <c r="AN1744" s="79"/>
      <c r="AO1744" s="79"/>
      <c r="AP1744" s="79"/>
      <c r="AQ1744" s="79"/>
    </row>
    <row r="1745" spans="13:43" x14ac:dyDescent="0.25">
      <c r="M1745" s="79"/>
      <c r="N1745" s="79"/>
      <c r="O1745" s="79"/>
      <c r="P1745" s="79"/>
      <c r="Q1745" s="79"/>
      <c r="R1745" s="79"/>
      <c r="S1745" s="79"/>
      <c r="T1745" s="79"/>
      <c r="U1745" s="79"/>
      <c r="V1745" s="79"/>
      <c r="W1745" s="79"/>
      <c r="X1745" s="79"/>
      <c r="Y1745" s="79"/>
      <c r="Z1745" s="79"/>
      <c r="AA1745" s="79"/>
      <c r="AB1745" s="79"/>
      <c r="AC1745" s="79"/>
      <c r="AD1745" s="79"/>
      <c r="AE1745" s="79"/>
      <c r="AF1745" s="79"/>
      <c r="AG1745" s="79"/>
      <c r="AH1745" s="79"/>
      <c r="AI1745" s="79"/>
      <c r="AJ1745" s="79"/>
      <c r="AK1745" s="79"/>
      <c r="AL1745" s="79"/>
      <c r="AM1745" s="79"/>
      <c r="AN1745" s="79"/>
      <c r="AO1745" s="79"/>
      <c r="AP1745" s="79"/>
      <c r="AQ1745" s="79"/>
    </row>
    <row r="1746" spans="13:43" x14ac:dyDescent="0.25">
      <c r="M1746" s="79"/>
      <c r="N1746" s="79"/>
      <c r="O1746" s="79"/>
      <c r="P1746" s="79"/>
      <c r="Q1746" s="79"/>
      <c r="R1746" s="79"/>
      <c r="S1746" s="79"/>
      <c r="T1746" s="79"/>
      <c r="U1746" s="79"/>
      <c r="V1746" s="79"/>
      <c r="W1746" s="79"/>
      <c r="X1746" s="79"/>
      <c r="Y1746" s="79"/>
      <c r="Z1746" s="79"/>
      <c r="AA1746" s="79"/>
      <c r="AB1746" s="79"/>
      <c r="AC1746" s="79"/>
      <c r="AD1746" s="79"/>
      <c r="AE1746" s="79"/>
      <c r="AF1746" s="79"/>
      <c r="AG1746" s="79"/>
      <c r="AH1746" s="79"/>
      <c r="AI1746" s="79"/>
      <c r="AJ1746" s="79"/>
      <c r="AK1746" s="79"/>
      <c r="AL1746" s="79"/>
      <c r="AM1746" s="79"/>
      <c r="AN1746" s="79"/>
      <c r="AO1746" s="79"/>
      <c r="AP1746" s="79"/>
      <c r="AQ1746" s="79"/>
    </row>
    <row r="1747" spans="13:43" x14ac:dyDescent="0.25">
      <c r="M1747" s="79"/>
      <c r="N1747" s="79"/>
      <c r="O1747" s="79"/>
      <c r="P1747" s="79"/>
      <c r="Q1747" s="79"/>
      <c r="R1747" s="79"/>
      <c r="S1747" s="79"/>
      <c r="T1747" s="79"/>
      <c r="U1747" s="79"/>
      <c r="V1747" s="79"/>
      <c r="W1747" s="79"/>
      <c r="X1747" s="79"/>
      <c r="Y1747" s="79"/>
      <c r="Z1747" s="79"/>
      <c r="AA1747" s="79"/>
      <c r="AB1747" s="79"/>
      <c r="AC1747" s="79"/>
      <c r="AD1747" s="79"/>
      <c r="AE1747" s="79"/>
      <c r="AF1747" s="79"/>
      <c r="AG1747" s="79"/>
      <c r="AH1747" s="79"/>
      <c r="AI1747" s="79"/>
      <c r="AJ1747" s="79"/>
      <c r="AK1747" s="79"/>
      <c r="AL1747" s="79"/>
      <c r="AM1747" s="79"/>
      <c r="AN1747" s="79"/>
      <c r="AO1747" s="79"/>
      <c r="AP1747" s="79"/>
      <c r="AQ1747" s="79"/>
    </row>
    <row r="1748" spans="13:43" x14ac:dyDescent="0.25">
      <c r="M1748" s="79"/>
      <c r="N1748" s="79"/>
      <c r="O1748" s="79"/>
      <c r="P1748" s="79"/>
      <c r="Q1748" s="79"/>
      <c r="R1748" s="79"/>
      <c r="S1748" s="79"/>
      <c r="T1748" s="79"/>
      <c r="U1748" s="79"/>
      <c r="V1748" s="79"/>
      <c r="W1748" s="79"/>
      <c r="X1748" s="79"/>
      <c r="Y1748" s="79"/>
      <c r="Z1748" s="79"/>
      <c r="AA1748" s="79"/>
      <c r="AB1748" s="79"/>
      <c r="AC1748" s="79"/>
      <c r="AD1748" s="79"/>
      <c r="AE1748" s="79"/>
      <c r="AF1748" s="79"/>
      <c r="AG1748" s="79"/>
      <c r="AH1748" s="79"/>
      <c r="AI1748" s="79"/>
      <c r="AJ1748" s="79"/>
      <c r="AK1748" s="79"/>
      <c r="AL1748" s="79"/>
      <c r="AM1748" s="79"/>
      <c r="AN1748" s="79"/>
      <c r="AO1748" s="79"/>
      <c r="AP1748" s="79"/>
      <c r="AQ1748" s="79"/>
    </row>
    <row r="1749" spans="13:43" x14ac:dyDescent="0.25">
      <c r="M1749" s="79"/>
      <c r="N1749" s="79"/>
      <c r="O1749" s="79"/>
      <c r="P1749" s="79"/>
      <c r="Q1749" s="79"/>
      <c r="R1749" s="79"/>
      <c r="S1749" s="79"/>
      <c r="T1749" s="79"/>
      <c r="U1749" s="79"/>
      <c r="V1749" s="79"/>
      <c r="W1749" s="79"/>
      <c r="X1749" s="79"/>
      <c r="Y1749" s="79"/>
      <c r="Z1749" s="79"/>
      <c r="AA1749" s="79"/>
      <c r="AB1749" s="79"/>
      <c r="AC1749" s="79"/>
      <c r="AD1749" s="79"/>
      <c r="AE1749" s="79"/>
      <c r="AF1749" s="79"/>
      <c r="AG1749" s="79"/>
      <c r="AH1749" s="79"/>
      <c r="AI1749" s="79"/>
      <c r="AJ1749" s="79"/>
      <c r="AK1749" s="79"/>
      <c r="AL1749" s="79"/>
      <c r="AM1749" s="79"/>
      <c r="AN1749" s="79"/>
      <c r="AO1749" s="79"/>
      <c r="AP1749" s="79"/>
      <c r="AQ1749" s="79"/>
    </row>
    <row r="1750" spans="13:43" x14ac:dyDescent="0.25">
      <c r="M1750" s="79"/>
      <c r="N1750" s="79"/>
      <c r="O1750" s="79"/>
      <c r="P1750" s="79"/>
      <c r="Q1750" s="79"/>
      <c r="R1750" s="79"/>
      <c r="S1750" s="79"/>
      <c r="T1750" s="79"/>
      <c r="U1750" s="79"/>
      <c r="V1750" s="79"/>
      <c r="W1750" s="79"/>
      <c r="X1750" s="79"/>
      <c r="Y1750" s="79"/>
      <c r="Z1750" s="79"/>
      <c r="AA1750" s="79"/>
      <c r="AB1750" s="79"/>
      <c r="AC1750" s="79"/>
      <c r="AD1750" s="79"/>
      <c r="AE1750" s="79"/>
      <c r="AF1750" s="79"/>
      <c r="AG1750" s="79"/>
      <c r="AH1750" s="79"/>
      <c r="AI1750" s="79"/>
      <c r="AJ1750" s="79"/>
      <c r="AK1750" s="79"/>
      <c r="AL1750" s="79"/>
      <c r="AM1750" s="79"/>
      <c r="AN1750" s="79"/>
      <c r="AO1750" s="79"/>
      <c r="AP1750" s="79"/>
      <c r="AQ1750" s="79"/>
    </row>
    <row r="1751" spans="13:43" x14ac:dyDescent="0.25">
      <c r="M1751" s="79"/>
      <c r="N1751" s="79"/>
      <c r="O1751" s="79"/>
      <c r="P1751" s="79"/>
      <c r="Q1751" s="79"/>
      <c r="R1751" s="79"/>
      <c r="S1751" s="79"/>
      <c r="T1751" s="79"/>
      <c r="U1751" s="79"/>
      <c r="V1751" s="79"/>
      <c r="W1751" s="79"/>
      <c r="X1751" s="79"/>
      <c r="Y1751" s="79"/>
      <c r="Z1751" s="79"/>
      <c r="AA1751" s="79"/>
      <c r="AB1751" s="79"/>
      <c r="AC1751" s="79"/>
      <c r="AD1751" s="79"/>
      <c r="AE1751" s="79"/>
      <c r="AF1751" s="79"/>
      <c r="AG1751" s="79"/>
      <c r="AH1751" s="79"/>
      <c r="AI1751" s="79"/>
      <c r="AJ1751" s="79"/>
      <c r="AK1751" s="79"/>
      <c r="AL1751" s="79"/>
      <c r="AM1751" s="79"/>
      <c r="AN1751" s="79"/>
      <c r="AO1751" s="79"/>
      <c r="AP1751" s="79"/>
      <c r="AQ1751" s="79"/>
    </row>
    <row r="1752" spans="13:43" x14ac:dyDescent="0.25">
      <c r="M1752" s="79"/>
      <c r="N1752" s="79"/>
      <c r="O1752" s="79"/>
      <c r="P1752" s="79"/>
      <c r="Q1752" s="79"/>
      <c r="R1752" s="79"/>
      <c r="S1752" s="79"/>
      <c r="T1752" s="79"/>
      <c r="U1752" s="79"/>
      <c r="V1752" s="79"/>
      <c r="W1752" s="79"/>
      <c r="X1752" s="79"/>
      <c r="Y1752" s="79"/>
      <c r="Z1752" s="79"/>
      <c r="AA1752" s="79"/>
      <c r="AB1752" s="79"/>
      <c r="AC1752" s="79"/>
      <c r="AD1752" s="79"/>
      <c r="AE1752" s="79"/>
      <c r="AF1752" s="79"/>
      <c r="AG1752" s="79"/>
      <c r="AH1752" s="79"/>
      <c r="AI1752" s="79"/>
      <c r="AJ1752" s="79"/>
      <c r="AK1752" s="79"/>
      <c r="AL1752" s="79"/>
      <c r="AM1752" s="79"/>
      <c r="AN1752" s="79"/>
      <c r="AO1752" s="79"/>
      <c r="AP1752" s="79"/>
      <c r="AQ1752" s="79"/>
    </row>
    <row r="1753" spans="13:43" x14ac:dyDescent="0.25">
      <c r="M1753" s="79"/>
      <c r="N1753" s="79"/>
      <c r="O1753" s="79"/>
      <c r="P1753" s="79"/>
      <c r="Q1753" s="79"/>
      <c r="R1753" s="79"/>
      <c r="S1753" s="79"/>
      <c r="T1753" s="79"/>
      <c r="U1753" s="79"/>
      <c r="V1753" s="79"/>
      <c r="W1753" s="79"/>
      <c r="X1753" s="79"/>
      <c r="Y1753" s="79"/>
      <c r="Z1753" s="79"/>
      <c r="AA1753" s="79"/>
      <c r="AB1753" s="79"/>
      <c r="AC1753" s="79"/>
      <c r="AD1753" s="79"/>
      <c r="AE1753" s="79"/>
      <c r="AF1753" s="79"/>
      <c r="AG1753" s="79"/>
      <c r="AH1753" s="79"/>
      <c r="AI1753" s="79"/>
      <c r="AJ1753" s="79"/>
      <c r="AK1753" s="79"/>
      <c r="AL1753" s="79"/>
      <c r="AM1753" s="79"/>
      <c r="AN1753" s="79"/>
      <c r="AO1753" s="79"/>
      <c r="AP1753" s="79"/>
      <c r="AQ1753" s="79"/>
    </row>
    <row r="1754" spans="13:43" x14ac:dyDescent="0.25">
      <c r="M1754" s="79"/>
      <c r="N1754" s="79"/>
      <c r="O1754" s="79"/>
      <c r="P1754" s="79"/>
      <c r="Q1754" s="79"/>
      <c r="R1754" s="79"/>
      <c r="S1754" s="79"/>
      <c r="T1754" s="79"/>
      <c r="U1754" s="79"/>
      <c r="V1754" s="79"/>
      <c r="W1754" s="79"/>
      <c r="X1754" s="79"/>
      <c r="Y1754" s="79"/>
      <c r="Z1754" s="79"/>
      <c r="AA1754" s="79"/>
      <c r="AB1754" s="79"/>
      <c r="AC1754" s="79"/>
      <c r="AD1754" s="79"/>
      <c r="AE1754" s="79"/>
      <c r="AF1754" s="79"/>
      <c r="AG1754" s="79"/>
      <c r="AH1754" s="79"/>
      <c r="AI1754" s="79"/>
      <c r="AJ1754" s="79"/>
      <c r="AK1754" s="79"/>
      <c r="AL1754" s="79"/>
      <c r="AM1754" s="79"/>
      <c r="AN1754" s="79"/>
      <c r="AO1754" s="79"/>
      <c r="AP1754" s="79"/>
      <c r="AQ1754" s="79"/>
    </row>
    <row r="1755" spans="13:43" x14ac:dyDescent="0.25">
      <c r="M1755" s="79"/>
      <c r="N1755" s="79"/>
      <c r="O1755" s="79"/>
      <c r="P1755" s="79"/>
      <c r="Q1755" s="79"/>
      <c r="R1755" s="79"/>
      <c r="S1755" s="79"/>
      <c r="T1755" s="79"/>
      <c r="U1755" s="79"/>
      <c r="V1755" s="79"/>
      <c r="W1755" s="79"/>
      <c r="X1755" s="79"/>
      <c r="Y1755" s="79"/>
      <c r="Z1755" s="79"/>
      <c r="AA1755" s="79"/>
      <c r="AB1755" s="79"/>
      <c r="AC1755" s="79"/>
      <c r="AD1755" s="79"/>
      <c r="AE1755" s="79"/>
      <c r="AF1755" s="79"/>
      <c r="AG1755" s="79"/>
      <c r="AH1755" s="79"/>
      <c r="AI1755" s="79"/>
      <c r="AJ1755" s="79"/>
      <c r="AK1755" s="79"/>
      <c r="AL1755" s="79"/>
      <c r="AM1755" s="79"/>
      <c r="AN1755" s="79"/>
      <c r="AO1755" s="79"/>
      <c r="AP1755" s="79"/>
      <c r="AQ1755" s="79"/>
    </row>
    <row r="1756" spans="13:43" x14ac:dyDescent="0.25">
      <c r="M1756" s="79"/>
      <c r="N1756" s="79"/>
      <c r="O1756" s="79"/>
      <c r="P1756" s="79"/>
      <c r="Q1756" s="79"/>
      <c r="R1756" s="79"/>
      <c r="S1756" s="79"/>
      <c r="T1756" s="79"/>
      <c r="U1756" s="79"/>
      <c r="V1756" s="79"/>
      <c r="W1756" s="79"/>
      <c r="X1756" s="79"/>
      <c r="Y1756" s="79"/>
      <c r="Z1756" s="79"/>
      <c r="AA1756" s="79"/>
      <c r="AB1756" s="79"/>
      <c r="AC1756" s="79"/>
      <c r="AD1756" s="79"/>
      <c r="AE1756" s="79"/>
      <c r="AF1756" s="79"/>
      <c r="AG1756" s="79"/>
      <c r="AH1756" s="79"/>
      <c r="AI1756" s="79"/>
      <c r="AJ1756" s="79"/>
      <c r="AK1756" s="79"/>
      <c r="AL1756" s="79"/>
      <c r="AM1756" s="79"/>
      <c r="AN1756" s="79"/>
      <c r="AO1756" s="79"/>
      <c r="AP1756" s="79"/>
      <c r="AQ1756" s="79"/>
    </row>
    <row r="1757" spans="13:43" x14ac:dyDescent="0.25">
      <c r="M1757" s="79"/>
      <c r="N1757" s="79"/>
      <c r="O1757" s="79"/>
      <c r="P1757" s="79"/>
      <c r="Q1757" s="79"/>
      <c r="R1757" s="79"/>
      <c r="S1757" s="79"/>
      <c r="T1757" s="79"/>
      <c r="U1757" s="79"/>
      <c r="V1757" s="79"/>
      <c r="W1757" s="79"/>
      <c r="X1757" s="79"/>
      <c r="Y1757" s="79"/>
      <c r="Z1757" s="79"/>
      <c r="AA1757" s="79"/>
      <c r="AB1757" s="79"/>
      <c r="AC1757" s="79"/>
      <c r="AD1757" s="79"/>
      <c r="AE1757" s="79"/>
      <c r="AF1757" s="79"/>
      <c r="AG1757" s="79"/>
      <c r="AH1757" s="79"/>
      <c r="AI1757" s="79"/>
      <c r="AJ1757" s="79"/>
      <c r="AK1757" s="79"/>
      <c r="AL1757" s="79"/>
      <c r="AM1757" s="79"/>
      <c r="AN1757" s="79"/>
      <c r="AO1757" s="79"/>
      <c r="AP1757" s="79"/>
      <c r="AQ1757" s="79"/>
    </row>
    <row r="1758" spans="13:43" x14ac:dyDescent="0.25">
      <c r="M1758" s="79"/>
      <c r="N1758" s="79"/>
      <c r="O1758" s="79"/>
      <c r="P1758" s="79"/>
      <c r="Q1758" s="79"/>
      <c r="R1758" s="79"/>
      <c r="S1758" s="79"/>
      <c r="T1758" s="79"/>
      <c r="U1758" s="79"/>
      <c r="V1758" s="79"/>
      <c r="W1758" s="79"/>
      <c r="X1758" s="79"/>
      <c r="Y1758" s="79"/>
      <c r="Z1758" s="79"/>
      <c r="AA1758" s="79"/>
      <c r="AB1758" s="79"/>
      <c r="AC1758" s="79"/>
      <c r="AD1758" s="79"/>
      <c r="AE1758" s="79"/>
      <c r="AF1758" s="79"/>
      <c r="AG1758" s="79"/>
      <c r="AH1758" s="79"/>
      <c r="AI1758" s="79"/>
      <c r="AJ1758" s="79"/>
      <c r="AK1758" s="79"/>
      <c r="AL1758" s="79"/>
      <c r="AM1758" s="79"/>
      <c r="AN1758" s="79"/>
      <c r="AO1758" s="79"/>
      <c r="AP1758" s="79"/>
      <c r="AQ1758" s="79"/>
    </row>
    <row r="1759" spans="13:43" x14ac:dyDescent="0.25">
      <c r="M1759" s="79"/>
      <c r="N1759" s="79"/>
      <c r="O1759" s="79"/>
      <c r="P1759" s="79"/>
      <c r="Q1759" s="79"/>
      <c r="R1759" s="79"/>
      <c r="S1759" s="79"/>
      <c r="T1759" s="79"/>
      <c r="U1759" s="79"/>
      <c r="V1759" s="79"/>
      <c r="W1759" s="79"/>
      <c r="X1759" s="79"/>
      <c r="Y1759" s="79"/>
      <c r="Z1759" s="79"/>
      <c r="AA1759" s="79"/>
      <c r="AB1759" s="79"/>
      <c r="AC1759" s="79"/>
      <c r="AD1759" s="79"/>
      <c r="AE1759" s="79"/>
      <c r="AF1759" s="79"/>
      <c r="AG1759" s="79"/>
      <c r="AH1759" s="79"/>
      <c r="AI1759" s="79"/>
      <c r="AJ1759" s="79"/>
      <c r="AK1759" s="79"/>
      <c r="AL1759" s="79"/>
      <c r="AM1759" s="79"/>
      <c r="AN1759" s="79"/>
      <c r="AO1759" s="79"/>
      <c r="AP1759" s="79"/>
      <c r="AQ1759" s="79"/>
    </row>
    <row r="1760" spans="13:43" x14ac:dyDescent="0.25">
      <c r="M1760" s="79"/>
      <c r="N1760" s="79"/>
      <c r="O1760" s="79"/>
      <c r="P1760" s="79"/>
      <c r="Q1760" s="79"/>
      <c r="R1760" s="79"/>
      <c r="S1760" s="79"/>
      <c r="T1760" s="79"/>
      <c r="U1760" s="79"/>
      <c r="V1760" s="79"/>
      <c r="W1760" s="79"/>
      <c r="X1760" s="79"/>
      <c r="Y1760" s="79"/>
      <c r="Z1760" s="79"/>
      <c r="AA1760" s="79"/>
      <c r="AB1760" s="79"/>
      <c r="AC1760" s="79"/>
      <c r="AD1760" s="79"/>
      <c r="AE1760" s="79"/>
      <c r="AF1760" s="79"/>
      <c r="AG1760" s="79"/>
      <c r="AH1760" s="79"/>
      <c r="AI1760" s="79"/>
      <c r="AJ1760" s="79"/>
      <c r="AK1760" s="79"/>
      <c r="AL1760" s="79"/>
      <c r="AM1760" s="79"/>
      <c r="AN1760" s="79"/>
      <c r="AO1760" s="79"/>
      <c r="AP1760" s="79"/>
      <c r="AQ1760" s="79"/>
    </row>
    <row r="1761" spans="13:43" x14ac:dyDescent="0.25">
      <c r="M1761" s="79"/>
      <c r="N1761" s="79"/>
      <c r="O1761" s="79"/>
      <c r="P1761" s="79"/>
      <c r="Q1761" s="79"/>
      <c r="R1761" s="79"/>
      <c r="S1761" s="79"/>
      <c r="T1761" s="79"/>
      <c r="U1761" s="79"/>
      <c r="V1761" s="79"/>
      <c r="W1761" s="79"/>
      <c r="X1761" s="79"/>
      <c r="Y1761" s="79"/>
      <c r="Z1761" s="79"/>
      <c r="AA1761" s="79"/>
      <c r="AB1761" s="79"/>
      <c r="AC1761" s="79"/>
      <c r="AD1761" s="79"/>
      <c r="AE1761" s="79"/>
      <c r="AF1761" s="79"/>
      <c r="AG1761" s="79"/>
      <c r="AH1761" s="79"/>
      <c r="AI1761" s="79"/>
      <c r="AJ1761" s="79"/>
      <c r="AK1761" s="79"/>
      <c r="AL1761" s="79"/>
      <c r="AM1761" s="79"/>
      <c r="AN1761" s="79"/>
      <c r="AO1761" s="79"/>
      <c r="AP1761" s="79"/>
      <c r="AQ1761" s="79"/>
    </row>
    <row r="1762" spans="13:43" x14ac:dyDescent="0.25">
      <c r="M1762" s="79"/>
      <c r="N1762" s="79"/>
      <c r="O1762" s="79"/>
      <c r="P1762" s="79"/>
      <c r="Q1762" s="79"/>
      <c r="R1762" s="79"/>
      <c r="S1762" s="79"/>
      <c r="T1762" s="79"/>
      <c r="U1762" s="79"/>
      <c r="V1762" s="79"/>
      <c r="W1762" s="79"/>
      <c r="X1762" s="79"/>
      <c r="Y1762" s="79"/>
      <c r="Z1762" s="79"/>
      <c r="AA1762" s="79"/>
      <c r="AB1762" s="79"/>
      <c r="AC1762" s="79"/>
      <c r="AD1762" s="79"/>
      <c r="AE1762" s="79"/>
      <c r="AF1762" s="79"/>
      <c r="AG1762" s="79"/>
      <c r="AH1762" s="79"/>
      <c r="AI1762" s="79"/>
      <c r="AJ1762" s="79"/>
      <c r="AK1762" s="79"/>
      <c r="AL1762" s="79"/>
      <c r="AM1762" s="79"/>
      <c r="AN1762" s="79"/>
      <c r="AO1762" s="79"/>
      <c r="AP1762" s="79"/>
      <c r="AQ1762" s="79"/>
    </row>
    <row r="1763" spans="13:43" x14ac:dyDescent="0.25">
      <c r="M1763" s="79"/>
      <c r="N1763" s="79"/>
      <c r="O1763" s="79"/>
      <c r="P1763" s="79"/>
      <c r="Q1763" s="79"/>
      <c r="R1763" s="79"/>
      <c r="S1763" s="79"/>
      <c r="T1763" s="79"/>
      <c r="U1763" s="79"/>
      <c r="V1763" s="79"/>
      <c r="W1763" s="79"/>
      <c r="X1763" s="79"/>
      <c r="Y1763" s="79"/>
      <c r="Z1763" s="79"/>
      <c r="AA1763" s="79"/>
      <c r="AB1763" s="79"/>
      <c r="AC1763" s="79"/>
      <c r="AD1763" s="79"/>
      <c r="AE1763" s="79"/>
      <c r="AF1763" s="79"/>
      <c r="AG1763" s="79"/>
      <c r="AH1763" s="79"/>
      <c r="AI1763" s="79"/>
      <c r="AJ1763" s="79"/>
      <c r="AK1763" s="79"/>
      <c r="AL1763" s="79"/>
      <c r="AM1763" s="79"/>
      <c r="AN1763" s="79"/>
      <c r="AO1763" s="79"/>
      <c r="AP1763" s="79"/>
      <c r="AQ1763" s="79"/>
    </row>
    <row r="1764" spans="13:43" x14ac:dyDescent="0.25">
      <c r="M1764" s="79"/>
      <c r="N1764" s="79"/>
      <c r="O1764" s="79"/>
      <c r="P1764" s="79"/>
      <c r="Q1764" s="79"/>
      <c r="R1764" s="79"/>
      <c r="S1764" s="79"/>
      <c r="T1764" s="79"/>
      <c r="U1764" s="79"/>
      <c r="V1764" s="79"/>
      <c r="W1764" s="79"/>
      <c r="X1764" s="79"/>
      <c r="Y1764" s="79"/>
      <c r="Z1764" s="79"/>
      <c r="AA1764" s="79"/>
      <c r="AB1764" s="79"/>
      <c r="AC1764" s="79"/>
      <c r="AD1764" s="79"/>
      <c r="AE1764" s="79"/>
      <c r="AF1764" s="79"/>
      <c r="AG1764" s="79"/>
      <c r="AH1764" s="79"/>
      <c r="AI1764" s="79"/>
      <c r="AJ1764" s="79"/>
      <c r="AK1764" s="79"/>
      <c r="AL1764" s="79"/>
      <c r="AM1764" s="79"/>
      <c r="AN1764" s="79"/>
      <c r="AO1764" s="79"/>
      <c r="AP1764" s="79"/>
      <c r="AQ1764" s="79"/>
    </row>
    <row r="1765" spans="13:43" x14ac:dyDescent="0.25">
      <c r="M1765" s="79"/>
      <c r="N1765" s="79"/>
      <c r="O1765" s="79"/>
      <c r="P1765" s="79"/>
      <c r="Q1765" s="79"/>
      <c r="R1765" s="79"/>
      <c r="S1765" s="79"/>
      <c r="T1765" s="79"/>
      <c r="U1765" s="79"/>
      <c r="V1765" s="79"/>
      <c r="W1765" s="79"/>
      <c r="X1765" s="79"/>
      <c r="Y1765" s="79"/>
      <c r="Z1765" s="79"/>
      <c r="AA1765" s="79"/>
      <c r="AB1765" s="79"/>
      <c r="AC1765" s="79"/>
      <c r="AD1765" s="79"/>
      <c r="AE1765" s="79"/>
      <c r="AF1765" s="79"/>
      <c r="AG1765" s="79"/>
      <c r="AH1765" s="79"/>
      <c r="AI1765" s="79"/>
      <c r="AJ1765" s="79"/>
      <c r="AK1765" s="79"/>
      <c r="AL1765" s="79"/>
      <c r="AM1765" s="79"/>
      <c r="AN1765" s="79"/>
      <c r="AO1765" s="79"/>
      <c r="AP1765" s="79"/>
      <c r="AQ1765" s="79"/>
    </row>
    <row r="1766" spans="13:43" x14ac:dyDescent="0.25">
      <c r="M1766" s="79"/>
      <c r="N1766" s="79"/>
      <c r="O1766" s="79"/>
      <c r="P1766" s="79"/>
      <c r="Q1766" s="79"/>
      <c r="R1766" s="79"/>
      <c r="S1766" s="79"/>
      <c r="T1766" s="79"/>
      <c r="U1766" s="79"/>
      <c r="V1766" s="79"/>
      <c r="W1766" s="79"/>
      <c r="X1766" s="79"/>
      <c r="Y1766" s="79"/>
      <c r="Z1766" s="79"/>
      <c r="AA1766" s="79"/>
      <c r="AB1766" s="79"/>
      <c r="AC1766" s="79"/>
      <c r="AD1766" s="79"/>
      <c r="AE1766" s="79"/>
      <c r="AF1766" s="79"/>
      <c r="AG1766" s="79"/>
      <c r="AH1766" s="79"/>
      <c r="AI1766" s="79"/>
      <c r="AJ1766" s="79"/>
      <c r="AK1766" s="79"/>
      <c r="AL1766" s="79"/>
      <c r="AM1766" s="79"/>
      <c r="AN1766" s="79"/>
      <c r="AO1766" s="79"/>
      <c r="AP1766" s="79"/>
      <c r="AQ1766" s="79"/>
    </row>
    <row r="1767" spans="13:43" x14ac:dyDescent="0.25">
      <c r="M1767" s="79"/>
      <c r="N1767" s="79"/>
      <c r="O1767" s="79"/>
      <c r="P1767" s="79"/>
      <c r="Q1767" s="79"/>
      <c r="R1767" s="79"/>
      <c r="S1767" s="79"/>
      <c r="T1767" s="79"/>
      <c r="U1767" s="79"/>
      <c r="V1767" s="79"/>
      <c r="W1767" s="79"/>
      <c r="X1767" s="79"/>
      <c r="Y1767" s="79"/>
      <c r="Z1767" s="79"/>
      <c r="AA1767" s="79"/>
      <c r="AB1767" s="79"/>
      <c r="AC1767" s="79"/>
      <c r="AD1767" s="79"/>
      <c r="AE1767" s="79"/>
      <c r="AF1767" s="79"/>
      <c r="AG1767" s="79"/>
      <c r="AH1767" s="79"/>
      <c r="AI1767" s="79"/>
      <c r="AJ1767" s="79"/>
      <c r="AK1767" s="79"/>
      <c r="AL1767" s="79"/>
      <c r="AM1767" s="79"/>
      <c r="AN1767" s="79"/>
      <c r="AO1767" s="79"/>
      <c r="AP1767" s="79"/>
      <c r="AQ1767" s="79"/>
    </row>
    <row r="1768" spans="13:43" x14ac:dyDescent="0.25">
      <c r="M1768" s="79"/>
      <c r="N1768" s="79"/>
      <c r="O1768" s="79"/>
      <c r="P1768" s="79"/>
      <c r="Q1768" s="79"/>
      <c r="R1768" s="79"/>
      <c r="S1768" s="79"/>
      <c r="T1768" s="79"/>
      <c r="U1768" s="79"/>
      <c r="V1768" s="79"/>
      <c r="W1768" s="79"/>
      <c r="X1768" s="79"/>
      <c r="Y1768" s="79"/>
      <c r="Z1768" s="79"/>
      <c r="AA1768" s="79"/>
      <c r="AB1768" s="79"/>
      <c r="AC1768" s="79"/>
      <c r="AD1768" s="79"/>
      <c r="AE1768" s="79"/>
      <c r="AF1768" s="79"/>
      <c r="AG1768" s="79"/>
      <c r="AH1768" s="79"/>
      <c r="AI1768" s="79"/>
      <c r="AJ1768" s="79"/>
      <c r="AK1768" s="79"/>
      <c r="AL1768" s="79"/>
      <c r="AM1768" s="79"/>
      <c r="AN1768" s="79"/>
      <c r="AO1768" s="79"/>
      <c r="AP1768" s="79"/>
      <c r="AQ1768" s="79"/>
    </row>
    <row r="1769" spans="13:43" x14ac:dyDescent="0.25">
      <c r="M1769" s="79"/>
      <c r="N1769" s="79"/>
      <c r="O1769" s="79"/>
      <c r="P1769" s="79"/>
      <c r="Q1769" s="79"/>
      <c r="R1769" s="79"/>
      <c r="S1769" s="79"/>
      <c r="T1769" s="79"/>
      <c r="U1769" s="79"/>
      <c r="V1769" s="79"/>
      <c r="W1769" s="79"/>
      <c r="X1769" s="79"/>
      <c r="Y1769" s="79"/>
      <c r="Z1769" s="79"/>
      <c r="AA1769" s="79"/>
      <c r="AB1769" s="79"/>
      <c r="AC1769" s="79"/>
      <c r="AD1769" s="79"/>
      <c r="AE1769" s="79"/>
      <c r="AF1769" s="79"/>
      <c r="AG1769" s="79"/>
      <c r="AH1769" s="79"/>
      <c r="AI1769" s="79"/>
      <c r="AJ1769" s="79"/>
      <c r="AK1769" s="79"/>
      <c r="AL1769" s="79"/>
      <c r="AM1769" s="79"/>
      <c r="AN1769" s="79"/>
      <c r="AO1769" s="79"/>
      <c r="AP1769" s="79"/>
      <c r="AQ1769" s="79"/>
    </row>
    <row r="1770" spans="13:43" x14ac:dyDescent="0.25">
      <c r="M1770" s="79"/>
      <c r="N1770" s="79"/>
      <c r="O1770" s="79"/>
      <c r="P1770" s="79"/>
      <c r="Q1770" s="79"/>
      <c r="R1770" s="79"/>
      <c r="S1770" s="79"/>
      <c r="T1770" s="79"/>
      <c r="U1770" s="79"/>
      <c r="V1770" s="79"/>
      <c r="W1770" s="79"/>
      <c r="X1770" s="79"/>
      <c r="Y1770" s="79"/>
      <c r="Z1770" s="79"/>
      <c r="AA1770" s="79"/>
      <c r="AB1770" s="79"/>
      <c r="AC1770" s="79"/>
      <c r="AD1770" s="79"/>
      <c r="AE1770" s="79"/>
      <c r="AF1770" s="79"/>
      <c r="AG1770" s="79"/>
      <c r="AH1770" s="79"/>
      <c r="AI1770" s="79"/>
      <c r="AJ1770" s="79"/>
      <c r="AK1770" s="79"/>
      <c r="AL1770" s="79"/>
      <c r="AM1770" s="79"/>
      <c r="AN1770" s="79"/>
      <c r="AO1770" s="79"/>
      <c r="AP1770" s="79"/>
      <c r="AQ1770" s="79"/>
    </row>
    <row r="1771" spans="13:43" x14ac:dyDescent="0.25">
      <c r="M1771" s="79"/>
      <c r="N1771" s="79"/>
      <c r="O1771" s="79"/>
      <c r="P1771" s="79"/>
      <c r="Q1771" s="79"/>
      <c r="R1771" s="79"/>
      <c r="S1771" s="79"/>
      <c r="T1771" s="79"/>
      <c r="U1771" s="79"/>
      <c r="V1771" s="79"/>
      <c r="W1771" s="79"/>
      <c r="X1771" s="79"/>
      <c r="Y1771" s="79"/>
      <c r="Z1771" s="79"/>
      <c r="AA1771" s="79"/>
      <c r="AB1771" s="79"/>
      <c r="AC1771" s="79"/>
      <c r="AD1771" s="79"/>
      <c r="AE1771" s="79"/>
      <c r="AF1771" s="79"/>
      <c r="AG1771" s="79"/>
      <c r="AH1771" s="79"/>
      <c r="AI1771" s="79"/>
      <c r="AJ1771" s="79"/>
      <c r="AK1771" s="79"/>
      <c r="AL1771" s="79"/>
      <c r="AM1771" s="79"/>
      <c r="AN1771" s="79"/>
      <c r="AO1771" s="79"/>
      <c r="AP1771" s="79"/>
      <c r="AQ1771" s="79"/>
    </row>
    <row r="1772" spans="13:43" x14ac:dyDescent="0.25">
      <c r="M1772" s="79"/>
      <c r="N1772" s="79"/>
      <c r="O1772" s="79"/>
      <c r="P1772" s="79"/>
      <c r="Q1772" s="79"/>
      <c r="R1772" s="79"/>
      <c r="S1772" s="79"/>
      <c r="T1772" s="79"/>
      <c r="U1772" s="79"/>
      <c r="V1772" s="79"/>
      <c r="W1772" s="79"/>
      <c r="X1772" s="79"/>
      <c r="Y1772" s="79"/>
      <c r="Z1772" s="79"/>
      <c r="AA1772" s="79"/>
      <c r="AB1772" s="79"/>
      <c r="AC1772" s="79"/>
      <c r="AD1772" s="79"/>
      <c r="AE1772" s="79"/>
      <c r="AF1772" s="79"/>
      <c r="AG1772" s="79"/>
      <c r="AH1772" s="79"/>
      <c r="AI1772" s="79"/>
      <c r="AJ1772" s="79"/>
      <c r="AK1772" s="79"/>
      <c r="AL1772" s="79"/>
      <c r="AM1772" s="79"/>
      <c r="AN1772" s="79"/>
      <c r="AO1772" s="79"/>
      <c r="AP1772" s="79"/>
      <c r="AQ1772" s="79"/>
    </row>
    <row r="1773" spans="13:43" x14ac:dyDescent="0.25">
      <c r="M1773" s="79"/>
      <c r="N1773" s="79"/>
      <c r="O1773" s="79"/>
      <c r="P1773" s="79"/>
      <c r="Q1773" s="79"/>
      <c r="R1773" s="79"/>
      <c r="S1773" s="79"/>
      <c r="T1773" s="79"/>
      <c r="U1773" s="79"/>
      <c r="V1773" s="79"/>
      <c r="W1773" s="79"/>
      <c r="X1773" s="79"/>
      <c r="Y1773" s="79"/>
      <c r="Z1773" s="79"/>
      <c r="AA1773" s="79"/>
      <c r="AB1773" s="79"/>
      <c r="AC1773" s="79"/>
      <c r="AD1773" s="79"/>
      <c r="AE1773" s="79"/>
      <c r="AF1773" s="79"/>
      <c r="AG1773" s="79"/>
      <c r="AH1773" s="79"/>
      <c r="AI1773" s="79"/>
      <c r="AJ1773" s="79"/>
      <c r="AK1773" s="79"/>
      <c r="AL1773" s="79"/>
      <c r="AM1773" s="79"/>
      <c r="AN1773" s="79"/>
      <c r="AO1773" s="79"/>
      <c r="AP1773" s="79"/>
      <c r="AQ1773" s="79"/>
    </row>
    <row r="1774" spans="13:43" x14ac:dyDescent="0.25">
      <c r="M1774" s="79"/>
      <c r="N1774" s="79"/>
      <c r="O1774" s="79"/>
      <c r="P1774" s="79"/>
      <c r="Q1774" s="79"/>
      <c r="R1774" s="79"/>
      <c r="S1774" s="79"/>
      <c r="T1774" s="79"/>
      <c r="U1774" s="79"/>
      <c r="V1774" s="79"/>
      <c r="W1774" s="79"/>
      <c r="X1774" s="79"/>
      <c r="Y1774" s="79"/>
      <c r="Z1774" s="79"/>
      <c r="AA1774" s="79"/>
      <c r="AB1774" s="79"/>
      <c r="AC1774" s="79"/>
      <c r="AD1774" s="79"/>
      <c r="AE1774" s="79"/>
      <c r="AF1774" s="79"/>
      <c r="AG1774" s="79"/>
      <c r="AH1774" s="79"/>
      <c r="AI1774" s="79"/>
      <c r="AJ1774" s="79"/>
      <c r="AK1774" s="79"/>
      <c r="AL1774" s="79"/>
      <c r="AM1774" s="79"/>
      <c r="AN1774" s="79"/>
      <c r="AO1774" s="79"/>
      <c r="AP1774" s="79"/>
      <c r="AQ1774" s="79"/>
    </row>
    <row r="1775" spans="13:43" x14ac:dyDescent="0.25">
      <c r="M1775" s="79"/>
      <c r="N1775" s="79"/>
      <c r="O1775" s="79"/>
      <c r="P1775" s="79"/>
      <c r="Q1775" s="79"/>
      <c r="R1775" s="79"/>
      <c r="S1775" s="79"/>
      <c r="T1775" s="79"/>
      <c r="U1775" s="79"/>
      <c r="V1775" s="79"/>
      <c r="W1775" s="79"/>
      <c r="X1775" s="79"/>
      <c r="Y1775" s="79"/>
      <c r="Z1775" s="79"/>
      <c r="AA1775" s="79"/>
      <c r="AB1775" s="79"/>
      <c r="AC1775" s="79"/>
      <c r="AD1775" s="79"/>
      <c r="AE1775" s="79"/>
      <c r="AF1775" s="79"/>
      <c r="AG1775" s="79"/>
      <c r="AH1775" s="79"/>
      <c r="AI1775" s="79"/>
      <c r="AJ1775" s="79"/>
      <c r="AK1775" s="79"/>
      <c r="AL1775" s="79"/>
      <c r="AM1775" s="79"/>
      <c r="AN1775" s="79"/>
      <c r="AO1775" s="79"/>
      <c r="AP1775" s="79"/>
      <c r="AQ1775" s="79"/>
    </row>
    <row r="1776" spans="13:43" x14ac:dyDescent="0.25">
      <c r="M1776" s="79"/>
      <c r="N1776" s="79"/>
      <c r="O1776" s="79"/>
      <c r="P1776" s="79"/>
      <c r="Q1776" s="79"/>
      <c r="R1776" s="79"/>
      <c r="S1776" s="79"/>
      <c r="T1776" s="79"/>
      <c r="U1776" s="79"/>
      <c r="V1776" s="79"/>
      <c r="W1776" s="79"/>
      <c r="X1776" s="79"/>
      <c r="Y1776" s="79"/>
      <c r="Z1776" s="79"/>
      <c r="AA1776" s="79"/>
      <c r="AB1776" s="79"/>
      <c r="AC1776" s="79"/>
      <c r="AD1776" s="79"/>
      <c r="AE1776" s="79"/>
      <c r="AF1776" s="79"/>
      <c r="AG1776" s="79"/>
      <c r="AH1776" s="79"/>
      <c r="AI1776" s="79"/>
      <c r="AJ1776" s="79"/>
      <c r="AK1776" s="79"/>
      <c r="AL1776" s="79"/>
      <c r="AM1776" s="79"/>
      <c r="AN1776" s="79"/>
      <c r="AO1776" s="79"/>
      <c r="AP1776" s="79"/>
      <c r="AQ1776" s="79"/>
    </row>
    <row r="1777" spans="13:43" x14ac:dyDescent="0.25">
      <c r="M1777" s="79"/>
      <c r="N1777" s="79"/>
      <c r="O1777" s="79"/>
      <c r="P1777" s="79"/>
      <c r="Q1777" s="79"/>
      <c r="R1777" s="79"/>
      <c r="S1777" s="79"/>
      <c r="T1777" s="79"/>
      <c r="U1777" s="79"/>
      <c r="V1777" s="79"/>
      <c r="W1777" s="79"/>
      <c r="X1777" s="79"/>
      <c r="Y1777" s="79"/>
      <c r="Z1777" s="79"/>
      <c r="AA1777" s="79"/>
      <c r="AB1777" s="79"/>
      <c r="AC1777" s="79"/>
      <c r="AD1777" s="79"/>
      <c r="AE1777" s="79"/>
      <c r="AF1777" s="79"/>
      <c r="AG1777" s="79"/>
      <c r="AH1777" s="79"/>
      <c r="AI1777" s="79"/>
      <c r="AJ1777" s="79"/>
      <c r="AK1777" s="79"/>
      <c r="AL1777" s="79"/>
      <c r="AM1777" s="79"/>
      <c r="AN1777" s="79"/>
      <c r="AO1777" s="79"/>
      <c r="AP1777" s="79"/>
      <c r="AQ1777" s="79"/>
    </row>
    <row r="1778" spans="13:43" x14ac:dyDescent="0.25">
      <c r="M1778" s="79"/>
      <c r="N1778" s="79"/>
      <c r="O1778" s="79"/>
      <c r="P1778" s="79"/>
      <c r="Q1778" s="79"/>
      <c r="R1778" s="79"/>
      <c r="S1778" s="79"/>
      <c r="T1778" s="79"/>
      <c r="U1778" s="79"/>
      <c r="V1778" s="79"/>
      <c r="W1778" s="79"/>
      <c r="X1778" s="79"/>
      <c r="Y1778" s="79"/>
      <c r="Z1778" s="79"/>
      <c r="AA1778" s="79"/>
      <c r="AB1778" s="79"/>
      <c r="AC1778" s="79"/>
      <c r="AD1778" s="79"/>
      <c r="AE1778" s="79"/>
      <c r="AF1778" s="79"/>
      <c r="AG1778" s="79"/>
      <c r="AH1778" s="79"/>
      <c r="AI1778" s="79"/>
      <c r="AJ1778" s="79"/>
      <c r="AK1778" s="79"/>
      <c r="AL1778" s="79"/>
      <c r="AM1778" s="79"/>
      <c r="AN1778" s="79"/>
      <c r="AO1778" s="79"/>
      <c r="AP1778" s="79"/>
      <c r="AQ1778" s="79"/>
    </row>
    <row r="1779" spans="13:43" x14ac:dyDescent="0.25">
      <c r="M1779" s="79"/>
      <c r="N1779" s="79"/>
      <c r="O1779" s="79"/>
      <c r="P1779" s="79"/>
      <c r="Q1779" s="79"/>
      <c r="R1779" s="79"/>
      <c r="S1779" s="79"/>
      <c r="T1779" s="79"/>
      <c r="U1779" s="79"/>
      <c r="V1779" s="79"/>
      <c r="W1779" s="79"/>
      <c r="X1779" s="79"/>
      <c r="Y1779" s="79"/>
      <c r="Z1779" s="79"/>
      <c r="AA1779" s="79"/>
      <c r="AB1779" s="79"/>
      <c r="AC1779" s="79"/>
      <c r="AD1779" s="79"/>
      <c r="AE1779" s="79"/>
      <c r="AF1779" s="79"/>
      <c r="AG1779" s="79"/>
      <c r="AH1779" s="79"/>
      <c r="AI1779" s="79"/>
      <c r="AJ1779" s="79"/>
      <c r="AK1779" s="79"/>
      <c r="AL1779" s="79"/>
      <c r="AM1779" s="79"/>
      <c r="AN1779" s="79"/>
      <c r="AO1779" s="79"/>
      <c r="AP1779" s="79"/>
      <c r="AQ1779" s="79"/>
    </row>
    <row r="1780" spans="13:43" x14ac:dyDescent="0.25">
      <c r="M1780" s="79"/>
      <c r="N1780" s="79"/>
      <c r="O1780" s="79"/>
      <c r="P1780" s="79"/>
      <c r="Q1780" s="79"/>
      <c r="R1780" s="79"/>
      <c r="S1780" s="79"/>
      <c r="T1780" s="79"/>
      <c r="U1780" s="79"/>
      <c r="V1780" s="79"/>
      <c r="W1780" s="79"/>
      <c r="X1780" s="79"/>
      <c r="Y1780" s="79"/>
      <c r="Z1780" s="79"/>
      <c r="AA1780" s="79"/>
      <c r="AB1780" s="79"/>
      <c r="AC1780" s="79"/>
      <c r="AD1780" s="79"/>
      <c r="AE1780" s="79"/>
      <c r="AF1780" s="79"/>
      <c r="AG1780" s="79"/>
      <c r="AH1780" s="79"/>
      <c r="AI1780" s="79"/>
      <c r="AJ1780" s="79"/>
      <c r="AK1780" s="79"/>
      <c r="AL1780" s="79"/>
      <c r="AM1780" s="79"/>
      <c r="AN1780" s="79"/>
      <c r="AO1780" s="79"/>
      <c r="AP1780" s="79"/>
      <c r="AQ1780" s="79"/>
    </row>
    <row r="1781" spans="13:43" x14ac:dyDescent="0.25">
      <c r="M1781" s="79"/>
      <c r="N1781" s="79"/>
      <c r="O1781" s="79"/>
      <c r="P1781" s="79"/>
      <c r="Q1781" s="79"/>
      <c r="R1781" s="79"/>
      <c r="S1781" s="79"/>
      <c r="T1781" s="79"/>
      <c r="U1781" s="79"/>
      <c r="V1781" s="79"/>
      <c r="W1781" s="79"/>
      <c r="X1781" s="79"/>
      <c r="Y1781" s="79"/>
      <c r="Z1781" s="79"/>
      <c r="AA1781" s="79"/>
      <c r="AB1781" s="79"/>
      <c r="AC1781" s="79"/>
      <c r="AD1781" s="79"/>
      <c r="AE1781" s="79"/>
      <c r="AF1781" s="79"/>
      <c r="AG1781" s="79"/>
      <c r="AH1781" s="79"/>
      <c r="AI1781" s="79"/>
      <c r="AJ1781" s="79"/>
      <c r="AK1781" s="79"/>
      <c r="AL1781" s="79"/>
      <c r="AM1781" s="79"/>
      <c r="AN1781" s="79"/>
      <c r="AO1781" s="79"/>
      <c r="AP1781" s="79"/>
      <c r="AQ1781" s="79"/>
    </row>
    <row r="1782" spans="13:43" x14ac:dyDescent="0.25">
      <c r="M1782" s="79"/>
      <c r="N1782" s="79"/>
      <c r="O1782" s="79"/>
      <c r="P1782" s="79"/>
      <c r="Q1782" s="79"/>
      <c r="R1782" s="79"/>
      <c r="S1782" s="79"/>
      <c r="T1782" s="79"/>
      <c r="U1782" s="79"/>
      <c r="V1782" s="79"/>
      <c r="W1782" s="79"/>
      <c r="X1782" s="79"/>
      <c r="Y1782" s="79"/>
      <c r="Z1782" s="79"/>
      <c r="AA1782" s="79"/>
      <c r="AB1782" s="79"/>
      <c r="AC1782" s="79"/>
      <c r="AD1782" s="79"/>
      <c r="AE1782" s="79"/>
      <c r="AF1782" s="79"/>
      <c r="AG1782" s="79"/>
      <c r="AH1782" s="79"/>
      <c r="AI1782" s="79"/>
      <c r="AJ1782" s="79"/>
      <c r="AK1782" s="79"/>
      <c r="AL1782" s="79"/>
      <c r="AM1782" s="79"/>
      <c r="AN1782" s="79"/>
      <c r="AO1782" s="79"/>
      <c r="AP1782" s="79"/>
      <c r="AQ1782" s="79"/>
    </row>
    <row r="1783" spans="13:43" x14ac:dyDescent="0.25">
      <c r="M1783" s="79"/>
      <c r="N1783" s="79"/>
      <c r="O1783" s="79"/>
      <c r="P1783" s="79"/>
      <c r="Q1783" s="79"/>
      <c r="R1783" s="79"/>
      <c r="S1783" s="79"/>
      <c r="T1783" s="79"/>
      <c r="U1783" s="79"/>
      <c r="V1783" s="79"/>
      <c r="W1783" s="79"/>
      <c r="X1783" s="79"/>
      <c r="Y1783" s="79"/>
      <c r="Z1783" s="79"/>
      <c r="AA1783" s="79"/>
      <c r="AB1783" s="79"/>
      <c r="AC1783" s="79"/>
      <c r="AD1783" s="79"/>
      <c r="AE1783" s="79"/>
      <c r="AF1783" s="79"/>
      <c r="AG1783" s="79"/>
      <c r="AH1783" s="79"/>
      <c r="AI1783" s="79"/>
      <c r="AJ1783" s="79"/>
      <c r="AK1783" s="79"/>
      <c r="AL1783" s="79"/>
      <c r="AM1783" s="79"/>
      <c r="AN1783" s="79"/>
      <c r="AO1783" s="79"/>
      <c r="AP1783" s="79"/>
      <c r="AQ1783" s="79"/>
    </row>
    <row r="1784" spans="13:43" x14ac:dyDescent="0.25">
      <c r="M1784" s="79"/>
      <c r="N1784" s="79"/>
      <c r="O1784" s="79"/>
      <c r="P1784" s="79"/>
      <c r="Q1784" s="79"/>
      <c r="R1784" s="79"/>
      <c r="S1784" s="79"/>
      <c r="T1784" s="79"/>
      <c r="U1784" s="79"/>
      <c r="V1784" s="79"/>
      <c r="W1784" s="79"/>
      <c r="X1784" s="79"/>
      <c r="Y1784" s="79"/>
      <c r="Z1784" s="79"/>
      <c r="AA1784" s="79"/>
      <c r="AB1784" s="79"/>
      <c r="AC1784" s="79"/>
      <c r="AD1784" s="79"/>
      <c r="AE1784" s="79"/>
      <c r="AF1784" s="79"/>
      <c r="AG1784" s="79"/>
      <c r="AH1784" s="79"/>
      <c r="AI1784" s="79"/>
      <c r="AJ1784" s="79"/>
      <c r="AK1784" s="79"/>
      <c r="AL1784" s="79"/>
      <c r="AM1784" s="79"/>
      <c r="AN1784" s="79"/>
      <c r="AO1784" s="79"/>
      <c r="AP1784" s="79"/>
      <c r="AQ1784" s="79"/>
    </row>
    <row r="1785" spans="13:43" x14ac:dyDescent="0.25">
      <c r="M1785" s="79"/>
      <c r="N1785" s="79"/>
      <c r="O1785" s="79"/>
      <c r="P1785" s="79"/>
      <c r="Q1785" s="79"/>
      <c r="R1785" s="79"/>
      <c r="S1785" s="79"/>
      <c r="T1785" s="79"/>
      <c r="U1785" s="79"/>
      <c r="V1785" s="79"/>
      <c r="W1785" s="79"/>
      <c r="X1785" s="79"/>
      <c r="Y1785" s="79"/>
      <c r="Z1785" s="79"/>
      <c r="AA1785" s="79"/>
      <c r="AB1785" s="79"/>
      <c r="AC1785" s="79"/>
      <c r="AD1785" s="79"/>
      <c r="AE1785" s="79"/>
      <c r="AF1785" s="79"/>
      <c r="AG1785" s="79"/>
      <c r="AH1785" s="79"/>
      <c r="AI1785" s="79"/>
      <c r="AJ1785" s="79"/>
      <c r="AK1785" s="79"/>
      <c r="AL1785" s="79"/>
      <c r="AM1785" s="79"/>
      <c r="AN1785" s="79"/>
      <c r="AO1785" s="79"/>
      <c r="AP1785" s="79"/>
      <c r="AQ1785" s="79"/>
    </row>
    <row r="1786" spans="13:43" x14ac:dyDescent="0.25">
      <c r="M1786" s="79"/>
      <c r="N1786" s="79"/>
      <c r="O1786" s="79"/>
      <c r="P1786" s="79"/>
      <c r="Q1786" s="79"/>
      <c r="R1786" s="79"/>
      <c r="S1786" s="79"/>
      <c r="T1786" s="79"/>
      <c r="U1786" s="79"/>
      <c r="V1786" s="79"/>
      <c r="W1786" s="79"/>
      <c r="X1786" s="79"/>
      <c r="Y1786" s="79"/>
      <c r="Z1786" s="79"/>
      <c r="AA1786" s="79"/>
      <c r="AB1786" s="79"/>
      <c r="AC1786" s="79"/>
      <c r="AD1786" s="79"/>
      <c r="AE1786" s="79"/>
      <c r="AF1786" s="79"/>
      <c r="AG1786" s="79"/>
      <c r="AH1786" s="79"/>
      <c r="AI1786" s="79"/>
      <c r="AJ1786" s="79"/>
      <c r="AK1786" s="79"/>
      <c r="AL1786" s="79"/>
      <c r="AM1786" s="79"/>
      <c r="AN1786" s="79"/>
      <c r="AO1786" s="79"/>
      <c r="AP1786" s="79"/>
      <c r="AQ1786" s="79"/>
    </row>
    <row r="1787" spans="13:43" x14ac:dyDescent="0.25">
      <c r="M1787" s="79"/>
      <c r="N1787" s="79"/>
      <c r="O1787" s="79"/>
      <c r="P1787" s="79"/>
      <c r="Q1787" s="79"/>
      <c r="R1787" s="79"/>
      <c r="S1787" s="79"/>
      <c r="T1787" s="79"/>
      <c r="U1787" s="79"/>
      <c r="V1787" s="79"/>
      <c r="W1787" s="79"/>
      <c r="X1787" s="79"/>
      <c r="Y1787" s="79"/>
      <c r="Z1787" s="79"/>
      <c r="AA1787" s="79"/>
      <c r="AB1787" s="79"/>
      <c r="AC1787" s="79"/>
      <c r="AD1787" s="79"/>
      <c r="AE1787" s="79"/>
      <c r="AF1787" s="79"/>
      <c r="AG1787" s="79"/>
      <c r="AH1787" s="79"/>
      <c r="AI1787" s="79"/>
      <c r="AJ1787" s="79"/>
      <c r="AK1787" s="79"/>
      <c r="AL1787" s="79"/>
      <c r="AM1787" s="79"/>
      <c r="AN1787" s="79"/>
      <c r="AO1787" s="79"/>
      <c r="AP1787" s="79"/>
      <c r="AQ1787" s="79"/>
    </row>
    <row r="1788" spans="13:43" x14ac:dyDescent="0.25">
      <c r="M1788" s="79"/>
      <c r="N1788" s="79"/>
      <c r="O1788" s="79"/>
      <c r="P1788" s="79"/>
      <c r="Q1788" s="79"/>
      <c r="R1788" s="79"/>
      <c r="S1788" s="79"/>
      <c r="T1788" s="79"/>
      <c r="U1788" s="79"/>
      <c r="V1788" s="79"/>
      <c r="W1788" s="79"/>
      <c r="X1788" s="79"/>
      <c r="Y1788" s="79"/>
      <c r="Z1788" s="79"/>
      <c r="AA1788" s="79"/>
      <c r="AB1788" s="79"/>
      <c r="AC1788" s="79"/>
      <c r="AD1788" s="79"/>
      <c r="AE1788" s="79"/>
      <c r="AF1788" s="79"/>
      <c r="AG1788" s="79"/>
      <c r="AH1788" s="79"/>
      <c r="AI1788" s="79"/>
      <c r="AJ1788" s="79"/>
      <c r="AK1788" s="79"/>
      <c r="AL1788" s="79"/>
      <c r="AM1788" s="79"/>
      <c r="AN1788" s="79"/>
      <c r="AO1788" s="79"/>
      <c r="AP1788" s="79"/>
      <c r="AQ1788" s="79"/>
    </row>
    <row r="1789" spans="13:43" x14ac:dyDescent="0.25">
      <c r="M1789" s="79"/>
      <c r="N1789" s="79"/>
      <c r="O1789" s="79"/>
      <c r="P1789" s="79"/>
      <c r="Q1789" s="79"/>
      <c r="R1789" s="79"/>
      <c r="S1789" s="79"/>
      <c r="T1789" s="79"/>
      <c r="U1789" s="79"/>
      <c r="V1789" s="79"/>
      <c r="W1789" s="79"/>
      <c r="X1789" s="79"/>
      <c r="Y1789" s="79"/>
      <c r="Z1789" s="79"/>
      <c r="AA1789" s="79"/>
      <c r="AB1789" s="79"/>
      <c r="AC1789" s="79"/>
      <c r="AD1789" s="79"/>
      <c r="AE1789" s="79"/>
      <c r="AF1789" s="79"/>
      <c r="AG1789" s="79"/>
      <c r="AH1789" s="79"/>
      <c r="AI1789" s="79"/>
      <c r="AJ1789" s="79"/>
      <c r="AK1789" s="79"/>
      <c r="AL1789" s="79"/>
      <c r="AM1789" s="79"/>
      <c r="AN1789" s="79"/>
      <c r="AO1789" s="79"/>
      <c r="AP1789" s="79"/>
      <c r="AQ1789" s="79"/>
    </row>
    <row r="1790" spans="13:43" x14ac:dyDescent="0.25">
      <c r="M1790" s="79"/>
      <c r="N1790" s="79"/>
      <c r="O1790" s="79"/>
      <c r="P1790" s="79"/>
      <c r="Q1790" s="79"/>
      <c r="R1790" s="79"/>
      <c r="S1790" s="79"/>
      <c r="T1790" s="79"/>
      <c r="U1790" s="79"/>
      <c r="V1790" s="79"/>
      <c r="W1790" s="79"/>
      <c r="X1790" s="79"/>
      <c r="Y1790" s="79"/>
      <c r="Z1790" s="79"/>
      <c r="AA1790" s="79"/>
      <c r="AB1790" s="79"/>
      <c r="AC1790" s="79"/>
      <c r="AD1790" s="79"/>
      <c r="AE1790" s="79"/>
      <c r="AF1790" s="79"/>
      <c r="AG1790" s="79"/>
      <c r="AH1790" s="79"/>
      <c r="AI1790" s="79"/>
      <c r="AJ1790" s="79"/>
      <c r="AK1790" s="79"/>
      <c r="AL1790" s="79"/>
      <c r="AM1790" s="79"/>
      <c r="AN1790" s="79"/>
      <c r="AO1790" s="79"/>
      <c r="AP1790" s="79"/>
      <c r="AQ1790" s="79"/>
    </row>
    <row r="1791" spans="13:43" x14ac:dyDescent="0.25">
      <c r="M1791" s="79"/>
      <c r="N1791" s="79"/>
      <c r="O1791" s="79"/>
      <c r="P1791" s="79"/>
      <c r="Q1791" s="79"/>
      <c r="R1791" s="79"/>
      <c r="S1791" s="79"/>
      <c r="T1791" s="79"/>
      <c r="U1791" s="79"/>
      <c r="V1791" s="79"/>
      <c r="W1791" s="79"/>
      <c r="X1791" s="79"/>
      <c r="Y1791" s="79"/>
      <c r="Z1791" s="79"/>
      <c r="AA1791" s="79"/>
      <c r="AB1791" s="79"/>
      <c r="AC1791" s="79"/>
      <c r="AD1791" s="79"/>
      <c r="AE1791" s="79"/>
      <c r="AF1791" s="79"/>
      <c r="AG1791" s="79"/>
      <c r="AH1791" s="79"/>
      <c r="AI1791" s="79"/>
      <c r="AJ1791" s="79"/>
      <c r="AK1791" s="79"/>
      <c r="AL1791" s="79"/>
      <c r="AM1791" s="79"/>
      <c r="AN1791" s="79"/>
      <c r="AO1791" s="79"/>
      <c r="AP1791" s="79"/>
      <c r="AQ1791" s="79"/>
    </row>
    <row r="1792" spans="13:43" x14ac:dyDescent="0.25">
      <c r="M1792" s="79"/>
      <c r="N1792" s="79"/>
      <c r="O1792" s="79"/>
      <c r="P1792" s="79"/>
      <c r="Q1792" s="79"/>
      <c r="R1792" s="79"/>
      <c r="S1792" s="79"/>
      <c r="T1792" s="79"/>
      <c r="U1792" s="79"/>
      <c r="V1792" s="79"/>
      <c r="W1792" s="79"/>
      <c r="X1792" s="79"/>
      <c r="Y1792" s="79"/>
      <c r="Z1792" s="79"/>
      <c r="AA1792" s="79"/>
      <c r="AB1792" s="79"/>
      <c r="AC1792" s="79"/>
      <c r="AD1792" s="79"/>
      <c r="AE1792" s="79"/>
      <c r="AF1792" s="79"/>
      <c r="AG1792" s="79"/>
      <c r="AH1792" s="79"/>
      <c r="AI1792" s="79"/>
      <c r="AJ1792" s="79"/>
      <c r="AK1792" s="79"/>
      <c r="AL1792" s="79"/>
      <c r="AM1792" s="79"/>
      <c r="AN1792" s="79"/>
      <c r="AO1792" s="79"/>
      <c r="AP1792" s="79"/>
      <c r="AQ1792" s="79"/>
    </row>
    <row r="1793" spans="13:43" x14ac:dyDescent="0.25">
      <c r="M1793" s="79"/>
      <c r="N1793" s="79"/>
      <c r="O1793" s="79"/>
      <c r="P1793" s="79"/>
      <c r="Q1793" s="79"/>
      <c r="R1793" s="79"/>
      <c r="S1793" s="79"/>
      <c r="T1793" s="79"/>
      <c r="U1793" s="79"/>
      <c r="V1793" s="79"/>
      <c r="W1793" s="79"/>
      <c r="X1793" s="79"/>
      <c r="Y1793" s="79"/>
      <c r="Z1793" s="79"/>
      <c r="AA1793" s="79"/>
      <c r="AB1793" s="79"/>
      <c r="AC1793" s="79"/>
      <c r="AD1793" s="79"/>
      <c r="AE1793" s="79"/>
      <c r="AF1793" s="79"/>
      <c r="AG1793" s="79"/>
      <c r="AH1793" s="79"/>
      <c r="AI1793" s="79"/>
      <c r="AJ1793" s="79"/>
      <c r="AK1793" s="79"/>
      <c r="AL1793" s="79"/>
      <c r="AM1793" s="79"/>
      <c r="AN1793" s="79"/>
      <c r="AO1793" s="79"/>
      <c r="AP1793" s="79"/>
      <c r="AQ1793" s="79"/>
    </row>
    <row r="1794" spans="13:43" x14ac:dyDescent="0.25">
      <c r="M1794" s="79"/>
      <c r="N1794" s="79"/>
      <c r="O1794" s="79"/>
      <c r="P1794" s="79"/>
      <c r="Q1794" s="79"/>
      <c r="R1794" s="79"/>
      <c r="S1794" s="79"/>
      <c r="T1794" s="79"/>
      <c r="U1794" s="79"/>
      <c r="V1794" s="79"/>
      <c r="W1794" s="79"/>
      <c r="X1794" s="79"/>
      <c r="Y1794" s="79"/>
      <c r="Z1794" s="79"/>
      <c r="AA1794" s="79"/>
      <c r="AB1794" s="79"/>
      <c r="AC1794" s="79"/>
      <c r="AD1794" s="79"/>
      <c r="AE1794" s="79"/>
      <c r="AF1794" s="79"/>
      <c r="AG1794" s="79"/>
      <c r="AH1794" s="79"/>
      <c r="AI1794" s="79"/>
      <c r="AJ1794" s="79"/>
      <c r="AK1794" s="79"/>
      <c r="AL1794" s="79"/>
      <c r="AM1794" s="79"/>
      <c r="AN1794" s="79"/>
      <c r="AO1794" s="79"/>
      <c r="AP1794" s="79"/>
      <c r="AQ1794" s="79"/>
    </row>
    <row r="1795" spans="13:43" x14ac:dyDescent="0.25">
      <c r="M1795" s="79"/>
      <c r="N1795" s="79"/>
      <c r="O1795" s="79"/>
      <c r="P1795" s="79"/>
      <c r="Q1795" s="79"/>
      <c r="R1795" s="79"/>
      <c r="S1795" s="79"/>
      <c r="T1795" s="79"/>
      <c r="U1795" s="79"/>
      <c r="V1795" s="79"/>
      <c r="W1795" s="79"/>
      <c r="X1795" s="79"/>
      <c r="Y1795" s="79"/>
      <c r="Z1795" s="79"/>
      <c r="AA1795" s="79"/>
      <c r="AB1795" s="79"/>
      <c r="AC1795" s="79"/>
      <c r="AD1795" s="79"/>
      <c r="AE1795" s="79"/>
      <c r="AF1795" s="79"/>
      <c r="AG1795" s="79"/>
      <c r="AH1795" s="79"/>
      <c r="AI1795" s="79"/>
      <c r="AJ1795" s="79"/>
      <c r="AK1795" s="79"/>
      <c r="AL1795" s="79"/>
      <c r="AM1795" s="79"/>
      <c r="AN1795" s="79"/>
      <c r="AO1795" s="79"/>
      <c r="AP1795" s="79"/>
      <c r="AQ1795" s="79"/>
    </row>
    <row r="1796" spans="13:43" x14ac:dyDescent="0.25">
      <c r="M1796" s="79"/>
      <c r="N1796" s="79"/>
      <c r="O1796" s="79"/>
      <c r="P1796" s="79"/>
      <c r="Q1796" s="79"/>
      <c r="R1796" s="79"/>
      <c r="S1796" s="79"/>
      <c r="T1796" s="79"/>
      <c r="U1796" s="79"/>
      <c r="V1796" s="79"/>
      <c r="W1796" s="79"/>
      <c r="X1796" s="79"/>
      <c r="Y1796" s="79"/>
      <c r="Z1796" s="79"/>
      <c r="AA1796" s="79"/>
      <c r="AB1796" s="79"/>
      <c r="AC1796" s="79"/>
      <c r="AD1796" s="79"/>
      <c r="AE1796" s="79"/>
      <c r="AF1796" s="79"/>
      <c r="AG1796" s="79"/>
      <c r="AH1796" s="79"/>
      <c r="AI1796" s="79"/>
      <c r="AJ1796" s="79"/>
      <c r="AK1796" s="79"/>
      <c r="AL1796" s="79"/>
      <c r="AM1796" s="79"/>
      <c r="AN1796" s="79"/>
      <c r="AO1796" s="79"/>
      <c r="AP1796" s="79"/>
      <c r="AQ1796" s="79"/>
    </row>
    <row r="1797" spans="13:43" x14ac:dyDescent="0.25">
      <c r="M1797" s="79"/>
      <c r="N1797" s="79"/>
      <c r="O1797" s="79"/>
      <c r="P1797" s="79"/>
      <c r="Q1797" s="79"/>
      <c r="R1797" s="79"/>
      <c r="S1797" s="79"/>
      <c r="T1797" s="79"/>
      <c r="U1797" s="79"/>
      <c r="V1797" s="79"/>
      <c r="W1797" s="79"/>
      <c r="X1797" s="79"/>
      <c r="Y1797" s="79"/>
      <c r="Z1797" s="79"/>
      <c r="AA1797" s="79"/>
      <c r="AB1797" s="79"/>
      <c r="AC1797" s="79"/>
      <c r="AD1797" s="79"/>
      <c r="AE1797" s="79"/>
      <c r="AF1797" s="79"/>
      <c r="AG1797" s="79"/>
      <c r="AH1797" s="79"/>
      <c r="AI1797" s="79"/>
      <c r="AJ1797" s="79"/>
      <c r="AK1797" s="79"/>
      <c r="AL1797" s="79"/>
      <c r="AM1797" s="79"/>
      <c r="AN1797" s="79"/>
      <c r="AO1797" s="79"/>
      <c r="AP1797" s="79"/>
      <c r="AQ1797" s="79"/>
    </row>
    <row r="1798" spans="13:43" x14ac:dyDescent="0.25">
      <c r="M1798" s="79"/>
      <c r="N1798" s="79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9"/>
      <c r="AA1798" s="79"/>
      <c r="AB1798" s="79"/>
      <c r="AC1798" s="79"/>
      <c r="AD1798" s="79"/>
      <c r="AE1798" s="79"/>
      <c r="AF1798" s="79"/>
      <c r="AG1798" s="79"/>
      <c r="AH1798" s="79"/>
      <c r="AI1798" s="79"/>
      <c r="AJ1798" s="79"/>
      <c r="AK1798" s="79"/>
      <c r="AL1798" s="79"/>
      <c r="AM1798" s="79"/>
      <c r="AN1798" s="79"/>
      <c r="AO1798" s="79"/>
      <c r="AP1798" s="79"/>
      <c r="AQ1798" s="79"/>
    </row>
    <row r="1799" spans="13:43" x14ac:dyDescent="0.25">
      <c r="M1799" s="79"/>
      <c r="N1799" s="79"/>
      <c r="O1799" s="79"/>
      <c r="P1799" s="79"/>
      <c r="Q1799" s="79"/>
      <c r="R1799" s="79"/>
      <c r="S1799" s="79"/>
      <c r="T1799" s="79"/>
      <c r="U1799" s="79"/>
      <c r="V1799" s="79"/>
      <c r="W1799" s="79"/>
      <c r="X1799" s="79"/>
      <c r="Y1799" s="79"/>
      <c r="Z1799" s="79"/>
      <c r="AA1799" s="79"/>
      <c r="AB1799" s="79"/>
      <c r="AC1799" s="79"/>
      <c r="AD1799" s="79"/>
      <c r="AE1799" s="79"/>
      <c r="AF1799" s="79"/>
      <c r="AG1799" s="79"/>
      <c r="AH1799" s="79"/>
      <c r="AI1799" s="79"/>
      <c r="AJ1799" s="79"/>
      <c r="AK1799" s="79"/>
      <c r="AL1799" s="79"/>
      <c r="AM1799" s="79"/>
      <c r="AN1799" s="79"/>
      <c r="AO1799" s="79"/>
      <c r="AP1799" s="79"/>
      <c r="AQ1799" s="79"/>
    </row>
    <row r="1800" spans="13:43" x14ac:dyDescent="0.25">
      <c r="M1800" s="79"/>
      <c r="N1800" s="79"/>
      <c r="O1800" s="79"/>
      <c r="P1800" s="79"/>
      <c r="Q1800" s="79"/>
      <c r="R1800" s="79"/>
      <c r="S1800" s="79"/>
      <c r="T1800" s="79"/>
      <c r="U1800" s="79"/>
      <c r="V1800" s="79"/>
      <c r="W1800" s="79"/>
      <c r="X1800" s="79"/>
      <c r="Y1800" s="79"/>
      <c r="Z1800" s="79"/>
      <c r="AA1800" s="79"/>
      <c r="AB1800" s="79"/>
      <c r="AC1800" s="79"/>
      <c r="AD1800" s="79"/>
      <c r="AE1800" s="79"/>
      <c r="AF1800" s="79"/>
      <c r="AG1800" s="79"/>
      <c r="AH1800" s="79"/>
      <c r="AI1800" s="79"/>
      <c r="AJ1800" s="79"/>
      <c r="AK1800" s="79"/>
      <c r="AL1800" s="79"/>
      <c r="AM1800" s="79"/>
      <c r="AN1800" s="79"/>
      <c r="AO1800" s="79"/>
      <c r="AP1800" s="79"/>
      <c r="AQ1800" s="79"/>
    </row>
    <row r="1801" spans="13:43" x14ac:dyDescent="0.25">
      <c r="M1801" s="79"/>
      <c r="N1801" s="79"/>
      <c r="O1801" s="79"/>
      <c r="P1801" s="79"/>
      <c r="Q1801" s="79"/>
      <c r="R1801" s="79"/>
      <c r="S1801" s="79"/>
      <c r="T1801" s="79"/>
      <c r="U1801" s="79"/>
      <c r="V1801" s="79"/>
      <c r="W1801" s="79"/>
      <c r="X1801" s="79"/>
      <c r="Y1801" s="79"/>
      <c r="Z1801" s="79"/>
      <c r="AA1801" s="79"/>
      <c r="AB1801" s="79"/>
      <c r="AC1801" s="79"/>
      <c r="AD1801" s="79"/>
      <c r="AE1801" s="79"/>
      <c r="AF1801" s="79"/>
      <c r="AG1801" s="79"/>
      <c r="AH1801" s="79"/>
      <c r="AI1801" s="79"/>
      <c r="AJ1801" s="79"/>
      <c r="AK1801" s="79"/>
      <c r="AL1801" s="79"/>
      <c r="AM1801" s="79"/>
      <c r="AN1801" s="79"/>
      <c r="AO1801" s="79"/>
      <c r="AP1801" s="79"/>
      <c r="AQ1801" s="79"/>
    </row>
    <row r="1802" spans="13:43" x14ac:dyDescent="0.25">
      <c r="M1802" s="79"/>
      <c r="N1802" s="79"/>
      <c r="O1802" s="79"/>
      <c r="P1802" s="79"/>
      <c r="Q1802" s="79"/>
      <c r="R1802" s="79"/>
      <c r="S1802" s="79"/>
      <c r="T1802" s="79"/>
      <c r="U1802" s="79"/>
      <c r="V1802" s="79"/>
      <c r="W1802" s="79"/>
      <c r="X1802" s="79"/>
      <c r="Y1802" s="79"/>
      <c r="Z1802" s="79"/>
      <c r="AA1802" s="79"/>
      <c r="AB1802" s="79"/>
      <c r="AC1802" s="79"/>
      <c r="AD1802" s="79"/>
      <c r="AE1802" s="79"/>
      <c r="AF1802" s="79"/>
      <c r="AG1802" s="79"/>
      <c r="AH1802" s="79"/>
      <c r="AI1802" s="79"/>
      <c r="AJ1802" s="79"/>
      <c r="AK1802" s="79"/>
      <c r="AL1802" s="79"/>
      <c r="AM1802" s="79"/>
      <c r="AN1802" s="79"/>
      <c r="AO1802" s="79"/>
      <c r="AP1802" s="79"/>
      <c r="AQ1802" s="79"/>
    </row>
    <row r="1803" spans="13:43" x14ac:dyDescent="0.25">
      <c r="M1803" s="79"/>
      <c r="N1803" s="79"/>
      <c r="O1803" s="79"/>
      <c r="P1803" s="79"/>
      <c r="Q1803" s="79"/>
      <c r="R1803" s="79"/>
      <c r="S1803" s="79"/>
      <c r="T1803" s="79"/>
      <c r="U1803" s="79"/>
      <c r="V1803" s="79"/>
      <c r="W1803" s="79"/>
      <c r="X1803" s="79"/>
      <c r="Y1803" s="79"/>
      <c r="Z1803" s="79"/>
      <c r="AA1803" s="79"/>
      <c r="AB1803" s="79"/>
      <c r="AC1803" s="79"/>
      <c r="AD1803" s="79"/>
      <c r="AE1803" s="79"/>
      <c r="AF1803" s="79"/>
      <c r="AG1803" s="79"/>
      <c r="AH1803" s="79"/>
      <c r="AI1803" s="79"/>
      <c r="AJ1803" s="79"/>
      <c r="AK1803" s="79"/>
      <c r="AL1803" s="79"/>
      <c r="AM1803" s="79"/>
      <c r="AN1803" s="79"/>
      <c r="AO1803" s="79"/>
      <c r="AP1803" s="79"/>
      <c r="AQ1803" s="79"/>
    </row>
    <row r="1804" spans="13:43" x14ac:dyDescent="0.25">
      <c r="M1804" s="79"/>
      <c r="N1804" s="79"/>
      <c r="O1804" s="79"/>
      <c r="P1804" s="79"/>
      <c r="Q1804" s="79"/>
      <c r="R1804" s="79"/>
      <c r="S1804" s="79"/>
      <c r="T1804" s="79"/>
      <c r="U1804" s="79"/>
      <c r="V1804" s="79"/>
      <c r="W1804" s="79"/>
      <c r="X1804" s="79"/>
      <c r="Y1804" s="79"/>
      <c r="Z1804" s="79"/>
      <c r="AA1804" s="79"/>
      <c r="AB1804" s="79"/>
      <c r="AC1804" s="79"/>
      <c r="AD1804" s="79"/>
      <c r="AE1804" s="79"/>
      <c r="AF1804" s="79"/>
      <c r="AG1804" s="79"/>
      <c r="AH1804" s="79"/>
      <c r="AI1804" s="79"/>
      <c r="AJ1804" s="79"/>
      <c r="AK1804" s="79"/>
      <c r="AL1804" s="79"/>
      <c r="AM1804" s="79"/>
      <c r="AN1804" s="79"/>
      <c r="AO1804" s="79"/>
      <c r="AP1804" s="79"/>
      <c r="AQ1804" s="79"/>
    </row>
    <row r="1805" spans="13:43" x14ac:dyDescent="0.25">
      <c r="M1805" s="79"/>
      <c r="N1805" s="79"/>
      <c r="O1805" s="79"/>
      <c r="P1805" s="79"/>
      <c r="Q1805" s="79"/>
      <c r="R1805" s="79"/>
      <c r="S1805" s="79"/>
      <c r="T1805" s="79"/>
      <c r="U1805" s="79"/>
      <c r="V1805" s="79"/>
      <c r="W1805" s="79"/>
      <c r="X1805" s="79"/>
      <c r="Y1805" s="79"/>
      <c r="Z1805" s="79"/>
      <c r="AA1805" s="79"/>
      <c r="AB1805" s="79"/>
      <c r="AC1805" s="79"/>
      <c r="AD1805" s="79"/>
      <c r="AE1805" s="79"/>
      <c r="AF1805" s="79"/>
      <c r="AG1805" s="79"/>
      <c r="AH1805" s="79"/>
      <c r="AI1805" s="79"/>
      <c r="AJ1805" s="79"/>
      <c r="AK1805" s="79"/>
      <c r="AL1805" s="79"/>
      <c r="AM1805" s="79"/>
      <c r="AN1805" s="79"/>
      <c r="AO1805" s="79"/>
      <c r="AP1805" s="79"/>
      <c r="AQ1805" s="79"/>
    </row>
    <row r="1806" spans="13:43" x14ac:dyDescent="0.25">
      <c r="M1806" s="79"/>
      <c r="N1806" s="79"/>
      <c r="O1806" s="79"/>
      <c r="P1806" s="79"/>
      <c r="Q1806" s="79"/>
      <c r="R1806" s="79"/>
      <c r="S1806" s="79"/>
      <c r="T1806" s="79"/>
      <c r="U1806" s="79"/>
      <c r="V1806" s="79"/>
      <c r="W1806" s="79"/>
      <c r="X1806" s="79"/>
      <c r="Y1806" s="79"/>
      <c r="Z1806" s="79"/>
      <c r="AA1806" s="79"/>
      <c r="AB1806" s="79"/>
      <c r="AC1806" s="79"/>
      <c r="AD1806" s="79"/>
      <c r="AE1806" s="79"/>
      <c r="AF1806" s="79"/>
      <c r="AG1806" s="79"/>
      <c r="AH1806" s="79"/>
      <c r="AI1806" s="79"/>
      <c r="AJ1806" s="79"/>
      <c r="AK1806" s="79"/>
      <c r="AL1806" s="79"/>
      <c r="AM1806" s="79"/>
      <c r="AN1806" s="79"/>
      <c r="AO1806" s="79"/>
      <c r="AP1806" s="79"/>
      <c r="AQ1806" s="79"/>
    </row>
    <row r="1807" spans="13:43" x14ac:dyDescent="0.25">
      <c r="M1807" s="79"/>
      <c r="N1807" s="79"/>
      <c r="O1807" s="79"/>
      <c r="P1807" s="79"/>
      <c r="Q1807" s="79"/>
      <c r="R1807" s="79"/>
      <c r="S1807" s="79"/>
      <c r="T1807" s="79"/>
      <c r="U1807" s="79"/>
      <c r="V1807" s="79"/>
      <c r="W1807" s="79"/>
      <c r="X1807" s="79"/>
      <c r="Y1807" s="79"/>
      <c r="Z1807" s="79"/>
      <c r="AA1807" s="79"/>
      <c r="AB1807" s="79"/>
      <c r="AC1807" s="79"/>
      <c r="AD1807" s="79"/>
      <c r="AE1807" s="79"/>
      <c r="AF1807" s="79"/>
      <c r="AG1807" s="79"/>
      <c r="AH1807" s="79"/>
      <c r="AI1807" s="79"/>
      <c r="AJ1807" s="79"/>
      <c r="AK1807" s="79"/>
      <c r="AL1807" s="79"/>
      <c r="AM1807" s="79"/>
      <c r="AN1807" s="79"/>
      <c r="AO1807" s="79"/>
      <c r="AP1807" s="79"/>
      <c r="AQ1807" s="79"/>
    </row>
    <row r="1808" spans="13:43" x14ac:dyDescent="0.25">
      <c r="M1808" s="79"/>
      <c r="N1808" s="79"/>
      <c r="O1808" s="79"/>
      <c r="P1808" s="79"/>
      <c r="Q1808" s="79"/>
      <c r="R1808" s="79"/>
      <c r="S1808" s="79"/>
      <c r="T1808" s="79"/>
      <c r="U1808" s="79"/>
      <c r="V1808" s="79"/>
      <c r="W1808" s="79"/>
      <c r="X1808" s="79"/>
      <c r="Y1808" s="79"/>
      <c r="Z1808" s="79"/>
      <c r="AA1808" s="79"/>
      <c r="AB1808" s="79"/>
      <c r="AC1808" s="79"/>
      <c r="AD1808" s="79"/>
      <c r="AE1808" s="79"/>
      <c r="AF1808" s="79"/>
      <c r="AG1808" s="79"/>
      <c r="AH1808" s="79"/>
      <c r="AI1808" s="79"/>
      <c r="AJ1808" s="79"/>
      <c r="AK1808" s="79"/>
      <c r="AL1808" s="79"/>
      <c r="AM1808" s="79"/>
      <c r="AN1808" s="79"/>
      <c r="AO1808" s="79"/>
      <c r="AP1808" s="79"/>
      <c r="AQ1808" s="79"/>
    </row>
    <row r="1809" spans="13:43" x14ac:dyDescent="0.25">
      <c r="M1809" s="79"/>
      <c r="N1809" s="79"/>
      <c r="O1809" s="79"/>
      <c r="P1809" s="79"/>
      <c r="Q1809" s="79"/>
      <c r="R1809" s="79"/>
      <c r="S1809" s="79"/>
      <c r="T1809" s="79"/>
      <c r="U1809" s="79"/>
      <c r="V1809" s="79"/>
      <c r="W1809" s="79"/>
      <c r="X1809" s="79"/>
      <c r="Y1809" s="79"/>
      <c r="Z1809" s="79"/>
      <c r="AA1809" s="79"/>
      <c r="AB1809" s="79"/>
      <c r="AC1809" s="79"/>
      <c r="AD1809" s="79"/>
      <c r="AE1809" s="79"/>
      <c r="AF1809" s="79"/>
      <c r="AG1809" s="79"/>
      <c r="AH1809" s="79"/>
      <c r="AI1809" s="79"/>
      <c r="AJ1809" s="79"/>
      <c r="AK1809" s="79"/>
      <c r="AL1809" s="79"/>
      <c r="AM1809" s="79"/>
      <c r="AN1809" s="79"/>
      <c r="AO1809" s="79"/>
      <c r="AP1809" s="79"/>
      <c r="AQ1809" s="79"/>
    </row>
    <row r="1810" spans="13:43" x14ac:dyDescent="0.25">
      <c r="M1810" s="79"/>
      <c r="N1810" s="79"/>
      <c r="O1810" s="79"/>
      <c r="P1810" s="79"/>
      <c r="Q1810" s="79"/>
      <c r="R1810" s="79"/>
      <c r="S1810" s="79"/>
      <c r="T1810" s="79"/>
      <c r="U1810" s="79"/>
      <c r="V1810" s="79"/>
      <c r="W1810" s="79"/>
      <c r="X1810" s="79"/>
      <c r="Y1810" s="79"/>
      <c r="Z1810" s="79"/>
      <c r="AA1810" s="79"/>
      <c r="AB1810" s="79"/>
      <c r="AC1810" s="79"/>
      <c r="AD1810" s="79"/>
      <c r="AE1810" s="79"/>
      <c r="AF1810" s="79"/>
      <c r="AG1810" s="79"/>
      <c r="AH1810" s="79"/>
      <c r="AI1810" s="79"/>
      <c r="AJ1810" s="79"/>
      <c r="AK1810" s="79"/>
      <c r="AL1810" s="79"/>
      <c r="AM1810" s="79"/>
      <c r="AN1810" s="79"/>
      <c r="AO1810" s="79"/>
      <c r="AP1810" s="79"/>
      <c r="AQ1810" s="79"/>
    </row>
    <row r="1811" spans="13:43" x14ac:dyDescent="0.25">
      <c r="M1811" s="79"/>
      <c r="N1811" s="79"/>
      <c r="O1811" s="79"/>
      <c r="P1811" s="79"/>
      <c r="Q1811" s="79"/>
      <c r="R1811" s="79"/>
      <c r="S1811" s="79"/>
      <c r="T1811" s="79"/>
      <c r="U1811" s="79"/>
      <c r="V1811" s="79"/>
      <c r="W1811" s="79"/>
      <c r="X1811" s="79"/>
      <c r="Y1811" s="79"/>
      <c r="Z1811" s="79"/>
      <c r="AA1811" s="79"/>
      <c r="AB1811" s="79"/>
      <c r="AC1811" s="79"/>
      <c r="AD1811" s="79"/>
      <c r="AE1811" s="79"/>
      <c r="AF1811" s="79"/>
      <c r="AG1811" s="79"/>
      <c r="AH1811" s="79"/>
      <c r="AI1811" s="79"/>
      <c r="AJ1811" s="79"/>
      <c r="AK1811" s="79"/>
      <c r="AL1811" s="79"/>
      <c r="AM1811" s="79"/>
      <c r="AN1811" s="79"/>
      <c r="AO1811" s="79"/>
      <c r="AP1811" s="79"/>
      <c r="AQ1811" s="79"/>
    </row>
    <row r="1812" spans="13:43" x14ac:dyDescent="0.25">
      <c r="M1812" s="79"/>
      <c r="N1812" s="79"/>
      <c r="O1812" s="79"/>
      <c r="P1812" s="79"/>
      <c r="Q1812" s="79"/>
      <c r="R1812" s="79"/>
      <c r="S1812" s="79"/>
      <c r="T1812" s="79"/>
      <c r="U1812" s="79"/>
      <c r="V1812" s="79"/>
      <c r="W1812" s="79"/>
      <c r="X1812" s="79"/>
      <c r="Y1812" s="79"/>
      <c r="Z1812" s="79"/>
      <c r="AA1812" s="79"/>
      <c r="AB1812" s="79"/>
      <c r="AC1812" s="79"/>
      <c r="AD1812" s="79"/>
      <c r="AE1812" s="79"/>
      <c r="AF1812" s="79"/>
      <c r="AG1812" s="79"/>
      <c r="AH1812" s="79"/>
      <c r="AI1812" s="79"/>
      <c r="AJ1812" s="79"/>
      <c r="AK1812" s="79"/>
      <c r="AL1812" s="79"/>
      <c r="AM1812" s="79"/>
      <c r="AN1812" s="79"/>
      <c r="AO1812" s="79"/>
      <c r="AP1812" s="79"/>
      <c r="AQ1812" s="79"/>
    </row>
    <row r="1813" spans="13:43" x14ac:dyDescent="0.25">
      <c r="M1813" s="79"/>
      <c r="N1813" s="79"/>
      <c r="O1813" s="79"/>
      <c r="P1813" s="79"/>
      <c r="Q1813" s="79"/>
      <c r="R1813" s="79"/>
      <c r="S1813" s="79"/>
      <c r="T1813" s="79"/>
      <c r="U1813" s="79"/>
      <c r="V1813" s="79"/>
      <c r="W1813" s="79"/>
      <c r="X1813" s="79"/>
      <c r="Y1813" s="79"/>
      <c r="Z1813" s="79"/>
      <c r="AA1813" s="79"/>
      <c r="AB1813" s="79"/>
      <c r="AC1813" s="79"/>
      <c r="AD1813" s="79"/>
      <c r="AE1813" s="79"/>
      <c r="AF1813" s="79"/>
      <c r="AG1813" s="79"/>
      <c r="AH1813" s="79"/>
      <c r="AI1813" s="79"/>
      <c r="AJ1813" s="79"/>
      <c r="AK1813" s="79"/>
      <c r="AL1813" s="79"/>
      <c r="AM1813" s="79"/>
      <c r="AN1813" s="79"/>
      <c r="AO1813" s="79"/>
      <c r="AP1813" s="79"/>
      <c r="AQ1813" s="79"/>
    </row>
    <row r="1814" spans="13:43" x14ac:dyDescent="0.25">
      <c r="M1814" s="79"/>
      <c r="N1814" s="79"/>
      <c r="O1814" s="79"/>
      <c r="P1814" s="79"/>
      <c r="Q1814" s="79"/>
      <c r="R1814" s="79"/>
      <c r="S1814" s="79"/>
      <c r="T1814" s="79"/>
      <c r="U1814" s="79"/>
      <c r="V1814" s="79"/>
      <c r="W1814" s="79"/>
      <c r="X1814" s="79"/>
      <c r="Y1814" s="79"/>
      <c r="Z1814" s="79"/>
      <c r="AA1814" s="79"/>
      <c r="AB1814" s="79"/>
      <c r="AC1814" s="79"/>
      <c r="AD1814" s="79"/>
      <c r="AE1814" s="79"/>
      <c r="AF1814" s="79"/>
      <c r="AG1814" s="79"/>
      <c r="AH1814" s="79"/>
      <c r="AI1814" s="79"/>
      <c r="AJ1814" s="79"/>
      <c r="AK1814" s="79"/>
      <c r="AL1814" s="79"/>
      <c r="AM1814" s="79"/>
      <c r="AN1814" s="79"/>
      <c r="AO1814" s="79"/>
      <c r="AP1814" s="79"/>
      <c r="AQ1814" s="79"/>
    </row>
    <row r="1815" spans="13:43" x14ac:dyDescent="0.25">
      <c r="M1815" s="79"/>
      <c r="N1815" s="79"/>
      <c r="O1815" s="79"/>
      <c r="P1815" s="79"/>
      <c r="Q1815" s="79"/>
      <c r="R1815" s="79"/>
      <c r="S1815" s="79"/>
      <c r="T1815" s="79"/>
      <c r="U1815" s="79"/>
      <c r="V1815" s="79"/>
      <c r="W1815" s="79"/>
      <c r="X1815" s="79"/>
      <c r="Y1815" s="79"/>
      <c r="Z1815" s="79"/>
      <c r="AA1815" s="79"/>
      <c r="AB1815" s="79"/>
      <c r="AC1815" s="79"/>
      <c r="AD1815" s="79"/>
      <c r="AE1815" s="79"/>
      <c r="AF1815" s="79"/>
      <c r="AG1815" s="79"/>
      <c r="AH1815" s="79"/>
      <c r="AI1815" s="79"/>
      <c r="AJ1815" s="79"/>
      <c r="AK1815" s="79"/>
      <c r="AL1815" s="79"/>
      <c r="AM1815" s="79"/>
      <c r="AN1815" s="79"/>
      <c r="AO1815" s="79"/>
      <c r="AP1815" s="79"/>
      <c r="AQ1815" s="79"/>
    </row>
    <row r="1816" spans="13:43" x14ac:dyDescent="0.25">
      <c r="M1816" s="79"/>
      <c r="N1816" s="79"/>
      <c r="O1816" s="79"/>
      <c r="P1816" s="79"/>
      <c r="Q1816" s="79"/>
      <c r="R1816" s="79"/>
      <c r="S1816" s="79"/>
      <c r="T1816" s="79"/>
      <c r="U1816" s="79"/>
      <c r="V1816" s="79"/>
      <c r="W1816" s="79"/>
      <c r="X1816" s="79"/>
      <c r="Y1816" s="79"/>
      <c r="Z1816" s="79"/>
      <c r="AA1816" s="79"/>
      <c r="AB1816" s="79"/>
      <c r="AC1816" s="79"/>
      <c r="AD1816" s="79"/>
      <c r="AE1816" s="79"/>
      <c r="AF1816" s="79"/>
      <c r="AG1816" s="79"/>
      <c r="AH1816" s="79"/>
      <c r="AI1816" s="79"/>
      <c r="AJ1816" s="79"/>
      <c r="AK1816" s="79"/>
      <c r="AL1816" s="79"/>
      <c r="AM1816" s="79"/>
      <c r="AN1816" s="79"/>
      <c r="AO1816" s="79"/>
      <c r="AP1816" s="79"/>
      <c r="AQ1816" s="79"/>
    </row>
    <row r="1817" spans="13:43" x14ac:dyDescent="0.25">
      <c r="M1817" s="79"/>
      <c r="N1817" s="79"/>
      <c r="O1817" s="79"/>
      <c r="P1817" s="79"/>
      <c r="Q1817" s="79"/>
      <c r="R1817" s="79"/>
      <c r="S1817" s="79"/>
      <c r="T1817" s="79"/>
      <c r="U1817" s="79"/>
      <c r="V1817" s="79"/>
      <c r="W1817" s="79"/>
      <c r="X1817" s="79"/>
      <c r="Y1817" s="79"/>
      <c r="Z1817" s="79"/>
      <c r="AA1817" s="79"/>
      <c r="AB1817" s="79"/>
      <c r="AC1817" s="79"/>
      <c r="AD1817" s="79"/>
      <c r="AE1817" s="79"/>
      <c r="AF1817" s="79"/>
      <c r="AG1817" s="79"/>
      <c r="AH1817" s="79"/>
      <c r="AI1817" s="79"/>
      <c r="AJ1817" s="79"/>
      <c r="AK1817" s="79"/>
      <c r="AL1817" s="79"/>
      <c r="AM1817" s="79"/>
      <c r="AN1817" s="79"/>
      <c r="AO1817" s="79"/>
      <c r="AP1817" s="79"/>
      <c r="AQ1817" s="79"/>
    </row>
    <row r="1818" spans="13:43" x14ac:dyDescent="0.25">
      <c r="M1818" s="79"/>
      <c r="N1818" s="79"/>
      <c r="O1818" s="79"/>
      <c r="P1818" s="79"/>
      <c r="Q1818" s="79"/>
      <c r="R1818" s="79"/>
      <c r="S1818" s="79"/>
      <c r="T1818" s="79"/>
      <c r="U1818" s="79"/>
      <c r="V1818" s="79"/>
      <c r="W1818" s="79"/>
      <c r="X1818" s="79"/>
      <c r="Y1818" s="79"/>
      <c r="Z1818" s="79"/>
      <c r="AA1818" s="79"/>
      <c r="AB1818" s="79"/>
      <c r="AC1818" s="79"/>
      <c r="AD1818" s="79"/>
      <c r="AE1818" s="79"/>
      <c r="AF1818" s="79"/>
      <c r="AG1818" s="79"/>
      <c r="AH1818" s="79"/>
      <c r="AI1818" s="79"/>
      <c r="AJ1818" s="79"/>
      <c r="AK1818" s="79"/>
      <c r="AL1818" s="79"/>
      <c r="AM1818" s="79"/>
      <c r="AN1818" s="79"/>
      <c r="AO1818" s="79"/>
      <c r="AP1818" s="79"/>
      <c r="AQ1818" s="79"/>
    </row>
    <row r="1819" spans="13:43" x14ac:dyDescent="0.25">
      <c r="M1819" s="79"/>
      <c r="N1819" s="79"/>
      <c r="O1819" s="79"/>
      <c r="P1819" s="79"/>
      <c r="Q1819" s="79"/>
      <c r="R1819" s="79"/>
      <c r="S1819" s="79"/>
      <c r="T1819" s="79"/>
      <c r="U1819" s="79"/>
      <c r="V1819" s="79"/>
      <c r="W1819" s="79"/>
      <c r="X1819" s="79"/>
      <c r="Y1819" s="79"/>
      <c r="Z1819" s="79"/>
      <c r="AA1819" s="79"/>
      <c r="AB1819" s="79"/>
      <c r="AC1819" s="79"/>
      <c r="AD1819" s="79"/>
      <c r="AE1819" s="79"/>
      <c r="AF1819" s="79"/>
      <c r="AG1819" s="79"/>
      <c r="AH1819" s="79"/>
      <c r="AI1819" s="79"/>
      <c r="AJ1819" s="79"/>
      <c r="AK1819" s="79"/>
      <c r="AL1819" s="79"/>
      <c r="AM1819" s="79"/>
      <c r="AN1819" s="79"/>
      <c r="AO1819" s="79"/>
      <c r="AP1819" s="79"/>
      <c r="AQ1819" s="79"/>
    </row>
    <row r="1820" spans="13:43" x14ac:dyDescent="0.25">
      <c r="M1820" s="79"/>
      <c r="N1820" s="79"/>
      <c r="O1820" s="79"/>
      <c r="P1820" s="79"/>
      <c r="Q1820" s="79"/>
      <c r="R1820" s="79"/>
      <c r="S1820" s="79"/>
      <c r="T1820" s="79"/>
      <c r="U1820" s="79"/>
      <c r="V1820" s="79"/>
      <c r="W1820" s="79"/>
      <c r="X1820" s="79"/>
      <c r="Y1820" s="79"/>
      <c r="Z1820" s="79"/>
      <c r="AA1820" s="79"/>
      <c r="AB1820" s="79"/>
      <c r="AC1820" s="79"/>
      <c r="AD1820" s="79"/>
      <c r="AE1820" s="79"/>
      <c r="AF1820" s="79"/>
      <c r="AG1820" s="79"/>
      <c r="AH1820" s="79"/>
      <c r="AI1820" s="79"/>
      <c r="AJ1820" s="79"/>
      <c r="AK1820" s="79"/>
      <c r="AL1820" s="79"/>
      <c r="AM1820" s="79"/>
      <c r="AN1820" s="79"/>
      <c r="AO1820" s="79"/>
      <c r="AP1820" s="79"/>
      <c r="AQ1820" s="79"/>
    </row>
    <row r="1821" spans="13:43" x14ac:dyDescent="0.25">
      <c r="M1821" s="79"/>
      <c r="N1821" s="79"/>
      <c r="O1821" s="79"/>
      <c r="P1821" s="79"/>
      <c r="Q1821" s="79"/>
      <c r="R1821" s="79"/>
      <c r="S1821" s="79"/>
      <c r="T1821" s="79"/>
      <c r="U1821" s="79"/>
      <c r="V1821" s="79"/>
      <c r="W1821" s="79"/>
      <c r="X1821" s="79"/>
      <c r="Y1821" s="79"/>
      <c r="Z1821" s="79"/>
      <c r="AA1821" s="79"/>
      <c r="AB1821" s="79"/>
      <c r="AC1821" s="79"/>
      <c r="AD1821" s="79"/>
      <c r="AE1821" s="79"/>
      <c r="AF1821" s="79"/>
      <c r="AG1821" s="79"/>
      <c r="AH1821" s="79"/>
      <c r="AI1821" s="79"/>
      <c r="AJ1821" s="79"/>
      <c r="AK1821" s="79"/>
      <c r="AL1821" s="79"/>
      <c r="AM1821" s="79"/>
      <c r="AN1821" s="79"/>
      <c r="AO1821" s="79"/>
      <c r="AP1821" s="79"/>
      <c r="AQ1821" s="79"/>
    </row>
    <row r="1822" spans="13:43" x14ac:dyDescent="0.25">
      <c r="M1822" s="79"/>
      <c r="N1822" s="79"/>
      <c r="O1822" s="79"/>
      <c r="P1822" s="79"/>
      <c r="Q1822" s="79"/>
      <c r="R1822" s="79"/>
      <c r="S1822" s="79"/>
      <c r="T1822" s="79"/>
      <c r="U1822" s="79"/>
      <c r="V1822" s="79"/>
      <c r="W1822" s="79"/>
      <c r="X1822" s="79"/>
      <c r="Y1822" s="79"/>
      <c r="Z1822" s="79"/>
      <c r="AA1822" s="79"/>
      <c r="AB1822" s="79"/>
      <c r="AC1822" s="79"/>
      <c r="AD1822" s="79"/>
      <c r="AE1822" s="79"/>
      <c r="AF1822" s="79"/>
      <c r="AG1822" s="79"/>
      <c r="AH1822" s="79"/>
      <c r="AI1822" s="79"/>
      <c r="AJ1822" s="79"/>
      <c r="AK1822" s="79"/>
      <c r="AL1822" s="79"/>
      <c r="AM1822" s="79"/>
      <c r="AN1822" s="79"/>
      <c r="AO1822" s="79"/>
      <c r="AP1822" s="79"/>
      <c r="AQ1822" s="79"/>
    </row>
    <row r="1823" spans="13:43" x14ac:dyDescent="0.25">
      <c r="M1823" s="79"/>
      <c r="N1823" s="79"/>
      <c r="O1823" s="79"/>
      <c r="P1823" s="79"/>
      <c r="Q1823" s="79"/>
      <c r="R1823" s="79"/>
      <c r="S1823" s="79"/>
      <c r="T1823" s="79"/>
      <c r="U1823" s="79"/>
      <c r="V1823" s="79"/>
      <c r="W1823" s="79"/>
      <c r="X1823" s="79"/>
      <c r="Y1823" s="79"/>
      <c r="Z1823" s="79"/>
      <c r="AA1823" s="79"/>
      <c r="AB1823" s="79"/>
      <c r="AC1823" s="79"/>
      <c r="AD1823" s="79"/>
      <c r="AE1823" s="79"/>
      <c r="AF1823" s="79"/>
      <c r="AG1823" s="79"/>
      <c r="AH1823" s="79"/>
      <c r="AI1823" s="79"/>
      <c r="AJ1823" s="79"/>
      <c r="AK1823" s="79"/>
      <c r="AL1823" s="79"/>
      <c r="AM1823" s="79"/>
      <c r="AN1823" s="79"/>
      <c r="AO1823" s="79"/>
      <c r="AP1823" s="79"/>
      <c r="AQ1823" s="79"/>
    </row>
    <row r="1824" spans="13:43" x14ac:dyDescent="0.25">
      <c r="M1824" s="79"/>
      <c r="N1824" s="79"/>
      <c r="O1824" s="79"/>
      <c r="P1824" s="79"/>
      <c r="Q1824" s="79"/>
      <c r="R1824" s="79"/>
      <c r="S1824" s="79"/>
      <c r="T1824" s="79"/>
      <c r="U1824" s="79"/>
      <c r="V1824" s="79"/>
      <c r="W1824" s="79"/>
      <c r="X1824" s="79"/>
      <c r="Y1824" s="79"/>
      <c r="Z1824" s="79"/>
      <c r="AA1824" s="79"/>
      <c r="AB1824" s="79"/>
      <c r="AC1824" s="79"/>
      <c r="AD1824" s="79"/>
      <c r="AE1824" s="79"/>
      <c r="AF1824" s="79"/>
      <c r="AG1824" s="79"/>
      <c r="AH1824" s="79"/>
      <c r="AI1824" s="79"/>
      <c r="AJ1824" s="79"/>
      <c r="AK1824" s="79"/>
      <c r="AL1824" s="79"/>
      <c r="AM1824" s="79"/>
      <c r="AN1824" s="79"/>
      <c r="AO1824" s="79"/>
      <c r="AP1824" s="79"/>
      <c r="AQ1824" s="79"/>
    </row>
    <row r="1825" spans="13:43" x14ac:dyDescent="0.25">
      <c r="M1825" s="79"/>
      <c r="N1825" s="79"/>
      <c r="O1825" s="79"/>
      <c r="P1825" s="79"/>
      <c r="Q1825" s="79"/>
      <c r="R1825" s="79"/>
      <c r="S1825" s="79"/>
      <c r="T1825" s="79"/>
      <c r="U1825" s="79"/>
      <c r="V1825" s="79"/>
      <c r="W1825" s="79"/>
      <c r="X1825" s="79"/>
      <c r="Y1825" s="79"/>
      <c r="Z1825" s="79"/>
      <c r="AA1825" s="79"/>
      <c r="AB1825" s="79"/>
      <c r="AC1825" s="79"/>
      <c r="AD1825" s="79"/>
      <c r="AE1825" s="79"/>
      <c r="AF1825" s="79"/>
      <c r="AG1825" s="79"/>
      <c r="AH1825" s="79"/>
      <c r="AI1825" s="79"/>
      <c r="AJ1825" s="79"/>
      <c r="AK1825" s="79"/>
      <c r="AL1825" s="79"/>
      <c r="AM1825" s="79"/>
      <c r="AN1825" s="79"/>
      <c r="AO1825" s="79"/>
      <c r="AP1825" s="79"/>
      <c r="AQ1825" s="79"/>
    </row>
    <row r="1826" spans="13:43" x14ac:dyDescent="0.25">
      <c r="M1826" s="79"/>
      <c r="N1826" s="79"/>
      <c r="O1826" s="79"/>
      <c r="P1826" s="79"/>
      <c r="Q1826" s="79"/>
      <c r="R1826" s="79"/>
      <c r="S1826" s="79"/>
      <c r="T1826" s="79"/>
      <c r="U1826" s="79"/>
      <c r="V1826" s="79"/>
      <c r="W1826" s="79"/>
      <c r="X1826" s="79"/>
      <c r="Y1826" s="79"/>
      <c r="Z1826" s="79"/>
      <c r="AA1826" s="79"/>
      <c r="AB1826" s="79"/>
      <c r="AC1826" s="79"/>
      <c r="AD1826" s="79"/>
      <c r="AE1826" s="79"/>
      <c r="AF1826" s="79"/>
      <c r="AG1826" s="79"/>
      <c r="AH1826" s="79"/>
      <c r="AI1826" s="79"/>
      <c r="AJ1826" s="79"/>
      <c r="AK1826" s="79"/>
      <c r="AL1826" s="79"/>
      <c r="AM1826" s="79"/>
      <c r="AN1826" s="79"/>
      <c r="AO1826" s="79"/>
      <c r="AP1826" s="79"/>
      <c r="AQ1826" s="79"/>
    </row>
    <row r="1827" spans="13:43" x14ac:dyDescent="0.25">
      <c r="M1827" s="79"/>
      <c r="N1827" s="79"/>
      <c r="O1827" s="79"/>
      <c r="P1827" s="79"/>
      <c r="Q1827" s="79"/>
      <c r="R1827" s="79"/>
      <c r="S1827" s="79"/>
      <c r="T1827" s="79"/>
      <c r="U1827" s="79"/>
      <c r="V1827" s="79"/>
      <c r="W1827" s="79"/>
      <c r="X1827" s="79"/>
      <c r="Y1827" s="79"/>
      <c r="Z1827" s="79"/>
      <c r="AA1827" s="79"/>
      <c r="AB1827" s="79"/>
      <c r="AC1827" s="79"/>
      <c r="AD1827" s="79"/>
      <c r="AE1827" s="79"/>
      <c r="AF1827" s="79"/>
      <c r="AG1827" s="79"/>
      <c r="AH1827" s="79"/>
      <c r="AI1827" s="79"/>
      <c r="AJ1827" s="79"/>
      <c r="AK1827" s="79"/>
      <c r="AL1827" s="79"/>
      <c r="AM1827" s="79"/>
      <c r="AN1827" s="79"/>
      <c r="AO1827" s="79"/>
      <c r="AP1827" s="79"/>
      <c r="AQ1827" s="79"/>
    </row>
    <row r="1828" spans="13:43" x14ac:dyDescent="0.25">
      <c r="M1828" s="79"/>
      <c r="N1828" s="79"/>
      <c r="O1828" s="79"/>
      <c r="P1828" s="79"/>
      <c r="Q1828" s="79"/>
      <c r="R1828" s="79"/>
      <c r="S1828" s="79"/>
      <c r="T1828" s="79"/>
      <c r="U1828" s="79"/>
      <c r="V1828" s="79"/>
      <c r="W1828" s="79"/>
      <c r="X1828" s="79"/>
      <c r="Y1828" s="79"/>
      <c r="Z1828" s="79"/>
      <c r="AA1828" s="79"/>
      <c r="AB1828" s="79"/>
      <c r="AC1828" s="79"/>
      <c r="AD1828" s="79"/>
      <c r="AE1828" s="79"/>
      <c r="AF1828" s="79"/>
      <c r="AG1828" s="79"/>
      <c r="AH1828" s="79"/>
      <c r="AI1828" s="79"/>
      <c r="AJ1828" s="79"/>
      <c r="AK1828" s="79"/>
      <c r="AL1828" s="79"/>
      <c r="AM1828" s="79"/>
      <c r="AN1828" s="79"/>
      <c r="AO1828" s="79"/>
      <c r="AP1828" s="79"/>
      <c r="AQ1828" s="79"/>
    </row>
    <row r="1829" spans="13:43" x14ac:dyDescent="0.25">
      <c r="M1829" s="79"/>
      <c r="N1829" s="79"/>
      <c r="O1829" s="79"/>
      <c r="P1829" s="79"/>
      <c r="Q1829" s="79"/>
      <c r="R1829" s="79"/>
      <c r="S1829" s="79"/>
      <c r="T1829" s="79"/>
      <c r="U1829" s="79"/>
      <c r="V1829" s="79"/>
      <c r="W1829" s="79"/>
      <c r="X1829" s="79"/>
      <c r="Y1829" s="79"/>
      <c r="Z1829" s="79"/>
      <c r="AA1829" s="79"/>
      <c r="AB1829" s="79"/>
      <c r="AC1829" s="79"/>
      <c r="AD1829" s="79"/>
      <c r="AE1829" s="79"/>
      <c r="AF1829" s="79"/>
      <c r="AG1829" s="79"/>
      <c r="AH1829" s="79"/>
      <c r="AI1829" s="79"/>
      <c r="AJ1829" s="79"/>
      <c r="AK1829" s="79"/>
      <c r="AL1829" s="79"/>
      <c r="AM1829" s="79"/>
      <c r="AN1829" s="79"/>
      <c r="AO1829" s="79"/>
      <c r="AP1829" s="79"/>
      <c r="AQ1829" s="79"/>
    </row>
    <row r="1830" spans="13:43" x14ac:dyDescent="0.25">
      <c r="M1830" s="79"/>
      <c r="N1830" s="79"/>
      <c r="O1830" s="79"/>
      <c r="P1830" s="79"/>
      <c r="Q1830" s="79"/>
      <c r="R1830" s="79"/>
      <c r="S1830" s="79"/>
      <c r="T1830" s="79"/>
      <c r="U1830" s="79"/>
      <c r="V1830" s="79"/>
      <c r="W1830" s="79"/>
      <c r="X1830" s="79"/>
      <c r="Y1830" s="79"/>
      <c r="Z1830" s="79"/>
      <c r="AA1830" s="79"/>
      <c r="AB1830" s="79"/>
      <c r="AC1830" s="79"/>
      <c r="AD1830" s="79"/>
      <c r="AE1830" s="79"/>
      <c r="AF1830" s="79"/>
      <c r="AG1830" s="79"/>
      <c r="AH1830" s="79"/>
      <c r="AI1830" s="79"/>
      <c r="AJ1830" s="79"/>
      <c r="AK1830" s="79"/>
      <c r="AL1830" s="79"/>
      <c r="AM1830" s="79"/>
      <c r="AN1830" s="79"/>
      <c r="AO1830" s="79"/>
      <c r="AP1830" s="79"/>
      <c r="AQ1830" s="79"/>
    </row>
    <row r="1831" spans="13:43" x14ac:dyDescent="0.25">
      <c r="M1831" s="79"/>
      <c r="N1831" s="79"/>
      <c r="O1831" s="79"/>
      <c r="P1831" s="79"/>
      <c r="Q1831" s="79"/>
      <c r="R1831" s="79"/>
      <c r="S1831" s="79"/>
      <c r="T1831" s="79"/>
      <c r="U1831" s="79"/>
      <c r="V1831" s="79"/>
      <c r="W1831" s="79"/>
      <c r="X1831" s="79"/>
      <c r="Y1831" s="79"/>
      <c r="Z1831" s="79"/>
      <c r="AA1831" s="79"/>
      <c r="AB1831" s="79"/>
      <c r="AC1831" s="79"/>
      <c r="AD1831" s="79"/>
      <c r="AE1831" s="79"/>
      <c r="AF1831" s="79"/>
      <c r="AG1831" s="79"/>
      <c r="AH1831" s="79"/>
      <c r="AI1831" s="79"/>
      <c r="AJ1831" s="79"/>
      <c r="AK1831" s="79"/>
      <c r="AL1831" s="79"/>
      <c r="AM1831" s="79"/>
      <c r="AN1831" s="79"/>
      <c r="AO1831" s="79"/>
      <c r="AP1831" s="79"/>
      <c r="AQ1831" s="79"/>
    </row>
    <row r="1832" spans="13:43" x14ac:dyDescent="0.25">
      <c r="M1832" s="79"/>
      <c r="N1832" s="79"/>
      <c r="O1832" s="79"/>
      <c r="P1832" s="79"/>
      <c r="Q1832" s="79"/>
      <c r="R1832" s="79"/>
      <c r="S1832" s="79"/>
      <c r="T1832" s="79"/>
      <c r="U1832" s="79"/>
      <c r="V1832" s="79"/>
      <c r="W1832" s="79"/>
      <c r="X1832" s="79"/>
      <c r="Y1832" s="79"/>
      <c r="Z1832" s="79"/>
      <c r="AA1832" s="79"/>
      <c r="AB1832" s="79"/>
      <c r="AC1832" s="79"/>
      <c r="AD1832" s="79"/>
      <c r="AE1832" s="79"/>
      <c r="AF1832" s="79"/>
      <c r="AG1832" s="79"/>
      <c r="AH1832" s="79"/>
      <c r="AI1832" s="79"/>
      <c r="AJ1832" s="79"/>
      <c r="AK1832" s="79"/>
      <c r="AL1832" s="79"/>
      <c r="AM1832" s="79"/>
      <c r="AN1832" s="79"/>
      <c r="AO1832" s="79"/>
      <c r="AP1832" s="79"/>
      <c r="AQ1832" s="79"/>
    </row>
    <row r="1833" spans="13:43" x14ac:dyDescent="0.25">
      <c r="M1833" s="79"/>
      <c r="N1833" s="79"/>
      <c r="O1833" s="79"/>
      <c r="P1833" s="79"/>
      <c r="Q1833" s="79"/>
      <c r="R1833" s="79"/>
      <c r="S1833" s="79"/>
      <c r="T1833" s="79"/>
      <c r="U1833" s="79"/>
      <c r="V1833" s="79"/>
      <c r="W1833" s="79"/>
      <c r="X1833" s="79"/>
      <c r="Y1833" s="79"/>
      <c r="Z1833" s="79"/>
      <c r="AA1833" s="79"/>
      <c r="AB1833" s="79"/>
      <c r="AC1833" s="79"/>
      <c r="AD1833" s="79"/>
      <c r="AE1833" s="79"/>
      <c r="AF1833" s="79"/>
      <c r="AG1833" s="79"/>
      <c r="AH1833" s="79"/>
      <c r="AI1833" s="79"/>
      <c r="AJ1833" s="79"/>
      <c r="AK1833" s="79"/>
      <c r="AL1833" s="79"/>
      <c r="AM1833" s="79"/>
      <c r="AN1833" s="79"/>
      <c r="AO1833" s="79"/>
      <c r="AP1833" s="79"/>
      <c r="AQ1833" s="79"/>
    </row>
    <row r="1834" spans="13:43" x14ac:dyDescent="0.25">
      <c r="M1834" s="79"/>
      <c r="N1834" s="79"/>
      <c r="O1834" s="79"/>
      <c r="P1834" s="79"/>
      <c r="Q1834" s="79"/>
      <c r="R1834" s="79"/>
      <c r="S1834" s="79"/>
      <c r="T1834" s="79"/>
      <c r="U1834" s="79"/>
      <c r="V1834" s="79"/>
      <c r="W1834" s="79"/>
      <c r="X1834" s="79"/>
      <c r="Y1834" s="79"/>
      <c r="Z1834" s="79"/>
      <c r="AA1834" s="79"/>
      <c r="AB1834" s="79"/>
      <c r="AC1834" s="79"/>
      <c r="AD1834" s="79"/>
      <c r="AE1834" s="79"/>
      <c r="AF1834" s="79"/>
      <c r="AG1834" s="79"/>
      <c r="AH1834" s="79"/>
      <c r="AI1834" s="79"/>
      <c r="AJ1834" s="79"/>
      <c r="AK1834" s="79"/>
      <c r="AL1834" s="79"/>
      <c r="AM1834" s="79"/>
      <c r="AN1834" s="79"/>
      <c r="AO1834" s="79"/>
      <c r="AP1834" s="79"/>
      <c r="AQ1834" s="79"/>
    </row>
    <row r="1835" spans="13:43" x14ac:dyDescent="0.25">
      <c r="M1835" s="79"/>
      <c r="N1835" s="79"/>
      <c r="O1835" s="79"/>
      <c r="P1835" s="79"/>
      <c r="Q1835" s="79"/>
      <c r="R1835" s="79"/>
      <c r="S1835" s="79"/>
      <c r="T1835" s="79"/>
      <c r="U1835" s="79"/>
      <c r="V1835" s="79"/>
      <c r="W1835" s="79"/>
      <c r="X1835" s="79"/>
      <c r="Y1835" s="79"/>
      <c r="Z1835" s="79"/>
      <c r="AA1835" s="79"/>
      <c r="AB1835" s="79"/>
      <c r="AC1835" s="79"/>
      <c r="AD1835" s="79"/>
      <c r="AE1835" s="79"/>
      <c r="AF1835" s="79"/>
      <c r="AG1835" s="79"/>
      <c r="AH1835" s="79"/>
      <c r="AI1835" s="79"/>
      <c r="AJ1835" s="79"/>
      <c r="AK1835" s="79"/>
      <c r="AL1835" s="79"/>
      <c r="AM1835" s="79"/>
      <c r="AN1835" s="79"/>
      <c r="AO1835" s="79"/>
      <c r="AP1835" s="79"/>
      <c r="AQ1835" s="79"/>
    </row>
    <row r="1836" spans="13:43" x14ac:dyDescent="0.25">
      <c r="M1836" s="79"/>
      <c r="N1836" s="79"/>
      <c r="O1836" s="79"/>
      <c r="P1836" s="79"/>
      <c r="Q1836" s="79"/>
      <c r="R1836" s="79"/>
      <c r="S1836" s="79"/>
      <c r="T1836" s="79"/>
      <c r="U1836" s="79"/>
      <c r="V1836" s="79"/>
      <c r="W1836" s="79"/>
      <c r="X1836" s="79"/>
      <c r="Y1836" s="79"/>
      <c r="Z1836" s="79"/>
      <c r="AA1836" s="79"/>
      <c r="AB1836" s="79"/>
      <c r="AC1836" s="79"/>
      <c r="AD1836" s="79"/>
      <c r="AE1836" s="79"/>
      <c r="AF1836" s="79"/>
      <c r="AG1836" s="79"/>
      <c r="AH1836" s="79"/>
      <c r="AI1836" s="79"/>
      <c r="AJ1836" s="79"/>
      <c r="AK1836" s="79"/>
      <c r="AL1836" s="79"/>
      <c r="AM1836" s="79"/>
      <c r="AN1836" s="79"/>
      <c r="AO1836" s="79"/>
      <c r="AP1836" s="79"/>
      <c r="AQ1836" s="79"/>
    </row>
    <row r="1837" spans="13:43" x14ac:dyDescent="0.25">
      <c r="M1837" s="79"/>
      <c r="N1837" s="79"/>
      <c r="O1837" s="79"/>
      <c r="P1837" s="79"/>
      <c r="Q1837" s="79"/>
      <c r="R1837" s="79"/>
      <c r="S1837" s="79"/>
      <c r="T1837" s="79"/>
      <c r="U1837" s="79"/>
      <c r="V1837" s="79"/>
      <c r="W1837" s="79"/>
      <c r="X1837" s="79"/>
      <c r="Y1837" s="79"/>
      <c r="Z1837" s="79"/>
      <c r="AA1837" s="79"/>
      <c r="AB1837" s="79"/>
      <c r="AC1837" s="79"/>
      <c r="AD1837" s="79"/>
      <c r="AE1837" s="79"/>
      <c r="AF1837" s="79"/>
      <c r="AG1837" s="79"/>
      <c r="AH1837" s="79"/>
      <c r="AI1837" s="79"/>
      <c r="AJ1837" s="79"/>
      <c r="AK1837" s="79"/>
      <c r="AL1837" s="79"/>
      <c r="AM1837" s="79"/>
      <c r="AN1837" s="79"/>
      <c r="AO1837" s="79"/>
      <c r="AP1837" s="79"/>
      <c r="AQ1837" s="79"/>
    </row>
    <row r="1838" spans="13:43" x14ac:dyDescent="0.25">
      <c r="M1838" s="79"/>
      <c r="N1838" s="79"/>
      <c r="O1838" s="79"/>
      <c r="P1838" s="79"/>
      <c r="Q1838" s="79"/>
      <c r="R1838" s="79"/>
      <c r="S1838" s="79"/>
      <c r="T1838" s="79"/>
      <c r="U1838" s="79"/>
      <c r="V1838" s="79"/>
      <c r="W1838" s="79"/>
      <c r="X1838" s="79"/>
      <c r="Y1838" s="79"/>
      <c r="Z1838" s="79"/>
      <c r="AA1838" s="79"/>
      <c r="AB1838" s="79"/>
      <c r="AC1838" s="79"/>
      <c r="AD1838" s="79"/>
      <c r="AE1838" s="79"/>
      <c r="AF1838" s="79"/>
      <c r="AG1838" s="79"/>
      <c r="AH1838" s="79"/>
      <c r="AI1838" s="79"/>
      <c r="AJ1838" s="79"/>
      <c r="AK1838" s="79"/>
      <c r="AL1838" s="79"/>
      <c r="AM1838" s="79"/>
      <c r="AN1838" s="79"/>
      <c r="AO1838" s="79"/>
      <c r="AP1838" s="79"/>
      <c r="AQ1838" s="79"/>
    </row>
    <row r="1839" spans="13:43" x14ac:dyDescent="0.25">
      <c r="M1839" s="79"/>
      <c r="N1839" s="79"/>
      <c r="O1839" s="79"/>
      <c r="P1839" s="79"/>
      <c r="Q1839" s="79"/>
      <c r="R1839" s="79"/>
      <c r="S1839" s="79"/>
      <c r="T1839" s="79"/>
      <c r="U1839" s="79"/>
      <c r="V1839" s="79"/>
      <c r="W1839" s="79"/>
      <c r="X1839" s="79"/>
      <c r="Y1839" s="79"/>
      <c r="Z1839" s="79"/>
      <c r="AA1839" s="79"/>
      <c r="AB1839" s="79"/>
      <c r="AC1839" s="79"/>
      <c r="AD1839" s="79"/>
      <c r="AE1839" s="79"/>
      <c r="AF1839" s="79"/>
      <c r="AG1839" s="79"/>
      <c r="AH1839" s="79"/>
      <c r="AI1839" s="79"/>
      <c r="AJ1839" s="79"/>
      <c r="AK1839" s="79"/>
      <c r="AL1839" s="79"/>
      <c r="AM1839" s="79"/>
      <c r="AN1839" s="79"/>
      <c r="AO1839" s="79"/>
      <c r="AP1839" s="79"/>
      <c r="AQ1839" s="79"/>
    </row>
    <row r="1840" spans="13:43" x14ac:dyDescent="0.25">
      <c r="M1840" s="79"/>
      <c r="N1840" s="79"/>
      <c r="O1840" s="79"/>
      <c r="P1840" s="79"/>
      <c r="Q1840" s="79"/>
      <c r="R1840" s="79"/>
      <c r="S1840" s="79"/>
      <c r="T1840" s="79"/>
      <c r="U1840" s="79"/>
      <c r="V1840" s="79"/>
      <c r="W1840" s="79"/>
      <c r="X1840" s="79"/>
      <c r="Y1840" s="79"/>
      <c r="Z1840" s="79"/>
      <c r="AA1840" s="79"/>
      <c r="AB1840" s="79"/>
      <c r="AC1840" s="79"/>
      <c r="AD1840" s="79"/>
      <c r="AE1840" s="79"/>
      <c r="AF1840" s="79"/>
      <c r="AG1840" s="79"/>
      <c r="AH1840" s="79"/>
      <c r="AI1840" s="79"/>
      <c r="AJ1840" s="79"/>
      <c r="AK1840" s="79"/>
      <c r="AL1840" s="79"/>
      <c r="AM1840" s="79"/>
      <c r="AN1840" s="79"/>
      <c r="AO1840" s="79"/>
      <c r="AP1840" s="79"/>
      <c r="AQ1840" s="79"/>
    </row>
    <row r="1841" spans="13:43" x14ac:dyDescent="0.25">
      <c r="M1841" s="79"/>
      <c r="N1841" s="79"/>
      <c r="O1841" s="79"/>
      <c r="P1841" s="79"/>
      <c r="Q1841" s="79"/>
      <c r="R1841" s="79"/>
      <c r="S1841" s="79"/>
      <c r="T1841" s="79"/>
      <c r="U1841" s="79"/>
      <c r="V1841" s="79"/>
      <c r="W1841" s="79"/>
      <c r="X1841" s="79"/>
      <c r="Y1841" s="79"/>
      <c r="Z1841" s="79"/>
      <c r="AA1841" s="79"/>
      <c r="AB1841" s="79"/>
      <c r="AC1841" s="79"/>
      <c r="AD1841" s="79"/>
      <c r="AE1841" s="79"/>
      <c r="AF1841" s="79"/>
      <c r="AG1841" s="79"/>
      <c r="AH1841" s="79"/>
      <c r="AI1841" s="79"/>
      <c r="AJ1841" s="79"/>
      <c r="AK1841" s="79"/>
      <c r="AL1841" s="79"/>
      <c r="AM1841" s="79"/>
      <c r="AN1841" s="79"/>
      <c r="AO1841" s="79"/>
      <c r="AP1841" s="79"/>
      <c r="AQ1841" s="79"/>
    </row>
    <row r="1842" spans="13:43" x14ac:dyDescent="0.25">
      <c r="M1842" s="79"/>
      <c r="N1842" s="79"/>
      <c r="O1842" s="79"/>
      <c r="P1842" s="79"/>
      <c r="Q1842" s="79"/>
      <c r="R1842" s="79"/>
      <c r="S1842" s="79"/>
      <c r="T1842" s="79"/>
      <c r="U1842" s="79"/>
      <c r="V1842" s="79"/>
      <c r="W1842" s="79"/>
      <c r="X1842" s="79"/>
      <c r="Y1842" s="79"/>
      <c r="Z1842" s="79"/>
      <c r="AA1842" s="79"/>
      <c r="AB1842" s="79"/>
      <c r="AC1842" s="79"/>
      <c r="AD1842" s="79"/>
      <c r="AE1842" s="79"/>
      <c r="AF1842" s="79"/>
      <c r="AG1842" s="79"/>
      <c r="AH1842" s="79"/>
      <c r="AI1842" s="79"/>
      <c r="AJ1842" s="79"/>
      <c r="AK1842" s="79"/>
      <c r="AL1842" s="79"/>
      <c r="AM1842" s="79"/>
      <c r="AN1842" s="79"/>
      <c r="AO1842" s="79"/>
      <c r="AP1842" s="79"/>
      <c r="AQ1842" s="79"/>
    </row>
    <row r="1843" spans="13:43" x14ac:dyDescent="0.25">
      <c r="M1843" s="79"/>
      <c r="N1843" s="79"/>
      <c r="O1843" s="79"/>
      <c r="P1843" s="79"/>
      <c r="Q1843" s="79"/>
      <c r="R1843" s="79"/>
      <c r="S1843" s="79"/>
      <c r="T1843" s="79"/>
      <c r="U1843" s="79"/>
      <c r="V1843" s="79"/>
      <c r="W1843" s="79"/>
      <c r="X1843" s="79"/>
      <c r="Y1843" s="79"/>
      <c r="Z1843" s="79"/>
      <c r="AA1843" s="79"/>
      <c r="AB1843" s="79"/>
      <c r="AC1843" s="79"/>
      <c r="AD1843" s="79"/>
      <c r="AE1843" s="79"/>
      <c r="AF1843" s="79"/>
      <c r="AG1843" s="79"/>
      <c r="AH1843" s="79"/>
      <c r="AI1843" s="79"/>
      <c r="AJ1843" s="79"/>
      <c r="AK1843" s="79"/>
      <c r="AL1843" s="79"/>
      <c r="AM1843" s="79"/>
      <c r="AN1843" s="79"/>
      <c r="AO1843" s="79"/>
      <c r="AP1843" s="79"/>
      <c r="AQ1843" s="79"/>
    </row>
    <row r="1844" spans="13:43" x14ac:dyDescent="0.25">
      <c r="M1844" s="79"/>
      <c r="N1844" s="79"/>
      <c r="O1844" s="79"/>
      <c r="P1844" s="79"/>
      <c r="Q1844" s="79"/>
      <c r="R1844" s="79"/>
      <c r="S1844" s="79"/>
      <c r="T1844" s="79"/>
      <c r="U1844" s="79"/>
      <c r="V1844" s="79"/>
      <c r="W1844" s="79"/>
      <c r="X1844" s="79"/>
      <c r="Y1844" s="79"/>
      <c r="Z1844" s="79"/>
      <c r="AA1844" s="79"/>
      <c r="AB1844" s="79"/>
      <c r="AC1844" s="79"/>
      <c r="AD1844" s="79"/>
      <c r="AE1844" s="79"/>
      <c r="AF1844" s="79"/>
      <c r="AG1844" s="79"/>
      <c r="AH1844" s="79"/>
      <c r="AI1844" s="79"/>
      <c r="AJ1844" s="79"/>
      <c r="AK1844" s="79"/>
      <c r="AL1844" s="79"/>
      <c r="AM1844" s="79"/>
      <c r="AN1844" s="79"/>
      <c r="AO1844" s="79"/>
      <c r="AP1844" s="79"/>
      <c r="AQ1844" s="79"/>
    </row>
    <row r="1845" spans="13:43" x14ac:dyDescent="0.25">
      <c r="M1845" s="79"/>
      <c r="N1845" s="79"/>
      <c r="O1845" s="79"/>
      <c r="P1845" s="79"/>
      <c r="Q1845" s="79"/>
      <c r="R1845" s="79"/>
      <c r="S1845" s="79"/>
      <c r="T1845" s="79"/>
      <c r="U1845" s="79"/>
      <c r="V1845" s="79"/>
      <c r="W1845" s="79"/>
      <c r="X1845" s="79"/>
      <c r="Y1845" s="79"/>
      <c r="Z1845" s="79"/>
      <c r="AA1845" s="79"/>
      <c r="AB1845" s="79"/>
      <c r="AC1845" s="79"/>
      <c r="AD1845" s="79"/>
      <c r="AE1845" s="79"/>
      <c r="AF1845" s="79"/>
      <c r="AG1845" s="79"/>
      <c r="AH1845" s="79"/>
      <c r="AI1845" s="79"/>
      <c r="AJ1845" s="79"/>
      <c r="AK1845" s="79"/>
      <c r="AL1845" s="79"/>
      <c r="AM1845" s="79"/>
      <c r="AN1845" s="79"/>
      <c r="AO1845" s="79"/>
      <c r="AP1845" s="79"/>
      <c r="AQ1845" s="79"/>
    </row>
    <row r="1846" spans="13:43" x14ac:dyDescent="0.25">
      <c r="M1846" s="79"/>
      <c r="N1846" s="79"/>
      <c r="O1846" s="79"/>
      <c r="P1846" s="79"/>
      <c r="Q1846" s="79"/>
      <c r="R1846" s="79"/>
      <c r="S1846" s="79"/>
      <c r="T1846" s="79"/>
      <c r="U1846" s="79"/>
      <c r="V1846" s="79"/>
      <c r="W1846" s="79"/>
      <c r="X1846" s="79"/>
      <c r="Y1846" s="79"/>
      <c r="Z1846" s="79"/>
      <c r="AA1846" s="79"/>
      <c r="AB1846" s="79"/>
      <c r="AC1846" s="79"/>
      <c r="AD1846" s="79"/>
      <c r="AE1846" s="79"/>
      <c r="AF1846" s="79"/>
      <c r="AG1846" s="79"/>
      <c r="AH1846" s="79"/>
      <c r="AI1846" s="79"/>
      <c r="AJ1846" s="79"/>
      <c r="AK1846" s="79"/>
      <c r="AL1846" s="79"/>
      <c r="AM1846" s="79"/>
      <c r="AN1846" s="79"/>
      <c r="AO1846" s="79"/>
      <c r="AP1846" s="79"/>
      <c r="AQ1846" s="79"/>
    </row>
    <row r="1847" spans="13:43" x14ac:dyDescent="0.25">
      <c r="M1847" s="79"/>
      <c r="N1847" s="79"/>
      <c r="O1847" s="79"/>
      <c r="P1847" s="79"/>
      <c r="Q1847" s="79"/>
      <c r="R1847" s="79"/>
      <c r="S1847" s="79"/>
      <c r="T1847" s="79"/>
      <c r="U1847" s="79"/>
      <c r="V1847" s="79"/>
      <c r="W1847" s="79"/>
      <c r="X1847" s="79"/>
      <c r="Y1847" s="79"/>
      <c r="Z1847" s="79"/>
      <c r="AA1847" s="79"/>
      <c r="AB1847" s="79"/>
      <c r="AC1847" s="79"/>
      <c r="AD1847" s="79"/>
      <c r="AE1847" s="79"/>
      <c r="AF1847" s="79"/>
      <c r="AG1847" s="79"/>
      <c r="AH1847" s="79"/>
      <c r="AI1847" s="79"/>
      <c r="AJ1847" s="79"/>
      <c r="AK1847" s="79"/>
      <c r="AL1847" s="79"/>
      <c r="AM1847" s="79"/>
      <c r="AN1847" s="79"/>
      <c r="AO1847" s="79"/>
      <c r="AP1847" s="79"/>
      <c r="AQ1847" s="79"/>
    </row>
    <row r="1848" spans="13:43" x14ac:dyDescent="0.25">
      <c r="M1848" s="79"/>
      <c r="N1848" s="79"/>
      <c r="O1848" s="79"/>
      <c r="P1848" s="79"/>
      <c r="Q1848" s="79"/>
      <c r="R1848" s="79"/>
      <c r="S1848" s="79"/>
      <c r="T1848" s="79"/>
      <c r="U1848" s="79"/>
      <c r="V1848" s="79"/>
      <c r="W1848" s="79"/>
      <c r="X1848" s="79"/>
      <c r="Y1848" s="79"/>
      <c r="Z1848" s="79"/>
      <c r="AA1848" s="79"/>
      <c r="AB1848" s="79"/>
      <c r="AC1848" s="79"/>
      <c r="AD1848" s="79"/>
      <c r="AE1848" s="79"/>
      <c r="AF1848" s="79"/>
      <c r="AG1848" s="79"/>
      <c r="AH1848" s="79"/>
      <c r="AI1848" s="79"/>
      <c r="AJ1848" s="79"/>
      <c r="AK1848" s="79"/>
      <c r="AL1848" s="79"/>
      <c r="AM1848" s="79"/>
      <c r="AN1848" s="79"/>
      <c r="AO1848" s="79"/>
      <c r="AP1848" s="79"/>
      <c r="AQ1848" s="79"/>
    </row>
    <row r="1849" spans="13:43" x14ac:dyDescent="0.25">
      <c r="M1849" s="79"/>
      <c r="N1849" s="79"/>
      <c r="O1849" s="79"/>
      <c r="P1849" s="79"/>
      <c r="Q1849" s="79"/>
      <c r="R1849" s="79"/>
      <c r="S1849" s="79"/>
      <c r="T1849" s="79"/>
      <c r="U1849" s="79"/>
      <c r="V1849" s="79"/>
      <c r="W1849" s="79"/>
      <c r="X1849" s="79"/>
      <c r="Y1849" s="79"/>
      <c r="Z1849" s="79"/>
      <c r="AA1849" s="79"/>
      <c r="AB1849" s="79"/>
      <c r="AC1849" s="79"/>
      <c r="AD1849" s="79"/>
      <c r="AE1849" s="79"/>
      <c r="AF1849" s="79"/>
      <c r="AG1849" s="79"/>
      <c r="AH1849" s="79"/>
      <c r="AI1849" s="79"/>
      <c r="AJ1849" s="79"/>
      <c r="AK1849" s="79"/>
      <c r="AL1849" s="79"/>
      <c r="AM1849" s="79"/>
      <c r="AN1849" s="79"/>
      <c r="AO1849" s="79"/>
      <c r="AP1849" s="79"/>
      <c r="AQ1849" s="79"/>
    </row>
    <row r="1850" spans="13:43" x14ac:dyDescent="0.25">
      <c r="M1850" s="79"/>
      <c r="N1850" s="79"/>
      <c r="O1850" s="79"/>
      <c r="P1850" s="79"/>
      <c r="Q1850" s="79"/>
      <c r="R1850" s="79"/>
      <c r="S1850" s="79"/>
      <c r="T1850" s="79"/>
      <c r="U1850" s="79"/>
      <c r="V1850" s="79"/>
      <c r="W1850" s="79"/>
      <c r="X1850" s="79"/>
      <c r="Y1850" s="79"/>
      <c r="Z1850" s="79"/>
      <c r="AA1850" s="79"/>
      <c r="AB1850" s="79"/>
      <c r="AC1850" s="79"/>
      <c r="AD1850" s="79"/>
      <c r="AE1850" s="79"/>
      <c r="AF1850" s="79"/>
      <c r="AG1850" s="79"/>
      <c r="AH1850" s="79"/>
      <c r="AI1850" s="79"/>
      <c r="AJ1850" s="79"/>
      <c r="AK1850" s="79"/>
      <c r="AL1850" s="79"/>
      <c r="AM1850" s="79"/>
      <c r="AN1850" s="79"/>
      <c r="AO1850" s="79"/>
      <c r="AP1850" s="79"/>
      <c r="AQ1850" s="79"/>
    </row>
    <row r="1851" spans="13:43" x14ac:dyDescent="0.25">
      <c r="M1851" s="79"/>
      <c r="N1851" s="79"/>
      <c r="O1851" s="79"/>
      <c r="P1851" s="79"/>
      <c r="Q1851" s="79"/>
      <c r="R1851" s="79"/>
      <c r="S1851" s="79"/>
      <c r="T1851" s="79"/>
      <c r="U1851" s="79"/>
      <c r="V1851" s="79"/>
      <c r="W1851" s="79"/>
      <c r="X1851" s="79"/>
      <c r="Y1851" s="79"/>
      <c r="Z1851" s="79"/>
      <c r="AA1851" s="79"/>
      <c r="AB1851" s="79"/>
      <c r="AC1851" s="79"/>
      <c r="AD1851" s="79"/>
      <c r="AE1851" s="79"/>
      <c r="AF1851" s="79"/>
      <c r="AG1851" s="79"/>
      <c r="AH1851" s="79"/>
      <c r="AI1851" s="79"/>
      <c r="AJ1851" s="79"/>
      <c r="AK1851" s="79"/>
      <c r="AL1851" s="79"/>
      <c r="AM1851" s="79"/>
      <c r="AN1851" s="79"/>
      <c r="AO1851" s="79"/>
      <c r="AP1851" s="79"/>
      <c r="AQ1851" s="79"/>
    </row>
    <row r="1852" spans="13:43" x14ac:dyDescent="0.25">
      <c r="M1852" s="79"/>
      <c r="N1852" s="79"/>
      <c r="O1852" s="79"/>
      <c r="P1852" s="79"/>
      <c r="Q1852" s="79"/>
      <c r="R1852" s="79"/>
      <c r="S1852" s="79"/>
      <c r="T1852" s="79"/>
      <c r="U1852" s="79"/>
      <c r="V1852" s="79"/>
      <c r="W1852" s="79"/>
      <c r="X1852" s="79"/>
      <c r="Y1852" s="79"/>
      <c r="Z1852" s="79"/>
      <c r="AA1852" s="79"/>
      <c r="AB1852" s="79"/>
      <c r="AC1852" s="79"/>
      <c r="AD1852" s="79"/>
      <c r="AE1852" s="79"/>
      <c r="AF1852" s="79"/>
      <c r="AG1852" s="79"/>
      <c r="AH1852" s="79"/>
      <c r="AI1852" s="79"/>
      <c r="AJ1852" s="79"/>
      <c r="AK1852" s="79"/>
      <c r="AL1852" s="79"/>
      <c r="AM1852" s="79"/>
      <c r="AN1852" s="79"/>
      <c r="AO1852" s="79"/>
      <c r="AP1852" s="79"/>
      <c r="AQ1852" s="79"/>
    </row>
    <row r="1853" spans="13:43" x14ac:dyDescent="0.25">
      <c r="M1853" s="79"/>
      <c r="N1853" s="79"/>
      <c r="O1853" s="79"/>
      <c r="P1853" s="79"/>
      <c r="Q1853" s="79"/>
      <c r="R1853" s="79"/>
      <c r="S1853" s="79"/>
      <c r="T1853" s="79"/>
      <c r="U1853" s="79"/>
      <c r="V1853" s="79"/>
      <c r="W1853" s="79"/>
      <c r="X1853" s="79"/>
      <c r="Y1853" s="79"/>
      <c r="Z1853" s="79"/>
      <c r="AA1853" s="79"/>
      <c r="AB1853" s="79"/>
      <c r="AC1853" s="79"/>
      <c r="AD1853" s="79"/>
      <c r="AE1853" s="79"/>
      <c r="AF1853" s="79"/>
      <c r="AG1853" s="79"/>
      <c r="AH1853" s="79"/>
      <c r="AI1853" s="79"/>
      <c r="AJ1853" s="79"/>
      <c r="AK1853" s="79"/>
      <c r="AL1853" s="79"/>
      <c r="AM1853" s="79"/>
      <c r="AN1853" s="79"/>
      <c r="AO1853" s="79"/>
      <c r="AP1853" s="79"/>
      <c r="AQ1853" s="79"/>
    </row>
    <row r="1854" spans="13:43" x14ac:dyDescent="0.25">
      <c r="M1854" s="79"/>
      <c r="N1854" s="79"/>
      <c r="O1854" s="79"/>
      <c r="P1854" s="79"/>
      <c r="Q1854" s="79"/>
      <c r="R1854" s="79"/>
      <c r="S1854" s="79"/>
      <c r="T1854" s="79"/>
      <c r="U1854" s="79"/>
      <c r="V1854" s="79"/>
      <c r="W1854" s="79"/>
      <c r="X1854" s="79"/>
      <c r="Y1854" s="79"/>
      <c r="Z1854" s="79"/>
      <c r="AA1854" s="79"/>
      <c r="AB1854" s="79"/>
      <c r="AC1854" s="79"/>
      <c r="AD1854" s="79"/>
      <c r="AE1854" s="79"/>
      <c r="AF1854" s="79"/>
      <c r="AG1854" s="79"/>
      <c r="AH1854" s="79"/>
      <c r="AI1854" s="79"/>
      <c r="AJ1854" s="79"/>
      <c r="AK1854" s="79"/>
      <c r="AL1854" s="79"/>
      <c r="AM1854" s="79"/>
      <c r="AN1854" s="79"/>
      <c r="AO1854" s="79"/>
      <c r="AP1854" s="79"/>
      <c r="AQ1854" s="79"/>
    </row>
    <row r="1855" spans="13:43" x14ac:dyDescent="0.25">
      <c r="M1855" s="79"/>
      <c r="N1855" s="79"/>
      <c r="O1855" s="79"/>
      <c r="P1855" s="79"/>
      <c r="Q1855" s="79"/>
      <c r="R1855" s="79"/>
      <c r="S1855" s="79"/>
      <c r="T1855" s="79"/>
      <c r="U1855" s="79"/>
      <c r="V1855" s="79"/>
      <c r="W1855" s="79"/>
      <c r="X1855" s="79"/>
      <c r="Y1855" s="79"/>
      <c r="Z1855" s="79"/>
      <c r="AA1855" s="79"/>
      <c r="AB1855" s="79"/>
      <c r="AC1855" s="79"/>
      <c r="AD1855" s="79"/>
      <c r="AE1855" s="79"/>
      <c r="AF1855" s="79"/>
      <c r="AG1855" s="79"/>
      <c r="AH1855" s="79"/>
      <c r="AI1855" s="79"/>
      <c r="AJ1855" s="79"/>
      <c r="AK1855" s="79"/>
      <c r="AL1855" s="79"/>
      <c r="AM1855" s="79"/>
      <c r="AN1855" s="79"/>
      <c r="AO1855" s="79"/>
      <c r="AP1855" s="79"/>
      <c r="AQ1855" s="79"/>
    </row>
    <row r="1856" spans="13:43" x14ac:dyDescent="0.25">
      <c r="M1856" s="79"/>
      <c r="N1856" s="79"/>
      <c r="O1856" s="79"/>
      <c r="P1856" s="79"/>
      <c r="Q1856" s="79"/>
      <c r="R1856" s="79"/>
      <c r="S1856" s="79"/>
      <c r="T1856" s="79"/>
      <c r="U1856" s="79"/>
      <c r="V1856" s="79"/>
      <c r="W1856" s="79"/>
      <c r="X1856" s="79"/>
      <c r="Y1856" s="79"/>
      <c r="Z1856" s="79"/>
      <c r="AA1856" s="79"/>
      <c r="AB1856" s="79"/>
      <c r="AC1856" s="79"/>
      <c r="AD1856" s="79"/>
      <c r="AE1856" s="79"/>
      <c r="AF1856" s="79"/>
      <c r="AG1856" s="79"/>
      <c r="AH1856" s="79"/>
      <c r="AI1856" s="79"/>
      <c r="AJ1856" s="79"/>
      <c r="AK1856" s="79"/>
      <c r="AL1856" s="79"/>
      <c r="AM1856" s="79"/>
      <c r="AN1856" s="79"/>
      <c r="AO1856" s="79"/>
      <c r="AP1856" s="79"/>
      <c r="AQ1856" s="79"/>
    </row>
    <row r="1857" spans="13:43" x14ac:dyDescent="0.25">
      <c r="M1857" s="79"/>
      <c r="N1857" s="79"/>
      <c r="O1857" s="79"/>
      <c r="P1857" s="79"/>
      <c r="Q1857" s="79"/>
      <c r="R1857" s="79"/>
      <c r="S1857" s="79"/>
      <c r="T1857" s="79"/>
      <c r="U1857" s="79"/>
      <c r="V1857" s="79"/>
      <c r="W1857" s="79"/>
      <c r="X1857" s="79"/>
      <c r="Y1857" s="79"/>
      <c r="Z1857" s="79"/>
      <c r="AA1857" s="79"/>
      <c r="AB1857" s="79"/>
      <c r="AC1857" s="79"/>
      <c r="AD1857" s="79"/>
      <c r="AE1857" s="79"/>
      <c r="AF1857" s="79"/>
      <c r="AG1857" s="79"/>
      <c r="AH1857" s="79"/>
      <c r="AI1857" s="79"/>
      <c r="AJ1857" s="79"/>
      <c r="AK1857" s="79"/>
      <c r="AL1857" s="79"/>
      <c r="AM1857" s="79"/>
      <c r="AN1857" s="79"/>
      <c r="AO1857" s="79"/>
      <c r="AP1857" s="79"/>
      <c r="AQ1857" s="79"/>
    </row>
    <row r="1858" spans="13:43" x14ac:dyDescent="0.25">
      <c r="M1858" s="79"/>
      <c r="N1858" s="79"/>
      <c r="O1858" s="79"/>
      <c r="P1858" s="79"/>
      <c r="Q1858" s="79"/>
      <c r="R1858" s="79"/>
      <c r="S1858" s="79"/>
      <c r="T1858" s="79"/>
      <c r="U1858" s="79"/>
      <c r="V1858" s="79"/>
      <c r="W1858" s="79"/>
      <c r="X1858" s="79"/>
      <c r="Y1858" s="79"/>
      <c r="Z1858" s="79"/>
      <c r="AA1858" s="79"/>
      <c r="AB1858" s="79"/>
      <c r="AC1858" s="79"/>
      <c r="AD1858" s="79"/>
      <c r="AE1858" s="79"/>
      <c r="AF1858" s="79"/>
      <c r="AG1858" s="79"/>
      <c r="AH1858" s="79"/>
      <c r="AI1858" s="79"/>
      <c r="AJ1858" s="79"/>
      <c r="AK1858" s="79"/>
      <c r="AL1858" s="79"/>
      <c r="AM1858" s="79"/>
      <c r="AN1858" s="79"/>
      <c r="AO1858" s="79"/>
      <c r="AP1858" s="79"/>
      <c r="AQ1858" s="79"/>
    </row>
    <row r="1859" spans="13:43" x14ac:dyDescent="0.25">
      <c r="M1859" s="79"/>
      <c r="N1859" s="79"/>
      <c r="O1859" s="79"/>
      <c r="P1859" s="79"/>
      <c r="Q1859" s="79"/>
      <c r="R1859" s="79"/>
      <c r="S1859" s="79"/>
      <c r="T1859" s="79"/>
      <c r="U1859" s="79"/>
      <c r="V1859" s="79"/>
      <c r="W1859" s="79"/>
      <c r="X1859" s="79"/>
      <c r="Y1859" s="79"/>
      <c r="Z1859" s="79"/>
      <c r="AA1859" s="79"/>
      <c r="AB1859" s="79"/>
      <c r="AC1859" s="79"/>
      <c r="AD1859" s="79"/>
      <c r="AE1859" s="79"/>
      <c r="AF1859" s="79"/>
      <c r="AG1859" s="79"/>
      <c r="AH1859" s="79"/>
      <c r="AI1859" s="79"/>
      <c r="AJ1859" s="79"/>
      <c r="AK1859" s="79"/>
      <c r="AL1859" s="79"/>
      <c r="AM1859" s="79"/>
      <c r="AN1859" s="79"/>
      <c r="AO1859" s="79"/>
      <c r="AP1859" s="79"/>
      <c r="AQ1859" s="79"/>
    </row>
    <row r="1860" spans="13:43" x14ac:dyDescent="0.25"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9"/>
      <c r="Y1860" s="79"/>
      <c r="Z1860" s="79"/>
      <c r="AA1860" s="79"/>
      <c r="AB1860" s="79"/>
      <c r="AC1860" s="79"/>
      <c r="AD1860" s="79"/>
      <c r="AE1860" s="79"/>
      <c r="AF1860" s="79"/>
      <c r="AG1860" s="79"/>
      <c r="AH1860" s="79"/>
      <c r="AI1860" s="79"/>
      <c r="AJ1860" s="79"/>
      <c r="AK1860" s="79"/>
      <c r="AL1860" s="79"/>
      <c r="AM1860" s="79"/>
      <c r="AN1860" s="79"/>
      <c r="AO1860" s="79"/>
      <c r="AP1860" s="79"/>
      <c r="AQ1860" s="79"/>
    </row>
    <row r="1861" spans="13:43" x14ac:dyDescent="0.25">
      <c r="M1861" s="79"/>
      <c r="N1861" s="79"/>
      <c r="O1861" s="79"/>
      <c r="P1861" s="79"/>
      <c r="Q1861" s="79"/>
      <c r="R1861" s="79"/>
      <c r="S1861" s="79"/>
      <c r="T1861" s="79"/>
      <c r="U1861" s="79"/>
      <c r="V1861" s="79"/>
      <c r="W1861" s="79"/>
      <c r="X1861" s="79"/>
      <c r="Y1861" s="79"/>
      <c r="Z1861" s="79"/>
      <c r="AA1861" s="79"/>
      <c r="AB1861" s="79"/>
      <c r="AC1861" s="79"/>
      <c r="AD1861" s="79"/>
      <c r="AE1861" s="79"/>
      <c r="AF1861" s="79"/>
      <c r="AG1861" s="79"/>
      <c r="AH1861" s="79"/>
      <c r="AI1861" s="79"/>
      <c r="AJ1861" s="79"/>
      <c r="AK1861" s="79"/>
      <c r="AL1861" s="79"/>
      <c r="AM1861" s="79"/>
      <c r="AN1861" s="79"/>
      <c r="AO1861" s="79"/>
      <c r="AP1861" s="79"/>
      <c r="AQ1861" s="79"/>
    </row>
    <row r="1862" spans="13:43" x14ac:dyDescent="0.25">
      <c r="M1862" s="79"/>
      <c r="N1862" s="79"/>
      <c r="O1862" s="79"/>
      <c r="P1862" s="79"/>
      <c r="Q1862" s="79"/>
      <c r="R1862" s="79"/>
      <c r="S1862" s="79"/>
      <c r="T1862" s="79"/>
      <c r="U1862" s="79"/>
      <c r="V1862" s="79"/>
      <c r="W1862" s="79"/>
      <c r="X1862" s="79"/>
      <c r="Y1862" s="79"/>
      <c r="Z1862" s="79"/>
      <c r="AA1862" s="79"/>
      <c r="AB1862" s="79"/>
      <c r="AC1862" s="79"/>
      <c r="AD1862" s="79"/>
      <c r="AE1862" s="79"/>
      <c r="AF1862" s="79"/>
      <c r="AG1862" s="79"/>
      <c r="AH1862" s="79"/>
      <c r="AI1862" s="79"/>
      <c r="AJ1862" s="79"/>
      <c r="AK1862" s="79"/>
      <c r="AL1862" s="79"/>
      <c r="AM1862" s="79"/>
      <c r="AN1862" s="79"/>
      <c r="AO1862" s="79"/>
      <c r="AP1862" s="79"/>
      <c r="AQ1862" s="79"/>
    </row>
    <row r="1863" spans="13:43" x14ac:dyDescent="0.25">
      <c r="M1863" s="79"/>
      <c r="N1863" s="79"/>
      <c r="O1863" s="79"/>
      <c r="P1863" s="79"/>
      <c r="Q1863" s="79"/>
      <c r="R1863" s="79"/>
      <c r="S1863" s="79"/>
      <c r="T1863" s="79"/>
      <c r="U1863" s="79"/>
      <c r="V1863" s="79"/>
      <c r="W1863" s="79"/>
      <c r="X1863" s="79"/>
      <c r="Y1863" s="79"/>
      <c r="Z1863" s="79"/>
      <c r="AA1863" s="79"/>
      <c r="AB1863" s="79"/>
      <c r="AC1863" s="79"/>
      <c r="AD1863" s="79"/>
      <c r="AE1863" s="79"/>
      <c r="AF1863" s="79"/>
      <c r="AG1863" s="79"/>
      <c r="AH1863" s="79"/>
      <c r="AI1863" s="79"/>
      <c r="AJ1863" s="79"/>
      <c r="AK1863" s="79"/>
      <c r="AL1863" s="79"/>
      <c r="AM1863" s="79"/>
      <c r="AN1863" s="79"/>
      <c r="AO1863" s="79"/>
      <c r="AP1863" s="79"/>
      <c r="AQ1863" s="79"/>
    </row>
    <row r="1864" spans="13:43" x14ac:dyDescent="0.25">
      <c r="M1864" s="79"/>
      <c r="N1864" s="79"/>
      <c r="O1864" s="79"/>
      <c r="P1864" s="79"/>
      <c r="Q1864" s="79"/>
      <c r="R1864" s="79"/>
      <c r="S1864" s="79"/>
      <c r="T1864" s="79"/>
      <c r="U1864" s="79"/>
      <c r="V1864" s="79"/>
      <c r="W1864" s="79"/>
      <c r="X1864" s="79"/>
      <c r="Y1864" s="79"/>
      <c r="Z1864" s="79"/>
      <c r="AA1864" s="79"/>
      <c r="AB1864" s="79"/>
      <c r="AC1864" s="79"/>
      <c r="AD1864" s="79"/>
      <c r="AE1864" s="79"/>
      <c r="AF1864" s="79"/>
      <c r="AG1864" s="79"/>
      <c r="AH1864" s="79"/>
      <c r="AI1864" s="79"/>
      <c r="AJ1864" s="79"/>
      <c r="AK1864" s="79"/>
      <c r="AL1864" s="79"/>
      <c r="AM1864" s="79"/>
      <c r="AN1864" s="79"/>
      <c r="AO1864" s="79"/>
      <c r="AP1864" s="79"/>
      <c r="AQ1864" s="79"/>
    </row>
    <row r="1865" spans="13:43" x14ac:dyDescent="0.25">
      <c r="M1865" s="79"/>
      <c r="N1865" s="79"/>
      <c r="O1865" s="79"/>
      <c r="P1865" s="79"/>
      <c r="Q1865" s="79"/>
      <c r="R1865" s="79"/>
      <c r="S1865" s="79"/>
      <c r="T1865" s="79"/>
      <c r="U1865" s="79"/>
      <c r="V1865" s="79"/>
      <c r="W1865" s="79"/>
      <c r="X1865" s="79"/>
      <c r="Y1865" s="79"/>
      <c r="Z1865" s="79"/>
      <c r="AA1865" s="79"/>
      <c r="AB1865" s="79"/>
      <c r="AC1865" s="79"/>
      <c r="AD1865" s="79"/>
      <c r="AE1865" s="79"/>
      <c r="AF1865" s="79"/>
      <c r="AG1865" s="79"/>
      <c r="AH1865" s="79"/>
      <c r="AI1865" s="79"/>
      <c r="AJ1865" s="79"/>
      <c r="AK1865" s="79"/>
      <c r="AL1865" s="79"/>
      <c r="AM1865" s="79"/>
      <c r="AN1865" s="79"/>
      <c r="AO1865" s="79"/>
      <c r="AP1865" s="79"/>
      <c r="AQ1865" s="79"/>
    </row>
    <row r="1866" spans="13:43" x14ac:dyDescent="0.25">
      <c r="M1866" s="79"/>
      <c r="N1866" s="79"/>
      <c r="O1866" s="79"/>
      <c r="P1866" s="79"/>
      <c r="Q1866" s="79"/>
      <c r="R1866" s="79"/>
      <c r="S1866" s="79"/>
      <c r="T1866" s="79"/>
      <c r="U1866" s="79"/>
      <c r="V1866" s="79"/>
      <c r="W1866" s="79"/>
      <c r="X1866" s="79"/>
      <c r="Y1866" s="79"/>
      <c r="Z1866" s="79"/>
      <c r="AA1866" s="79"/>
      <c r="AB1866" s="79"/>
      <c r="AC1866" s="79"/>
      <c r="AD1866" s="79"/>
      <c r="AE1866" s="79"/>
      <c r="AF1866" s="79"/>
      <c r="AG1866" s="79"/>
      <c r="AH1866" s="79"/>
      <c r="AI1866" s="79"/>
      <c r="AJ1866" s="79"/>
      <c r="AK1866" s="79"/>
      <c r="AL1866" s="79"/>
      <c r="AM1866" s="79"/>
      <c r="AN1866" s="79"/>
      <c r="AO1866" s="79"/>
      <c r="AP1866" s="79"/>
      <c r="AQ1866" s="79"/>
    </row>
    <row r="1867" spans="13:43" x14ac:dyDescent="0.25">
      <c r="M1867" s="79"/>
      <c r="N1867" s="79"/>
      <c r="O1867" s="79"/>
      <c r="P1867" s="79"/>
      <c r="Q1867" s="79"/>
      <c r="R1867" s="79"/>
      <c r="S1867" s="79"/>
      <c r="T1867" s="79"/>
      <c r="U1867" s="79"/>
      <c r="V1867" s="79"/>
      <c r="W1867" s="79"/>
      <c r="X1867" s="79"/>
      <c r="Y1867" s="79"/>
      <c r="Z1867" s="79"/>
      <c r="AA1867" s="79"/>
      <c r="AB1867" s="79"/>
      <c r="AC1867" s="79"/>
      <c r="AD1867" s="79"/>
      <c r="AE1867" s="79"/>
      <c r="AF1867" s="79"/>
      <c r="AG1867" s="79"/>
      <c r="AH1867" s="79"/>
      <c r="AI1867" s="79"/>
      <c r="AJ1867" s="79"/>
      <c r="AK1867" s="79"/>
      <c r="AL1867" s="79"/>
      <c r="AM1867" s="79"/>
      <c r="AN1867" s="79"/>
      <c r="AO1867" s="79"/>
      <c r="AP1867" s="79"/>
      <c r="AQ1867" s="79"/>
    </row>
    <row r="1868" spans="13:43" x14ac:dyDescent="0.25">
      <c r="M1868" s="79"/>
      <c r="N1868" s="79"/>
      <c r="O1868" s="79"/>
      <c r="P1868" s="79"/>
      <c r="Q1868" s="79"/>
      <c r="R1868" s="79"/>
      <c r="S1868" s="79"/>
      <c r="T1868" s="79"/>
      <c r="U1868" s="79"/>
      <c r="V1868" s="79"/>
      <c r="W1868" s="79"/>
      <c r="X1868" s="79"/>
      <c r="Y1868" s="79"/>
      <c r="Z1868" s="79"/>
      <c r="AA1868" s="79"/>
      <c r="AB1868" s="79"/>
      <c r="AC1868" s="79"/>
      <c r="AD1868" s="79"/>
      <c r="AE1868" s="79"/>
      <c r="AF1868" s="79"/>
      <c r="AG1868" s="79"/>
      <c r="AH1868" s="79"/>
      <c r="AI1868" s="79"/>
      <c r="AJ1868" s="79"/>
      <c r="AK1868" s="79"/>
      <c r="AL1868" s="79"/>
      <c r="AM1868" s="79"/>
      <c r="AN1868" s="79"/>
      <c r="AO1868" s="79"/>
      <c r="AP1868" s="79"/>
      <c r="AQ1868" s="79"/>
    </row>
    <row r="1869" spans="13:43" x14ac:dyDescent="0.25">
      <c r="M1869" s="79"/>
      <c r="N1869" s="79"/>
      <c r="O1869" s="79"/>
      <c r="P1869" s="79"/>
      <c r="Q1869" s="79"/>
      <c r="R1869" s="79"/>
      <c r="S1869" s="79"/>
      <c r="T1869" s="79"/>
      <c r="U1869" s="79"/>
      <c r="V1869" s="79"/>
      <c r="W1869" s="79"/>
      <c r="X1869" s="79"/>
      <c r="Y1869" s="79"/>
      <c r="Z1869" s="79"/>
      <c r="AA1869" s="79"/>
      <c r="AB1869" s="79"/>
      <c r="AC1869" s="79"/>
      <c r="AD1869" s="79"/>
      <c r="AE1869" s="79"/>
      <c r="AF1869" s="79"/>
      <c r="AG1869" s="79"/>
      <c r="AH1869" s="79"/>
      <c r="AI1869" s="79"/>
      <c r="AJ1869" s="79"/>
      <c r="AK1869" s="79"/>
      <c r="AL1869" s="79"/>
      <c r="AM1869" s="79"/>
      <c r="AN1869" s="79"/>
      <c r="AO1869" s="79"/>
      <c r="AP1869" s="79"/>
      <c r="AQ1869" s="79"/>
    </row>
    <row r="1870" spans="13:43" x14ac:dyDescent="0.25">
      <c r="M1870" s="79"/>
      <c r="N1870" s="79"/>
      <c r="O1870" s="79"/>
      <c r="P1870" s="79"/>
      <c r="Q1870" s="79"/>
      <c r="R1870" s="79"/>
      <c r="S1870" s="79"/>
      <c r="T1870" s="79"/>
      <c r="U1870" s="79"/>
      <c r="V1870" s="79"/>
      <c r="W1870" s="79"/>
      <c r="X1870" s="79"/>
      <c r="Y1870" s="79"/>
      <c r="Z1870" s="79"/>
      <c r="AA1870" s="79"/>
      <c r="AB1870" s="79"/>
      <c r="AC1870" s="79"/>
      <c r="AD1870" s="79"/>
      <c r="AE1870" s="79"/>
      <c r="AF1870" s="79"/>
      <c r="AG1870" s="79"/>
      <c r="AH1870" s="79"/>
      <c r="AI1870" s="79"/>
      <c r="AJ1870" s="79"/>
      <c r="AK1870" s="79"/>
      <c r="AL1870" s="79"/>
      <c r="AM1870" s="79"/>
      <c r="AN1870" s="79"/>
      <c r="AO1870" s="79"/>
      <c r="AP1870" s="79"/>
      <c r="AQ1870" s="79"/>
    </row>
    <row r="1871" spans="13:43" x14ac:dyDescent="0.25">
      <c r="M1871" s="79"/>
      <c r="N1871" s="79"/>
      <c r="O1871" s="79"/>
      <c r="P1871" s="79"/>
      <c r="Q1871" s="79"/>
      <c r="R1871" s="79"/>
      <c r="S1871" s="79"/>
      <c r="T1871" s="79"/>
      <c r="U1871" s="79"/>
      <c r="V1871" s="79"/>
      <c r="W1871" s="79"/>
      <c r="X1871" s="79"/>
      <c r="Y1871" s="79"/>
      <c r="Z1871" s="79"/>
      <c r="AA1871" s="79"/>
      <c r="AB1871" s="79"/>
      <c r="AC1871" s="79"/>
      <c r="AD1871" s="79"/>
      <c r="AE1871" s="79"/>
      <c r="AF1871" s="79"/>
      <c r="AG1871" s="79"/>
      <c r="AH1871" s="79"/>
      <c r="AI1871" s="79"/>
      <c r="AJ1871" s="79"/>
      <c r="AK1871" s="79"/>
      <c r="AL1871" s="79"/>
      <c r="AM1871" s="79"/>
      <c r="AN1871" s="79"/>
      <c r="AO1871" s="79"/>
      <c r="AP1871" s="79"/>
      <c r="AQ1871" s="79"/>
    </row>
    <row r="1872" spans="13:43" x14ac:dyDescent="0.25">
      <c r="M1872" s="79"/>
      <c r="N1872" s="79"/>
      <c r="O1872" s="79"/>
      <c r="P1872" s="79"/>
      <c r="Q1872" s="79"/>
      <c r="R1872" s="79"/>
      <c r="S1872" s="79"/>
      <c r="T1872" s="79"/>
      <c r="U1872" s="79"/>
      <c r="V1872" s="79"/>
      <c r="W1872" s="79"/>
      <c r="X1872" s="79"/>
      <c r="Y1872" s="79"/>
      <c r="Z1872" s="79"/>
      <c r="AA1872" s="79"/>
      <c r="AB1872" s="79"/>
      <c r="AC1872" s="79"/>
      <c r="AD1872" s="79"/>
      <c r="AE1872" s="79"/>
      <c r="AF1872" s="79"/>
      <c r="AG1872" s="79"/>
      <c r="AH1872" s="79"/>
      <c r="AI1872" s="79"/>
      <c r="AJ1872" s="79"/>
      <c r="AK1872" s="79"/>
      <c r="AL1872" s="79"/>
      <c r="AM1872" s="79"/>
      <c r="AN1872" s="79"/>
      <c r="AO1872" s="79"/>
      <c r="AP1872" s="79"/>
      <c r="AQ1872" s="79"/>
    </row>
    <row r="1873" spans="13:43" x14ac:dyDescent="0.25">
      <c r="M1873" s="79"/>
      <c r="N1873" s="79"/>
      <c r="O1873" s="79"/>
      <c r="P1873" s="79"/>
      <c r="Q1873" s="79"/>
      <c r="R1873" s="79"/>
      <c r="S1873" s="79"/>
      <c r="T1873" s="79"/>
      <c r="U1873" s="79"/>
      <c r="V1873" s="79"/>
      <c r="W1873" s="79"/>
      <c r="X1873" s="79"/>
      <c r="Y1873" s="79"/>
      <c r="Z1873" s="79"/>
      <c r="AA1873" s="79"/>
      <c r="AB1873" s="79"/>
      <c r="AC1873" s="79"/>
      <c r="AD1873" s="79"/>
      <c r="AE1873" s="79"/>
      <c r="AF1873" s="79"/>
      <c r="AG1873" s="79"/>
      <c r="AH1873" s="79"/>
      <c r="AI1873" s="79"/>
      <c r="AJ1873" s="79"/>
      <c r="AK1873" s="79"/>
      <c r="AL1873" s="79"/>
      <c r="AM1873" s="79"/>
      <c r="AN1873" s="79"/>
      <c r="AO1873" s="79"/>
      <c r="AP1873" s="79"/>
      <c r="AQ1873" s="79"/>
    </row>
    <row r="1874" spans="13:43" x14ac:dyDescent="0.25">
      <c r="M1874" s="79"/>
      <c r="N1874" s="79"/>
      <c r="O1874" s="79"/>
      <c r="P1874" s="79"/>
      <c r="Q1874" s="79"/>
      <c r="R1874" s="79"/>
      <c r="S1874" s="79"/>
      <c r="T1874" s="79"/>
      <c r="U1874" s="79"/>
      <c r="V1874" s="79"/>
      <c r="W1874" s="79"/>
      <c r="X1874" s="79"/>
      <c r="Y1874" s="79"/>
      <c r="Z1874" s="79"/>
      <c r="AA1874" s="79"/>
      <c r="AB1874" s="79"/>
      <c r="AC1874" s="79"/>
      <c r="AD1874" s="79"/>
      <c r="AE1874" s="79"/>
      <c r="AF1874" s="79"/>
      <c r="AG1874" s="79"/>
      <c r="AH1874" s="79"/>
      <c r="AI1874" s="79"/>
      <c r="AJ1874" s="79"/>
      <c r="AK1874" s="79"/>
      <c r="AL1874" s="79"/>
      <c r="AM1874" s="79"/>
      <c r="AN1874" s="79"/>
      <c r="AO1874" s="79"/>
      <c r="AP1874" s="79"/>
      <c r="AQ1874" s="79"/>
    </row>
    <row r="1875" spans="13:43" x14ac:dyDescent="0.25">
      <c r="M1875" s="79"/>
      <c r="N1875" s="79"/>
      <c r="O1875" s="79"/>
      <c r="P1875" s="79"/>
      <c r="Q1875" s="79"/>
      <c r="R1875" s="79"/>
      <c r="S1875" s="79"/>
      <c r="T1875" s="79"/>
      <c r="U1875" s="79"/>
      <c r="V1875" s="79"/>
      <c r="W1875" s="79"/>
      <c r="X1875" s="79"/>
      <c r="Y1875" s="79"/>
      <c r="Z1875" s="79"/>
      <c r="AA1875" s="79"/>
      <c r="AB1875" s="79"/>
      <c r="AC1875" s="79"/>
      <c r="AD1875" s="79"/>
      <c r="AE1875" s="79"/>
      <c r="AF1875" s="79"/>
      <c r="AG1875" s="79"/>
      <c r="AH1875" s="79"/>
      <c r="AI1875" s="79"/>
      <c r="AJ1875" s="79"/>
      <c r="AK1875" s="79"/>
      <c r="AL1875" s="79"/>
      <c r="AM1875" s="79"/>
      <c r="AN1875" s="79"/>
      <c r="AO1875" s="79"/>
      <c r="AP1875" s="79"/>
      <c r="AQ1875" s="79"/>
    </row>
    <row r="1876" spans="13:43" x14ac:dyDescent="0.25">
      <c r="M1876" s="79"/>
      <c r="N1876" s="79"/>
      <c r="O1876" s="79"/>
      <c r="P1876" s="79"/>
      <c r="Q1876" s="79"/>
      <c r="R1876" s="79"/>
      <c r="S1876" s="79"/>
      <c r="T1876" s="79"/>
      <c r="U1876" s="79"/>
      <c r="V1876" s="79"/>
      <c r="W1876" s="79"/>
      <c r="X1876" s="79"/>
      <c r="Y1876" s="79"/>
      <c r="Z1876" s="79"/>
      <c r="AA1876" s="79"/>
      <c r="AB1876" s="79"/>
      <c r="AC1876" s="79"/>
      <c r="AD1876" s="79"/>
      <c r="AE1876" s="79"/>
      <c r="AF1876" s="79"/>
      <c r="AG1876" s="79"/>
      <c r="AH1876" s="79"/>
      <c r="AI1876" s="79"/>
      <c r="AJ1876" s="79"/>
      <c r="AK1876" s="79"/>
      <c r="AL1876" s="79"/>
      <c r="AM1876" s="79"/>
      <c r="AN1876" s="79"/>
      <c r="AO1876" s="79"/>
      <c r="AP1876" s="79"/>
      <c r="AQ1876" s="79"/>
    </row>
    <row r="1877" spans="13:43" x14ac:dyDescent="0.25">
      <c r="M1877" s="79"/>
      <c r="N1877" s="79"/>
      <c r="O1877" s="79"/>
      <c r="P1877" s="79"/>
      <c r="Q1877" s="79"/>
      <c r="R1877" s="79"/>
      <c r="S1877" s="79"/>
      <c r="T1877" s="79"/>
      <c r="U1877" s="79"/>
      <c r="V1877" s="79"/>
      <c r="W1877" s="79"/>
      <c r="X1877" s="79"/>
      <c r="Y1877" s="79"/>
      <c r="Z1877" s="79"/>
      <c r="AA1877" s="79"/>
      <c r="AB1877" s="79"/>
      <c r="AC1877" s="79"/>
      <c r="AD1877" s="79"/>
      <c r="AE1877" s="79"/>
      <c r="AF1877" s="79"/>
      <c r="AG1877" s="79"/>
      <c r="AH1877" s="79"/>
      <c r="AI1877" s="79"/>
      <c r="AJ1877" s="79"/>
      <c r="AK1877" s="79"/>
      <c r="AL1877" s="79"/>
      <c r="AM1877" s="79"/>
      <c r="AN1877" s="79"/>
      <c r="AO1877" s="79"/>
      <c r="AP1877" s="79"/>
      <c r="AQ1877" s="79"/>
    </row>
    <row r="1878" spans="13:43" x14ac:dyDescent="0.25">
      <c r="M1878" s="79"/>
      <c r="N1878" s="79"/>
      <c r="O1878" s="79"/>
      <c r="P1878" s="79"/>
      <c r="Q1878" s="79"/>
      <c r="R1878" s="79"/>
      <c r="S1878" s="79"/>
      <c r="T1878" s="79"/>
      <c r="U1878" s="79"/>
      <c r="V1878" s="79"/>
      <c r="W1878" s="79"/>
      <c r="X1878" s="79"/>
      <c r="Y1878" s="79"/>
      <c r="Z1878" s="79"/>
      <c r="AA1878" s="79"/>
      <c r="AB1878" s="79"/>
      <c r="AC1878" s="79"/>
      <c r="AD1878" s="79"/>
      <c r="AE1878" s="79"/>
      <c r="AF1878" s="79"/>
      <c r="AG1878" s="79"/>
      <c r="AH1878" s="79"/>
      <c r="AI1878" s="79"/>
      <c r="AJ1878" s="79"/>
      <c r="AK1878" s="79"/>
      <c r="AL1878" s="79"/>
      <c r="AM1878" s="79"/>
      <c r="AN1878" s="79"/>
      <c r="AO1878" s="79"/>
      <c r="AP1878" s="79"/>
      <c r="AQ1878" s="79"/>
    </row>
    <row r="1879" spans="13:43" x14ac:dyDescent="0.25">
      <c r="M1879" s="79"/>
      <c r="N1879" s="79"/>
      <c r="O1879" s="79"/>
      <c r="P1879" s="79"/>
      <c r="Q1879" s="79"/>
      <c r="R1879" s="79"/>
      <c r="S1879" s="79"/>
      <c r="T1879" s="79"/>
      <c r="U1879" s="79"/>
      <c r="V1879" s="79"/>
      <c r="W1879" s="79"/>
      <c r="X1879" s="79"/>
      <c r="Y1879" s="79"/>
      <c r="Z1879" s="79"/>
      <c r="AA1879" s="79"/>
      <c r="AB1879" s="79"/>
      <c r="AC1879" s="79"/>
      <c r="AD1879" s="79"/>
      <c r="AE1879" s="79"/>
      <c r="AF1879" s="79"/>
      <c r="AG1879" s="79"/>
      <c r="AH1879" s="79"/>
      <c r="AI1879" s="79"/>
      <c r="AJ1879" s="79"/>
      <c r="AK1879" s="79"/>
      <c r="AL1879" s="79"/>
      <c r="AM1879" s="79"/>
      <c r="AN1879" s="79"/>
      <c r="AO1879" s="79"/>
      <c r="AP1879" s="79"/>
      <c r="AQ1879" s="79"/>
    </row>
    <row r="1880" spans="13:43" x14ac:dyDescent="0.25">
      <c r="M1880" s="79"/>
      <c r="N1880" s="79"/>
      <c r="O1880" s="79"/>
      <c r="P1880" s="79"/>
      <c r="Q1880" s="79"/>
      <c r="R1880" s="79"/>
      <c r="S1880" s="79"/>
      <c r="T1880" s="79"/>
      <c r="U1880" s="79"/>
      <c r="V1880" s="79"/>
      <c r="W1880" s="79"/>
      <c r="X1880" s="79"/>
      <c r="Y1880" s="79"/>
      <c r="Z1880" s="79"/>
      <c r="AA1880" s="79"/>
      <c r="AB1880" s="79"/>
      <c r="AC1880" s="79"/>
      <c r="AD1880" s="79"/>
      <c r="AE1880" s="79"/>
      <c r="AF1880" s="79"/>
      <c r="AG1880" s="79"/>
      <c r="AH1880" s="79"/>
      <c r="AI1880" s="79"/>
      <c r="AJ1880" s="79"/>
      <c r="AK1880" s="79"/>
      <c r="AL1880" s="79"/>
      <c r="AM1880" s="79"/>
      <c r="AN1880" s="79"/>
      <c r="AO1880" s="79"/>
      <c r="AP1880" s="79"/>
      <c r="AQ1880" s="79"/>
    </row>
    <row r="1881" spans="13:43" x14ac:dyDescent="0.25">
      <c r="M1881" s="79"/>
      <c r="N1881" s="79"/>
      <c r="O1881" s="79"/>
      <c r="P1881" s="79"/>
      <c r="Q1881" s="79"/>
      <c r="R1881" s="79"/>
      <c r="S1881" s="79"/>
      <c r="T1881" s="79"/>
      <c r="U1881" s="79"/>
      <c r="V1881" s="79"/>
      <c r="W1881" s="79"/>
      <c r="X1881" s="79"/>
      <c r="Y1881" s="79"/>
      <c r="Z1881" s="79"/>
      <c r="AA1881" s="79"/>
      <c r="AB1881" s="79"/>
      <c r="AC1881" s="79"/>
      <c r="AD1881" s="79"/>
      <c r="AE1881" s="79"/>
      <c r="AF1881" s="79"/>
      <c r="AG1881" s="79"/>
      <c r="AH1881" s="79"/>
      <c r="AI1881" s="79"/>
      <c r="AJ1881" s="79"/>
      <c r="AK1881" s="79"/>
      <c r="AL1881" s="79"/>
      <c r="AM1881" s="79"/>
      <c r="AN1881" s="79"/>
      <c r="AO1881" s="79"/>
      <c r="AP1881" s="79"/>
      <c r="AQ1881" s="79"/>
    </row>
    <row r="1882" spans="13:43" x14ac:dyDescent="0.25">
      <c r="M1882" s="79"/>
      <c r="N1882" s="79"/>
      <c r="O1882" s="79"/>
      <c r="P1882" s="79"/>
      <c r="Q1882" s="79"/>
      <c r="R1882" s="79"/>
      <c r="S1882" s="79"/>
      <c r="T1882" s="79"/>
      <c r="U1882" s="79"/>
      <c r="V1882" s="79"/>
      <c r="W1882" s="79"/>
      <c r="X1882" s="79"/>
      <c r="Y1882" s="79"/>
      <c r="Z1882" s="79"/>
      <c r="AA1882" s="79"/>
      <c r="AB1882" s="79"/>
      <c r="AC1882" s="79"/>
      <c r="AD1882" s="79"/>
      <c r="AE1882" s="79"/>
      <c r="AF1882" s="79"/>
      <c r="AG1882" s="79"/>
      <c r="AH1882" s="79"/>
      <c r="AI1882" s="79"/>
      <c r="AJ1882" s="79"/>
      <c r="AK1882" s="79"/>
      <c r="AL1882" s="79"/>
      <c r="AM1882" s="79"/>
      <c r="AN1882" s="79"/>
      <c r="AO1882" s="79"/>
      <c r="AP1882" s="79"/>
      <c r="AQ1882" s="79"/>
    </row>
    <row r="1883" spans="13:43" x14ac:dyDescent="0.25">
      <c r="M1883" s="79"/>
      <c r="N1883" s="79"/>
      <c r="O1883" s="79"/>
      <c r="P1883" s="79"/>
      <c r="Q1883" s="79"/>
      <c r="R1883" s="79"/>
      <c r="S1883" s="79"/>
      <c r="T1883" s="79"/>
      <c r="U1883" s="79"/>
      <c r="V1883" s="79"/>
      <c r="W1883" s="79"/>
      <c r="X1883" s="79"/>
      <c r="Y1883" s="79"/>
      <c r="Z1883" s="79"/>
      <c r="AA1883" s="79"/>
      <c r="AB1883" s="79"/>
      <c r="AC1883" s="79"/>
      <c r="AD1883" s="79"/>
      <c r="AE1883" s="79"/>
      <c r="AF1883" s="79"/>
      <c r="AG1883" s="79"/>
      <c r="AH1883" s="79"/>
      <c r="AI1883" s="79"/>
      <c r="AJ1883" s="79"/>
      <c r="AK1883" s="79"/>
      <c r="AL1883" s="79"/>
      <c r="AM1883" s="79"/>
      <c r="AN1883" s="79"/>
      <c r="AO1883" s="79"/>
      <c r="AP1883" s="79"/>
      <c r="AQ1883" s="79"/>
    </row>
    <row r="1884" spans="13:43" x14ac:dyDescent="0.25">
      <c r="M1884" s="79"/>
      <c r="N1884" s="79"/>
      <c r="O1884" s="79"/>
      <c r="P1884" s="79"/>
      <c r="Q1884" s="79"/>
      <c r="R1884" s="79"/>
      <c r="S1884" s="79"/>
      <c r="T1884" s="79"/>
      <c r="U1884" s="79"/>
      <c r="V1884" s="79"/>
      <c r="W1884" s="79"/>
      <c r="X1884" s="79"/>
      <c r="Y1884" s="79"/>
      <c r="Z1884" s="79"/>
      <c r="AA1884" s="79"/>
      <c r="AB1884" s="79"/>
      <c r="AC1884" s="79"/>
      <c r="AD1884" s="79"/>
      <c r="AE1884" s="79"/>
      <c r="AF1884" s="79"/>
      <c r="AG1884" s="79"/>
      <c r="AH1884" s="79"/>
      <c r="AI1884" s="79"/>
      <c r="AJ1884" s="79"/>
      <c r="AK1884" s="79"/>
      <c r="AL1884" s="79"/>
      <c r="AM1884" s="79"/>
      <c r="AN1884" s="79"/>
      <c r="AO1884" s="79"/>
      <c r="AP1884" s="79"/>
      <c r="AQ1884" s="79"/>
    </row>
    <row r="1885" spans="13:43" x14ac:dyDescent="0.25">
      <c r="M1885" s="79"/>
      <c r="N1885" s="79"/>
      <c r="O1885" s="79"/>
      <c r="P1885" s="79"/>
      <c r="Q1885" s="79"/>
      <c r="R1885" s="79"/>
      <c r="S1885" s="79"/>
      <c r="T1885" s="79"/>
      <c r="U1885" s="79"/>
      <c r="V1885" s="79"/>
      <c r="W1885" s="79"/>
      <c r="X1885" s="79"/>
      <c r="Y1885" s="79"/>
      <c r="Z1885" s="79"/>
      <c r="AA1885" s="79"/>
      <c r="AB1885" s="79"/>
      <c r="AC1885" s="79"/>
      <c r="AD1885" s="79"/>
      <c r="AE1885" s="79"/>
      <c r="AF1885" s="79"/>
      <c r="AG1885" s="79"/>
      <c r="AH1885" s="79"/>
      <c r="AI1885" s="79"/>
      <c r="AJ1885" s="79"/>
      <c r="AK1885" s="79"/>
      <c r="AL1885" s="79"/>
      <c r="AM1885" s="79"/>
      <c r="AN1885" s="79"/>
      <c r="AO1885" s="79"/>
      <c r="AP1885" s="79"/>
      <c r="AQ1885" s="79"/>
    </row>
    <row r="1886" spans="13:43" x14ac:dyDescent="0.25">
      <c r="M1886" s="79"/>
      <c r="N1886" s="79"/>
      <c r="O1886" s="79"/>
      <c r="P1886" s="79"/>
      <c r="Q1886" s="79"/>
      <c r="R1886" s="79"/>
      <c r="S1886" s="79"/>
      <c r="T1886" s="79"/>
      <c r="U1886" s="79"/>
      <c r="V1886" s="79"/>
      <c r="W1886" s="79"/>
      <c r="X1886" s="79"/>
      <c r="Y1886" s="79"/>
      <c r="Z1886" s="79"/>
      <c r="AA1886" s="79"/>
      <c r="AB1886" s="79"/>
      <c r="AC1886" s="79"/>
      <c r="AD1886" s="79"/>
      <c r="AE1886" s="79"/>
      <c r="AF1886" s="79"/>
      <c r="AG1886" s="79"/>
      <c r="AH1886" s="79"/>
      <c r="AI1886" s="79"/>
      <c r="AJ1886" s="79"/>
      <c r="AK1886" s="79"/>
      <c r="AL1886" s="79"/>
      <c r="AM1886" s="79"/>
      <c r="AN1886" s="79"/>
      <c r="AO1886" s="79"/>
      <c r="AP1886" s="79"/>
      <c r="AQ1886" s="79"/>
    </row>
    <row r="1887" spans="13:43" x14ac:dyDescent="0.25">
      <c r="M1887" s="79"/>
      <c r="N1887" s="79"/>
      <c r="O1887" s="79"/>
      <c r="P1887" s="79"/>
      <c r="Q1887" s="79"/>
      <c r="R1887" s="79"/>
      <c r="S1887" s="79"/>
      <c r="T1887" s="79"/>
      <c r="U1887" s="79"/>
      <c r="V1887" s="79"/>
      <c r="W1887" s="79"/>
      <c r="X1887" s="79"/>
      <c r="Y1887" s="79"/>
      <c r="Z1887" s="79"/>
      <c r="AA1887" s="79"/>
      <c r="AB1887" s="79"/>
      <c r="AC1887" s="79"/>
      <c r="AD1887" s="79"/>
      <c r="AE1887" s="79"/>
      <c r="AF1887" s="79"/>
      <c r="AG1887" s="79"/>
      <c r="AH1887" s="79"/>
      <c r="AI1887" s="79"/>
      <c r="AJ1887" s="79"/>
      <c r="AK1887" s="79"/>
      <c r="AL1887" s="79"/>
      <c r="AM1887" s="79"/>
      <c r="AN1887" s="79"/>
      <c r="AO1887" s="79"/>
      <c r="AP1887" s="79"/>
      <c r="AQ1887" s="79"/>
    </row>
    <row r="1888" spans="13:43" x14ac:dyDescent="0.25">
      <c r="M1888" s="79"/>
      <c r="N1888" s="79"/>
      <c r="O1888" s="79"/>
      <c r="P1888" s="79"/>
      <c r="Q1888" s="79"/>
      <c r="R1888" s="79"/>
      <c r="S1888" s="79"/>
      <c r="T1888" s="79"/>
      <c r="U1888" s="79"/>
      <c r="V1888" s="79"/>
      <c r="W1888" s="79"/>
      <c r="X1888" s="79"/>
      <c r="Y1888" s="79"/>
      <c r="Z1888" s="79"/>
      <c r="AA1888" s="79"/>
      <c r="AB1888" s="79"/>
      <c r="AC1888" s="79"/>
      <c r="AD1888" s="79"/>
      <c r="AE1888" s="79"/>
      <c r="AF1888" s="79"/>
      <c r="AG1888" s="79"/>
      <c r="AH1888" s="79"/>
      <c r="AI1888" s="79"/>
      <c r="AJ1888" s="79"/>
      <c r="AK1888" s="79"/>
      <c r="AL1888" s="79"/>
      <c r="AM1888" s="79"/>
      <c r="AN1888" s="79"/>
      <c r="AO1888" s="79"/>
      <c r="AP1888" s="79"/>
      <c r="AQ1888" s="79"/>
    </row>
    <row r="1889" spans="13:43" x14ac:dyDescent="0.25">
      <c r="M1889" s="79"/>
      <c r="N1889" s="79"/>
      <c r="O1889" s="79"/>
      <c r="P1889" s="79"/>
      <c r="Q1889" s="79"/>
      <c r="R1889" s="79"/>
      <c r="S1889" s="79"/>
      <c r="T1889" s="79"/>
      <c r="U1889" s="79"/>
      <c r="V1889" s="79"/>
      <c r="W1889" s="79"/>
      <c r="X1889" s="79"/>
      <c r="Y1889" s="79"/>
      <c r="Z1889" s="79"/>
      <c r="AA1889" s="79"/>
      <c r="AB1889" s="79"/>
      <c r="AC1889" s="79"/>
      <c r="AD1889" s="79"/>
      <c r="AE1889" s="79"/>
      <c r="AF1889" s="79"/>
      <c r="AG1889" s="79"/>
      <c r="AH1889" s="79"/>
      <c r="AI1889" s="79"/>
      <c r="AJ1889" s="79"/>
      <c r="AK1889" s="79"/>
      <c r="AL1889" s="79"/>
      <c r="AM1889" s="79"/>
      <c r="AN1889" s="79"/>
      <c r="AO1889" s="79"/>
      <c r="AP1889" s="79"/>
      <c r="AQ1889" s="79"/>
    </row>
    <row r="1890" spans="13:43" x14ac:dyDescent="0.25">
      <c r="M1890" s="79"/>
      <c r="N1890" s="79"/>
      <c r="O1890" s="79"/>
      <c r="P1890" s="79"/>
      <c r="Q1890" s="79"/>
      <c r="R1890" s="79"/>
      <c r="S1890" s="79"/>
      <c r="T1890" s="79"/>
      <c r="U1890" s="79"/>
      <c r="V1890" s="79"/>
      <c r="W1890" s="79"/>
      <c r="X1890" s="79"/>
      <c r="Y1890" s="79"/>
      <c r="Z1890" s="79"/>
      <c r="AA1890" s="79"/>
      <c r="AB1890" s="79"/>
      <c r="AC1890" s="79"/>
      <c r="AD1890" s="79"/>
      <c r="AE1890" s="79"/>
      <c r="AF1890" s="79"/>
      <c r="AG1890" s="79"/>
      <c r="AH1890" s="79"/>
      <c r="AI1890" s="79"/>
      <c r="AJ1890" s="79"/>
      <c r="AK1890" s="79"/>
      <c r="AL1890" s="79"/>
      <c r="AM1890" s="79"/>
      <c r="AN1890" s="79"/>
      <c r="AO1890" s="79"/>
      <c r="AP1890" s="79"/>
      <c r="AQ1890" s="79"/>
    </row>
    <row r="1891" spans="13:43" x14ac:dyDescent="0.25">
      <c r="M1891" s="79"/>
      <c r="N1891" s="79"/>
      <c r="O1891" s="79"/>
      <c r="P1891" s="79"/>
      <c r="Q1891" s="79"/>
      <c r="R1891" s="79"/>
      <c r="S1891" s="79"/>
      <c r="T1891" s="79"/>
      <c r="U1891" s="79"/>
      <c r="V1891" s="79"/>
      <c r="W1891" s="79"/>
      <c r="X1891" s="79"/>
      <c r="Y1891" s="79"/>
      <c r="Z1891" s="79"/>
      <c r="AA1891" s="79"/>
      <c r="AB1891" s="79"/>
      <c r="AC1891" s="79"/>
      <c r="AD1891" s="79"/>
      <c r="AE1891" s="79"/>
      <c r="AF1891" s="79"/>
      <c r="AG1891" s="79"/>
      <c r="AH1891" s="79"/>
      <c r="AI1891" s="79"/>
      <c r="AJ1891" s="79"/>
      <c r="AK1891" s="79"/>
      <c r="AL1891" s="79"/>
      <c r="AM1891" s="79"/>
      <c r="AN1891" s="79"/>
      <c r="AO1891" s="79"/>
      <c r="AP1891" s="79"/>
      <c r="AQ1891" s="79"/>
    </row>
    <row r="1892" spans="13:43" x14ac:dyDescent="0.25">
      <c r="M1892" s="79"/>
      <c r="N1892" s="79"/>
      <c r="O1892" s="79"/>
      <c r="P1892" s="79"/>
      <c r="Q1892" s="79"/>
      <c r="R1892" s="79"/>
      <c r="S1892" s="79"/>
      <c r="T1892" s="79"/>
      <c r="U1892" s="79"/>
      <c r="V1892" s="79"/>
      <c r="W1892" s="79"/>
      <c r="X1892" s="79"/>
      <c r="Y1892" s="79"/>
      <c r="Z1892" s="79"/>
      <c r="AA1892" s="79"/>
      <c r="AB1892" s="79"/>
      <c r="AC1892" s="79"/>
      <c r="AD1892" s="79"/>
      <c r="AE1892" s="79"/>
      <c r="AF1892" s="79"/>
      <c r="AG1892" s="79"/>
      <c r="AH1892" s="79"/>
      <c r="AI1892" s="79"/>
      <c r="AJ1892" s="79"/>
      <c r="AK1892" s="79"/>
      <c r="AL1892" s="79"/>
      <c r="AM1892" s="79"/>
      <c r="AN1892" s="79"/>
      <c r="AO1892" s="79"/>
      <c r="AP1892" s="79"/>
      <c r="AQ1892" s="79"/>
    </row>
    <row r="1893" spans="13:43" x14ac:dyDescent="0.25">
      <c r="M1893" s="79"/>
      <c r="N1893" s="79"/>
      <c r="O1893" s="79"/>
      <c r="P1893" s="79"/>
      <c r="Q1893" s="79"/>
      <c r="R1893" s="79"/>
      <c r="S1893" s="79"/>
      <c r="T1893" s="79"/>
      <c r="U1893" s="79"/>
      <c r="V1893" s="79"/>
      <c r="W1893" s="79"/>
      <c r="X1893" s="79"/>
      <c r="Y1893" s="79"/>
      <c r="Z1893" s="79"/>
      <c r="AA1893" s="79"/>
      <c r="AB1893" s="79"/>
      <c r="AC1893" s="79"/>
      <c r="AD1893" s="79"/>
      <c r="AE1893" s="79"/>
      <c r="AF1893" s="79"/>
      <c r="AG1893" s="79"/>
      <c r="AH1893" s="79"/>
      <c r="AI1893" s="79"/>
      <c r="AJ1893" s="79"/>
      <c r="AK1893" s="79"/>
      <c r="AL1893" s="79"/>
      <c r="AM1893" s="79"/>
      <c r="AN1893" s="79"/>
      <c r="AO1893" s="79"/>
      <c r="AP1893" s="79"/>
      <c r="AQ1893" s="79"/>
    </row>
    <row r="1894" spans="13:43" x14ac:dyDescent="0.25">
      <c r="M1894" s="79"/>
      <c r="N1894" s="79"/>
      <c r="O1894" s="79"/>
      <c r="P1894" s="79"/>
      <c r="Q1894" s="79"/>
      <c r="R1894" s="79"/>
      <c r="S1894" s="79"/>
      <c r="T1894" s="79"/>
      <c r="U1894" s="79"/>
      <c r="V1894" s="79"/>
      <c r="W1894" s="79"/>
      <c r="X1894" s="79"/>
      <c r="Y1894" s="79"/>
      <c r="Z1894" s="79"/>
      <c r="AA1894" s="79"/>
      <c r="AB1894" s="79"/>
      <c r="AC1894" s="79"/>
      <c r="AD1894" s="79"/>
      <c r="AE1894" s="79"/>
      <c r="AF1894" s="79"/>
      <c r="AG1894" s="79"/>
      <c r="AH1894" s="79"/>
      <c r="AI1894" s="79"/>
      <c r="AJ1894" s="79"/>
      <c r="AK1894" s="79"/>
      <c r="AL1894" s="79"/>
      <c r="AM1894" s="79"/>
      <c r="AN1894" s="79"/>
      <c r="AO1894" s="79"/>
      <c r="AP1894" s="79"/>
      <c r="AQ1894" s="79"/>
    </row>
    <row r="1895" spans="13:43" x14ac:dyDescent="0.25">
      <c r="M1895" s="79"/>
      <c r="N1895" s="79"/>
      <c r="O1895" s="79"/>
      <c r="P1895" s="79"/>
      <c r="Q1895" s="79"/>
      <c r="R1895" s="79"/>
      <c r="S1895" s="79"/>
      <c r="T1895" s="79"/>
      <c r="U1895" s="79"/>
      <c r="V1895" s="79"/>
      <c r="W1895" s="79"/>
      <c r="X1895" s="79"/>
      <c r="Y1895" s="79"/>
      <c r="Z1895" s="79"/>
      <c r="AA1895" s="79"/>
      <c r="AB1895" s="79"/>
      <c r="AC1895" s="79"/>
      <c r="AD1895" s="79"/>
      <c r="AE1895" s="79"/>
      <c r="AF1895" s="79"/>
      <c r="AG1895" s="79"/>
      <c r="AH1895" s="79"/>
      <c r="AI1895" s="79"/>
      <c r="AJ1895" s="79"/>
      <c r="AK1895" s="79"/>
      <c r="AL1895" s="79"/>
      <c r="AM1895" s="79"/>
      <c r="AN1895" s="79"/>
      <c r="AO1895" s="79"/>
      <c r="AP1895" s="79"/>
      <c r="AQ1895" s="79"/>
    </row>
    <row r="1896" spans="13:43" x14ac:dyDescent="0.25">
      <c r="M1896" s="79"/>
      <c r="N1896" s="79"/>
      <c r="O1896" s="79"/>
      <c r="P1896" s="79"/>
      <c r="Q1896" s="79"/>
      <c r="R1896" s="79"/>
      <c r="S1896" s="79"/>
      <c r="T1896" s="79"/>
      <c r="U1896" s="79"/>
      <c r="V1896" s="79"/>
      <c r="W1896" s="79"/>
      <c r="X1896" s="79"/>
      <c r="Y1896" s="79"/>
      <c r="Z1896" s="79"/>
      <c r="AA1896" s="79"/>
      <c r="AB1896" s="79"/>
      <c r="AC1896" s="79"/>
      <c r="AD1896" s="79"/>
      <c r="AE1896" s="79"/>
      <c r="AF1896" s="79"/>
      <c r="AG1896" s="79"/>
      <c r="AH1896" s="79"/>
      <c r="AI1896" s="79"/>
      <c r="AJ1896" s="79"/>
      <c r="AK1896" s="79"/>
      <c r="AL1896" s="79"/>
      <c r="AM1896" s="79"/>
      <c r="AN1896" s="79"/>
      <c r="AO1896" s="79"/>
      <c r="AP1896" s="79"/>
      <c r="AQ1896" s="79"/>
    </row>
    <row r="1897" spans="13:43" x14ac:dyDescent="0.25">
      <c r="M1897" s="79"/>
      <c r="N1897" s="79"/>
      <c r="O1897" s="79"/>
      <c r="P1897" s="79"/>
      <c r="Q1897" s="79"/>
      <c r="R1897" s="79"/>
      <c r="S1897" s="79"/>
      <c r="T1897" s="79"/>
      <c r="U1897" s="79"/>
      <c r="V1897" s="79"/>
      <c r="W1897" s="79"/>
      <c r="X1897" s="79"/>
      <c r="Y1897" s="79"/>
      <c r="Z1897" s="79"/>
      <c r="AA1897" s="79"/>
      <c r="AB1897" s="79"/>
      <c r="AC1897" s="79"/>
      <c r="AD1897" s="79"/>
      <c r="AE1897" s="79"/>
      <c r="AF1897" s="79"/>
      <c r="AG1897" s="79"/>
      <c r="AH1897" s="79"/>
      <c r="AI1897" s="79"/>
      <c r="AJ1897" s="79"/>
      <c r="AK1897" s="79"/>
      <c r="AL1897" s="79"/>
      <c r="AM1897" s="79"/>
      <c r="AN1897" s="79"/>
      <c r="AO1897" s="79"/>
      <c r="AP1897" s="79"/>
      <c r="AQ1897" s="79"/>
    </row>
    <row r="1898" spans="13:43" x14ac:dyDescent="0.25">
      <c r="M1898" s="79"/>
      <c r="N1898" s="79"/>
      <c r="O1898" s="79"/>
      <c r="P1898" s="79"/>
      <c r="Q1898" s="79"/>
      <c r="R1898" s="79"/>
      <c r="S1898" s="79"/>
      <c r="T1898" s="79"/>
      <c r="U1898" s="79"/>
      <c r="V1898" s="79"/>
      <c r="W1898" s="79"/>
      <c r="X1898" s="79"/>
      <c r="Y1898" s="79"/>
      <c r="Z1898" s="79"/>
      <c r="AA1898" s="79"/>
      <c r="AB1898" s="79"/>
      <c r="AC1898" s="79"/>
      <c r="AD1898" s="79"/>
      <c r="AE1898" s="79"/>
      <c r="AF1898" s="79"/>
      <c r="AG1898" s="79"/>
      <c r="AH1898" s="79"/>
      <c r="AI1898" s="79"/>
      <c r="AJ1898" s="79"/>
      <c r="AK1898" s="79"/>
      <c r="AL1898" s="79"/>
      <c r="AM1898" s="79"/>
      <c r="AN1898" s="79"/>
      <c r="AO1898" s="79"/>
      <c r="AP1898" s="79"/>
      <c r="AQ1898" s="79"/>
    </row>
    <row r="1899" spans="13:43" x14ac:dyDescent="0.25">
      <c r="M1899" s="79"/>
      <c r="N1899" s="79"/>
      <c r="O1899" s="79"/>
      <c r="P1899" s="79"/>
      <c r="Q1899" s="79"/>
      <c r="R1899" s="79"/>
      <c r="S1899" s="79"/>
      <c r="T1899" s="79"/>
      <c r="U1899" s="79"/>
      <c r="V1899" s="79"/>
      <c r="W1899" s="79"/>
      <c r="X1899" s="79"/>
      <c r="Y1899" s="79"/>
      <c r="Z1899" s="79"/>
      <c r="AA1899" s="79"/>
      <c r="AB1899" s="79"/>
      <c r="AC1899" s="79"/>
      <c r="AD1899" s="79"/>
      <c r="AE1899" s="79"/>
      <c r="AF1899" s="79"/>
      <c r="AG1899" s="79"/>
      <c r="AH1899" s="79"/>
      <c r="AI1899" s="79"/>
      <c r="AJ1899" s="79"/>
      <c r="AK1899" s="79"/>
      <c r="AL1899" s="79"/>
      <c r="AM1899" s="79"/>
      <c r="AN1899" s="79"/>
      <c r="AO1899" s="79"/>
      <c r="AP1899" s="79"/>
      <c r="AQ1899" s="79"/>
    </row>
    <row r="1900" spans="13:43" x14ac:dyDescent="0.25">
      <c r="M1900" s="79"/>
      <c r="N1900" s="79"/>
      <c r="O1900" s="79"/>
      <c r="P1900" s="79"/>
      <c r="Q1900" s="79"/>
      <c r="R1900" s="79"/>
      <c r="S1900" s="79"/>
      <c r="T1900" s="79"/>
      <c r="U1900" s="79"/>
      <c r="V1900" s="79"/>
      <c r="W1900" s="79"/>
      <c r="X1900" s="79"/>
      <c r="Y1900" s="79"/>
      <c r="Z1900" s="79"/>
      <c r="AA1900" s="79"/>
      <c r="AB1900" s="79"/>
      <c r="AC1900" s="79"/>
      <c r="AD1900" s="79"/>
      <c r="AE1900" s="79"/>
      <c r="AF1900" s="79"/>
      <c r="AG1900" s="79"/>
      <c r="AH1900" s="79"/>
      <c r="AI1900" s="79"/>
      <c r="AJ1900" s="79"/>
      <c r="AK1900" s="79"/>
      <c r="AL1900" s="79"/>
      <c r="AM1900" s="79"/>
      <c r="AN1900" s="79"/>
      <c r="AO1900" s="79"/>
      <c r="AP1900" s="79"/>
      <c r="AQ1900" s="79"/>
    </row>
    <row r="1901" spans="13:43" x14ac:dyDescent="0.25">
      <c r="M1901" s="79"/>
      <c r="N1901" s="79"/>
      <c r="O1901" s="79"/>
      <c r="P1901" s="79"/>
      <c r="Q1901" s="79"/>
      <c r="R1901" s="79"/>
      <c r="S1901" s="79"/>
      <c r="T1901" s="79"/>
      <c r="U1901" s="79"/>
      <c r="V1901" s="79"/>
      <c r="W1901" s="79"/>
      <c r="X1901" s="79"/>
      <c r="Y1901" s="79"/>
      <c r="Z1901" s="79"/>
      <c r="AA1901" s="79"/>
      <c r="AB1901" s="79"/>
      <c r="AC1901" s="79"/>
      <c r="AD1901" s="79"/>
      <c r="AE1901" s="79"/>
      <c r="AF1901" s="79"/>
      <c r="AG1901" s="79"/>
      <c r="AH1901" s="79"/>
      <c r="AI1901" s="79"/>
      <c r="AJ1901" s="79"/>
      <c r="AK1901" s="79"/>
      <c r="AL1901" s="79"/>
      <c r="AM1901" s="79"/>
      <c r="AN1901" s="79"/>
      <c r="AO1901" s="79"/>
      <c r="AP1901" s="79"/>
      <c r="AQ1901" s="79"/>
    </row>
    <row r="1902" spans="13:43" x14ac:dyDescent="0.25">
      <c r="M1902" s="79"/>
      <c r="N1902" s="79"/>
      <c r="O1902" s="79"/>
      <c r="P1902" s="79"/>
      <c r="Q1902" s="79"/>
      <c r="R1902" s="79"/>
      <c r="S1902" s="79"/>
      <c r="T1902" s="79"/>
      <c r="U1902" s="79"/>
      <c r="V1902" s="79"/>
      <c r="W1902" s="79"/>
      <c r="X1902" s="79"/>
      <c r="Y1902" s="79"/>
      <c r="Z1902" s="79"/>
      <c r="AA1902" s="79"/>
      <c r="AB1902" s="79"/>
      <c r="AC1902" s="79"/>
      <c r="AD1902" s="79"/>
      <c r="AE1902" s="79"/>
      <c r="AF1902" s="79"/>
      <c r="AG1902" s="79"/>
      <c r="AH1902" s="79"/>
      <c r="AI1902" s="79"/>
      <c r="AJ1902" s="79"/>
      <c r="AK1902" s="79"/>
      <c r="AL1902" s="79"/>
      <c r="AM1902" s="79"/>
      <c r="AN1902" s="79"/>
      <c r="AO1902" s="79"/>
      <c r="AP1902" s="79"/>
      <c r="AQ1902" s="79"/>
    </row>
    <row r="1903" spans="13:43" x14ac:dyDescent="0.25">
      <c r="M1903" s="79"/>
      <c r="N1903" s="79"/>
      <c r="O1903" s="79"/>
      <c r="P1903" s="79"/>
      <c r="Q1903" s="79"/>
      <c r="R1903" s="79"/>
      <c r="S1903" s="79"/>
      <c r="T1903" s="79"/>
      <c r="U1903" s="79"/>
      <c r="V1903" s="79"/>
      <c r="W1903" s="79"/>
      <c r="X1903" s="79"/>
      <c r="Y1903" s="79"/>
      <c r="Z1903" s="79"/>
      <c r="AA1903" s="79"/>
      <c r="AB1903" s="79"/>
      <c r="AC1903" s="79"/>
      <c r="AD1903" s="79"/>
      <c r="AE1903" s="79"/>
      <c r="AF1903" s="79"/>
      <c r="AG1903" s="79"/>
      <c r="AH1903" s="79"/>
      <c r="AI1903" s="79"/>
      <c r="AJ1903" s="79"/>
      <c r="AK1903" s="79"/>
      <c r="AL1903" s="79"/>
      <c r="AM1903" s="79"/>
      <c r="AN1903" s="79"/>
      <c r="AO1903" s="79"/>
      <c r="AP1903" s="79"/>
      <c r="AQ1903" s="79"/>
    </row>
    <row r="1904" spans="13:43" x14ac:dyDescent="0.25">
      <c r="M1904" s="79"/>
      <c r="N1904" s="79"/>
      <c r="O1904" s="79"/>
      <c r="P1904" s="79"/>
      <c r="Q1904" s="79"/>
      <c r="R1904" s="79"/>
      <c r="S1904" s="79"/>
      <c r="T1904" s="79"/>
      <c r="U1904" s="79"/>
      <c r="V1904" s="79"/>
      <c r="W1904" s="79"/>
      <c r="X1904" s="79"/>
      <c r="Y1904" s="79"/>
      <c r="Z1904" s="79"/>
      <c r="AA1904" s="79"/>
      <c r="AB1904" s="79"/>
      <c r="AC1904" s="79"/>
      <c r="AD1904" s="79"/>
      <c r="AE1904" s="79"/>
      <c r="AF1904" s="79"/>
      <c r="AG1904" s="79"/>
      <c r="AH1904" s="79"/>
      <c r="AI1904" s="79"/>
      <c r="AJ1904" s="79"/>
      <c r="AK1904" s="79"/>
      <c r="AL1904" s="79"/>
      <c r="AM1904" s="79"/>
      <c r="AN1904" s="79"/>
      <c r="AO1904" s="79"/>
      <c r="AP1904" s="79"/>
      <c r="AQ1904" s="79"/>
    </row>
    <row r="1905" spans="13:43" x14ac:dyDescent="0.25">
      <c r="M1905" s="79"/>
      <c r="N1905" s="79"/>
      <c r="O1905" s="79"/>
      <c r="P1905" s="79"/>
      <c r="Q1905" s="79"/>
      <c r="R1905" s="79"/>
      <c r="S1905" s="79"/>
      <c r="T1905" s="79"/>
      <c r="U1905" s="79"/>
      <c r="V1905" s="79"/>
      <c r="W1905" s="79"/>
      <c r="X1905" s="79"/>
      <c r="Y1905" s="79"/>
      <c r="Z1905" s="79"/>
      <c r="AA1905" s="79"/>
      <c r="AB1905" s="79"/>
      <c r="AC1905" s="79"/>
      <c r="AD1905" s="79"/>
      <c r="AE1905" s="79"/>
      <c r="AF1905" s="79"/>
      <c r="AG1905" s="79"/>
      <c r="AH1905" s="79"/>
      <c r="AI1905" s="79"/>
      <c r="AJ1905" s="79"/>
      <c r="AK1905" s="79"/>
      <c r="AL1905" s="79"/>
      <c r="AM1905" s="79"/>
      <c r="AN1905" s="79"/>
      <c r="AO1905" s="79"/>
      <c r="AP1905" s="79"/>
      <c r="AQ1905" s="79"/>
    </row>
    <row r="1906" spans="13:43" x14ac:dyDescent="0.25">
      <c r="M1906" s="79"/>
      <c r="N1906" s="79"/>
      <c r="O1906" s="79"/>
      <c r="P1906" s="79"/>
      <c r="Q1906" s="79"/>
      <c r="R1906" s="79"/>
      <c r="S1906" s="79"/>
      <c r="T1906" s="79"/>
      <c r="U1906" s="79"/>
      <c r="V1906" s="79"/>
      <c r="W1906" s="79"/>
      <c r="X1906" s="79"/>
      <c r="Y1906" s="79"/>
      <c r="Z1906" s="79"/>
      <c r="AA1906" s="79"/>
      <c r="AB1906" s="79"/>
      <c r="AC1906" s="79"/>
      <c r="AD1906" s="79"/>
      <c r="AE1906" s="79"/>
      <c r="AF1906" s="79"/>
      <c r="AG1906" s="79"/>
      <c r="AH1906" s="79"/>
      <c r="AI1906" s="79"/>
      <c r="AJ1906" s="79"/>
      <c r="AK1906" s="79"/>
      <c r="AL1906" s="79"/>
      <c r="AM1906" s="79"/>
      <c r="AN1906" s="79"/>
      <c r="AO1906" s="79"/>
      <c r="AP1906" s="79"/>
      <c r="AQ1906" s="79"/>
    </row>
    <row r="1907" spans="13:43" x14ac:dyDescent="0.25">
      <c r="M1907" s="79"/>
      <c r="N1907" s="79"/>
      <c r="O1907" s="79"/>
      <c r="P1907" s="79"/>
      <c r="Q1907" s="79"/>
      <c r="R1907" s="79"/>
      <c r="S1907" s="79"/>
      <c r="T1907" s="79"/>
      <c r="U1907" s="79"/>
      <c r="V1907" s="79"/>
      <c r="W1907" s="79"/>
      <c r="X1907" s="79"/>
      <c r="Y1907" s="79"/>
      <c r="Z1907" s="79"/>
      <c r="AA1907" s="79"/>
      <c r="AB1907" s="79"/>
      <c r="AC1907" s="79"/>
      <c r="AD1907" s="79"/>
      <c r="AE1907" s="79"/>
      <c r="AF1907" s="79"/>
      <c r="AG1907" s="79"/>
      <c r="AH1907" s="79"/>
      <c r="AI1907" s="79"/>
      <c r="AJ1907" s="79"/>
      <c r="AK1907" s="79"/>
      <c r="AL1907" s="79"/>
      <c r="AM1907" s="79"/>
      <c r="AN1907" s="79"/>
      <c r="AO1907" s="79"/>
      <c r="AP1907" s="79"/>
      <c r="AQ1907" s="79"/>
    </row>
    <row r="1908" spans="13:43" x14ac:dyDescent="0.25">
      <c r="M1908" s="79"/>
      <c r="N1908" s="79"/>
      <c r="O1908" s="79"/>
      <c r="P1908" s="79"/>
      <c r="Q1908" s="79"/>
      <c r="R1908" s="79"/>
      <c r="S1908" s="79"/>
      <c r="T1908" s="79"/>
      <c r="U1908" s="79"/>
      <c r="V1908" s="79"/>
      <c r="W1908" s="79"/>
      <c r="X1908" s="79"/>
      <c r="Y1908" s="79"/>
      <c r="Z1908" s="79"/>
      <c r="AA1908" s="79"/>
      <c r="AB1908" s="79"/>
      <c r="AC1908" s="79"/>
      <c r="AD1908" s="79"/>
      <c r="AE1908" s="79"/>
      <c r="AF1908" s="79"/>
      <c r="AG1908" s="79"/>
      <c r="AH1908" s="79"/>
      <c r="AI1908" s="79"/>
      <c r="AJ1908" s="79"/>
      <c r="AK1908" s="79"/>
      <c r="AL1908" s="79"/>
      <c r="AM1908" s="79"/>
      <c r="AN1908" s="79"/>
      <c r="AO1908" s="79"/>
      <c r="AP1908" s="79"/>
      <c r="AQ1908" s="79"/>
    </row>
    <row r="1909" spans="13:43" x14ac:dyDescent="0.25">
      <c r="M1909" s="79"/>
      <c r="N1909" s="79"/>
      <c r="O1909" s="79"/>
      <c r="P1909" s="79"/>
      <c r="Q1909" s="79"/>
      <c r="R1909" s="79"/>
      <c r="S1909" s="79"/>
      <c r="T1909" s="79"/>
      <c r="U1909" s="79"/>
      <c r="V1909" s="79"/>
      <c r="W1909" s="79"/>
      <c r="X1909" s="79"/>
      <c r="Y1909" s="79"/>
      <c r="Z1909" s="79"/>
      <c r="AA1909" s="79"/>
      <c r="AB1909" s="79"/>
      <c r="AC1909" s="79"/>
      <c r="AD1909" s="79"/>
      <c r="AE1909" s="79"/>
      <c r="AF1909" s="79"/>
      <c r="AG1909" s="79"/>
      <c r="AH1909" s="79"/>
      <c r="AI1909" s="79"/>
      <c r="AJ1909" s="79"/>
      <c r="AK1909" s="79"/>
      <c r="AL1909" s="79"/>
      <c r="AM1909" s="79"/>
      <c r="AN1909" s="79"/>
      <c r="AO1909" s="79"/>
      <c r="AP1909" s="79"/>
      <c r="AQ1909" s="79"/>
    </row>
    <row r="1910" spans="13:43" x14ac:dyDescent="0.25">
      <c r="M1910" s="79"/>
      <c r="N1910" s="79"/>
      <c r="O1910" s="79"/>
      <c r="P1910" s="79"/>
      <c r="Q1910" s="79"/>
      <c r="R1910" s="79"/>
      <c r="S1910" s="79"/>
      <c r="T1910" s="79"/>
      <c r="U1910" s="79"/>
      <c r="V1910" s="79"/>
      <c r="W1910" s="79"/>
      <c r="X1910" s="79"/>
      <c r="Y1910" s="79"/>
      <c r="Z1910" s="79"/>
      <c r="AA1910" s="79"/>
      <c r="AB1910" s="79"/>
      <c r="AC1910" s="79"/>
      <c r="AD1910" s="79"/>
      <c r="AE1910" s="79"/>
      <c r="AF1910" s="79"/>
      <c r="AG1910" s="79"/>
      <c r="AH1910" s="79"/>
      <c r="AI1910" s="79"/>
      <c r="AJ1910" s="79"/>
      <c r="AK1910" s="79"/>
      <c r="AL1910" s="79"/>
      <c r="AM1910" s="79"/>
      <c r="AN1910" s="79"/>
      <c r="AO1910" s="79"/>
      <c r="AP1910" s="79"/>
      <c r="AQ1910" s="79"/>
    </row>
    <row r="1911" spans="13:43" x14ac:dyDescent="0.25">
      <c r="M1911" s="79"/>
      <c r="N1911" s="79"/>
      <c r="O1911" s="79"/>
      <c r="P1911" s="79"/>
      <c r="Q1911" s="79"/>
      <c r="R1911" s="79"/>
      <c r="S1911" s="79"/>
      <c r="T1911" s="79"/>
      <c r="U1911" s="79"/>
      <c r="V1911" s="79"/>
      <c r="W1911" s="79"/>
      <c r="X1911" s="79"/>
      <c r="Y1911" s="79"/>
      <c r="Z1911" s="79"/>
      <c r="AA1911" s="79"/>
      <c r="AB1911" s="79"/>
      <c r="AC1911" s="79"/>
      <c r="AD1911" s="79"/>
      <c r="AE1911" s="79"/>
      <c r="AF1911" s="79"/>
      <c r="AG1911" s="79"/>
      <c r="AH1911" s="79"/>
      <c r="AI1911" s="79"/>
      <c r="AJ1911" s="79"/>
      <c r="AK1911" s="79"/>
      <c r="AL1911" s="79"/>
      <c r="AM1911" s="79"/>
      <c r="AN1911" s="79"/>
      <c r="AO1911" s="79"/>
      <c r="AP1911" s="79"/>
      <c r="AQ1911" s="79"/>
    </row>
    <row r="1912" spans="13:43" x14ac:dyDescent="0.25">
      <c r="M1912" s="79"/>
      <c r="N1912" s="79"/>
      <c r="O1912" s="79"/>
      <c r="P1912" s="79"/>
      <c r="Q1912" s="79"/>
      <c r="R1912" s="79"/>
      <c r="S1912" s="79"/>
      <c r="T1912" s="79"/>
      <c r="U1912" s="79"/>
      <c r="V1912" s="79"/>
      <c r="W1912" s="79"/>
      <c r="X1912" s="79"/>
      <c r="Y1912" s="79"/>
      <c r="Z1912" s="79"/>
      <c r="AA1912" s="79"/>
      <c r="AB1912" s="79"/>
      <c r="AC1912" s="79"/>
      <c r="AD1912" s="79"/>
      <c r="AE1912" s="79"/>
      <c r="AF1912" s="79"/>
      <c r="AG1912" s="79"/>
      <c r="AH1912" s="79"/>
      <c r="AI1912" s="79"/>
      <c r="AJ1912" s="79"/>
      <c r="AK1912" s="79"/>
      <c r="AL1912" s="79"/>
      <c r="AM1912" s="79"/>
      <c r="AN1912" s="79"/>
      <c r="AO1912" s="79"/>
      <c r="AP1912" s="79"/>
      <c r="AQ1912" s="79"/>
    </row>
    <row r="1913" spans="13:43" x14ac:dyDescent="0.25">
      <c r="M1913" s="79"/>
      <c r="N1913" s="79"/>
      <c r="O1913" s="79"/>
      <c r="P1913" s="79"/>
      <c r="Q1913" s="79"/>
      <c r="R1913" s="79"/>
      <c r="S1913" s="79"/>
      <c r="T1913" s="79"/>
      <c r="U1913" s="79"/>
      <c r="V1913" s="79"/>
      <c r="W1913" s="79"/>
      <c r="X1913" s="79"/>
      <c r="Y1913" s="79"/>
      <c r="Z1913" s="79"/>
      <c r="AA1913" s="79"/>
      <c r="AB1913" s="79"/>
      <c r="AC1913" s="79"/>
      <c r="AD1913" s="79"/>
      <c r="AE1913" s="79"/>
      <c r="AF1913" s="79"/>
      <c r="AG1913" s="79"/>
      <c r="AH1913" s="79"/>
      <c r="AI1913" s="79"/>
      <c r="AJ1913" s="79"/>
      <c r="AK1913" s="79"/>
      <c r="AL1913" s="79"/>
      <c r="AM1913" s="79"/>
      <c r="AN1913" s="79"/>
      <c r="AO1913" s="79"/>
      <c r="AP1913" s="79"/>
      <c r="AQ1913" s="79"/>
    </row>
    <row r="1914" spans="13:43" x14ac:dyDescent="0.25">
      <c r="M1914" s="79"/>
      <c r="N1914" s="79"/>
      <c r="O1914" s="79"/>
      <c r="P1914" s="79"/>
      <c r="Q1914" s="79"/>
      <c r="R1914" s="79"/>
      <c r="S1914" s="79"/>
      <c r="T1914" s="79"/>
      <c r="U1914" s="79"/>
      <c r="V1914" s="79"/>
      <c r="W1914" s="79"/>
      <c r="X1914" s="79"/>
      <c r="Y1914" s="79"/>
      <c r="Z1914" s="79"/>
      <c r="AA1914" s="79"/>
      <c r="AB1914" s="79"/>
      <c r="AC1914" s="79"/>
      <c r="AD1914" s="79"/>
      <c r="AE1914" s="79"/>
      <c r="AF1914" s="79"/>
      <c r="AG1914" s="79"/>
      <c r="AH1914" s="79"/>
      <c r="AI1914" s="79"/>
      <c r="AJ1914" s="79"/>
      <c r="AK1914" s="79"/>
      <c r="AL1914" s="79"/>
      <c r="AM1914" s="79"/>
      <c r="AN1914" s="79"/>
      <c r="AO1914" s="79"/>
      <c r="AP1914" s="79"/>
      <c r="AQ1914" s="79"/>
    </row>
    <row r="1915" spans="13:43" x14ac:dyDescent="0.25">
      <c r="M1915" s="79"/>
      <c r="N1915" s="79"/>
      <c r="O1915" s="79"/>
      <c r="P1915" s="79"/>
      <c r="Q1915" s="79"/>
      <c r="R1915" s="79"/>
      <c r="S1915" s="79"/>
      <c r="T1915" s="79"/>
      <c r="U1915" s="79"/>
      <c r="V1915" s="79"/>
      <c r="W1915" s="79"/>
      <c r="X1915" s="79"/>
      <c r="Y1915" s="79"/>
      <c r="Z1915" s="79"/>
      <c r="AA1915" s="79"/>
      <c r="AB1915" s="79"/>
      <c r="AC1915" s="79"/>
      <c r="AD1915" s="79"/>
      <c r="AE1915" s="79"/>
      <c r="AF1915" s="79"/>
      <c r="AG1915" s="79"/>
      <c r="AH1915" s="79"/>
      <c r="AI1915" s="79"/>
      <c r="AJ1915" s="79"/>
      <c r="AK1915" s="79"/>
      <c r="AL1915" s="79"/>
      <c r="AM1915" s="79"/>
      <c r="AN1915" s="79"/>
      <c r="AO1915" s="79"/>
      <c r="AP1915" s="79"/>
      <c r="AQ1915" s="79"/>
    </row>
    <row r="1916" spans="13:43" x14ac:dyDescent="0.25">
      <c r="M1916" s="79"/>
      <c r="N1916" s="79"/>
      <c r="O1916" s="79"/>
      <c r="P1916" s="79"/>
      <c r="Q1916" s="79"/>
      <c r="R1916" s="79"/>
      <c r="S1916" s="79"/>
      <c r="T1916" s="79"/>
      <c r="U1916" s="79"/>
      <c r="V1916" s="79"/>
      <c r="W1916" s="79"/>
      <c r="X1916" s="79"/>
      <c r="Y1916" s="79"/>
      <c r="Z1916" s="79"/>
      <c r="AA1916" s="79"/>
      <c r="AB1916" s="79"/>
      <c r="AC1916" s="79"/>
      <c r="AD1916" s="79"/>
      <c r="AE1916" s="79"/>
      <c r="AF1916" s="79"/>
      <c r="AG1916" s="79"/>
      <c r="AH1916" s="79"/>
      <c r="AI1916" s="79"/>
      <c r="AJ1916" s="79"/>
      <c r="AK1916" s="79"/>
      <c r="AL1916" s="79"/>
      <c r="AM1916" s="79"/>
      <c r="AN1916" s="79"/>
      <c r="AO1916" s="79"/>
      <c r="AP1916" s="79"/>
      <c r="AQ1916" s="79"/>
    </row>
    <row r="1917" spans="13:43" x14ac:dyDescent="0.25">
      <c r="M1917" s="79"/>
      <c r="N1917" s="79"/>
      <c r="O1917" s="79"/>
      <c r="P1917" s="79"/>
      <c r="Q1917" s="79"/>
      <c r="R1917" s="79"/>
      <c r="S1917" s="79"/>
      <c r="T1917" s="79"/>
      <c r="U1917" s="79"/>
      <c r="V1917" s="79"/>
      <c r="W1917" s="79"/>
      <c r="X1917" s="79"/>
      <c r="Y1917" s="79"/>
      <c r="Z1917" s="79"/>
      <c r="AA1917" s="79"/>
      <c r="AB1917" s="79"/>
      <c r="AC1917" s="79"/>
      <c r="AD1917" s="79"/>
      <c r="AE1917" s="79"/>
      <c r="AF1917" s="79"/>
      <c r="AG1917" s="79"/>
      <c r="AH1917" s="79"/>
      <c r="AI1917" s="79"/>
      <c r="AJ1917" s="79"/>
      <c r="AK1917" s="79"/>
      <c r="AL1917" s="79"/>
      <c r="AM1917" s="79"/>
      <c r="AN1917" s="79"/>
      <c r="AO1917" s="79"/>
      <c r="AP1917" s="79"/>
      <c r="AQ1917" s="79"/>
    </row>
    <row r="1918" spans="13:43" x14ac:dyDescent="0.25">
      <c r="M1918" s="79"/>
      <c r="N1918" s="79"/>
      <c r="O1918" s="79"/>
      <c r="P1918" s="79"/>
      <c r="Q1918" s="79"/>
      <c r="R1918" s="79"/>
      <c r="S1918" s="79"/>
      <c r="T1918" s="79"/>
      <c r="U1918" s="79"/>
      <c r="V1918" s="79"/>
      <c r="W1918" s="79"/>
      <c r="X1918" s="79"/>
      <c r="Y1918" s="79"/>
      <c r="Z1918" s="79"/>
      <c r="AA1918" s="79"/>
      <c r="AB1918" s="79"/>
      <c r="AC1918" s="79"/>
      <c r="AD1918" s="79"/>
      <c r="AE1918" s="79"/>
      <c r="AF1918" s="79"/>
      <c r="AG1918" s="79"/>
      <c r="AH1918" s="79"/>
      <c r="AI1918" s="79"/>
      <c r="AJ1918" s="79"/>
      <c r="AK1918" s="79"/>
      <c r="AL1918" s="79"/>
      <c r="AM1918" s="79"/>
      <c r="AN1918" s="79"/>
      <c r="AO1918" s="79"/>
      <c r="AP1918" s="79"/>
      <c r="AQ1918" s="79"/>
    </row>
    <row r="1919" spans="13:43" x14ac:dyDescent="0.25">
      <c r="M1919" s="79"/>
      <c r="N1919" s="79"/>
      <c r="O1919" s="79"/>
      <c r="P1919" s="79"/>
      <c r="Q1919" s="79"/>
      <c r="R1919" s="79"/>
      <c r="S1919" s="79"/>
      <c r="T1919" s="79"/>
      <c r="U1919" s="79"/>
      <c r="V1919" s="79"/>
      <c r="W1919" s="79"/>
      <c r="X1919" s="79"/>
      <c r="Y1919" s="79"/>
      <c r="Z1919" s="79"/>
      <c r="AA1919" s="79"/>
      <c r="AB1919" s="79"/>
      <c r="AC1919" s="79"/>
      <c r="AD1919" s="79"/>
      <c r="AE1919" s="79"/>
      <c r="AF1919" s="79"/>
      <c r="AG1919" s="79"/>
      <c r="AH1919" s="79"/>
      <c r="AI1919" s="79"/>
      <c r="AJ1919" s="79"/>
      <c r="AK1919" s="79"/>
      <c r="AL1919" s="79"/>
      <c r="AM1919" s="79"/>
      <c r="AN1919" s="79"/>
      <c r="AO1919" s="79"/>
      <c r="AP1919" s="79"/>
      <c r="AQ1919" s="79"/>
    </row>
    <row r="1920" spans="13:43" x14ac:dyDescent="0.25">
      <c r="M1920" s="79"/>
      <c r="N1920" s="79"/>
      <c r="O1920" s="79"/>
      <c r="P1920" s="79"/>
      <c r="Q1920" s="79"/>
      <c r="R1920" s="79"/>
      <c r="S1920" s="79"/>
      <c r="T1920" s="79"/>
      <c r="U1920" s="79"/>
      <c r="V1920" s="79"/>
      <c r="W1920" s="79"/>
      <c r="X1920" s="79"/>
      <c r="Y1920" s="79"/>
      <c r="Z1920" s="79"/>
      <c r="AA1920" s="79"/>
      <c r="AB1920" s="79"/>
      <c r="AC1920" s="79"/>
      <c r="AD1920" s="79"/>
      <c r="AE1920" s="79"/>
      <c r="AF1920" s="79"/>
      <c r="AG1920" s="79"/>
      <c r="AH1920" s="79"/>
      <c r="AI1920" s="79"/>
      <c r="AJ1920" s="79"/>
      <c r="AK1920" s="79"/>
      <c r="AL1920" s="79"/>
      <c r="AM1920" s="79"/>
      <c r="AN1920" s="79"/>
      <c r="AO1920" s="79"/>
      <c r="AP1920" s="79"/>
      <c r="AQ1920" s="79"/>
    </row>
    <row r="1921" spans="13:43" x14ac:dyDescent="0.25"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  <c r="AA1921" s="79"/>
      <c r="AB1921" s="79"/>
      <c r="AC1921" s="79"/>
      <c r="AD1921" s="79"/>
      <c r="AE1921" s="79"/>
      <c r="AF1921" s="79"/>
      <c r="AG1921" s="79"/>
      <c r="AH1921" s="79"/>
      <c r="AI1921" s="79"/>
      <c r="AJ1921" s="79"/>
      <c r="AK1921" s="79"/>
      <c r="AL1921" s="79"/>
      <c r="AM1921" s="79"/>
      <c r="AN1921" s="79"/>
      <c r="AO1921" s="79"/>
      <c r="AP1921" s="79"/>
      <c r="AQ1921" s="79"/>
    </row>
    <row r="1922" spans="13:43" x14ac:dyDescent="0.25"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  <c r="AA1922" s="79"/>
      <c r="AB1922" s="79"/>
      <c r="AC1922" s="79"/>
      <c r="AD1922" s="79"/>
      <c r="AE1922" s="79"/>
      <c r="AF1922" s="79"/>
      <c r="AG1922" s="79"/>
      <c r="AH1922" s="79"/>
      <c r="AI1922" s="79"/>
      <c r="AJ1922" s="79"/>
      <c r="AK1922" s="79"/>
      <c r="AL1922" s="79"/>
      <c r="AM1922" s="79"/>
      <c r="AN1922" s="79"/>
      <c r="AO1922" s="79"/>
      <c r="AP1922" s="79"/>
      <c r="AQ1922" s="79"/>
    </row>
    <row r="1923" spans="13:43" x14ac:dyDescent="0.25">
      <c r="M1923" s="79"/>
      <c r="N1923" s="79"/>
      <c r="O1923" s="79"/>
      <c r="P1923" s="79"/>
      <c r="Q1923" s="79"/>
      <c r="R1923" s="79"/>
      <c r="S1923" s="79"/>
      <c r="T1923" s="79"/>
      <c r="U1923" s="79"/>
      <c r="V1923" s="79"/>
      <c r="W1923" s="79"/>
      <c r="X1923" s="79"/>
      <c r="Y1923" s="79"/>
      <c r="Z1923" s="79"/>
      <c r="AA1923" s="79"/>
      <c r="AB1923" s="79"/>
      <c r="AC1923" s="79"/>
      <c r="AD1923" s="79"/>
      <c r="AE1923" s="79"/>
      <c r="AF1923" s="79"/>
      <c r="AG1923" s="79"/>
      <c r="AH1923" s="79"/>
      <c r="AI1923" s="79"/>
      <c r="AJ1923" s="79"/>
      <c r="AK1923" s="79"/>
      <c r="AL1923" s="79"/>
      <c r="AM1923" s="79"/>
      <c r="AN1923" s="79"/>
      <c r="AO1923" s="79"/>
      <c r="AP1923" s="79"/>
      <c r="AQ1923" s="79"/>
    </row>
    <row r="1924" spans="13:43" x14ac:dyDescent="0.25">
      <c r="M1924" s="79"/>
      <c r="N1924" s="79"/>
      <c r="O1924" s="79"/>
      <c r="P1924" s="79"/>
      <c r="Q1924" s="79"/>
      <c r="R1924" s="79"/>
      <c r="S1924" s="79"/>
      <c r="T1924" s="79"/>
      <c r="U1924" s="79"/>
      <c r="V1924" s="79"/>
      <c r="W1924" s="79"/>
      <c r="X1924" s="79"/>
      <c r="Y1924" s="79"/>
      <c r="Z1924" s="79"/>
      <c r="AA1924" s="79"/>
      <c r="AB1924" s="79"/>
      <c r="AC1924" s="79"/>
      <c r="AD1924" s="79"/>
      <c r="AE1924" s="79"/>
      <c r="AF1924" s="79"/>
      <c r="AG1924" s="79"/>
      <c r="AH1924" s="79"/>
      <c r="AI1924" s="79"/>
      <c r="AJ1924" s="79"/>
      <c r="AK1924" s="79"/>
      <c r="AL1924" s="79"/>
      <c r="AM1924" s="79"/>
      <c r="AN1924" s="79"/>
      <c r="AO1924" s="79"/>
      <c r="AP1924" s="79"/>
      <c r="AQ1924" s="79"/>
    </row>
    <row r="1925" spans="13:43" x14ac:dyDescent="0.25">
      <c r="M1925" s="79"/>
      <c r="N1925" s="79"/>
      <c r="O1925" s="79"/>
      <c r="P1925" s="79"/>
      <c r="Q1925" s="79"/>
      <c r="R1925" s="79"/>
      <c r="S1925" s="79"/>
      <c r="T1925" s="79"/>
      <c r="U1925" s="79"/>
      <c r="V1925" s="79"/>
      <c r="W1925" s="79"/>
      <c r="X1925" s="79"/>
      <c r="Y1925" s="79"/>
      <c r="Z1925" s="79"/>
      <c r="AA1925" s="79"/>
      <c r="AB1925" s="79"/>
      <c r="AC1925" s="79"/>
      <c r="AD1925" s="79"/>
      <c r="AE1925" s="79"/>
      <c r="AF1925" s="79"/>
      <c r="AG1925" s="79"/>
      <c r="AH1925" s="79"/>
      <c r="AI1925" s="79"/>
      <c r="AJ1925" s="79"/>
      <c r="AK1925" s="79"/>
      <c r="AL1925" s="79"/>
      <c r="AM1925" s="79"/>
      <c r="AN1925" s="79"/>
      <c r="AO1925" s="79"/>
      <c r="AP1925" s="79"/>
      <c r="AQ1925" s="79"/>
    </row>
    <row r="1926" spans="13:43" x14ac:dyDescent="0.25">
      <c r="M1926" s="79"/>
      <c r="N1926" s="79"/>
      <c r="O1926" s="79"/>
      <c r="P1926" s="79"/>
      <c r="Q1926" s="79"/>
      <c r="R1926" s="79"/>
      <c r="S1926" s="79"/>
      <c r="T1926" s="79"/>
      <c r="U1926" s="79"/>
      <c r="V1926" s="79"/>
      <c r="W1926" s="79"/>
      <c r="X1926" s="79"/>
      <c r="Y1926" s="79"/>
      <c r="Z1926" s="79"/>
      <c r="AA1926" s="79"/>
      <c r="AB1926" s="79"/>
      <c r="AC1926" s="79"/>
      <c r="AD1926" s="79"/>
      <c r="AE1926" s="79"/>
      <c r="AF1926" s="79"/>
      <c r="AG1926" s="79"/>
      <c r="AH1926" s="79"/>
      <c r="AI1926" s="79"/>
      <c r="AJ1926" s="79"/>
      <c r="AK1926" s="79"/>
      <c r="AL1926" s="79"/>
      <c r="AM1926" s="79"/>
      <c r="AN1926" s="79"/>
      <c r="AO1926" s="79"/>
      <c r="AP1926" s="79"/>
      <c r="AQ1926" s="79"/>
    </row>
    <row r="1927" spans="13:43" x14ac:dyDescent="0.25">
      <c r="M1927" s="79"/>
      <c r="N1927" s="79"/>
      <c r="O1927" s="79"/>
      <c r="P1927" s="79"/>
      <c r="Q1927" s="79"/>
      <c r="R1927" s="79"/>
      <c r="S1927" s="79"/>
      <c r="T1927" s="79"/>
      <c r="U1927" s="79"/>
      <c r="V1927" s="79"/>
      <c r="W1927" s="79"/>
      <c r="X1927" s="79"/>
      <c r="Y1927" s="79"/>
      <c r="Z1927" s="79"/>
      <c r="AA1927" s="79"/>
      <c r="AB1927" s="79"/>
      <c r="AC1927" s="79"/>
      <c r="AD1927" s="79"/>
      <c r="AE1927" s="79"/>
      <c r="AF1927" s="79"/>
      <c r="AG1927" s="79"/>
      <c r="AH1927" s="79"/>
      <c r="AI1927" s="79"/>
      <c r="AJ1927" s="79"/>
      <c r="AK1927" s="79"/>
      <c r="AL1927" s="79"/>
      <c r="AM1927" s="79"/>
      <c r="AN1927" s="79"/>
      <c r="AO1927" s="79"/>
      <c r="AP1927" s="79"/>
      <c r="AQ1927" s="79"/>
    </row>
    <row r="1928" spans="13:43" x14ac:dyDescent="0.25">
      <c r="M1928" s="79"/>
      <c r="N1928" s="79"/>
      <c r="O1928" s="79"/>
      <c r="P1928" s="79"/>
      <c r="Q1928" s="79"/>
      <c r="R1928" s="79"/>
      <c r="S1928" s="79"/>
      <c r="T1928" s="79"/>
      <c r="U1928" s="79"/>
      <c r="V1928" s="79"/>
      <c r="W1928" s="79"/>
      <c r="X1928" s="79"/>
      <c r="Y1928" s="79"/>
      <c r="Z1928" s="79"/>
      <c r="AA1928" s="79"/>
      <c r="AB1928" s="79"/>
      <c r="AC1928" s="79"/>
      <c r="AD1928" s="79"/>
      <c r="AE1928" s="79"/>
      <c r="AF1928" s="79"/>
      <c r="AG1928" s="79"/>
      <c r="AH1928" s="79"/>
      <c r="AI1928" s="79"/>
      <c r="AJ1928" s="79"/>
      <c r="AK1928" s="79"/>
      <c r="AL1928" s="79"/>
      <c r="AM1928" s="79"/>
      <c r="AN1928" s="79"/>
      <c r="AO1928" s="79"/>
      <c r="AP1928" s="79"/>
      <c r="AQ1928" s="79"/>
    </row>
    <row r="1929" spans="13:43" x14ac:dyDescent="0.25">
      <c r="M1929" s="79"/>
      <c r="N1929" s="79"/>
      <c r="O1929" s="79"/>
      <c r="P1929" s="79"/>
      <c r="Q1929" s="79"/>
      <c r="R1929" s="79"/>
      <c r="S1929" s="79"/>
      <c r="T1929" s="79"/>
      <c r="U1929" s="79"/>
      <c r="V1929" s="79"/>
      <c r="W1929" s="79"/>
      <c r="X1929" s="79"/>
      <c r="Y1929" s="79"/>
      <c r="Z1929" s="79"/>
      <c r="AA1929" s="79"/>
      <c r="AB1929" s="79"/>
      <c r="AC1929" s="79"/>
      <c r="AD1929" s="79"/>
      <c r="AE1929" s="79"/>
      <c r="AF1929" s="79"/>
      <c r="AG1929" s="79"/>
      <c r="AH1929" s="79"/>
      <c r="AI1929" s="79"/>
      <c r="AJ1929" s="79"/>
      <c r="AK1929" s="79"/>
      <c r="AL1929" s="79"/>
      <c r="AM1929" s="79"/>
      <c r="AN1929" s="79"/>
      <c r="AO1929" s="79"/>
      <c r="AP1929" s="79"/>
      <c r="AQ1929" s="79"/>
    </row>
    <row r="1930" spans="13:43" x14ac:dyDescent="0.25">
      <c r="M1930" s="79"/>
      <c r="N1930" s="79"/>
      <c r="O1930" s="79"/>
      <c r="P1930" s="79"/>
      <c r="Q1930" s="79"/>
      <c r="R1930" s="79"/>
      <c r="S1930" s="79"/>
      <c r="T1930" s="79"/>
      <c r="U1930" s="79"/>
      <c r="V1930" s="79"/>
      <c r="W1930" s="79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  <c r="AI1930" s="79"/>
      <c r="AJ1930" s="79"/>
      <c r="AK1930" s="79"/>
      <c r="AL1930" s="79"/>
      <c r="AM1930" s="79"/>
      <c r="AN1930" s="79"/>
      <c r="AO1930" s="79"/>
      <c r="AP1930" s="79"/>
      <c r="AQ1930" s="79"/>
    </row>
    <row r="1931" spans="13:43" x14ac:dyDescent="0.25">
      <c r="M1931" s="79"/>
      <c r="N1931" s="79"/>
      <c r="O1931" s="79"/>
      <c r="P1931" s="79"/>
      <c r="Q1931" s="79"/>
      <c r="R1931" s="79"/>
      <c r="S1931" s="79"/>
      <c r="T1931" s="79"/>
      <c r="U1931" s="79"/>
      <c r="V1931" s="79"/>
      <c r="W1931" s="79"/>
      <c r="X1931" s="79"/>
      <c r="Y1931" s="79"/>
      <c r="Z1931" s="79"/>
      <c r="AA1931" s="79"/>
      <c r="AB1931" s="79"/>
      <c r="AC1931" s="79"/>
      <c r="AD1931" s="79"/>
      <c r="AE1931" s="79"/>
      <c r="AF1931" s="79"/>
      <c r="AG1931" s="79"/>
      <c r="AH1931" s="79"/>
      <c r="AI1931" s="79"/>
      <c r="AJ1931" s="79"/>
      <c r="AK1931" s="79"/>
      <c r="AL1931" s="79"/>
      <c r="AM1931" s="79"/>
      <c r="AN1931" s="79"/>
      <c r="AO1931" s="79"/>
      <c r="AP1931" s="79"/>
      <c r="AQ1931" s="79"/>
    </row>
    <row r="1932" spans="13:43" x14ac:dyDescent="0.25">
      <c r="M1932" s="79"/>
      <c r="N1932" s="79"/>
      <c r="O1932" s="79"/>
      <c r="P1932" s="79"/>
      <c r="Q1932" s="79"/>
      <c r="R1932" s="79"/>
      <c r="S1932" s="79"/>
      <c r="T1932" s="79"/>
      <c r="U1932" s="79"/>
      <c r="V1932" s="79"/>
      <c r="W1932" s="79"/>
      <c r="X1932" s="79"/>
      <c r="Y1932" s="79"/>
      <c r="Z1932" s="79"/>
      <c r="AA1932" s="79"/>
      <c r="AB1932" s="79"/>
      <c r="AC1932" s="79"/>
      <c r="AD1932" s="79"/>
      <c r="AE1932" s="79"/>
      <c r="AF1932" s="79"/>
      <c r="AG1932" s="79"/>
      <c r="AH1932" s="79"/>
      <c r="AI1932" s="79"/>
      <c r="AJ1932" s="79"/>
      <c r="AK1932" s="79"/>
      <c r="AL1932" s="79"/>
      <c r="AM1932" s="79"/>
      <c r="AN1932" s="79"/>
      <c r="AO1932" s="79"/>
      <c r="AP1932" s="79"/>
      <c r="AQ1932" s="79"/>
    </row>
    <row r="1933" spans="13:43" x14ac:dyDescent="0.25">
      <c r="M1933" s="79"/>
      <c r="N1933" s="79"/>
      <c r="O1933" s="79"/>
      <c r="P1933" s="79"/>
      <c r="Q1933" s="79"/>
      <c r="R1933" s="79"/>
      <c r="S1933" s="79"/>
      <c r="T1933" s="79"/>
      <c r="U1933" s="79"/>
      <c r="V1933" s="79"/>
      <c r="W1933" s="79"/>
      <c r="X1933" s="79"/>
      <c r="Y1933" s="79"/>
      <c r="Z1933" s="79"/>
      <c r="AA1933" s="79"/>
      <c r="AB1933" s="79"/>
      <c r="AC1933" s="79"/>
      <c r="AD1933" s="79"/>
      <c r="AE1933" s="79"/>
      <c r="AF1933" s="79"/>
      <c r="AG1933" s="79"/>
      <c r="AH1933" s="79"/>
      <c r="AI1933" s="79"/>
      <c r="AJ1933" s="79"/>
      <c r="AK1933" s="79"/>
      <c r="AL1933" s="79"/>
      <c r="AM1933" s="79"/>
      <c r="AN1933" s="79"/>
      <c r="AO1933" s="79"/>
      <c r="AP1933" s="79"/>
      <c r="AQ1933" s="79"/>
    </row>
    <row r="1934" spans="13:43" x14ac:dyDescent="0.25">
      <c r="M1934" s="79"/>
      <c r="N1934" s="79"/>
      <c r="O1934" s="79"/>
      <c r="P1934" s="79"/>
      <c r="Q1934" s="79"/>
      <c r="R1934" s="79"/>
      <c r="S1934" s="79"/>
      <c r="T1934" s="79"/>
      <c r="U1934" s="79"/>
      <c r="V1934" s="79"/>
      <c r="W1934" s="79"/>
      <c r="X1934" s="79"/>
      <c r="Y1934" s="79"/>
      <c r="Z1934" s="79"/>
      <c r="AA1934" s="79"/>
      <c r="AB1934" s="79"/>
      <c r="AC1934" s="79"/>
      <c r="AD1934" s="79"/>
      <c r="AE1934" s="79"/>
      <c r="AF1934" s="79"/>
      <c r="AG1934" s="79"/>
      <c r="AH1934" s="79"/>
      <c r="AI1934" s="79"/>
      <c r="AJ1934" s="79"/>
      <c r="AK1934" s="79"/>
      <c r="AL1934" s="79"/>
      <c r="AM1934" s="79"/>
      <c r="AN1934" s="79"/>
      <c r="AO1934" s="79"/>
      <c r="AP1934" s="79"/>
      <c r="AQ1934" s="79"/>
    </row>
    <row r="1935" spans="13:43" x14ac:dyDescent="0.25">
      <c r="M1935" s="79"/>
      <c r="N1935" s="79"/>
      <c r="O1935" s="79"/>
      <c r="P1935" s="79"/>
      <c r="Q1935" s="79"/>
      <c r="R1935" s="79"/>
      <c r="S1935" s="79"/>
      <c r="T1935" s="79"/>
      <c r="U1935" s="79"/>
      <c r="V1935" s="79"/>
      <c r="W1935" s="79"/>
      <c r="X1935" s="79"/>
      <c r="Y1935" s="79"/>
      <c r="Z1935" s="79"/>
      <c r="AA1935" s="79"/>
      <c r="AB1935" s="79"/>
      <c r="AC1935" s="79"/>
      <c r="AD1935" s="79"/>
      <c r="AE1935" s="79"/>
      <c r="AF1935" s="79"/>
      <c r="AG1935" s="79"/>
      <c r="AH1935" s="79"/>
      <c r="AI1935" s="79"/>
      <c r="AJ1935" s="79"/>
      <c r="AK1935" s="79"/>
      <c r="AL1935" s="79"/>
      <c r="AM1935" s="79"/>
      <c r="AN1935" s="79"/>
      <c r="AO1935" s="79"/>
      <c r="AP1935" s="79"/>
      <c r="AQ1935" s="79"/>
    </row>
    <row r="1936" spans="13:43" x14ac:dyDescent="0.25">
      <c r="M1936" s="79"/>
      <c r="N1936" s="79"/>
      <c r="O1936" s="79"/>
      <c r="P1936" s="79"/>
      <c r="Q1936" s="79"/>
      <c r="R1936" s="79"/>
      <c r="S1936" s="79"/>
      <c r="T1936" s="79"/>
      <c r="U1936" s="79"/>
      <c r="V1936" s="79"/>
      <c r="W1936" s="79"/>
      <c r="X1936" s="79"/>
      <c r="Y1936" s="79"/>
      <c r="Z1936" s="79"/>
      <c r="AA1936" s="79"/>
      <c r="AB1936" s="79"/>
      <c r="AC1936" s="79"/>
      <c r="AD1936" s="79"/>
      <c r="AE1936" s="79"/>
      <c r="AF1936" s="79"/>
      <c r="AG1936" s="79"/>
      <c r="AH1936" s="79"/>
      <c r="AI1936" s="79"/>
      <c r="AJ1936" s="79"/>
      <c r="AK1936" s="79"/>
      <c r="AL1936" s="79"/>
      <c r="AM1936" s="79"/>
      <c r="AN1936" s="79"/>
      <c r="AO1936" s="79"/>
      <c r="AP1936" s="79"/>
      <c r="AQ1936" s="79"/>
    </row>
    <row r="1937" spans="13:43" x14ac:dyDescent="0.25">
      <c r="M1937" s="79"/>
      <c r="N1937" s="79"/>
      <c r="O1937" s="79"/>
      <c r="P1937" s="79"/>
      <c r="Q1937" s="79"/>
      <c r="R1937" s="79"/>
      <c r="S1937" s="79"/>
      <c r="T1937" s="79"/>
      <c r="U1937" s="79"/>
      <c r="V1937" s="79"/>
      <c r="W1937" s="79"/>
      <c r="X1937" s="79"/>
      <c r="Y1937" s="79"/>
      <c r="Z1937" s="79"/>
      <c r="AA1937" s="79"/>
      <c r="AB1937" s="79"/>
      <c r="AC1937" s="79"/>
      <c r="AD1937" s="79"/>
      <c r="AE1937" s="79"/>
      <c r="AF1937" s="79"/>
      <c r="AG1937" s="79"/>
      <c r="AH1937" s="79"/>
      <c r="AI1937" s="79"/>
      <c r="AJ1937" s="79"/>
      <c r="AK1937" s="79"/>
      <c r="AL1937" s="79"/>
      <c r="AM1937" s="79"/>
      <c r="AN1937" s="79"/>
      <c r="AO1937" s="79"/>
      <c r="AP1937" s="79"/>
      <c r="AQ1937" s="79"/>
    </row>
    <row r="1938" spans="13:43" x14ac:dyDescent="0.25">
      <c r="M1938" s="79"/>
      <c r="N1938" s="79"/>
      <c r="O1938" s="79"/>
      <c r="P1938" s="79"/>
      <c r="Q1938" s="79"/>
      <c r="R1938" s="79"/>
      <c r="S1938" s="79"/>
      <c r="T1938" s="79"/>
      <c r="U1938" s="79"/>
      <c r="V1938" s="79"/>
      <c r="W1938" s="79"/>
      <c r="X1938" s="79"/>
      <c r="Y1938" s="79"/>
      <c r="Z1938" s="79"/>
      <c r="AA1938" s="79"/>
      <c r="AB1938" s="79"/>
      <c r="AC1938" s="79"/>
      <c r="AD1938" s="79"/>
      <c r="AE1938" s="79"/>
      <c r="AF1938" s="79"/>
      <c r="AG1938" s="79"/>
      <c r="AH1938" s="79"/>
      <c r="AI1938" s="79"/>
      <c r="AJ1938" s="79"/>
      <c r="AK1938" s="79"/>
      <c r="AL1938" s="79"/>
      <c r="AM1938" s="79"/>
      <c r="AN1938" s="79"/>
      <c r="AO1938" s="79"/>
      <c r="AP1938" s="79"/>
      <c r="AQ1938" s="79"/>
    </row>
    <row r="1939" spans="13:43" x14ac:dyDescent="0.25">
      <c r="M1939" s="79"/>
      <c r="N1939" s="79"/>
      <c r="O1939" s="79"/>
      <c r="P1939" s="79"/>
      <c r="Q1939" s="79"/>
      <c r="R1939" s="79"/>
      <c r="S1939" s="79"/>
      <c r="T1939" s="79"/>
      <c r="U1939" s="79"/>
      <c r="V1939" s="79"/>
      <c r="W1939" s="79"/>
      <c r="X1939" s="79"/>
      <c r="Y1939" s="79"/>
      <c r="Z1939" s="79"/>
      <c r="AA1939" s="79"/>
      <c r="AB1939" s="79"/>
      <c r="AC1939" s="79"/>
      <c r="AD1939" s="79"/>
      <c r="AE1939" s="79"/>
      <c r="AF1939" s="79"/>
      <c r="AG1939" s="79"/>
      <c r="AH1939" s="79"/>
      <c r="AI1939" s="79"/>
      <c r="AJ1939" s="79"/>
      <c r="AK1939" s="79"/>
      <c r="AL1939" s="79"/>
      <c r="AM1939" s="79"/>
      <c r="AN1939" s="79"/>
      <c r="AO1939" s="79"/>
      <c r="AP1939" s="79"/>
      <c r="AQ1939" s="79"/>
    </row>
    <row r="1940" spans="13:43" x14ac:dyDescent="0.25">
      <c r="M1940" s="79"/>
      <c r="N1940" s="79"/>
      <c r="O1940" s="79"/>
      <c r="P1940" s="79"/>
      <c r="Q1940" s="79"/>
      <c r="R1940" s="79"/>
      <c r="S1940" s="79"/>
      <c r="T1940" s="79"/>
      <c r="U1940" s="79"/>
      <c r="V1940" s="79"/>
      <c r="W1940" s="79"/>
      <c r="X1940" s="79"/>
      <c r="Y1940" s="79"/>
      <c r="Z1940" s="79"/>
      <c r="AA1940" s="79"/>
      <c r="AB1940" s="79"/>
      <c r="AC1940" s="79"/>
      <c r="AD1940" s="79"/>
      <c r="AE1940" s="79"/>
      <c r="AF1940" s="79"/>
      <c r="AG1940" s="79"/>
      <c r="AH1940" s="79"/>
      <c r="AI1940" s="79"/>
      <c r="AJ1940" s="79"/>
      <c r="AK1940" s="79"/>
      <c r="AL1940" s="79"/>
      <c r="AM1940" s="79"/>
      <c r="AN1940" s="79"/>
      <c r="AO1940" s="79"/>
      <c r="AP1940" s="79"/>
      <c r="AQ1940" s="79"/>
    </row>
    <row r="1941" spans="13:43" x14ac:dyDescent="0.25">
      <c r="M1941" s="79"/>
      <c r="N1941" s="79"/>
      <c r="O1941" s="79"/>
      <c r="P1941" s="79"/>
      <c r="Q1941" s="79"/>
      <c r="R1941" s="79"/>
      <c r="S1941" s="79"/>
      <c r="T1941" s="79"/>
      <c r="U1941" s="79"/>
      <c r="V1941" s="79"/>
      <c r="W1941" s="79"/>
      <c r="X1941" s="79"/>
      <c r="Y1941" s="79"/>
      <c r="Z1941" s="79"/>
      <c r="AA1941" s="79"/>
      <c r="AB1941" s="79"/>
      <c r="AC1941" s="79"/>
      <c r="AD1941" s="79"/>
      <c r="AE1941" s="79"/>
      <c r="AF1941" s="79"/>
      <c r="AG1941" s="79"/>
      <c r="AH1941" s="79"/>
      <c r="AI1941" s="79"/>
      <c r="AJ1941" s="79"/>
      <c r="AK1941" s="79"/>
      <c r="AL1941" s="79"/>
      <c r="AM1941" s="79"/>
      <c r="AN1941" s="79"/>
      <c r="AO1941" s="79"/>
      <c r="AP1941" s="79"/>
      <c r="AQ1941" s="79"/>
    </row>
    <row r="1942" spans="13:43" x14ac:dyDescent="0.25">
      <c r="M1942" s="79"/>
      <c r="N1942" s="79"/>
      <c r="O1942" s="79"/>
      <c r="P1942" s="79"/>
      <c r="Q1942" s="79"/>
      <c r="R1942" s="79"/>
      <c r="S1942" s="79"/>
      <c r="T1942" s="79"/>
      <c r="U1942" s="79"/>
      <c r="V1942" s="79"/>
      <c r="W1942" s="79"/>
      <c r="X1942" s="79"/>
      <c r="Y1942" s="79"/>
      <c r="Z1942" s="79"/>
      <c r="AA1942" s="79"/>
      <c r="AB1942" s="79"/>
      <c r="AC1942" s="79"/>
      <c r="AD1942" s="79"/>
      <c r="AE1942" s="79"/>
      <c r="AF1942" s="79"/>
      <c r="AG1942" s="79"/>
      <c r="AH1942" s="79"/>
      <c r="AI1942" s="79"/>
      <c r="AJ1942" s="79"/>
      <c r="AK1942" s="79"/>
      <c r="AL1942" s="79"/>
      <c r="AM1942" s="79"/>
      <c r="AN1942" s="79"/>
      <c r="AO1942" s="79"/>
      <c r="AP1942" s="79"/>
      <c r="AQ1942" s="79"/>
    </row>
    <row r="1943" spans="13:43" x14ac:dyDescent="0.25">
      <c r="M1943" s="79"/>
      <c r="N1943" s="79"/>
      <c r="O1943" s="79"/>
      <c r="P1943" s="79"/>
      <c r="Q1943" s="79"/>
      <c r="R1943" s="79"/>
      <c r="S1943" s="79"/>
      <c r="T1943" s="79"/>
      <c r="U1943" s="79"/>
      <c r="V1943" s="79"/>
      <c r="W1943" s="79"/>
      <c r="X1943" s="79"/>
      <c r="Y1943" s="79"/>
      <c r="Z1943" s="79"/>
      <c r="AA1943" s="79"/>
      <c r="AB1943" s="79"/>
      <c r="AC1943" s="79"/>
      <c r="AD1943" s="79"/>
      <c r="AE1943" s="79"/>
      <c r="AF1943" s="79"/>
      <c r="AG1943" s="79"/>
      <c r="AH1943" s="79"/>
      <c r="AI1943" s="79"/>
      <c r="AJ1943" s="79"/>
      <c r="AK1943" s="79"/>
      <c r="AL1943" s="79"/>
      <c r="AM1943" s="79"/>
      <c r="AN1943" s="79"/>
      <c r="AO1943" s="79"/>
      <c r="AP1943" s="79"/>
      <c r="AQ1943" s="79"/>
    </row>
    <row r="1944" spans="13:43" x14ac:dyDescent="0.25">
      <c r="M1944" s="79"/>
      <c r="N1944" s="79"/>
      <c r="O1944" s="79"/>
      <c r="P1944" s="79"/>
      <c r="Q1944" s="79"/>
      <c r="R1944" s="79"/>
      <c r="S1944" s="79"/>
      <c r="T1944" s="79"/>
      <c r="U1944" s="79"/>
      <c r="V1944" s="79"/>
      <c r="W1944" s="79"/>
      <c r="X1944" s="79"/>
      <c r="Y1944" s="79"/>
      <c r="Z1944" s="79"/>
      <c r="AA1944" s="79"/>
      <c r="AB1944" s="79"/>
      <c r="AC1944" s="79"/>
      <c r="AD1944" s="79"/>
      <c r="AE1944" s="79"/>
      <c r="AF1944" s="79"/>
      <c r="AG1944" s="79"/>
      <c r="AH1944" s="79"/>
      <c r="AI1944" s="79"/>
      <c r="AJ1944" s="79"/>
      <c r="AK1944" s="79"/>
      <c r="AL1944" s="79"/>
      <c r="AM1944" s="79"/>
      <c r="AN1944" s="79"/>
      <c r="AO1944" s="79"/>
      <c r="AP1944" s="79"/>
      <c r="AQ1944" s="79"/>
    </row>
    <row r="1945" spans="13:43" x14ac:dyDescent="0.25">
      <c r="M1945" s="79"/>
      <c r="N1945" s="79"/>
      <c r="O1945" s="79"/>
      <c r="P1945" s="79"/>
      <c r="Q1945" s="79"/>
      <c r="R1945" s="79"/>
      <c r="S1945" s="79"/>
      <c r="T1945" s="79"/>
      <c r="U1945" s="79"/>
      <c r="V1945" s="79"/>
      <c r="W1945" s="79"/>
      <c r="X1945" s="79"/>
      <c r="Y1945" s="79"/>
      <c r="Z1945" s="79"/>
      <c r="AA1945" s="79"/>
      <c r="AB1945" s="79"/>
      <c r="AC1945" s="79"/>
      <c r="AD1945" s="79"/>
      <c r="AE1945" s="79"/>
      <c r="AF1945" s="79"/>
      <c r="AG1945" s="79"/>
      <c r="AH1945" s="79"/>
      <c r="AI1945" s="79"/>
      <c r="AJ1945" s="79"/>
      <c r="AK1945" s="79"/>
      <c r="AL1945" s="79"/>
      <c r="AM1945" s="79"/>
      <c r="AN1945" s="79"/>
      <c r="AO1945" s="79"/>
      <c r="AP1945" s="79"/>
      <c r="AQ1945" s="79"/>
    </row>
    <row r="1946" spans="13:43" x14ac:dyDescent="0.25">
      <c r="M1946" s="79"/>
      <c r="N1946" s="79"/>
      <c r="O1946" s="79"/>
      <c r="P1946" s="79"/>
      <c r="Q1946" s="79"/>
      <c r="R1946" s="79"/>
      <c r="S1946" s="79"/>
      <c r="T1946" s="79"/>
      <c r="U1946" s="79"/>
      <c r="V1946" s="79"/>
      <c r="W1946" s="79"/>
      <c r="X1946" s="79"/>
      <c r="Y1946" s="79"/>
      <c r="Z1946" s="79"/>
      <c r="AA1946" s="79"/>
      <c r="AB1946" s="79"/>
      <c r="AC1946" s="79"/>
      <c r="AD1946" s="79"/>
      <c r="AE1946" s="79"/>
      <c r="AF1946" s="79"/>
      <c r="AG1946" s="79"/>
      <c r="AH1946" s="79"/>
      <c r="AI1946" s="79"/>
      <c r="AJ1946" s="79"/>
      <c r="AK1946" s="79"/>
      <c r="AL1946" s="79"/>
      <c r="AM1946" s="79"/>
      <c r="AN1946" s="79"/>
      <c r="AO1946" s="79"/>
      <c r="AP1946" s="79"/>
      <c r="AQ1946" s="79"/>
    </row>
    <row r="1947" spans="13:43" x14ac:dyDescent="0.25">
      <c r="M1947" s="79"/>
      <c r="N1947" s="79"/>
      <c r="O1947" s="79"/>
      <c r="P1947" s="79"/>
      <c r="Q1947" s="79"/>
      <c r="R1947" s="79"/>
      <c r="S1947" s="79"/>
      <c r="T1947" s="79"/>
      <c r="U1947" s="79"/>
      <c r="V1947" s="79"/>
      <c r="W1947" s="79"/>
      <c r="X1947" s="79"/>
      <c r="Y1947" s="79"/>
      <c r="Z1947" s="79"/>
      <c r="AA1947" s="79"/>
      <c r="AB1947" s="79"/>
      <c r="AC1947" s="79"/>
      <c r="AD1947" s="79"/>
      <c r="AE1947" s="79"/>
      <c r="AF1947" s="79"/>
      <c r="AG1947" s="79"/>
      <c r="AH1947" s="79"/>
      <c r="AI1947" s="79"/>
      <c r="AJ1947" s="79"/>
      <c r="AK1947" s="79"/>
      <c r="AL1947" s="79"/>
      <c r="AM1947" s="79"/>
      <c r="AN1947" s="79"/>
      <c r="AO1947" s="79"/>
      <c r="AP1947" s="79"/>
      <c r="AQ1947" s="79"/>
    </row>
    <row r="1948" spans="13:43" x14ac:dyDescent="0.25">
      <c r="M1948" s="79"/>
      <c r="N1948" s="79"/>
      <c r="O1948" s="79"/>
      <c r="P1948" s="79"/>
      <c r="Q1948" s="79"/>
      <c r="R1948" s="79"/>
      <c r="S1948" s="79"/>
      <c r="T1948" s="79"/>
      <c r="U1948" s="79"/>
      <c r="V1948" s="79"/>
      <c r="W1948" s="79"/>
      <c r="X1948" s="79"/>
      <c r="Y1948" s="79"/>
      <c r="Z1948" s="79"/>
      <c r="AA1948" s="79"/>
      <c r="AB1948" s="79"/>
      <c r="AC1948" s="79"/>
      <c r="AD1948" s="79"/>
      <c r="AE1948" s="79"/>
      <c r="AF1948" s="79"/>
      <c r="AG1948" s="79"/>
      <c r="AH1948" s="79"/>
      <c r="AI1948" s="79"/>
      <c r="AJ1948" s="79"/>
      <c r="AK1948" s="79"/>
      <c r="AL1948" s="79"/>
      <c r="AM1948" s="79"/>
      <c r="AN1948" s="79"/>
      <c r="AO1948" s="79"/>
      <c r="AP1948" s="79"/>
      <c r="AQ1948" s="79"/>
    </row>
    <row r="1949" spans="13:43" x14ac:dyDescent="0.25">
      <c r="M1949" s="79"/>
      <c r="N1949" s="79"/>
      <c r="O1949" s="79"/>
      <c r="P1949" s="79"/>
      <c r="Q1949" s="79"/>
      <c r="R1949" s="79"/>
      <c r="S1949" s="79"/>
      <c r="T1949" s="79"/>
      <c r="U1949" s="79"/>
      <c r="V1949" s="79"/>
      <c r="W1949" s="79"/>
      <c r="X1949" s="79"/>
      <c r="Y1949" s="79"/>
      <c r="Z1949" s="79"/>
      <c r="AA1949" s="79"/>
      <c r="AB1949" s="79"/>
      <c r="AC1949" s="79"/>
      <c r="AD1949" s="79"/>
      <c r="AE1949" s="79"/>
      <c r="AF1949" s="79"/>
      <c r="AG1949" s="79"/>
      <c r="AH1949" s="79"/>
      <c r="AI1949" s="79"/>
      <c r="AJ1949" s="79"/>
      <c r="AK1949" s="79"/>
      <c r="AL1949" s="79"/>
      <c r="AM1949" s="79"/>
      <c r="AN1949" s="79"/>
      <c r="AO1949" s="79"/>
      <c r="AP1949" s="79"/>
      <c r="AQ1949" s="79"/>
    </row>
    <row r="1950" spans="13:43" x14ac:dyDescent="0.25">
      <c r="M1950" s="79"/>
      <c r="N1950" s="79"/>
      <c r="O1950" s="79"/>
      <c r="P1950" s="79"/>
      <c r="Q1950" s="79"/>
      <c r="R1950" s="79"/>
      <c r="S1950" s="79"/>
      <c r="T1950" s="79"/>
      <c r="U1950" s="79"/>
      <c r="V1950" s="79"/>
      <c r="W1950" s="79"/>
      <c r="X1950" s="79"/>
      <c r="Y1950" s="79"/>
      <c r="Z1950" s="79"/>
      <c r="AA1950" s="79"/>
      <c r="AB1950" s="79"/>
      <c r="AC1950" s="79"/>
      <c r="AD1950" s="79"/>
      <c r="AE1950" s="79"/>
      <c r="AF1950" s="79"/>
      <c r="AG1950" s="79"/>
      <c r="AH1950" s="79"/>
      <c r="AI1950" s="79"/>
      <c r="AJ1950" s="79"/>
      <c r="AK1950" s="79"/>
      <c r="AL1950" s="79"/>
      <c r="AM1950" s="79"/>
      <c r="AN1950" s="79"/>
      <c r="AO1950" s="79"/>
      <c r="AP1950" s="79"/>
      <c r="AQ1950" s="79"/>
    </row>
    <row r="1951" spans="13:43" x14ac:dyDescent="0.25">
      <c r="M1951" s="79"/>
      <c r="N1951" s="79"/>
      <c r="O1951" s="79"/>
      <c r="P1951" s="79"/>
      <c r="Q1951" s="79"/>
      <c r="R1951" s="79"/>
      <c r="S1951" s="79"/>
      <c r="T1951" s="79"/>
      <c r="U1951" s="79"/>
      <c r="V1951" s="79"/>
      <c r="W1951" s="79"/>
      <c r="X1951" s="79"/>
      <c r="Y1951" s="79"/>
      <c r="Z1951" s="79"/>
      <c r="AA1951" s="79"/>
      <c r="AB1951" s="79"/>
      <c r="AC1951" s="79"/>
      <c r="AD1951" s="79"/>
      <c r="AE1951" s="79"/>
      <c r="AF1951" s="79"/>
      <c r="AG1951" s="79"/>
      <c r="AH1951" s="79"/>
      <c r="AI1951" s="79"/>
      <c r="AJ1951" s="79"/>
      <c r="AK1951" s="79"/>
      <c r="AL1951" s="79"/>
      <c r="AM1951" s="79"/>
      <c r="AN1951" s="79"/>
      <c r="AO1951" s="79"/>
      <c r="AP1951" s="79"/>
      <c r="AQ1951" s="79"/>
    </row>
    <row r="1952" spans="13:43" x14ac:dyDescent="0.25">
      <c r="M1952" s="79"/>
      <c r="N1952" s="79"/>
      <c r="O1952" s="79"/>
      <c r="P1952" s="79"/>
      <c r="Q1952" s="79"/>
      <c r="R1952" s="79"/>
      <c r="S1952" s="79"/>
      <c r="T1952" s="79"/>
      <c r="U1952" s="79"/>
      <c r="V1952" s="79"/>
      <c r="W1952" s="79"/>
      <c r="X1952" s="79"/>
      <c r="Y1952" s="79"/>
      <c r="Z1952" s="79"/>
      <c r="AA1952" s="79"/>
      <c r="AB1952" s="79"/>
      <c r="AC1952" s="79"/>
      <c r="AD1952" s="79"/>
      <c r="AE1952" s="79"/>
      <c r="AF1952" s="79"/>
      <c r="AG1952" s="79"/>
      <c r="AH1952" s="79"/>
      <c r="AI1952" s="79"/>
      <c r="AJ1952" s="79"/>
      <c r="AK1952" s="79"/>
      <c r="AL1952" s="79"/>
      <c r="AM1952" s="79"/>
      <c r="AN1952" s="79"/>
      <c r="AO1952" s="79"/>
      <c r="AP1952" s="79"/>
      <c r="AQ1952" s="79"/>
    </row>
    <row r="1953" spans="13:43" x14ac:dyDescent="0.25">
      <c r="M1953" s="79"/>
      <c r="N1953" s="79"/>
      <c r="O1953" s="79"/>
      <c r="P1953" s="79"/>
      <c r="Q1953" s="79"/>
      <c r="R1953" s="79"/>
      <c r="S1953" s="79"/>
      <c r="T1953" s="79"/>
      <c r="U1953" s="79"/>
      <c r="V1953" s="79"/>
      <c r="W1953" s="79"/>
      <c r="X1953" s="79"/>
      <c r="Y1953" s="79"/>
      <c r="Z1953" s="79"/>
      <c r="AA1953" s="79"/>
      <c r="AB1953" s="79"/>
      <c r="AC1953" s="79"/>
      <c r="AD1953" s="79"/>
      <c r="AE1953" s="79"/>
      <c r="AF1953" s="79"/>
      <c r="AG1953" s="79"/>
      <c r="AH1953" s="79"/>
      <c r="AI1953" s="79"/>
      <c r="AJ1953" s="79"/>
      <c r="AK1953" s="79"/>
      <c r="AL1953" s="79"/>
      <c r="AM1953" s="79"/>
      <c r="AN1953" s="79"/>
      <c r="AO1953" s="79"/>
      <c r="AP1953" s="79"/>
      <c r="AQ1953" s="79"/>
    </row>
    <row r="1954" spans="13:43" x14ac:dyDescent="0.25">
      <c r="M1954" s="79"/>
      <c r="N1954" s="79"/>
      <c r="O1954" s="79"/>
      <c r="P1954" s="79"/>
      <c r="Q1954" s="79"/>
      <c r="R1954" s="79"/>
      <c r="S1954" s="79"/>
      <c r="T1954" s="79"/>
      <c r="U1954" s="79"/>
      <c r="V1954" s="79"/>
      <c r="W1954" s="79"/>
      <c r="X1954" s="79"/>
      <c r="Y1954" s="79"/>
      <c r="Z1954" s="79"/>
      <c r="AA1954" s="79"/>
      <c r="AB1954" s="79"/>
      <c r="AC1954" s="79"/>
      <c r="AD1954" s="79"/>
      <c r="AE1954" s="79"/>
      <c r="AF1954" s="79"/>
      <c r="AG1954" s="79"/>
      <c r="AH1954" s="79"/>
      <c r="AI1954" s="79"/>
      <c r="AJ1954" s="79"/>
      <c r="AK1954" s="79"/>
      <c r="AL1954" s="79"/>
      <c r="AM1954" s="79"/>
      <c r="AN1954" s="79"/>
      <c r="AO1954" s="79"/>
      <c r="AP1954" s="79"/>
      <c r="AQ1954" s="79"/>
    </row>
    <row r="1955" spans="13:43" x14ac:dyDescent="0.25">
      <c r="M1955" s="79"/>
      <c r="N1955" s="79"/>
      <c r="O1955" s="79"/>
      <c r="P1955" s="79"/>
      <c r="Q1955" s="79"/>
      <c r="R1955" s="79"/>
      <c r="S1955" s="79"/>
      <c r="T1955" s="79"/>
      <c r="U1955" s="79"/>
      <c r="V1955" s="79"/>
      <c r="W1955" s="79"/>
      <c r="X1955" s="79"/>
      <c r="Y1955" s="79"/>
      <c r="Z1955" s="79"/>
      <c r="AA1955" s="79"/>
      <c r="AB1955" s="79"/>
      <c r="AC1955" s="79"/>
      <c r="AD1955" s="79"/>
      <c r="AE1955" s="79"/>
      <c r="AF1955" s="79"/>
      <c r="AG1955" s="79"/>
      <c r="AH1955" s="79"/>
      <c r="AI1955" s="79"/>
      <c r="AJ1955" s="79"/>
      <c r="AK1955" s="79"/>
      <c r="AL1955" s="79"/>
      <c r="AM1955" s="79"/>
      <c r="AN1955" s="79"/>
      <c r="AO1955" s="79"/>
      <c r="AP1955" s="79"/>
      <c r="AQ1955" s="79"/>
    </row>
    <row r="1956" spans="13:43" x14ac:dyDescent="0.25">
      <c r="M1956" s="79"/>
      <c r="N1956" s="79"/>
      <c r="O1956" s="79"/>
      <c r="P1956" s="79"/>
      <c r="Q1956" s="79"/>
      <c r="R1956" s="79"/>
      <c r="S1956" s="79"/>
      <c r="T1956" s="79"/>
      <c r="U1956" s="79"/>
      <c r="V1956" s="79"/>
      <c r="W1956" s="79"/>
      <c r="X1956" s="79"/>
      <c r="Y1956" s="79"/>
      <c r="Z1956" s="79"/>
      <c r="AA1956" s="79"/>
      <c r="AB1956" s="79"/>
      <c r="AC1956" s="79"/>
      <c r="AD1956" s="79"/>
      <c r="AE1956" s="79"/>
      <c r="AF1956" s="79"/>
      <c r="AG1956" s="79"/>
      <c r="AH1956" s="79"/>
      <c r="AI1956" s="79"/>
      <c r="AJ1956" s="79"/>
      <c r="AK1956" s="79"/>
      <c r="AL1956" s="79"/>
      <c r="AM1956" s="79"/>
      <c r="AN1956" s="79"/>
      <c r="AO1956" s="79"/>
      <c r="AP1956" s="79"/>
      <c r="AQ1956" s="79"/>
    </row>
    <row r="1957" spans="13:43" x14ac:dyDescent="0.25">
      <c r="M1957" s="79"/>
      <c r="N1957" s="79"/>
      <c r="O1957" s="79"/>
      <c r="P1957" s="79"/>
      <c r="Q1957" s="79"/>
      <c r="R1957" s="79"/>
      <c r="S1957" s="79"/>
      <c r="T1957" s="79"/>
      <c r="U1957" s="79"/>
      <c r="V1957" s="79"/>
      <c r="W1957" s="79"/>
      <c r="X1957" s="79"/>
      <c r="Y1957" s="79"/>
      <c r="Z1957" s="79"/>
      <c r="AA1957" s="79"/>
      <c r="AB1957" s="79"/>
      <c r="AC1957" s="79"/>
      <c r="AD1957" s="79"/>
      <c r="AE1957" s="79"/>
      <c r="AF1957" s="79"/>
      <c r="AG1957" s="79"/>
      <c r="AH1957" s="79"/>
      <c r="AI1957" s="79"/>
      <c r="AJ1957" s="79"/>
      <c r="AK1957" s="79"/>
      <c r="AL1957" s="79"/>
      <c r="AM1957" s="79"/>
      <c r="AN1957" s="79"/>
      <c r="AO1957" s="79"/>
      <c r="AP1957" s="79"/>
      <c r="AQ1957" s="79"/>
    </row>
    <row r="1958" spans="13:43" x14ac:dyDescent="0.25">
      <c r="M1958" s="79"/>
      <c r="N1958" s="79"/>
      <c r="O1958" s="79"/>
      <c r="P1958" s="79"/>
      <c r="Q1958" s="79"/>
      <c r="R1958" s="79"/>
      <c r="S1958" s="79"/>
      <c r="T1958" s="79"/>
      <c r="U1958" s="79"/>
      <c r="V1958" s="79"/>
      <c r="W1958" s="79"/>
      <c r="X1958" s="79"/>
      <c r="Y1958" s="79"/>
      <c r="Z1958" s="79"/>
      <c r="AA1958" s="79"/>
      <c r="AB1958" s="79"/>
      <c r="AC1958" s="79"/>
      <c r="AD1958" s="79"/>
      <c r="AE1958" s="79"/>
      <c r="AF1958" s="79"/>
      <c r="AG1958" s="79"/>
      <c r="AH1958" s="79"/>
      <c r="AI1958" s="79"/>
      <c r="AJ1958" s="79"/>
      <c r="AK1958" s="79"/>
      <c r="AL1958" s="79"/>
      <c r="AM1958" s="79"/>
      <c r="AN1958" s="79"/>
      <c r="AO1958" s="79"/>
      <c r="AP1958" s="79"/>
      <c r="AQ1958" s="79"/>
    </row>
    <row r="1959" spans="13:43" x14ac:dyDescent="0.25">
      <c r="M1959" s="79"/>
      <c r="N1959" s="79"/>
      <c r="O1959" s="79"/>
      <c r="P1959" s="79"/>
      <c r="Q1959" s="79"/>
      <c r="R1959" s="79"/>
      <c r="S1959" s="79"/>
      <c r="T1959" s="79"/>
      <c r="U1959" s="79"/>
      <c r="V1959" s="79"/>
      <c r="W1959" s="79"/>
      <c r="X1959" s="79"/>
      <c r="Y1959" s="79"/>
      <c r="Z1959" s="79"/>
      <c r="AA1959" s="79"/>
      <c r="AB1959" s="79"/>
      <c r="AC1959" s="79"/>
      <c r="AD1959" s="79"/>
      <c r="AE1959" s="79"/>
      <c r="AF1959" s="79"/>
      <c r="AG1959" s="79"/>
      <c r="AH1959" s="79"/>
      <c r="AI1959" s="79"/>
      <c r="AJ1959" s="79"/>
      <c r="AK1959" s="79"/>
      <c r="AL1959" s="79"/>
      <c r="AM1959" s="79"/>
      <c r="AN1959" s="79"/>
      <c r="AO1959" s="79"/>
      <c r="AP1959" s="79"/>
      <c r="AQ1959" s="79"/>
    </row>
    <row r="1960" spans="13:43" x14ac:dyDescent="0.25">
      <c r="M1960" s="79"/>
      <c r="N1960" s="79"/>
      <c r="O1960" s="79"/>
      <c r="P1960" s="79"/>
      <c r="Q1960" s="79"/>
      <c r="R1960" s="79"/>
      <c r="S1960" s="79"/>
      <c r="T1960" s="79"/>
      <c r="U1960" s="79"/>
      <c r="V1960" s="79"/>
      <c r="W1960" s="79"/>
      <c r="X1960" s="79"/>
      <c r="Y1960" s="79"/>
      <c r="Z1960" s="79"/>
      <c r="AA1960" s="79"/>
      <c r="AB1960" s="79"/>
      <c r="AC1960" s="79"/>
      <c r="AD1960" s="79"/>
      <c r="AE1960" s="79"/>
      <c r="AF1960" s="79"/>
      <c r="AG1960" s="79"/>
      <c r="AH1960" s="79"/>
      <c r="AI1960" s="79"/>
      <c r="AJ1960" s="79"/>
      <c r="AK1960" s="79"/>
      <c r="AL1960" s="79"/>
      <c r="AM1960" s="79"/>
      <c r="AN1960" s="79"/>
      <c r="AO1960" s="79"/>
      <c r="AP1960" s="79"/>
      <c r="AQ1960" s="79"/>
    </row>
    <row r="1961" spans="13:43" x14ac:dyDescent="0.25">
      <c r="M1961" s="79"/>
      <c r="N1961" s="79"/>
      <c r="O1961" s="79"/>
      <c r="P1961" s="79"/>
      <c r="Q1961" s="79"/>
      <c r="R1961" s="79"/>
      <c r="S1961" s="79"/>
      <c r="T1961" s="79"/>
      <c r="U1961" s="79"/>
      <c r="V1961" s="79"/>
      <c r="W1961" s="79"/>
      <c r="X1961" s="79"/>
      <c r="Y1961" s="79"/>
      <c r="Z1961" s="79"/>
      <c r="AA1961" s="79"/>
      <c r="AB1961" s="79"/>
      <c r="AC1961" s="79"/>
      <c r="AD1961" s="79"/>
      <c r="AE1961" s="79"/>
      <c r="AF1961" s="79"/>
      <c r="AG1961" s="79"/>
      <c r="AH1961" s="79"/>
      <c r="AI1961" s="79"/>
      <c r="AJ1961" s="79"/>
      <c r="AK1961" s="79"/>
      <c r="AL1961" s="79"/>
      <c r="AM1961" s="79"/>
      <c r="AN1961" s="79"/>
      <c r="AO1961" s="79"/>
      <c r="AP1961" s="79"/>
      <c r="AQ1961" s="79"/>
    </row>
    <row r="1962" spans="13:43" x14ac:dyDescent="0.25">
      <c r="M1962" s="79"/>
      <c r="N1962" s="79"/>
      <c r="O1962" s="79"/>
      <c r="P1962" s="79"/>
      <c r="Q1962" s="79"/>
      <c r="R1962" s="79"/>
      <c r="S1962" s="79"/>
      <c r="T1962" s="79"/>
      <c r="U1962" s="79"/>
      <c r="V1962" s="79"/>
      <c r="W1962" s="79"/>
      <c r="X1962" s="79"/>
      <c r="Y1962" s="79"/>
      <c r="Z1962" s="79"/>
      <c r="AA1962" s="79"/>
      <c r="AB1962" s="79"/>
      <c r="AC1962" s="79"/>
      <c r="AD1962" s="79"/>
      <c r="AE1962" s="79"/>
      <c r="AF1962" s="79"/>
      <c r="AG1962" s="79"/>
      <c r="AH1962" s="79"/>
      <c r="AI1962" s="79"/>
      <c r="AJ1962" s="79"/>
      <c r="AK1962" s="79"/>
      <c r="AL1962" s="79"/>
      <c r="AM1962" s="79"/>
      <c r="AN1962" s="79"/>
      <c r="AO1962" s="79"/>
      <c r="AP1962" s="79"/>
      <c r="AQ1962" s="79"/>
    </row>
    <row r="1963" spans="13:43" x14ac:dyDescent="0.25">
      <c r="M1963" s="79"/>
      <c r="N1963" s="79"/>
      <c r="O1963" s="79"/>
      <c r="P1963" s="79"/>
      <c r="Q1963" s="79"/>
      <c r="R1963" s="79"/>
      <c r="S1963" s="79"/>
      <c r="T1963" s="79"/>
      <c r="U1963" s="79"/>
      <c r="V1963" s="79"/>
      <c r="W1963" s="79"/>
      <c r="X1963" s="79"/>
      <c r="Y1963" s="79"/>
      <c r="Z1963" s="79"/>
      <c r="AA1963" s="79"/>
      <c r="AB1963" s="79"/>
      <c r="AC1963" s="79"/>
      <c r="AD1963" s="79"/>
      <c r="AE1963" s="79"/>
      <c r="AF1963" s="79"/>
      <c r="AG1963" s="79"/>
      <c r="AH1963" s="79"/>
      <c r="AI1963" s="79"/>
      <c r="AJ1963" s="79"/>
      <c r="AK1963" s="79"/>
      <c r="AL1963" s="79"/>
      <c r="AM1963" s="79"/>
      <c r="AN1963" s="79"/>
      <c r="AO1963" s="79"/>
      <c r="AP1963" s="79"/>
      <c r="AQ1963" s="79"/>
    </row>
    <row r="1964" spans="13:43" x14ac:dyDescent="0.25">
      <c r="M1964" s="79"/>
      <c r="N1964" s="79"/>
      <c r="O1964" s="79"/>
      <c r="P1964" s="79"/>
      <c r="Q1964" s="79"/>
      <c r="R1964" s="79"/>
      <c r="S1964" s="79"/>
      <c r="T1964" s="79"/>
      <c r="U1964" s="79"/>
      <c r="V1964" s="79"/>
      <c r="W1964" s="79"/>
      <c r="X1964" s="79"/>
      <c r="Y1964" s="79"/>
      <c r="Z1964" s="79"/>
      <c r="AA1964" s="79"/>
      <c r="AB1964" s="79"/>
      <c r="AC1964" s="79"/>
      <c r="AD1964" s="79"/>
      <c r="AE1964" s="79"/>
      <c r="AF1964" s="79"/>
      <c r="AG1964" s="79"/>
      <c r="AH1964" s="79"/>
      <c r="AI1964" s="79"/>
      <c r="AJ1964" s="79"/>
      <c r="AK1964" s="79"/>
      <c r="AL1964" s="79"/>
      <c r="AM1964" s="79"/>
      <c r="AN1964" s="79"/>
      <c r="AO1964" s="79"/>
      <c r="AP1964" s="79"/>
      <c r="AQ1964" s="79"/>
    </row>
    <row r="1965" spans="13:43" x14ac:dyDescent="0.25">
      <c r="M1965" s="79"/>
      <c r="N1965" s="79"/>
      <c r="O1965" s="79"/>
      <c r="P1965" s="79"/>
      <c r="Q1965" s="79"/>
      <c r="R1965" s="79"/>
      <c r="S1965" s="79"/>
      <c r="T1965" s="79"/>
      <c r="U1965" s="79"/>
      <c r="V1965" s="79"/>
      <c r="W1965" s="79"/>
      <c r="X1965" s="79"/>
      <c r="Y1965" s="79"/>
      <c r="Z1965" s="79"/>
      <c r="AA1965" s="79"/>
      <c r="AB1965" s="79"/>
      <c r="AC1965" s="79"/>
      <c r="AD1965" s="79"/>
      <c r="AE1965" s="79"/>
      <c r="AF1965" s="79"/>
      <c r="AG1965" s="79"/>
      <c r="AH1965" s="79"/>
      <c r="AI1965" s="79"/>
      <c r="AJ1965" s="79"/>
      <c r="AK1965" s="79"/>
      <c r="AL1965" s="79"/>
      <c r="AM1965" s="79"/>
      <c r="AN1965" s="79"/>
      <c r="AO1965" s="79"/>
      <c r="AP1965" s="79"/>
      <c r="AQ1965" s="79"/>
    </row>
    <row r="1966" spans="13:43" x14ac:dyDescent="0.25">
      <c r="M1966" s="79"/>
      <c r="N1966" s="79"/>
      <c r="O1966" s="79"/>
      <c r="P1966" s="79"/>
      <c r="Q1966" s="79"/>
      <c r="R1966" s="79"/>
      <c r="S1966" s="79"/>
      <c r="T1966" s="79"/>
      <c r="U1966" s="79"/>
      <c r="V1966" s="79"/>
      <c r="W1966" s="79"/>
      <c r="X1966" s="79"/>
      <c r="Y1966" s="79"/>
      <c r="Z1966" s="79"/>
      <c r="AA1966" s="79"/>
      <c r="AB1966" s="79"/>
      <c r="AC1966" s="79"/>
      <c r="AD1966" s="79"/>
      <c r="AE1966" s="79"/>
      <c r="AF1966" s="79"/>
      <c r="AG1966" s="79"/>
      <c r="AH1966" s="79"/>
      <c r="AI1966" s="79"/>
      <c r="AJ1966" s="79"/>
      <c r="AK1966" s="79"/>
      <c r="AL1966" s="79"/>
      <c r="AM1966" s="79"/>
      <c r="AN1966" s="79"/>
      <c r="AO1966" s="79"/>
      <c r="AP1966" s="79"/>
      <c r="AQ1966" s="79"/>
    </row>
    <row r="1967" spans="13:43" x14ac:dyDescent="0.25">
      <c r="M1967" s="79"/>
      <c r="N1967" s="79"/>
      <c r="O1967" s="79"/>
      <c r="P1967" s="79"/>
      <c r="Q1967" s="79"/>
      <c r="R1967" s="79"/>
      <c r="S1967" s="79"/>
      <c r="T1967" s="79"/>
      <c r="U1967" s="79"/>
      <c r="V1967" s="79"/>
      <c r="W1967" s="79"/>
      <c r="X1967" s="79"/>
      <c r="Y1967" s="79"/>
      <c r="Z1967" s="79"/>
      <c r="AA1967" s="79"/>
      <c r="AB1967" s="79"/>
      <c r="AC1967" s="79"/>
      <c r="AD1967" s="79"/>
      <c r="AE1967" s="79"/>
      <c r="AF1967" s="79"/>
      <c r="AG1967" s="79"/>
      <c r="AH1967" s="79"/>
      <c r="AI1967" s="79"/>
      <c r="AJ1967" s="79"/>
      <c r="AK1967" s="79"/>
      <c r="AL1967" s="79"/>
      <c r="AM1967" s="79"/>
      <c r="AN1967" s="79"/>
      <c r="AO1967" s="79"/>
      <c r="AP1967" s="79"/>
      <c r="AQ1967" s="79"/>
    </row>
    <row r="1968" spans="13:43" x14ac:dyDescent="0.25">
      <c r="M1968" s="79"/>
      <c r="N1968" s="79"/>
      <c r="O1968" s="79"/>
      <c r="P1968" s="79"/>
      <c r="Q1968" s="79"/>
      <c r="R1968" s="79"/>
      <c r="S1968" s="79"/>
      <c r="T1968" s="79"/>
      <c r="U1968" s="79"/>
      <c r="V1968" s="79"/>
      <c r="W1968" s="79"/>
      <c r="X1968" s="79"/>
      <c r="Y1968" s="79"/>
      <c r="Z1968" s="79"/>
      <c r="AA1968" s="79"/>
      <c r="AB1968" s="79"/>
      <c r="AC1968" s="79"/>
      <c r="AD1968" s="79"/>
      <c r="AE1968" s="79"/>
      <c r="AF1968" s="79"/>
      <c r="AG1968" s="79"/>
      <c r="AH1968" s="79"/>
      <c r="AI1968" s="79"/>
      <c r="AJ1968" s="79"/>
      <c r="AK1968" s="79"/>
      <c r="AL1968" s="79"/>
      <c r="AM1968" s="79"/>
      <c r="AN1968" s="79"/>
      <c r="AO1968" s="79"/>
      <c r="AP1968" s="79"/>
      <c r="AQ1968" s="79"/>
    </row>
    <row r="1969" spans="13:43" x14ac:dyDescent="0.25">
      <c r="M1969" s="79"/>
      <c r="N1969" s="79"/>
      <c r="O1969" s="79"/>
      <c r="P1969" s="79"/>
      <c r="Q1969" s="79"/>
      <c r="R1969" s="79"/>
      <c r="S1969" s="79"/>
      <c r="T1969" s="79"/>
      <c r="U1969" s="79"/>
      <c r="V1969" s="79"/>
      <c r="W1969" s="79"/>
      <c r="X1969" s="79"/>
      <c r="Y1969" s="79"/>
      <c r="Z1969" s="79"/>
      <c r="AA1969" s="79"/>
      <c r="AB1969" s="79"/>
      <c r="AC1969" s="79"/>
      <c r="AD1969" s="79"/>
      <c r="AE1969" s="79"/>
      <c r="AF1969" s="79"/>
      <c r="AG1969" s="79"/>
      <c r="AH1969" s="79"/>
      <c r="AI1969" s="79"/>
      <c r="AJ1969" s="79"/>
      <c r="AK1969" s="79"/>
      <c r="AL1969" s="79"/>
      <c r="AM1969" s="79"/>
      <c r="AN1969" s="79"/>
      <c r="AO1969" s="79"/>
      <c r="AP1969" s="79"/>
      <c r="AQ1969" s="79"/>
    </row>
    <row r="1970" spans="13:43" x14ac:dyDescent="0.25">
      <c r="M1970" s="79"/>
      <c r="N1970" s="79"/>
      <c r="O1970" s="79"/>
      <c r="P1970" s="79"/>
      <c r="Q1970" s="79"/>
      <c r="R1970" s="79"/>
      <c r="S1970" s="79"/>
      <c r="T1970" s="79"/>
      <c r="U1970" s="79"/>
      <c r="V1970" s="79"/>
      <c r="W1970" s="79"/>
      <c r="X1970" s="79"/>
      <c r="Y1970" s="79"/>
      <c r="Z1970" s="79"/>
      <c r="AA1970" s="79"/>
      <c r="AB1970" s="79"/>
      <c r="AC1970" s="79"/>
      <c r="AD1970" s="79"/>
      <c r="AE1970" s="79"/>
      <c r="AF1970" s="79"/>
      <c r="AG1970" s="79"/>
      <c r="AH1970" s="79"/>
      <c r="AI1970" s="79"/>
      <c r="AJ1970" s="79"/>
      <c r="AK1970" s="79"/>
      <c r="AL1970" s="79"/>
      <c r="AM1970" s="79"/>
      <c r="AN1970" s="79"/>
      <c r="AO1970" s="79"/>
      <c r="AP1970" s="79"/>
      <c r="AQ1970" s="79"/>
    </row>
    <row r="1971" spans="13:43" x14ac:dyDescent="0.25">
      <c r="M1971" s="79"/>
      <c r="N1971" s="79"/>
      <c r="O1971" s="79"/>
      <c r="P1971" s="79"/>
      <c r="Q1971" s="79"/>
      <c r="R1971" s="79"/>
      <c r="S1971" s="79"/>
      <c r="T1971" s="79"/>
      <c r="U1971" s="79"/>
      <c r="V1971" s="79"/>
      <c r="W1971" s="79"/>
      <c r="X1971" s="79"/>
      <c r="Y1971" s="79"/>
      <c r="Z1971" s="79"/>
      <c r="AA1971" s="79"/>
      <c r="AB1971" s="79"/>
      <c r="AC1971" s="79"/>
      <c r="AD1971" s="79"/>
      <c r="AE1971" s="79"/>
      <c r="AF1971" s="79"/>
      <c r="AG1971" s="79"/>
      <c r="AH1971" s="79"/>
      <c r="AI1971" s="79"/>
      <c r="AJ1971" s="79"/>
      <c r="AK1971" s="79"/>
      <c r="AL1971" s="79"/>
      <c r="AM1971" s="79"/>
      <c r="AN1971" s="79"/>
      <c r="AO1971" s="79"/>
      <c r="AP1971" s="79"/>
      <c r="AQ1971" s="79"/>
    </row>
    <row r="1972" spans="13:43" x14ac:dyDescent="0.25">
      <c r="M1972" s="79"/>
      <c r="N1972" s="79"/>
      <c r="O1972" s="79"/>
      <c r="P1972" s="79"/>
      <c r="Q1972" s="79"/>
      <c r="R1972" s="79"/>
      <c r="S1972" s="79"/>
      <c r="T1972" s="79"/>
      <c r="U1972" s="79"/>
      <c r="V1972" s="79"/>
      <c r="W1972" s="79"/>
      <c r="X1972" s="79"/>
      <c r="Y1972" s="79"/>
      <c r="Z1972" s="79"/>
      <c r="AA1972" s="79"/>
      <c r="AB1972" s="79"/>
      <c r="AC1972" s="79"/>
      <c r="AD1972" s="79"/>
      <c r="AE1972" s="79"/>
      <c r="AF1972" s="79"/>
      <c r="AG1972" s="79"/>
      <c r="AH1972" s="79"/>
      <c r="AI1972" s="79"/>
      <c r="AJ1972" s="79"/>
      <c r="AK1972" s="79"/>
      <c r="AL1972" s="79"/>
      <c r="AM1972" s="79"/>
      <c r="AN1972" s="79"/>
      <c r="AO1972" s="79"/>
      <c r="AP1972" s="79"/>
      <c r="AQ1972" s="79"/>
    </row>
    <row r="1973" spans="13:43" x14ac:dyDescent="0.25">
      <c r="M1973" s="79"/>
      <c r="N1973" s="79"/>
      <c r="O1973" s="79"/>
      <c r="P1973" s="79"/>
      <c r="Q1973" s="79"/>
      <c r="R1973" s="79"/>
      <c r="S1973" s="79"/>
      <c r="T1973" s="79"/>
      <c r="U1973" s="79"/>
      <c r="V1973" s="79"/>
      <c r="W1973" s="79"/>
      <c r="X1973" s="79"/>
      <c r="Y1973" s="79"/>
      <c r="Z1973" s="79"/>
      <c r="AA1973" s="79"/>
      <c r="AB1973" s="79"/>
      <c r="AC1973" s="79"/>
      <c r="AD1973" s="79"/>
      <c r="AE1973" s="79"/>
      <c r="AF1973" s="79"/>
      <c r="AG1973" s="79"/>
      <c r="AH1973" s="79"/>
      <c r="AI1973" s="79"/>
      <c r="AJ1973" s="79"/>
      <c r="AK1973" s="79"/>
      <c r="AL1973" s="79"/>
      <c r="AM1973" s="79"/>
      <c r="AN1973" s="79"/>
      <c r="AO1973" s="79"/>
      <c r="AP1973" s="79"/>
      <c r="AQ1973" s="79"/>
    </row>
    <row r="1974" spans="13:43" x14ac:dyDescent="0.25">
      <c r="M1974" s="79"/>
      <c r="N1974" s="79"/>
      <c r="O1974" s="79"/>
      <c r="P1974" s="79"/>
      <c r="Q1974" s="79"/>
      <c r="R1974" s="79"/>
      <c r="S1974" s="79"/>
      <c r="T1974" s="79"/>
      <c r="U1974" s="79"/>
      <c r="V1974" s="79"/>
      <c r="W1974" s="79"/>
      <c r="X1974" s="79"/>
      <c r="Y1974" s="79"/>
      <c r="Z1974" s="79"/>
      <c r="AA1974" s="79"/>
      <c r="AB1974" s="79"/>
      <c r="AC1974" s="79"/>
      <c r="AD1974" s="79"/>
      <c r="AE1974" s="79"/>
      <c r="AF1974" s="79"/>
      <c r="AG1974" s="79"/>
      <c r="AH1974" s="79"/>
      <c r="AI1974" s="79"/>
      <c r="AJ1974" s="79"/>
      <c r="AK1974" s="79"/>
      <c r="AL1974" s="79"/>
      <c r="AM1974" s="79"/>
      <c r="AN1974" s="79"/>
      <c r="AO1974" s="79"/>
      <c r="AP1974" s="79"/>
      <c r="AQ1974" s="79"/>
    </row>
    <row r="1975" spans="13:43" x14ac:dyDescent="0.25">
      <c r="M1975" s="79"/>
      <c r="N1975" s="79"/>
      <c r="O1975" s="79"/>
      <c r="P1975" s="79"/>
      <c r="Q1975" s="79"/>
      <c r="R1975" s="79"/>
      <c r="S1975" s="79"/>
      <c r="T1975" s="79"/>
      <c r="U1975" s="79"/>
      <c r="V1975" s="79"/>
      <c r="W1975" s="79"/>
      <c r="X1975" s="79"/>
      <c r="Y1975" s="79"/>
      <c r="Z1975" s="79"/>
      <c r="AA1975" s="79"/>
      <c r="AB1975" s="79"/>
      <c r="AC1975" s="79"/>
      <c r="AD1975" s="79"/>
      <c r="AE1975" s="79"/>
      <c r="AF1975" s="79"/>
      <c r="AG1975" s="79"/>
      <c r="AH1975" s="79"/>
      <c r="AI1975" s="79"/>
      <c r="AJ1975" s="79"/>
      <c r="AK1975" s="79"/>
      <c r="AL1975" s="79"/>
      <c r="AM1975" s="79"/>
      <c r="AN1975" s="79"/>
      <c r="AO1975" s="79"/>
      <c r="AP1975" s="79"/>
      <c r="AQ1975" s="79"/>
    </row>
    <row r="1976" spans="13:43" x14ac:dyDescent="0.25">
      <c r="M1976" s="79"/>
      <c r="N1976" s="79"/>
      <c r="O1976" s="79"/>
      <c r="P1976" s="79"/>
      <c r="Q1976" s="79"/>
      <c r="R1976" s="79"/>
      <c r="S1976" s="79"/>
      <c r="T1976" s="79"/>
      <c r="U1976" s="79"/>
      <c r="V1976" s="79"/>
      <c r="W1976" s="79"/>
      <c r="X1976" s="79"/>
      <c r="Y1976" s="79"/>
      <c r="Z1976" s="79"/>
      <c r="AA1976" s="79"/>
      <c r="AB1976" s="79"/>
      <c r="AC1976" s="79"/>
      <c r="AD1976" s="79"/>
      <c r="AE1976" s="79"/>
      <c r="AF1976" s="79"/>
      <c r="AG1976" s="79"/>
      <c r="AH1976" s="79"/>
      <c r="AI1976" s="79"/>
      <c r="AJ1976" s="79"/>
      <c r="AK1976" s="79"/>
      <c r="AL1976" s="79"/>
      <c r="AM1976" s="79"/>
      <c r="AN1976" s="79"/>
      <c r="AO1976" s="79"/>
      <c r="AP1976" s="79"/>
      <c r="AQ1976" s="79"/>
    </row>
    <row r="1977" spans="13:43" x14ac:dyDescent="0.25">
      <c r="M1977" s="79"/>
      <c r="N1977" s="79"/>
      <c r="O1977" s="79"/>
      <c r="P1977" s="79"/>
      <c r="Q1977" s="79"/>
      <c r="R1977" s="79"/>
      <c r="S1977" s="79"/>
      <c r="T1977" s="79"/>
      <c r="U1977" s="79"/>
      <c r="V1977" s="79"/>
      <c r="W1977" s="79"/>
      <c r="X1977" s="79"/>
      <c r="Y1977" s="79"/>
      <c r="Z1977" s="79"/>
      <c r="AA1977" s="79"/>
      <c r="AB1977" s="79"/>
      <c r="AC1977" s="79"/>
      <c r="AD1977" s="79"/>
      <c r="AE1977" s="79"/>
      <c r="AF1977" s="79"/>
      <c r="AG1977" s="79"/>
      <c r="AH1977" s="79"/>
      <c r="AI1977" s="79"/>
      <c r="AJ1977" s="79"/>
      <c r="AK1977" s="79"/>
      <c r="AL1977" s="79"/>
      <c r="AM1977" s="79"/>
      <c r="AN1977" s="79"/>
      <c r="AO1977" s="79"/>
      <c r="AP1977" s="79"/>
      <c r="AQ1977" s="79"/>
    </row>
    <row r="1978" spans="13:43" x14ac:dyDescent="0.25">
      <c r="M1978" s="79"/>
      <c r="N1978" s="79"/>
      <c r="O1978" s="79"/>
      <c r="P1978" s="79"/>
      <c r="Q1978" s="79"/>
      <c r="R1978" s="79"/>
      <c r="S1978" s="79"/>
      <c r="T1978" s="79"/>
      <c r="U1978" s="79"/>
      <c r="V1978" s="79"/>
      <c r="W1978" s="79"/>
      <c r="X1978" s="79"/>
      <c r="Y1978" s="79"/>
      <c r="Z1978" s="79"/>
      <c r="AA1978" s="79"/>
      <c r="AB1978" s="79"/>
      <c r="AC1978" s="79"/>
      <c r="AD1978" s="79"/>
      <c r="AE1978" s="79"/>
      <c r="AF1978" s="79"/>
      <c r="AG1978" s="79"/>
      <c r="AH1978" s="79"/>
      <c r="AI1978" s="79"/>
      <c r="AJ1978" s="79"/>
      <c r="AK1978" s="79"/>
      <c r="AL1978" s="79"/>
      <c r="AM1978" s="79"/>
      <c r="AN1978" s="79"/>
      <c r="AO1978" s="79"/>
      <c r="AP1978" s="79"/>
      <c r="AQ1978" s="79"/>
    </row>
    <row r="1979" spans="13:43" x14ac:dyDescent="0.25">
      <c r="M1979" s="79"/>
      <c r="N1979" s="79"/>
      <c r="O1979" s="79"/>
      <c r="P1979" s="79"/>
      <c r="Q1979" s="79"/>
      <c r="R1979" s="79"/>
      <c r="S1979" s="79"/>
      <c r="T1979" s="79"/>
      <c r="U1979" s="79"/>
      <c r="V1979" s="79"/>
      <c r="W1979" s="79"/>
      <c r="X1979" s="79"/>
      <c r="Y1979" s="79"/>
      <c r="Z1979" s="79"/>
      <c r="AA1979" s="79"/>
      <c r="AB1979" s="79"/>
      <c r="AC1979" s="79"/>
      <c r="AD1979" s="79"/>
      <c r="AE1979" s="79"/>
      <c r="AF1979" s="79"/>
      <c r="AG1979" s="79"/>
      <c r="AH1979" s="79"/>
      <c r="AI1979" s="79"/>
      <c r="AJ1979" s="79"/>
      <c r="AK1979" s="79"/>
      <c r="AL1979" s="79"/>
      <c r="AM1979" s="79"/>
      <c r="AN1979" s="79"/>
      <c r="AO1979" s="79"/>
      <c r="AP1979" s="79"/>
      <c r="AQ1979" s="79"/>
    </row>
    <row r="1980" spans="13:43" x14ac:dyDescent="0.25">
      <c r="M1980" s="79"/>
      <c r="N1980" s="79"/>
      <c r="O1980" s="79"/>
      <c r="P1980" s="79"/>
      <c r="Q1980" s="79"/>
      <c r="R1980" s="79"/>
      <c r="S1980" s="79"/>
      <c r="T1980" s="79"/>
      <c r="U1980" s="79"/>
      <c r="V1980" s="79"/>
      <c r="W1980" s="79"/>
      <c r="X1980" s="79"/>
      <c r="Y1980" s="79"/>
      <c r="Z1980" s="79"/>
      <c r="AA1980" s="79"/>
      <c r="AB1980" s="79"/>
      <c r="AC1980" s="79"/>
      <c r="AD1980" s="79"/>
      <c r="AE1980" s="79"/>
      <c r="AF1980" s="79"/>
      <c r="AG1980" s="79"/>
      <c r="AH1980" s="79"/>
      <c r="AI1980" s="79"/>
      <c r="AJ1980" s="79"/>
      <c r="AK1980" s="79"/>
      <c r="AL1980" s="79"/>
      <c r="AM1980" s="79"/>
      <c r="AN1980" s="79"/>
      <c r="AO1980" s="79"/>
      <c r="AP1980" s="79"/>
      <c r="AQ1980" s="79"/>
    </row>
    <row r="1981" spans="13:43" x14ac:dyDescent="0.25">
      <c r="M1981" s="79"/>
      <c r="N1981" s="79"/>
      <c r="O1981" s="79"/>
      <c r="P1981" s="79"/>
      <c r="Q1981" s="79"/>
      <c r="R1981" s="79"/>
      <c r="S1981" s="79"/>
      <c r="T1981" s="79"/>
      <c r="U1981" s="79"/>
      <c r="V1981" s="79"/>
      <c r="W1981" s="79"/>
      <c r="X1981" s="79"/>
      <c r="Y1981" s="79"/>
      <c r="Z1981" s="79"/>
      <c r="AA1981" s="79"/>
      <c r="AB1981" s="79"/>
      <c r="AC1981" s="79"/>
      <c r="AD1981" s="79"/>
      <c r="AE1981" s="79"/>
      <c r="AF1981" s="79"/>
      <c r="AG1981" s="79"/>
      <c r="AH1981" s="79"/>
      <c r="AI1981" s="79"/>
      <c r="AJ1981" s="79"/>
      <c r="AK1981" s="79"/>
      <c r="AL1981" s="79"/>
      <c r="AM1981" s="79"/>
      <c r="AN1981" s="79"/>
      <c r="AO1981" s="79"/>
      <c r="AP1981" s="79"/>
      <c r="AQ1981" s="79"/>
    </row>
    <row r="1982" spans="13:43" x14ac:dyDescent="0.25">
      <c r="M1982" s="79"/>
      <c r="N1982" s="79"/>
      <c r="O1982" s="79"/>
      <c r="P1982" s="79"/>
      <c r="Q1982" s="79"/>
      <c r="R1982" s="79"/>
      <c r="S1982" s="79"/>
      <c r="T1982" s="79"/>
      <c r="U1982" s="79"/>
      <c r="V1982" s="79"/>
      <c r="W1982" s="79"/>
      <c r="X1982" s="79"/>
      <c r="Y1982" s="79"/>
      <c r="Z1982" s="79"/>
      <c r="AA1982" s="79"/>
      <c r="AB1982" s="79"/>
      <c r="AC1982" s="79"/>
      <c r="AD1982" s="79"/>
      <c r="AE1982" s="79"/>
      <c r="AF1982" s="79"/>
      <c r="AG1982" s="79"/>
      <c r="AH1982" s="79"/>
      <c r="AI1982" s="79"/>
      <c r="AJ1982" s="79"/>
      <c r="AK1982" s="79"/>
      <c r="AL1982" s="79"/>
      <c r="AM1982" s="79"/>
      <c r="AN1982" s="79"/>
      <c r="AO1982" s="79"/>
      <c r="AP1982" s="79"/>
      <c r="AQ1982" s="79"/>
    </row>
    <row r="1983" spans="13:43" x14ac:dyDescent="0.25">
      <c r="M1983" s="79"/>
      <c r="N1983" s="79"/>
      <c r="O1983" s="79"/>
      <c r="P1983" s="79"/>
      <c r="Q1983" s="79"/>
      <c r="R1983" s="79"/>
      <c r="S1983" s="79"/>
      <c r="T1983" s="79"/>
      <c r="U1983" s="79"/>
      <c r="V1983" s="79"/>
      <c r="W1983" s="79"/>
      <c r="X1983" s="79"/>
      <c r="Y1983" s="79"/>
      <c r="Z1983" s="79"/>
      <c r="AA1983" s="79"/>
      <c r="AB1983" s="79"/>
      <c r="AC1983" s="79"/>
      <c r="AD1983" s="79"/>
      <c r="AE1983" s="79"/>
      <c r="AF1983" s="79"/>
      <c r="AG1983" s="79"/>
      <c r="AH1983" s="79"/>
      <c r="AI1983" s="79"/>
      <c r="AJ1983" s="79"/>
      <c r="AK1983" s="79"/>
      <c r="AL1983" s="79"/>
      <c r="AM1983" s="79"/>
      <c r="AN1983" s="79"/>
      <c r="AO1983" s="79"/>
      <c r="AP1983" s="79"/>
      <c r="AQ1983" s="79"/>
    </row>
    <row r="1984" spans="13:43" x14ac:dyDescent="0.25">
      <c r="M1984" s="79"/>
      <c r="N1984" s="79"/>
      <c r="O1984" s="79"/>
      <c r="P1984" s="79"/>
      <c r="Q1984" s="79"/>
      <c r="R1984" s="79"/>
      <c r="S1984" s="79"/>
      <c r="T1984" s="79"/>
      <c r="U1984" s="79"/>
      <c r="V1984" s="79"/>
      <c r="W1984" s="79"/>
      <c r="X1984" s="79"/>
      <c r="Y1984" s="79"/>
      <c r="Z1984" s="79"/>
      <c r="AA1984" s="79"/>
      <c r="AB1984" s="79"/>
      <c r="AC1984" s="79"/>
      <c r="AD1984" s="79"/>
      <c r="AE1984" s="79"/>
      <c r="AF1984" s="79"/>
      <c r="AG1984" s="79"/>
      <c r="AH1984" s="79"/>
      <c r="AI1984" s="79"/>
      <c r="AJ1984" s="79"/>
      <c r="AK1984" s="79"/>
      <c r="AL1984" s="79"/>
      <c r="AM1984" s="79"/>
      <c r="AN1984" s="79"/>
      <c r="AO1984" s="79"/>
      <c r="AP1984" s="79"/>
      <c r="AQ1984" s="79"/>
    </row>
    <row r="1985" spans="13:43" x14ac:dyDescent="0.25">
      <c r="M1985" s="79"/>
      <c r="N1985" s="79"/>
      <c r="O1985" s="79"/>
      <c r="P1985" s="79"/>
      <c r="Q1985" s="79"/>
      <c r="R1985" s="79"/>
      <c r="S1985" s="79"/>
      <c r="T1985" s="79"/>
      <c r="U1985" s="79"/>
      <c r="V1985" s="79"/>
      <c r="W1985" s="79"/>
      <c r="X1985" s="79"/>
      <c r="Y1985" s="79"/>
      <c r="Z1985" s="79"/>
      <c r="AA1985" s="79"/>
      <c r="AB1985" s="79"/>
      <c r="AC1985" s="79"/>
      <c r="AD1985" s="79"/>
      <c r="AE1985" s="79"/>
      <c r="AF1985" s="79"/>
      <c r="AG1985" s="79"/>
      <c r="AH1985" s="79"/>
      <c r="AI1985" s="79"/>
      <c r="AJ1985" s="79"/>
      <c r="AK1985" s="79"/>
      <c r="AL1985" s="79"/>
      <c r="AM1985" s="79"/>
      <c r="AN1985" s="79"/>
      <c r="AO1985" s="79"/>
      <c r="AP1985" s="79"/>
      <c r="AQ1985" s="79"/>
    </row>
    <row r="1986" spans="13:43" x14ac:dyDescent="0.25">
      <c r="M1986" s="79"/>
      <c r="N1986" s="79"/>
      <c r="O1986" s="79"/>
      <c r="P1986" s="79"/>
      <c r="Q1986" s="79"/>
      <c r="R1986" s="79"/>
      <c r="S1986" s="79"/>
      <c r="T1986" s="79"/>
      <c r="U1986" s="79"/>
      <c r="V1986" s="79"/>
      <c r="W1986" s="79"/>
      <c r="X1986" s="79"/>
      <c r="Y1986" s="79"/>
      <c r="Z1986" s="79"/>
      <c r="AA1986" s="79"/>
      <c r="AB1986" s="79"/>
      <c r="AC1986" s="79"/>
      <c r="AD1986" s="79"/>
      <c r="AE1986" s="79"/>
      <c r="AF1986" s="79"/>
      <c r="AG1986" s="79"/>
      <c r="AH1986" s="79"/>
      <c r="AI1986" s="79"/>
      <c r="AJ1986" s="79"/>
      <c r="AK1986" s="79"/>
      <c r="AL1986" s="79"/>
      <c r="AM1986" s="79"/>
      <c r="AN1986" s="79"/>
      <c r="AO1986" s="79"/>
      <c r="AP1986" s="79"/>
      <c r="AQ1986" s="79"/>
    </row>
    <row r="1987" spans="13:43" x14ac:dyDescent="0.25">
      <c r="M1987" s="79"/>
      <c r="N1987" s="79"/>
      <c r="O1987" s="79"/>
      <c r="P1987" s="79"/>
      <c r="Q1987" s="79"/>
      <c r="R1987" s="79"/>
      <c r="S1987" s="79"/>
      <c r="T1987" s="79"/>
      <c r="U1987" s="79"/>
      <c r="V1987" s="79"/>
      <c r="W1987" s="79"/>
      <c r="X1987" s="79"/>
      <c r="Y1987" s="79"/>
      <c r="Z1987" s="79"/>
      <c r="AA1987" s="79"/>
      <c r="AB1987" s="79"/>
      <c r="AC1987" s="79"/>
      <c r="AD1987" s="79"/>
      <c r="AE1987" s="79"/>
      <c r="AF1987" s="79"/>
      <c r="AG1987" s="79"/>
      <c r="AH1987" s="79"/>
      <c r="AI1987" s="79"/>
      <c r="AJ1987" s="79"/>
      <c r="AK1987" s="79"/>
      <c r="AL1987" s="79"/>
      <c r="AM1987" s="79"/>
      <c r="AN1987" s="79"/>
      <c r="AO1987" s="79"/>
      <c r="AP1987" s="79"/>
      <c r="AQ1987" s="79"/>
    </row>
    <row r="1988" spans="13:43" x14ac:dyDescent="0.25">
      <c r="M1988" s="79"/>
      <c r="N1988" s="79"/>
      <c r="O1988" s="79"/>
      <c r="P1988" s="79"/>
      <c r="Q1988" s="79"/>
      <c r="R1988" s="79"/>
      <c r="S1988" s="79"/>
      <c r="T1988" s="79"/>
      <c r="U1988" s="79"/>
      <c r="V1988" s="79"/>
      <c r="W1988" s="79"/>
      <c r="X1988" s="79"/>
      <c r="Y1988" s="79"/>
      <c r="Z1988" s="79"/>
      <c r="AA1988" s="79"/>
      <c r="AB1988" s="79"/>
      <c r="AC1988" s="79"/>
      <c r="AD1988" s="79"/>
      <c r="AE1988" s="79"/>
      <c r="AF1988" s="79"/>
      <c r="AG1988" s="79"/>
      <c r="AH1988" s="79"/>
      <c r="AI1988" s="79"/>
      <c r="AJ1988" s="79"/>
      <c r="AK1988" s="79"/>
      <c r="AL1988" s="79"/>
      <c r="AM1988" s="79"/>
      <c r="AN1988" s="79"/>
      <c r="AO1988" s="79"/>
      <c r="AP1988" s="79"/>
      <c r="AQ1988" s="79"/>
    </row>
    <row r="1989" spans="13:43" x14ac:dyDescent="0.25">
      <c r="M1989" s="79"/>
      <c r="N1989" s="79"/>
      <c r="O1989" s="79"/>
      <c r="P1989" s="79"/>
      <c r="Q1989" s="79"/>
      <c r="R1989" s="79"/>
      <c r="S1989" s="79"/>
      <c r="T1989" s="79"/>
      <c r="U1989" s="79"/>
      <c r="V1989" s="79"/>
      <c r="W1989" s="79"/>
      <c r="X1989" s="79"/>
      <c r="Y1989" s="79"/>
      <c r="Z1989" s="79"/>
      <c r="AA1989" s="79"/>
      <c r="AB1989" s="79"/>
      <c r="AC1989" s="79"/>
      <c r="AD1989" s="79"/>
      <c r="AE1989" s="79"/>
      <c r="AF1989" s="79"/>
      <c r="AG1989" s="79"/>
      <c r="AH1989" s="79"/>
      <c r="AI1989" s="79"/>
      <c r="AJ1989" s="79"/>
      <c r="AK1989" s="79"/>
      <c r="AL1989" s="79"/>
      <c r="AM1989" s="79"/>
      <c r="AN1989" s="79"/>
      <c r="AO1989" s="79"/>
      <c r="AP1989" s="79"/>
      <c r="AQ1989" s="79"/>
    </row>
    <row r="1990" spans="13:43" x14ac:dyDescent="0.25">
      <c r="M1990" s="79"/>
      <c r="N1990" s="79"/>
      <c r="O1990" s="79"/>
      <c r="P1990" s="79"/>
      <c r="Q1990" s="79"/>
      <c r="R1990" s="79"/>
      <c r="S1990" s="79"/>
      <c r="T1990" s="79"/>
      <c r="U1990" s="79"/>
      <c r="V1990" s="79"/>
      <c r="W1990" s="79"/>
      <c r="X1990" s="79"/>
      <c r="Y1990" s="79"/>
      <c r="Z1990" s="79"/>
      <c r="AA1990" s="79"/>
      <c r="AB1990" s="79"/>
      <c r="AC1990" s="79"/>
      <c r="AD1990" s="79"/>
      <c r="AE1990" s="79"/>
      <c r="AF1990" s="79"/>
      <c r="AG1990" s="79"/>
      <c r="AH1990" s="79"/>
      <c r="AI1990" s="79"/>
      <c r="AJ1990" s="79"/>
      <c r="AK1990" s="79"/>
      <c r="AL1990" s="79"/>
      <c r="AM1990" s="79"/>
      <c r="AN1990" s="79"/>
      <c r="AO1990" s="79"/>
      <c r="AP1990" s="79"/>
      <c r="AQ1990" s="79"/>
    </row>
    <row r="1991" spans="13:43" x14ac:dyDescent="0.25">
      <c r="M1991" s="79"/>
      <c r="N1991" s="79"/>
      <c r="O1991" s="79"/>
      <c r="P1991" s="79"/>
      <c r="Q1991" s="79"/>
      <c r="R1991" s="79"/>
      <c r="S1991" s="79"/>
      <c r="T1991" s="79"/>
      <c r="U1991" s="79"/>
      <c r="V1991" s="79"/>
      <c r="W1991" s="79"/>
      <c r="X1991" s="79"/>
      <c r="Y1991" s="79"/>
      <c r="Z1991" s="79"/>
      <c r="AA1991" s="79"/>
      <c r="AB1991" s="79"/>
      <c r="AC1991" s="79"/>
      <c r="AD1991" s="79"/>
      <c r="AE1991" s="79"/>
      <c r="AF1991" s="79"/>
      <c r="AG1991" s="79"/>
      <c r="AH1991" s="79"/>
      <c r="AI1991" s="79"/>
      <c r="AJ1991" s="79"/>
      <c r="AK1991" s="79"/>
      <c r="AL1991" s="79"/>
      <c r="AM1991" s="79"/>
      <c r="AN1991" s="79"/>
      <c r="AO1991" s="79"/>
      <c r="AP1991" s="79"/>
      <c r="AQ1991" s="79"/>
    </row>
    <row r="1992" spans="13:43" x14ac:dyDescent="0.25">
      <c r="M1992" s="79"/>
      <c r="N1992" s="79"/>
      <c r="O1992" s="79"/>
      <c r="P1992" s="79"/>
      <c r="Q1992" s="79"/>
      <c r="R1992" s="79"/>
      <c r="S1992" s="79"/>
      <c r="T1992" s="79"/>
      <c r="U1992" s="79"/>
      <c r="V1992" s="79"/>
      <c r="W1992" s="79"/>
      <c r="X1992" s="79"/>
      <c r="Y1992" s="79"/>
      <c r="Z1992" s="79"/>
      <c r="AA1992" s="79"/>
      <c r="AB1992" s="79"/>
      <c r="AC1992" s="79"/>
      <c r="AD1992" s="79"/>
      <c r="AE1992" s="79"/>
      <c r="AF1992" s="79"/>
      <c r="AG1992" s="79"/>
      <c r="AH1992" s="79"/>
      <c r="AI1992" s="79"/>
      <c r="AJ1992" s="79"/>
      <c r="AK1992" s="79"/>
      <c r="AL1992" s="79"/>
      <c r="AM1992" s="79"/>
      <c r="AN1992" s="79"/>
      <c r="AO1992" s="79"/>
      <c r="AP1992" s="79"/>
      <c r="AQ1992" s="79"/>
    </row>
    <row r="1993" spans="13:43" x14ac:dyDescent="0.25">
      <c r="M1993" s="79"/>
      <c r="N1993" s="79"/>
      <c r="O1993" s="79"/>
      <c r="P1993" s="79"/>
      <c r="Q1993" s="79"/>
      <c r="R1993" s="79"/>
      <c r="S1993" s="79"/>
      <c r="T1993" s="79"/>
      <c r="U1993" s="79"/>
      <c r="V1993" s="79"/>
      <c r="W1993" s="79"/>
      <c r="X1993" s="79"/>
      <c r="Y1993" s="79"/>
      <c r="Z1993" s="79"/>
      <c r="AA1993" s="79"/>
      <c r="AB1993" s="79"/>
      <c r="AC1993" s="79"/>
      <c r="AD1993" s="79"/>
      <c r="AE1993" s="79"/>
      <c r="AF1993" s="79"/>
      <c r="AG1993" s="79"/>
      <c r="AH1993" s="79"/>
      <c r="AI1993" s="79"/>
      <c r="AJ1993" s="79"/>
      <c r="AK1993" s="79"/>
      <c r="AL1993" s="79"/>
      <c r="AM1993" s="79"/>
      <c r="AN1993" s="79"/>
      <c r="AO1993" s="79"/>
      <c r="AP1993" s="79"/>
      <c r="AQ1993" s="79"/>
    </row>
    <row r="1994" spans="13:43" x14ac:dyDescent="0.25">
      <c r="M1994" s="79"/>
      <c r="N1994" s="79"/>
      <c r="O1994" s="79"/>
      <c r="P1994" s="79"/>
      <c r="Q1994" s="79"/>
      <c r="R1994" s="79"/>
      <c r="S1994" s="79"/>
      <c r="T1994" s="79"/>
      <c r="U1994" s="79"/>
      <c r="V1994" s="79"/>
      <c r="W1994" s="79"/>
      <c r="X1994" s="79"/>
      <c r="Y1994" s="79"/>
      <c r="Z1994" s="79"/>
      <c r="AA1994" s="79"/>
      <c r="AB1994" s="79"/>
      <c r="AC1994" s="79"/>
      <c r="AD1994" s="79"/>
      <c r="AE1994" s="79"/>
      <c r="AF1994" s="79"/>
      <c r="AG1994" s="79"/>
      <c r="AH1994" s="79"/>
      <c r="AI1994" s="79"/>
      <c r="AJ1994" s="79"/>
      <c r="AK1994" s="79"/>
      <c r="AL1994" s="79"/>
      <c r="AM1994" s="79"/>
      <c r="AN1994" s="79"/>
      <c r="AO1994" s="79"/>
      <c r="AP1994" s="79"/>
      <c r="AQ1994" s="79"/>
    </row>
    <row r="1995" spans="13:43" x14ac:dyDescent="0.25">
      <c r="M1995" s="79"/>
      <c r="N1995" s="79"/>
      <c r="O1995" s="79"/>
      <c r="P1995" s="79"/>
      <c r="Q1995" s="79"/>
      <c r="R1995" s="79"/>
      <c r="S1995" s="79"/>
      <c r="T1995" s="79"/>
      <c r="U1995" s="79"/>
      <c r="V1995" s="79"/>
      <c r="W1995" s="79"/>
      <c r="X1995" s="79"/>
      <c r="Y1995" s="79"/>
      <c r="Z1995" s="79"/>
      <c r="AA1995" s="79"/>
      <c r="AB1995" s="79"/>
      <c r="AC1995" s="79"/>
      <c r="AD1995" s="79"/>
      <c r="AE1995" s="79"/>
      <c r="AF1995" s="79"/>
      <c r="AG1995" s="79"/>
      <c r="AH1995" s="79"/>
      <c r="AI1995" s="79"/>
      <c r="AJ1995" s="79"/>
      <c r="AK1995" s="79"/>
      <c r="AL1995" s="79"/>
      <c r="AM1995" s="79"/>
      <c r="AN1995" s="79"/>
      <c r="AO1995" s="79"/>
      <c r="AP1995" s="79"/>
      <c r="AQ1995" s="79"/>
    </row>
    <row r="1996" spans="13:43" x14ac:dyDescent="0.25">
      <c r="M1996" s="79"/>
      <c r="N1996" s="79"/>
      <c r="O1996" s="79"/>
      <c r="P1996" s="79"/>
      <c r="Q1996" s="79"/>
      <c r="R1996" s="79"/>
      <c r="S1996" s="79"/>
      <c r="T1996" s="79"/>
      <c r="U1996" s="79"/>
      <c r="V1996" s="79"/>
      <c r="W1996" s="79"/>
      <c r="X1996" s="79"/>
      <c r="Y1996" s="79"/>
      <c r="Z1996" s="79"/>
      <c r="AA1996" s="79"/>
      <c r="AB1996" s="79"/>
      <c r="AC1996" s="79"/>
      <c r="AD1996" s="79"/>
      <c r="AE1996" s="79"/>
      <c r="AF1996" s="79"/>
      <c r="AG1996" s="79"/>
      <c r="AH1996" s="79"/>
      <c r="AI1996" s="79"/>
      <c r="AJ1996" s="79"/>
      <c r="AK1996" s="79"/>
      <c r="AL1996" s="79"/>
      <c r="AM1996" s="79"/>
      <c r="AN1996" s="79"/>
      <c r="AO1996" s="79"/>
      <c r="AP1996" s="79"/>
      <c r="AQ1996" s="79"/>
    </row>
    <row r="1997" spans="13:43" x14ac:dyDescent="0.25">
      <c r="M1997" s="79"/>
      <c r="N1997" s="79"/>
      <c r="O1997" s="79"/>
      <c r="P1997" s="79"/>
      <c r="Q1997" s="79"/>
      <c r="R1997" s="79"/>
      <c r="S1997" s="79"/>
      <c r="T1997" s="79"/>
      <c r="U1997" s="79"/>
      <c r="V1997" s="79"/>
      <c r="W1997" s="79"/>
      <c r="X1997" s="79"/>
      <c r="Y1997" s="79"/>
      <c r="Z1997" s="79"/>
      <c r="AA1997" s="79"/>
      <c r="AB1997" s="79"/>
      <c r="AC1997" s="79"/>
      <c r="AD1997" s="79"/>
      <c r="AE1997" s="79"/>
      <c r="AF1997" s="79"/>
      <c r="AG1997" s="79"/>
      <c r="AH1997" s="79"/>
      <c r="AI1997" s="79"/>
      <c r="AJ1997" s="79"/>
      <c r="AK1997" s="79"/>
      <c r="AL1997" s="79"/>
      <c r="AM1997" s="79"/>
      <c r="AN1997" s="79"/>
      <c r="AO1997" s="79"/>
      <c r="AP1997" s="79"/>
      <c r="AQ1997" s="79"/>
    </row>
    <row r="1998" spans="13:43" x14ac:dyDescent="0.25">
      <c r="M1998" s="79"/>
      <c r="N1998" s="79"/>
      <c r="O1998" s="79"/>
      <c r="P1998" s="79"/>
      <c r="Q1998" s="79"/>
      <c r="R1998" s="79"/>
      <c r="S1998" s="79"/>
      <c r="T1998" s="79"/>
      <c r="U1998" s="79"/>
      <c r="V1998" s="79"/>
      <c r="W1998" s="79"/>
      <c r="X1998" s="79"/>
      <c r="Y1998" s="79"/>
      <c r="Z1998" s="79"/>
      <c r="AA1998" s="79"/>
      <c r="AB1998" s="79"/>
      <c r="AC1998" s="79"/>
      <c r="AD1998" s="79"/>
      <c r="AE1998" s="79"/>
      <c r="AF1998" s="79"/>
      <c r="AG1998" s="79"/>
      <c r="AH1998" s="79"/>
      <c r="AI1998" s="79"/>
      <c r="AJ1998" s="79"/>
      <c r="AK1998" s="79"/>
      <c r="AL1998" s="79"/>
      <c r="AM1998" s="79"/>
      <c r="AN1998" s="79"/>
      <c r="AO1998" s="79"/>
      <c r="AP1998" s="79"/>
      <c r="AQ1998" s="79"/>
    </row>
    <row r="1999" spans="13:43" x14ac:dyDescent="0.25">
      <c r="M1999" s="79"/>
      <c r="N1999" s="79"/>
      <c r="O1999" s="79"/>
      <c r="P1999" s="79"/>
      <c r="Q1999" s="79"/>
      <c r="R1999" s="79"/>
      <c r="S1999" s="79"/>
      <c r="T1999" s="79"/>
      <c r="U1999" s="79"/>
      <c r="V1999" s="79"/>
      <c r="W1999" s="79"/>
      <c r="X1999" s="79"/>
      <c r="Y1999" s="79"/>
      <c r="Z1999" s="79"/>
      <c r="AA1999" s="79"/>
      <c r="AB1999" s="79"/>
      <c r="AC1999" s="79"/>
      <c r="AD1999" s="79"/>
      <c r="AE1999" s="79"/>
      <c r="AF1999" s="79"/>
      <c r="AG1999" s="79"/>
      <c r="AH1999" s="79"/>
      <c r="AI1999" s="79"/>
      <c r="AJ1999" s="79"/>
      <c r="AK1999" s="79"/>
      <c r="AL1999" s="79"/>
      <c r="AM1999" s="79"/>
      <c r="AN1999" s="79"/>
      <c r="AO1999" s="79"/>
      <c r="AP1999" s="79"/>
      <c r="AQ1999" s="79"/>
    </row>
    <row r="2000" spans="13:43" x14ac:dyDescent="0.25">
      <c r="M2000" s="79"/>
      <c r="N2000" s="79"/>
      <c r="O2000" s="79"/>
      <c r="P2000" s="79"/>
      <c r="Q2000" s="79"/>
      <c r="R2000" s="79"/>
      <c r="S2000" s="79"/>
      <c r="T2000" s="79"/>
      <c r="U2000" s="79"/>
      <c r="V2000" s="79"/>
      <c r="W2000" s="79"/>
      <c r="X2000" s="79"/>
      <c r="Y2000" s="79"/>
      <c r="Z2000" s="79"/>
      <c r="AA2000" s="79"/>
      <c r="AB2000" s="79"/>
      <c r="AC2000" s="79"/>
      <c r="AD2000" s="79"/>
      <c r="AE2000" s="79"/>
      <c r="AF2000" s="79"/>
      <c r="AG2000" s="79"/>
      <c r="AH2000" s="79"/>
      <c r="AI2000" s="79"/>
      <c r="AJ2000" s="79"/>
      <c r="AK2000" s="79"/>
      <c r="AL2000" s="79"/>
      <c r="AM2000" s="79"/>
      <c r="AN2000" s="79"/>
      <c r="AO2000" s="79"/>
      <c r="AP2000" s="79"/>
      <c r="AQ2000" s="79"/>
    </row>
    <row r="2001" spans="13:43" x14ac:dyDescent="0.25">
      <c r="M2001" s="79"/>
      <c r="N2001" s="79"/>
      <c r="O2001" s="79"/>
      <c r="P2001" s="79"/>
      <c r="Q2001" s="79"/>
      <c r="R2001" s="79"/>
      <c r="S2001" s="79"/>
      <c r="T2001" s="79"/>
      <c r="U2001" s="79"/>
      <c r="V2001" s="79"/>
      <c r="W2001" s="79"/>
      <c r="X2001" s="79"/>
      <c r="Y2001" s="79"/>
      <c r="Z2001" s="79"/>
      <c r="AA2001" s="79"/>
      <c r="AB2001" s="79"/>
      <c r="AC2001" s="79"/>
      <c r="AD2001" s="79"/>
      <c r="AE2001" s="79"/>
      <c r="AF2001" s="79"/>
      <c r="AG2001" s="79"/>
      <c r="AH2001" s="79"/>
      <c r="AI2001" s="79"/>
      <c r="AJ2001" s="79"/>
      <c r="AK2001" s="79"/>
      <c r="AL2001" s="79"/>
      <c r="AM2001" s="79"/>
      <c r="AN2001" s="79"/>
      <c r="AO2001" s="79"/>
      <c r="AP2001" s="79"/>
      <c r="AQ2001" s="79"/>
    </row>
    <row r="2002" spans="13:43" x14ac:dyDescent="0.25">
      <c r="M2002" s="79"/>
      <c r="N2002" s="79"/>
      <c r="O2002" s="79"/>
      <c r="P2002" s="79"/>
      <c r="Q2002" s="79"/>
      <c r="R2002" s="79"/>
      <c r="S2002" s="79"/>
      <c r="T2002" s="79"/>
      <c r="U2002" s="79"/>
      <c r="V2002" s="79"/>
      <c r="W2002" s="79"/>
      <c r="X2002" s="79"/>
      <c r="Y2002" s="79"/>
      <c r="Z2002" s="79"/>
      <c r="AA2002" s="79"/>
      <c r="AB2002" s="79"/>
      <c r="AC2002" s="79"/>
      <c r="AD2002" s="79"/>
      <c r="AE2002" s="79"/>
      <c r="AF2002" s="79"/>
      <c r="AG2002" s="79"/>
      <c r="AH2002" s="79"/>
      <c r="AI2002" s="79"/>
      <c r="AJ2002" s="79"/>
      <c r="AK2002" s="79"/>
      <c r="AL2002" s="79"/>
      <c r="AM2002" s="79"/>
      <c r="AN2002" s="79"/>
      <c r="AO2002" s="79"/>
      <c r="AP2002" s="79"/>
      <c r="AQ2002" s="79"/>
    </row>
    <row r="2003" spans="13:43" x14ac:dyDescent="0.25">
      <c r="M2003" s="79"/>
      <c r="N2003" s="79"/>
      <c r="O2003" s="79"/>
      <c r="P2003" s="79"/>
      <c r="Q2003" s="79"/>
      <c r="R2003" s="79"/>
      <c r="S2003" s="79"/>
      <c r="T2003" s="79"/>
      <c r="U2003" s="79"/>
      <c r="V2003" s="79"/>
      <c r="W2003" s="79"/>
      <c r="X2003" s="79"/>
      <c r="Y2003" s="79"/>
      <c r="Z2003" s="79"/>
      <c r="AA2003" s="79"/>
      <c r="AB2003" s="79"/>
      <c r="AC2003" s="79"/>
      <c r="AD2003" s="79"/>
      <c r="AE2003" s="79"/>
      <c r="AF2003" s="79"/>
      <c r="AG2003" s="79"/>
      <c r="AH2003" s="79"/>
      <c r="AI2003" s="79"/>
      <c r="AJ2003" s="79"/>
      <c r="AK2003" s="79"/>
      <c r="AL2003" s="79"/>
      <c r="AM2003" s="79"/>
      <c r="AN2003" s="79"/>
      <c r="AO2003" s="79"/>
      <c r="AP2003" s="79"/>
      <c r="AQ2003" s="79"/>
    </row>
    <row r="2004" spans="13:43" x14ac:dyDescent="0.25">
      <c r="M2004" s="79"/>
      <c r="N2004" s="79"/>
      <c r="O2004" s="79"/>
      <c r="P2004" s="79"/>
      <c r="Q2004" s="79"/>
      <c r="R2004" s="79"/>
      <c r="S2004" s="79"/>
      <c r="T2004" s="79"/>
      <c r="U2004" s="79"/>
      <c r="V2004" s="79"/>
      <c r="W2004" s="79"/>
      <c r="X2004" s="79"/>
      <c r="Y2004" s="79"/>
      <c r="Z2004" s="79"/>
      <c r="AA2004" s="79"/>
      <c r="AB2004" s="79"/>
      <c r="AC2004" s="79"/>
      <c r="AD2004" s="79"/>
      <c r="AE2004" s="79"/>
      <c r="AF2004" s="79"/>
      <c r="AG2004" s="79"/>
      <c r="AH2004" s="79"/>
      <c r="AI2004" s="79"/>
      <c r="AJ2004" s="79"/>
      <c r="AK2004" s="79"/>
      <c r="AL2004" s="79"/>
      <c r="AM2004" s="79"/>
      <c r="AN2004" s="79"/>
      <c r="AO2004" s="79"/>
      <c r="AP2004" s="79"/>
      <c r="AQ2004" s="79"/>
    </row>
    <row r="2005" spans="13:43" x14ac:dyDescent="0.25">
      <c r="M2005" s="79"/>
      <c r="N2005" s="79"/>
      <c r="O2005" s="79"/>
      <c r="P2005" s="79"/>
      <c r="Q2005" s="79"/>
      <c r="R2005" s="79"/>
      <c r="S2005" s="79"/>
      <c r="T2005" s="79"/>
      <c r="U2005" s="79"/>
      <c r="V2005" s="79"/>
      <c r="W2005" s="79"/>
      <c r="X2005" s="79"/>
      <c r="Y2005" s="79"/>
      <c r="Z2005" s="79"/>
      <c r="AA2005" s="79"/>
      <c r="AB2005" s="79"/>
      <c r="AC2005" s="79"/>
      <c r="AD2005" s="79"/>
      <c r="AE2005" s="79"/>
      <c r="AF2005" s="79"/>
      <c r="AG2005" s="79"/>
      <c r="AH2005" s="79"/>
      <c r="AI2005" s="79"/>
      <c r="AJ2005" s="79"/>
      <c r="AK2005" s="79"/>
      <c r="AL2005" s="79"/>
      <c r="AM2005" s="79"/>
      <c r="AN2005" s="79"/>
      <c r="AO2005" s="79"/>
      <c r="AP2005" s="79"/>
      <c r="AQ2005" s="79"/>
    </row>
    <row r="2006" spans="13:43" x14ac:dyDescent="0.25">
      <c r="M2006" s="79"/>
      <c r="N2006" s="79"/>
      <c r="O2006" s="79"/>
      <c r="P2006" s="79"/>
      <c r="Q2006" s="79"/>
      <c r="R2006" s="79"/>
      <c r="S2006" s="79"/>
      <c r="T2006" s="79"/>
      <c r="U2006" s="79"/>
      <c r="V2006" s="79"/>
      <c r="W2006" s="79"/>
      <c r="X2006" s="79"/>
      <c r="Y2006" s="79"/>
      <c r="Z2006" s="79"/>
      <c r="AA2006" s="79"/>
      <c r="AB2006" s="79"/>
      <c r="AC2006" s="79"/>
      <c r="AD2006" s="79"/>
      <c r="AE2006" s="79"/>
      <c r="AF2006" s="79"/>
      <c r="AG2006" s="79"/>
      <c r="AH2006" s="79"/>
      <c r="AI2006" s="79"/>
      <c r="AJ2006" s="79"/>
      <c r="AK2006" s="79"/>
      <c r="AL2006" s="79"/>
      <c r="AM2006" s="79"/>
      <c r="AN2006" s="79"/>
      <c r="AO2006" s="79"/>
      <c r="AP2006" s="79"/>
      <c r="AQ2006" s="79"/>
    </row>
    <row r="2007" spans="13:43" x14ac:dyDescent="0.25">
      <c r="M2007" s="79"/>
      <c r="N2007" s="79"/>
      <c r="O2007" s="79"/>
      <c r="P2007" s="79"/>
      <c r="Q2007" s="79"/>
      <c r="R2007" s="79"/>
      <c r="S2007" s="79"/>
      <c r="T2007" s="79"/>
      <c r="U2007" s="79"/>
      <c r="V2007" s="79"/>
      <c r="W2007" s="79"/>
      <c r="X2007" s="79"/>
      <c r="Y2007" s="79"/>
      <c r="Z2007" s="79"/>
      <c r="AA2007" s="79"/>
      <c r="AB2007" s="79"/>
      <c r="AC2007" s="79"/>
      <c r="AD2007" s="79"/>
      <c r="AE2007" s="79"/>
      <c r="AF2007" s="79"/>
      <c r="AG2007" s="79"/>
      <c r="AH2007" s="79"/>
      <c r="AI2007" s="79"/>
      <c r="AJ2007" s="79"/>
      <c r="AK2007" s="79"/>
      <c r="AL2007" s="79"/>
      <c r="AM2007" s="79"/>
      <c r="AN2007" s="79"/>
      <c r="AO2007" s="79"/>
      <c r="AP2007" s="79"/>
      <c r="AQ2007" s="79"/>
    </row>
    <row r="2008" spans="13:43" x14ac:dyDescent="0.25">
      <c r="M2008" s="79"/>
      <c r="N2008" s="79"/>
      <c r="O2008" s="79"/>
      <c r="P2008" s="79"/>
      <c r="Q2008" s="79"/>
      <c r="R2008" s="79"/>
      <c r="S2008" s="79"/>
      <c r="T2008" s="79"/>
      <c r="U2008" s="79"/>
      <c r="V2008" s="79"/>
      <c r="W2008" s="79"/>
      <c r="X2008" s="79"/>
      <c r="Y2008" s="79"/>
      <c r="Z2008" s="79"/>
      <c r="AA2008" s="79"/>
      <c r="AB2008" s="79"/>
      <c r="AC2008" s="79"/>
      <c r="AD2008" s="79"/>
      <c r="AE2008" s="79"/>
      <c r="AF2008" s="79"/>
      <c r="AG2008" s="79"/>
      <c r="AH2008" s="79"/>
      <c r="AI2008" s="79"/>
      <c r="AJ2008" s="79"/>
      <c r="AK2008" s="79"/>
      <c r="AL2008" s="79"/>
      <c r="AM2008" s="79"/>
      <c r="AN2008" s="79"/>
      <c r="AO2008" s="79"/>
      <c r="AP2008" s="79"/>
      <c r="AQ2008" s="79"/>
    </row>
    <row r="2009" spans="13:43" x14ac:dyDescent="0.25">
      <c r="M2009" s="79"/>
      <c r="N2009" s="79"/>
      <c r="O2009" s="79"/>
      <c r="P2009" s="79"/>
      <c r="Q2009" s="79"/>
      <c r="R2009" s="79"/>
      <c r="S2009" s="79"/>
      <c r="T2009" s="79"/>
      <c r="U2009" s="79"/>
      <c r="V2009" s="79"/>
      <c r="W2009" s="79"/>
      <c r="X2009" s="79"/>
      <c r="Y2009" s="79"/>
      <c r="Z2009" s="79"/>
      <c r="AA2009" s="79"/>
      <c r="AB2009" s="79"/>
      <c r="AC2009" s="79"/>
      <c r="AD2009" s="79"/>
      <c r="AE2009" s="79"/>
      <c r="AF2009" s="79"/>
      <c r="AG2009" s="79"/>
      <c r="AH2009" s="79"/>
      <c r="AI2009" s="79"/>
      <c r="AJ2009" s="79"/>
      <c r="AK2009" s="79"/>
      <c r="AL2009" s="79"/>
      <c r="AM2009" s="79"/>
      <c r="AN2009" s="79"/>
      <c r="AO2009" s="79"/>
      <c r="AP2009" s="79"/>
      <c r="AQ2009" s="79"/>
    </row>
    <row r="2010" spans="13:43" x14ac:dyDescent="0.25">
      <c r="M2010" s="79"/>
      <c r="N2010" s="79"/>
      <c r="O2010" s="79"/>
      <c r="P2010" s="79"/>
      <c r="Q2010" s="79"/>
      <c r="R2010" s="79"/>
      <c r="S2010" s="79"/>
      <c r="T2010" s="79"/>
      <c r="U2010" s="79"/>
      <c r="V2010" s="79"/>
      <c r="W2010" s="79"/>
      <c r="X2010" s="79"/>
      <c r="Y2010" s="79"/>
      <c r="Z2010" s="79"/>
      <c r="AA2010" s="79"/>
      <c r="AB2010" s="79"/>
      <c r="AC2010" s="79"/>
      <c r="AD2010" s="79"/>
      <c r="AE2010" s="79"/>
      <c r="AF2010" s="79"/>
      <c r="AG2010" s="79"/>
      <c r="AH2010" s="79"/>
      <c r="AI2010" s="79"/>
      <c r="AJ2010" s="79"/>
      <c r="AK2010" s="79"/>
      <c r="AL2010" s="79"/>
      <c r="AM2010" s="79"/>
      <c r="AN2010" s="79"/>
      <c r="AO2010" s="79"/>
      <c r="AP2010" s="79"/>
      <c r="AQ2010" s="79"/>
    </row>
    <row r="2011" spans="13:43" x14ac:dyDescent="0.25">
      <c r="M2011" s="79"/>
      <c r="N2011" s="79"/>
      <c r="O2011" s="79"/>
      <c r="P2011" s="79"/>
      <c r="Q2011" s="79"/>
      <c r="R2011" s="79"/>
      <c r="S2011" s="79"/>
      <c r="T2011" s="79"/>
      <c r="U2011" s="79"/>
      <c r="V2011" s="79"/>
      <c r="W2011" s="79"/>
      <c r="X2011" s="79"/>
      <c r="Y2011" s="79"/>
      <c r="Z2011" s="79"/>
      <c r="AA2011" s="79"/>
      <c r="AB2011" s="79"/>
      <c r="AC2011" s="79"/>
      <c r="AD2011" s="79"/>
      <c r="AE2011" s="79"/>
      <c r="AF2011" s="79"/>
      <c r="AG2011" s="79"/>
      <c r="AH2011" s="79"/>
      <c r="AI2011" s="79"/>
      <c r="AJ2011" s="79"/>
      <c r="AK2011" s="79"/>
      <c r="AL2011" s="79"/>
      <c r="AM2011" s="79"/>
      <c r="AN2011" s="79"/>
      <c r="AO2011" s="79"/>
      <c r="AP2011" s="79"/>
      <c r="AQ2011" s="79"/>
    </row>
    <row r="2012" spans="13:43" x14ac:dyDescent="0.25">
      <c r="M2012" s="79"/>
      <c r="N2012" s="79"/>
      <c r="O2012" s="79"/>
      <c r="P2012" s="79"/>
      <c r="Q2012" s="79"/>
      <c r="R2012" s="79"/>
      <c r="S2012" s="79"/>
      <c r="T2012" s="79"/>
      <c r="U2012" s="79"/>
      <c r="V2012" s="79"/>
      <c r="W2012" s="79"/>
      <c r="X2012" s="79"/>
      <c r="Y2012" s="79"/>
      <c r="Z2012" s="79"/>
      <c r="AA2012" s="79"/>
      <c r="AB2012" s="79"/>
      <c r="AC2012" s="79"/>
      <c r="AD2012" s="79"/>
      <c r="AE2012" s="79"/>
      <c r="AF2012" s="79"/>
      <c r="AG2012" s="79"/>
      <c r="AH2012" s="79"/>
      <c r="AI2012" s="79"/>
      <c r="AJ2012" s="79"/>
      <c r="AK2012" s="79"/>
      <c r="AL2012" s="79"/>
      <c r="AM2012" s="79"/>
      <c r="AN2012" s="79"/>
      <c r="AO2012" s="79"/>
      <c r="AP2012" s="79"/>
      <c r="AQ2012" s="79"/>
    </row>
    <row r="2013" spans="13:43" x14ac:dyDescent="0.25">
      <c r="M2013" s="79"/>
      <c r="N2013" s="79"/>
      <c r="O2013" s="79"/>
      <c r="P2013" s="79"/>
      <c r="Q2013" s="79"/>
      <c r="R2013" s="79"/>
      <c r="S2013" s="79"/>
      <c r="T2013" s="79"/>
      <c r="U2013" s="79"/>
      <c r="V2013" s="79"/>
      <c r="W2013" s="79"/>
      <c r="X2013" s="79"/>
      <c r="Y2013" s="79"/>
      <c r="Z2013" s="79"/>
      <c r="AA2013" s="79"/>
      <c r="AB2013" s="79"/>
      <c r="AC2013" s="79"/>
      <c r="AD2013" s="79"/>
      <c r="AE2013" s="79"/>
      <c r="AF2013" s="79"/>
      <c r="AG2013" s="79"/>
      <c r="AH2013" s="79"/>
      <c r="AI2013" s="79"/>
      <c r="AJ2013" s="79"/>
      <c r="AK2013" s="79"/>
      <c r="AL2013" s="79"/>
      <c r="AM2013" s="79"/>
      <c r="AN2013" s="79"/>
      <c r="AO2013" s="79"/>
      <c r="AP2013" s="79"/>
      <c r="AQ2013" s="79"/>
    </row>
    <row r="2014" spans="13:43" x14ac:dyDescent="0.25">
      <c r="M2014" s="79"/>
      <c r="N2014" s="79"/>
      <c r="O2014" s="79"/>
      <c r="P2014" s="79"/>
      <c r="Q2014" s="79"/>
      <c r="R2014" s="79"/>
      <c r="S2014" s="79"/>
      <c r="T2014" s="79"/>
      <c r="U2014" s="79"/>
      <c r="V2014" s="79"/>
      <c r="W2014" s="79"/>
      <c r="X2014" s="79"/>
      <c r="Y2014" s="79"/>
      <c r="Z2014" s="79"/>
      <c r="AA2014" s="79"/>
      <c r="AB2014" s="79"/>
      <c r="AC2014" s="79"/>
      <c r="AD2014" s="79"/>
      <c r="AE2014" s="79"/>
      <c r="AF2014" s="79"/>
      <c r="AG2014" s="79"/>
      <c r="AH2014" s="79"/>
      <c r="AI2014" s="79"/>
      <c r="AJ2014" s="79"/>
      <c r="AK2014" s="79"/>
      <c r="AL2014" s="79"/>
      <c r="AM2014" s="79"/>
      <c r="AN2014" s="79"/>
      <c r="AO2014" s="79"/>
      <c r="AP2014" s="79"/>
      <c r="AQ2014" s="79"/>
    </row>
    <row r="2015" spans="13:43" x14ac:dyDescent="0.25">
      <c r="M2015" s="79"/>
      <c r="N2015" s="79"/>
      <c r="O2015" s="79"/>
      <c r="P2015" s="79"/>
      <c r="Q2015" s="79"/>
      <c r="R2015" s="79"/>
      <c r="S2015" s="79"/>
      <c r="T2015" s="79"/>
      <c r="U2015" s="79"/>
      <c r="V2015" s="79"/>
      <c r="W2015" s="79"/>
      <c r="X2015" s="79"/>
      <c r="Y2015" s="79"/>
      <c r="Z2015" s="79"/>
      <c r="AA2015" s="79"/>
      <c r="AB2015" s="79"/>
      <c r="AC2015" s="79"/>
      <c r="AD2015" s="79"/>
      <c r="AE2015" s="79"/>
      <c r="AF2015" s="79"/>
      <c r="AG2015" s="79"/>
      <c r="AH2015" s="79"/>
      <c r="AI2015" s="79"/>
      <c r="AJ2015" s="79"/>
      <c r="AK2015" s="79"/>
      <c r="AL2015" s="79"/>
      <c r="AM2015" s="79"/>
      <c r="AN2015" s="79"/>
      <c r="AO2015" s="79"/>
      <c r="AP2015" s="79"/>
      <c r="AQ2015" s="79"/>
    </row>
    <row r="2016" spans="13:43" x14ac:dyDescent="0.25">
      <c r="M2016" s="79"/>
      <c r="N2016" s="79"/>
      <c r="O2016" s="79"/>
      <c r="P2016" s="79"/>
      <c r="Q2016" s="79"/>
      <c r="R2016" s="79"/>
      <c r="S2016" s="79"/>
      <c r="T2016" s="79"/>
      <c r="U2016" s="79"/>
      <c r="V2016" s="79"/>
      <c r="W2016" s="79"/>
      <c r="X2016" s="79"/>
      <c r="Y2016" s="79"/>
      <c r="Z2016" s="79"/>
      <c r="AA2016" s="79"/>
      <c r="AB2016" s="79"/>
      <c r="AC2016" s="79"/>
      <c r="AD2016" s="79"/>
      <c r="AE2016" s="79"/>
      <c r="AF2016" s="79"/>
      <c r="AG2016" s="79"/>
      <c r="AH2016" s="79"/>
      <c r="AI2016" s="79"/>
      <c r="AJ2016" s="79"/>
      <c r="AK2016" s="79"/>
      <c r="AL2016" s="79"/>
      <c r="AM2016" s="79"/>
      <c r="AN2016" s="79"/>
      <c r="AO2016" s="79"/>
      <c r="AP2016" s="79"/>
      <c r="AQ2016" s="79"/>
    </row>
    <row r="2017" spans="13:43" x14ac:dyDescent="0.25">
      <c r="M2017" s="79"/>
      <c r="N2017" s="79"/>
      <c r="O2017" s="79"/>
      <c r="P2017" s="79"/>
      <c r="Q2017" s="79"/>
      <c r="R2017" s="79"/>
      <c r="S2017" s="79"/>
      <c r="T2017" s="79"/>
      <c r="U2017" s="79"/>
      <c r="V2017" s="79"/>
      <c r="W2017" s="79"/>
      <c r="X2017" s="79"/>
      <c r="Y2017" s="79"/>
      <c r="Z2017" s="79"/>
      <c r="AA2017" s="79"/>
      <c r="AB2017" s="79"/>
      <c r="AC2017" s="79"/>
      <c r="AD2017" s="79"/>
      <c r="AE2017" s="79"/>
      <c r="AF2017" s="79"/>
      <c r="AG2017" s="79"/>
      <c r="AH2017" s="79"/>
      <c r="AI2017" s="79"/>
      <c r="AJ2017" s="79"/>
      <c r="AK2017" s="79"/>
      <c r="AL2017" s="79"/>
      <c r="AM2017" s="79"/>
      <c r="AN2017" s="79"/>
      <c r="AO2017" s="79"/>
      <c r="AP2017" s="79"/>
      <c r="AQ2017" s="79"/>
    </row>
    <row r="2018" spans="13:43" x14ac:dyDescent="0.25">
      <c r="M2018" s="79"/>
      <c r="N2018" s="79"/>
      <c r="O2018" s="79"/>
      <c r="P2018" s="79"/>
      <c r="Q2018" s="79"/>
      <c r="R2018" s="79"/>
      <c r="S2018" s="79"/>
      <c r="T2018" s="79"/>
      <c r="U2018" s="79"/>
      <c r="V2018" s="79"/>
      <c r="W2018" s="79"/>
      <c r="X2018" s="79"/>
      <c r="Y2018" s="79"/>
      <c r="Z2018" s="79"/>
      <c r="AA2018" s="79"/>
      <c r="AB2018" s="79"/>
      <c r="AC2018" s="79"/>
      <c r="AD2018" s="79"/>
      <c r="AE2018" s="79"/>
      <c r="AF2018" s="79"/>
      <c r="AG2018" s="79"/>
      <c r="AH2018" s="79"/>
      <c r="AI2018" s="79"/>
      <c r="AJ2018" s="79"/>
      <c r="AK2018" s="79"/>
      <c r="AL2018" s="79"/>
      <c r="AM2018" s="79"/>
      <c r="AN2018" s="79"/>
      <c r="AO2018" s="79"/>
      <c r="AP2018" s="79"/>
      <c r="AQ2018" s="79"/>
    </row>
    <row r="2019" spans="13:43" x14ac:dyDescent="0.25">
      <c r="M2019" s="79"/>
      <c r="N2019" s="79"/>
      <c r="O2019" s="79"/>
      <c r="P2019" s="79"/>
      <c r="Q2019" s="79"/>
      <c r="R2019" s="79"/>
      <c r="S2019" s="79"/>
      <c r="T2019" s="79"/>
      <c r="U2019" s="79"/>
      <c r="V2019" s="79"/>
      <c r="W2019" s="79"/>
      <c r="X2019" s="79"/>
      <c r="Y2019" s="79"/>
      <c r="Z2019" s="79"/>
      <c r="AA2019" s="79"/>
      <c r="AB2019" s="79"/>
      <c r="AC2019" s="79"/>
      <c r="AD2019" s="79"/>
      <c r="AE2019" s="79"/>
      <c r="AF2019" s="79"/>
      <c r="AG2019" s="79"/>
      <c r="AH2019" s="79"/>
      <c r="AI2019" s="79"/>
      <c r="AJ2019" s="79"/>
      <c r="AK2019" s="79"/>
      <c r="AL2019" s="79"/>
      <c r="AM2019" s="79"/>
      <c r="AN2019" s="79"/>
      <c r="AO2019" s="79"/>
      <c r="AP2019" s="79"/>
      <c r="AQ2019" s="79"/>
    </row>
    <row r="2020" spans="13:43" x14ac:dyDescent="0.25">
      <c r="M2020" s="79"/>
      <c r="N2020" s="79"/>
      <c r="O2020" s="79"/>
      <c r="P2020" s="79"/>
      <c r="Q2020" s="79"/>
      <c r="R2020" s="79"/>
      <c r="S2020" s="79"/>
      <c r="T2020" s="79"/>
      <c r="U2020" s="79"/>
      <c r="V2020" s="79"/>
      <c r="W2020" s="79"/>
      <c r="X2020" s="79"/>
      <c r="Y2020" s="79"/>
      <c r="Z2020" s="79"/>
      <c r="AA2020" s="79"/>
      <c r="AB2020" s="79"/>
      <c r="AC2020" s="79"/>
      <c r="AD2020" s="79"/>
      <c r="AE2020" s="79"/>
      <c r="AF2020" s="79"/>
      <c r="AG2020" s="79"/>
      <c r="AH2020" s="79"/>
      <c r="AI2020" s="79"/>
      <c r="AJ2020" s="79"/>
      <c r="AK2020" s="79"/>
      <c r="AL2020" s="79"/>
      <c r="AM2020" s="79"/>
      <c r="AN2020" s="79"/>
      <c r="AO2020" s="79"/>
      <c r="AP2020" s="79"/>
      <c r="AQ2020" s="79"/>
    </row>
    <row r="2021" spans="13:43" x14ac:dyDescent="0.25">
      <c r="M2021" s="79"/>
      <c r="N2021" s="79"/>
      <c r="O2021" s="79"/>
      <c r="P2021" s="79"/>
      <c r="Q2021" s="79"/>
      <c r="R2021" s="79"/>
      <c r="S2021" s="79"/>
      <c r="T2021" s="79"/>
      <c r="U2021" s="79"/>
      <c r="V2021" s="79"/>
      <c r="W2021" s="79"/>
      <c r="X2021" s="79"/>
      <c r="Y2021" s="79"/>
      <c r="Z2021" s="79"/>
      <c r="AA2021" s="79"/>
      <c r="AB2021" s="79"/>
      <c r="AC2021" s="79"/>
      <c r="AD2021" s="79"/>
      <c r="AE2021" s="79"/>
      <c r="AF2021" s="79"/>
      <c r="AG2021" s="79"/>
      <c r="AH2021" s="79"/>
      <c r="AI2021" s="79"/>
      <c r="AJ2021" s="79"/>
      <c r="AK2021" s="79"/>
      <c r="AL2021" s="79"/>
      <c r="AM2021" s="79"/>
      <c r="AN2021" s="79"/>
      <c r="AO2021" s="79"/>
      <c r="AP2021" s="79"/>
      <c r="AQ2021" s="79"/>
    </row>
    <row r="2022" spans="13:43" x14ac:dyDescent="0.25">
      <c r="M2022" s="79"/>
      <c r="N2022" s="79"/>
      <c r="O2022" s="79"/>
      <c r="P2022" s="79"/>
      <c r="Q2022" s="79"/>
      <c r="R2022" s="79"/>
      <c r="S2022" s="79"/>
      <c r="T2022" s="79"/>
      <c r="U2022" s="79"/>
      <c r="V2022" s="79"/>
      <c r="W2022" s="79"/>
      <c r="X2022" s="79"/>
      <c r="Y2022" s="79"/>
      <c r="Z2022" s="79"/>
      <c r="AA2022" s="79"/>
      <c r="AB2022" s="79"/>
      <c r="AC2022" s="79"/>
      <c r="AD2022" s="79"/>
      <c r="AE2022" s="79"/>
      <c r="AF2022" s="79"/>
      <c r="AG2022" s="79"/>
      <c r="AH2022" s="79"/>
      <c r="AI2022" s="79"/>
      <c r="AJ2022" s="79"/>
      <c r="AK2022" s="79"/>
      <c r="AL2022" s="79"/>
      <c r="AM2022" s="79"/>
      <c r="AN2022" s="79"/>
      <c r="AO2022" s="79"/>
      <c r="AP2022" s="79"/>
      <c r="AQ2022" s="79"/>
    </row>
    <row r="2023" spans="13:43" x14ac:dyDescent="0.25">
      <c r="M2023" s="79"/>
      <c r="N2023" s="79"/>
      <c r="O2023" s="79"/>
      <c r="P2023" s="79"/>
      <c r="Q2023" s="79"/>
      <c r="R2023" s="79"/>
      <c r="S2023" s="79"/>
      <c r="T2023" s="79"/>
      <c r="U2023" s="79"/>
      <c r="V2023" s="79"/>
      <c r="W2023" s="79"/>
      <c r="X2023" s="79"/>
      <c r="Y2023" s="79"/>
      <c r="Z2023" s="79"/>
      <c r="AA2023" s="79"/>
      <c r="AB2023" s="79"/>
      <c r="AC2023" s="79"/>
      <c r="AD2023" s="79"/>
      <c r="AE2023" s="79"/>
      <c r="AF2023" s="79"/>
      <c r="AG2023" s="79"/>
      <c r="AH2023" s="79"/>
      <c r="AI2023" s="79"/>
      <c r="AJ2023" s="79"/>
      <c r="AK2023" s="79"/>
      <c r="AL2023" s="79"/>
      <c r="AM2023" s="79"/>
      <c r="AN2023" s="79"/>
      <c r="AO2023" s="79"/>
      <c r="AP2023" s="79"/>
      <c r="AQ2023" s="79"/>
    </row>
    <row r="2024" spans="13:43" x14ac:dyDescent="0.25">
      <c r="M2024" s="79"/>
      <c r="N2024" s="79"/>
      <c r="O2024" s="79"/>
      <c r="P2024" s="79"/>
      <c r="Q2024" s="79"/>
      <c r="R2024" s="79"/>
      <c r="S2024" s="79"/>
      <c r="T2024" s="79"/>
      <c r="U2024" s="79"/>
      <c r="V2024" s="79"/>
      <c r="W2024" s="79"/>
      <c r="X2024" s="79"/>
      <c r="Y2024" s="79"/>
      <c r="Z2024" s="79"/>
      <c r="AA2024" s="79"/>
      <c r="AB2024" s="79"/>
      <c r="AC2024" s="79"/>
      <c r="AD2024" s="79"/>
      <c r="AE2024" s="79"/>
      <c r="AF2024" s="79"/>
      <c r="AG2024" s="79"/>
      <c r="AH2024" s="79"/>
      <c r="AI2024" s="79"/>
      <c r="AJ2024" s="79"/>
      <c r="AK2024" s="79"/>
      <c r="AL2024" s="79"/>
      <c r="AM2024" s="79"/>
      <c r="AN2024" s="79"/>
      <c r="AO2024" s="79"/>
      <c r="AP2024" s="79"/>
      <c r="AQ2024" s="79"/>
    </row>
    <row r="2025" spans="13:43" x14ac:dyDescent="0.25">
      <c r="M2025" s="79"/>
      <c r="N2025" s="79"/>
      <c r="O2025" s="79"/>
      <c r="P2025" s="79"/>
      <c r="Q2025" s="79"/>
      <c r="R2025" s="79"/>
      <c r="S2025" s="79"/>
      <c r="T2025" s="79"/>
      <c r="U2025" s="79"/>
      <c r="V2025" s="79"/>
      <c r="W2025" s="79"/>
      <c r="X2025" s="79"/>
      <c r="Y2025" s="79"/>
      <c r="Z2025" s="79"/>
      <c r="AA2025" s="79"/>
      <c r="AB2025" s="79"/>
      <c r="AC2025" s="79"/>
      <c r="AD2025" s="79"/>
      <c r="AE2025" s="79"/>
      <c r="AF2025" s="79"/>
      <c r="AG2025" s="79"/>
      <c r="AH2025" s="79"/>
      <c r="AI2025" s="79"/>
      <c r="AJ2025" s="79"/>
      <c r="AK2025" s="79"/>
      <c r="AL2025" s="79"/>
      <c r="AM2025" s="79"/>
      <c r="AN2025" s="79"/>
      <c r="AO2025" s="79"/>
      <c r="AP2025" s="79"/>
      <c r="AQ2025" s="79"/>
    </row>
    <row r="2026" spans="13:43" x14ac:dyDescent="0.25">
      <c r="M2026" s="79"/>
      <c r="N2026" s="79"/>
      <c r="O2026" s="79"/>
      <c r="P2026" s="79"/>
      <c r="Q2026" s="79"/>
      <c r="R2026" s="79"/>
      <c r="S2026" s="79"/>
      <c r="T2026" s="79"/>
      <c r="U2026" s="79"/>
      <c r="V2026" s="79"/>
      <c r="W2026" s="79"/>
      <c r="X2026" s="79"/>
      <c r="Y2026" s="79"/>
      <c r="Z2026" s="79"/>
      <c r="AA2026" s="79"/>
      <c r="AB2026" s="79"/>
      <c r="AC2026" s="79"/>
      <c r="AD2026" s="79"/>
      <c r="AE2026" s="79"/>
      <c r="AF2026" s="79"/>
      <c r="AG2026" s="79"/>
      <c r="AH2026" s="79"/>
      <c r="AI2026" s="79"/>
      <c r="AJ2026" s="79"/>
      <c r="AK2026" s="79"/>
      <c r="AL2026" s="79"/>
      <c r="AM2026" s="79"/>
      <c r="AN2026" s="79"/>
      <c r="AO2026" s="79"/>
      <c r="AP2026" s="79"/>
      <c r="AQ2026" s="79"/>
    </row>
    <row r="2027" spans="13:43" x14ac:dyDescent="0.25">
      <c r="M2027" s="79"/>
      <c r="N2027" s="79"/>
      <c r="O2027" s="79"/>
      <c r="P2027" s="79"/>
      <c r="Q2027" s="79"/>
      <c r="R2027" s="79"/>
      <c r="S2027" s="79"/>
      <c r="T2027" s="79"/>
      <c r="U2027" s="79"/>
      <c r="V2027" s="79"/>
      <c r="W2027" s="79"/>
      <c r="X2027" s="79"/>
      <c r="Y2027" s="79"/>
      <c r="Z2027" s="79"/>
      <c r="AA2027" s="79"/>
      <c r="AB2027" s="79"/>
      <c r="AC2027" s="79"/>
      <c r="AD2027" s="79"/>
      <c r="AE2027" s="79"/>
      <c r="AF2027" s="79"/>
      <c r="AG2027" s="79"/>
      <c r="AH2027" s="79"/>
      <c r="AI2027" s="79"/>
      <c r="AJ2027" s="79"/>
      <c r="AK2027" s="79"/>
      <c r="AL2027" s="79"/>
      <c r="AM2027" s="79"/>
      <c r="AN2027" s="79"/>
      <c r="AO2027" s="79"/>
      <c r="AP2027" s="79"/>
      <c r="AQ2027" s="79"/>
    </row>
    <row r="2028" spans="13:43" x14ac:dyDescent="0.25">
      <c r="M2028" s="79"/>
      <c r="N2028" s="79"/>
      <c r="O2028" s="79"/>
      <c r="P2028" s="79"/>
      <c r="Q2028" s="79"/>
      <c r="R2028" s="79"/>
      <c r="S2028" s="79"/>
      <c r="T2028" s="79"/>
      <c r="U2028" s="79"/>
      <c r="V2028" s="79"/>
      <c r="W2028" s="79"/>
      <c r="X2028" s="79"/>
      <c r="Y2028" s="79"/>
      <c r="Z2028" s="79"/>
      <c r="AA2028" s="79"/>
      <c r="AB2028" s="79"/>
      <c r="AC2028" s="79"/>
      <c r="AD2028" s="79"/>
      <c r="AE2028" s="79"/>
      <c r="AF2028" s="79"/>
      <c r="AG2028" s="79"/>
      <c r="AH2028" s="79"/>
      <c r="AI2028" s="79"/>
      <c r="AJ2028" s="79"/>
      <c r="AK2028" s="79"/>
      <c r="AL2028" s="79"/>
      <c r="AM2028" s="79"/>
      <c r="AN2028" s="79"/>
      <c r="AO2028" s="79"/>
      <c r="AP2028" s="79"/>
      <c r="AQ2028" s="79"/>
    </row>
    <row r="2029" spans="13:43" x14ac:dyDescent="0.25">
      <c r="M2029" s="79"/>
      <c r="N2029" s="79"/>
      <c r="O2029" s="79"/>
      <c r="P2029" s="79"/>
      <c r="Q2029" s="79"/>
      <c r="R2029" s="79"/>
      <c r="S2029" s="79"/>
      <c r="T2029" s="79"/>
      <c r="U2029" s="79"/>
      <c r="V2029" s="79"/>
      <c r="W2029" s="79"/>
      <c r="X2029" s="79"/>
      <c r="Y2029" s="79"/>
      <c r="Z2029" s="79"/>
      <c r="AA2029" s="79"/>
      <c r="AB2029" s="79"/>
      <c r="AC2029" s="79"/>
      <c r="AD2029" s="79"/>
      <c r="AE2029" s="79"/>
      <c r="AF2029" s="79"/>
      <c r="AG2029" s="79"/>
      <c r="AH2029" s="79"/>
      <c r="AI2029" s="79"/>
      <c r="AJ2029" s="79"/>
      <c r="AK2029" s="79"/>
      <c r="AL2029" s="79"/>
      <c r="AM2029" s="79"/>
      <c r="AN2029" s="79"/>
      <c r="AO2029" s="79"/>
      <c r="AP2029" s="79"/>
      <c r="AQ2029" s="79"/>
    </row>
    <row r="2030" spans="13:43" x14ac:dyDescent="0.25">
      <c r="M2030" s="79"/>
      <c r="N2030" s="79"/>
      <c r="O2030" s="79"/>
      <c r="P2030" s="79"/>
      <c r="Q2030" s="79"/>
      <c r="R2030" s="79"/>
      <c r="S2030" s="79"/>
      <c r="T2030" s="79"/>
      <c r="U2030" s="79"/>
      <c r="V2030" s="79"/>
      <c r="W2030" s="79"/>
      <c r="X2030" s="79"/>
      <c r="Y2030" s="79"/>
      <c r="Z2030" s="79"/>
      <c r="AA2030" s="79"/>
      <c r="AB2030" s="79"/>
      <c r="AC2030" s="79"/>
      <c r="AD2030" s="79"/>
      <c r="AE2030" s="79"/>
      <c r="AF2030" s="79"/>
      <c r="AG2030" s="79"/>
      <c r="AH2030" s="79"/>
      <c r="AI2030" s="79"/>
      <c r="AJ2030" s="79"/>
      <c r="AK2030" s="79"/>
      <c r="AL2030" s="79"/>
      <c r="AM2030" s="79"/>
      <c r="AN2030" s="79"/>
      <c r="AO2030" s="79"/>
      <c r="AP2030" s="79"/>
      <c r="AQ2030" s="79"/>
    </row>
    <row r="2031" spans="13:43" x14ac:dyDescent="0.25">
      <c r="M2031" s="79"/>
      <c r="N2031" s="79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9"/>
      <c r="AA2031" s="79"/>
      <c r="AB2031" s="79"/>
      <c r="AC2031" s="79"/>
      <c r="AD2031" s="79"/>
      <c r="AE2031" s="79"/>
      <c r="AF2031" s="79"/>
      <c r="AG2031" s="79"/>
      <c r="AH2031" s="79"/>
      <c r="AI2031" s="79"/>
      <c r="AJ2031" s="79"/>
      <c r="AK2031" s="79"/>
      <c r="AL2031" s="79"/>
      <c r="AM2031" s="79"/>
      <c r="AN2031" s="79"/>
      <c r="AO2031" s="79"/>
      <c r="AP2031" s="79"/>
      <c r="AQ2031" s="79"/>
    </row>
    <row r="2032" spans="13:43" x14ac:dyDescent="0.25">
      <c r="M2032" s="79"/>
      <c r="N2032" s="79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9"/>
      <c r="AA2032" s="79"/>
      <c r="AB2032" s="79"/>
      <c r="AC2032" s="79"/>
      <c r="AD2032" s="79"/>
      <c r="AE2032" s="79"/>
      <c r="AF2032" s="79"/>
      <c r="AG2032" s="79"/>
      <c r="AH2032" s="79"/>
      <c r="AI2032" s="79"/>
      <c r="AJ2032" s="79"/>
      <c r="AK2032" s="79"/>
      <c r="AL2032" s="79"/>
      <c r="AM2032" s="79"/>
      <c r="AN2032" s="79"/>
      <c r="AO2032" s="79"/>
      <c r="AP2032" s="79"/>
      <c r="AQ2032" s="79"/>
    </row>
    <row r="2033" spans="13:43" x14ac:dyDescent="0.25">
      <c r="M2033" s="79"/>
      <c r="N2033" s="79"/>
      <c r="O2033" s="79"/>
      <c r="P2033" s="79"/>
      <c r="Q2033" s="79"/>
      <c r="R2033" s="79"/>
      <c r="S2033" s="79"/>
      <c r="T2033" s="79"/>
      <c r="U2033" s="79"/>
      <c r="V2033" s="79"/>
      <c r="W2033" s="79"/>
      <c r="X2033" s="79"/>
      <c r="Y2033" s="79"/>
      <c r="Z2033" s="79"/>
      <c r="AA2033" s="79"/>
      <c r="AB2033" s="79"/>
      <c r="AC2033" s="79"/>
      <c r="AD2033" s="79"/>
      <c r="AE2033" s="79"/>
      <c r="AF2033" s="79"/>
      <c r="AG2033" s="79"/>
      <c r="AH2033" s="79"/>
      <c r="AI2033" s="79"/>
      <c r="AJ2033" s="79"/>
      <c r="AK2033" s="79"/>
      <c r="AL2033" s="79"/>
      <c r="AM2033" s="79"/>
      <c r="AN2033" s="79"/>
      <c r="AO2033" s="79"/>
      <c r="AP2033" s="79"/>
      <c r="AQ2033" s="79"/>
    </row>
    <row r="2034" spans="13:43" x14ac:dyDescent="0.25">
      <c r="M2034" s="79"/>
      <c r="N2034" s="79"/>
      <c r="O2034" s="79"/>
      <c r="P2034" s="79"/>
      <c r="Q2034" s="79"/>
      <c r="R2034" s="79"/>
      <c r="S2034" s="79"/>
      <c r="T2034" s="79"/>
      <c r="U2034" s="79"/>
      <c r="V2034" s="79"/>
      <c r="W2034" s="79"/>
      <c r="X2034" s="79"/>
      <c r="Y2034" s="79"/>
      <c r="Z2034" s="79"/>
      <c r="AA2034" s="79"/>
      <c r="AB2034" s="79"/>
      <c r="AC2034" s="79"/>
      <c r="AD2034" s="79"/>
      <c r="AE2034" s="79"/>
      <c r="AF2034" s="79"/>
      <c r="AG2034" s="79"/>
      <c r="AH2034" s="79"/>
      <c r="AI2034" s="79"/>
      <c r="AJ2034" s="79"/>
      <c r="AK2034" s="79"/>
      <c r="AL2034" s="79"/>
      <c r="AM2034" s="79"/>
      <c r="AN2034" s="79"/>
      <c r="AO2034" s="79"/>
      <c r="AP2034" s="79"/>
      <c r="AQ2034" s="79"/>
    </row>
    <row r="2035" spans="13:43" x14ac:dyDescent="0.25">
      <c r="M2035" s="79"/>
      <c r="N2035" s="79"/>
      <c r="O2035" s="79"/>
      <c r="P2035" s="79"/>
      <c r="Q2035" s="79"/>
      <c r="R2035" s="79"/>
      <c r="S2035" s="79"/>
      <c r="T2035" s="79"/>
      <c r="U2035" s="79"/>
      <c r="V2035" s="79"/>
      <c r="W2035" s="79"/>
      <c r="X2035" s="79"/>
      <c r="Y2035" s="79"/>
      <c r="Z2035" s="79"/>
      <c r="AA2035" s="79"/>
      <c r="AB2035" s="79"/>
      <c r="AC2035" s="79"/>
      <c r="AD2035" s="79"/>
      <c r="AE2035" s="79"/>
      <c r="AF2035" s="79"/>
      <c r="AG2035" s="79"/>
      <c r="AH2035" s="79"/>
      <c r="AI2035" s="79"/>
      <c r="AJ2035" s="79"/>
      <c r="AK2035" s="79"/>
      <c r="AL2035" s="79"/>
      <c r="AM2035" s="79"/>
      <c r="AN2035" s="79"/>
      <c r="AO2035" s="79"/>
      <c r="AP2035" s="79"/>
      <c r="AQ2035" s="79"/>
    </row>
    <row r="2036" spans="13:43" x14ac:dyDescent="0.25">
      <c r="M2036" s="79"/>
      <c r="N2036" s="79"/>
      <c r="O2036" s="79"/>
      <c r="P2036" s="79"/>
      <c r="Q2036" s="79"/>
      <c r="R2036" s="79"/>
      <c r="S2036" s="79"/>
      <c r="T2036" s="79"/>
      <c r="U2036" s="79"/>
      <c r="V2036" s="79"/>
      <c r="W2036" s="79"/>
      <c r="X2036" s="79"/>
      <c r="Y2036" s="79"/>
      <c r="Z2036" s="79"/>
      <c r="AA2036" s="79"/>
      <c r="AB2036" s="79"/>
      <c r="AC2036" s="79"/>
      <c r="AD2036" s="79"/>
      <c r="AE2036" s="79"/>
      <c r="AF2036" s="79"/>
      <c r="AG2036" s="79"/>
      <c r="AH2036" s="79"/>
      <c r="AI2036" s="79"/>
      <c r="AJ2036" s="79"/>
      <c r="AK2036" s="79"/>
      <c r="AL2036" s="79"/>
      <c r="AM2036" s="79"/>
      <c r="AN2036" s="79"/>
      <c r="AO2036" s="79"/>
      <c r="AP2036" s="79"/>
      <c r="AQ2036" s="79"/>
    </row>
    <row r="2037" spans="13:43" x14ac:dyDescent="0.25">
      <c r="M2037" s="79"/>
      <c r="N2037" s="79"/>
      <c r="O2037" s="79"/>
      <c r="P2037" s="79"/>
      <c r="Q2037" s="79"/>
      <c r="R2037" s="79"/>
      <c r="S2037" s="79"/>
      <c r="T2037" s="79"/>
      <c r="U2037" s="79"/>
      <c r="V2037" s="79"/>
      <c r="W2037" s="79"/>
      <c r="X2037" s="79"/>
      <c r="Y2037" s="79"/>
      <c r="Z2037" s="79"/>
      <c r="AA2037" s="79"/>
      <c r="AB2037" s="79"/>
      <c r="AC2037" s="79"/>
      <c r="AD2037" s="79"/>
      <c r="AE2037" s="79"/>
      <c r="AF2037" s="79"/>
      <c r="AG2037" s="79"/>
      <c r="AH2037" s="79"/>
      <c r="AI2037" s="79"/>
      <c r="AJ2037" s="79"/>
      <c r="AK2037" s="79"/>
      <c r="AL2037" s="79"/>
      <c r="AM2037" s="79"/>
      <c r="AN2037" s="79"/>
      <c r="AO2037" s="79"/>
      <c r="AP2037" s="79"/>
      <c r="AQ2037" s="79"/>
    </row>
    <row r="2038" spans="13:43" x14ac:dyDescent="0.25">
      <c r="M2038" s="79"/>
      <c r="N2038" s="79"/>
      <c r="O2038" s="79"/>
      <c r="P2038" s="79"/>
      <c r="Q2038" s="79"/>
      <c r="R2038" s="79"/>
      <c r="S2038" s="79"/>
      <c r="T2038" s="79"/>
      <c r="U2038" s="79"/>
      <c r="V2038" s="79"/>
      <c r="W2038" s="79"/>
      <c r="X2038" s="79"/>
      <c r="Y2038" s="79"/>
      <c r="Z2038" s="79"/>
      <c r="AA2038" s="79"/>
      <c r="AB2038" s="79"/>
      <c r="AC2038" s="79"/>
      <c r="AD2038" s="79"/>
      <c r="AE2038" s="79"/>
      <c r="AF2038" s="79"/>
      <c r="AG2038" s="79"/>
      <c r="AH2038" s="79"/>
      <c r="AI2038" s="79"/>
      <c r="AJ2038" s="79"/>
      <c r="AK2038" s="79"/>
      <c r="AL2038" s="79"/>
      <c r="AM2038" s="79"/>
      <c r="AN2038" s="79"/>
      <c r="AO2038" s="79"/>
      <c r="AP2038" s="79"/>
      <c r="AQ2038" s="79"/>
    </row>
    <row r="2039" spans="13:43" x14ac:dyDescent="0.25">
      <c r="M2039" s="79"/>
      <c r="N2039" s="79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9"/>
      <c r="AA2039" s="79"/>
      <c r="AB2039" s="79"/>
      <c r="AC2039" s="79"/>
      <c r="AD2039" s="79"/>
      <c r="AE2039" s="79"/>
      <c r="AF2039" s="79"/>
      <c r="AG2039" s="79"/>
      <c r="AH2039" s="79"/>
      <c r="AI2039" s="79"/>
      <c r="AJ2039" s="79"/>
      <c r="AK2039" s="79"/>
      <c r="AL2039" s="79"/>
      <c r="AM2039" s="79"/>
      <c r="AN2039" s="79"/>
      <c r="AO2039" s="79"/>
      <c r="AP2039" s="79"/>
      <c r="AQ2039" s="79"/>
    </row>
    <row r="2040" spans="13:43" x14ac:dyDescent="0.25">
      <c r="M2040" s="79"/>
      <c r="N2040" s="79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9"/>
      <c r="AA2040" s="79"/>
      <c r="AB2040" s="79"/>
      <c r="AC2040" s="79"/>
      <c r="AD2040" s="79"/>
      <c r="AE2040" s="79"/>
      <c r="AF2040" s="79"/>
      <c r="AG2040" s="79"/>
      <c r="AH2040" s="79"/>
      <c r="AI2040" s="79"/>
      <c r="AJ2040" s="79"/>
      <c r="AK2040" s="79"/>
      <c r="AL2040" s="79"/>
      <c r="AM2040" s="79"/>
      <c r="AN2040" s="79"/>
      <c r="AO2040" s="79"/>
      <c r="AP2040" s="79"/>
      <c r="AQ2040" s="79"/>
    </row>
    <row r="2041" spans="13:43" x14ac:dyDescent="0.25">
      <c r="M2041" s="79"/>
      <c r="N2041" s="79"/>
      <c r="O2041" s="79"/>
      <c r="P2041" s="79"/>
      <c r="Q2041" s="79"/>
      <c r="R2041" s="79"/>
      <c r="S2041" s="79"/>
      <c r="T2041" s="79"/>
      <c r="U2041" s="79"/>
      <c r="V2041" s="79"/>
      <c r="W2041" s="79"/>
      <c r="X2041" s="79"/>
      <c r="Y2041" s="79"/>
      <c r="Z2041" s="79"/>
      <c r="AA2041" s="79"/>
      <c r="AB2041" s="79"/>
      <c r="AC2041" s="79"/>
      <c r="AD2041" s="79"/>
      <c r="AE2041" s="79"/>
      <c r="AF2041" s="79"/>
      <c r="AG2041" s="79"/>
      <c r="AH2041" s="79"/>
      <c r="AI2041" s="79"/>
      <c r="AJ2041" s="79"/>
      <c r="AK2041" s="79"/>
      <c r="AL2041" s="79"/>
      <c r="AM2041" s="79"/>
      <c r="AN2041" s="79"/>
      <c r="AO2041" s="79"/>
      <c r="AP2041" s="79"/>
      <c r="AQ2041" s="79"/>
    </row>
    <row r="2042" spans="13:43" x14ac:dyDescent="0.25">
      <c r="M2042" s="79"/>
      <c r="N2042" s="79"/>
      <c r="O2042" s="79"/>
      <c r="P2042" s="79"/>
      <c r="Q2042" s="79"/>
      <c r="R2042" s="79"/>
      <c r="S2042" s="79"/>
      <c r="T2042" s="79"/>
      <c r="U2042" s="79"/>
      <c r="V2042" s="79"/>
      <c r="W2042" s="79"/>
      <c r="X2042" s="79"/>
      <c r="Y2042" s="79"/>
      <c r="Z2042" s="79"/>
      <c r="AA2042" s="79"/>
      <c r="AB2042" s="79"/>
      <c r="AC2042" s="79"/>
      <c r="AD2042" s="79"/>
      <c r="AE2042" s="79"/>
      <c r="AF2042" s="79"/>
      <c r="AG2042" s="79"/>
      <c r="AH2042" s="79"/>
      <c r="AI2042" s="79"/>
      <c r="AJ2042" s="79"/>
      <c r="AK2042" s="79"/>
      <c r="AL2042" s="79"/>
      <c r="AM2042" s="79"/>
      <c r="AN2042" s="79"/>
      <c r="AO2042" s="79"/>
      <c r="AP2042" s="79"/>
      <c r="AQ2042" s="79"/>
    </row>
    <row r="2043" spans="13:43" x14ac:dyDescent="0.25">
      <c r="M2043" s="79"/>
      <c r="N2043" s="79"/>
      <c r="O2043" s="79"/>
      <c r="P2043" s="79"/>
      <c r="Q2043" s="79"/>
      <c r="R2043" s="79"/>
      <c r="S2043" s="79"/>
      <c r="T2043" s="79"/>
      <c r="U2043" s="79"/>
      <c r="V2043" s="79"/>
      <c r="W2043" s="79"/>
      <c r="X2043" s="79"/>
      <c r="Y2043" s="79"/>
      <c r="Z2043" s="79"/>
      <c r="AA2043" s="79"/>
      <c r="AB2043" s="79"/>
      <c r="AC2043" s="79"/>
      <c r="AD2043" s="79"/>
      <c r="AE2043" s="79"/>
      <c r="AF2043" s="79"/>
      <c r="AG2043" s="79"/>
      <c r="AH2043" s="79"/>
      <c r="AI2043" s="79"/>
      <c r="AJ2043" s="79"/>
      <c r="AK2043" s="79"/>
      <c r="AL2043" s="79"/>
      <c r="AM2043" s="79"/>
      <c r="AN2043" s="79"/>
      <c r="AO2043" s="79"/>
      <c r="AP2043" s="79"/>
      <c r="AQ2043" s="79"/>
    </row>
    <row r="2044" spans="13:43" x14ac:dyDescent="0.25">
      <c r="M2044" s="79"/>
      <c r="N2044" s="79"/>
      <c r="O2044" s="79"/>
      <c r="P2044" s="79"/>
      <c r="Q2044" s="79"/>
      <c r="R2044" s="79"/>
      <c r="S2044" s="79"/>
      <c r="T2044" s="79"/>
      <c r="U2044" s="79"/>
      <c r="V2044" s="79"/>
      <c r="W2044" s="79"/>
      <c r="X2044" s="79"/>
      <c r="Y2044" s="79"/>
      <c r="Z2044" s="79"/>
      <c r="AA2044" s="79"/>
      <c r="AB2044" s="79"/>
      <c r="AC2044" s="79"/>
      <c r="AD2044" s="79"/>
      <c r="AE2044" s="79"/>
      <c r="AF2044" s="79"/>
      <c r="AG2044" s="79"/>
      <c r="AH2044" s="79"/>
      <c r="AI2044" s="79"/>
      <c r="AJ2044" s="79"/>
      <c r="AK2044" s="79"/>
      <c r="AL2044" s="79"/>
      <c r="AM2044" s="79"/>
      <c r="AN2044" s="79"/>
      <c r="AO2044" s="79"/>
      <c r="AP2044" s="79"/>
      <c r="AQ2044" s="79"/>
    </row>
    <row r="2045" spans="13:43" x14ac:dyDescent="0.25">
      <c r="M2045" s="79"/>
      <c r="N2045" s="79"/>
      <c r="O2045" s="79"/>
      <c r="P2045" s="79"/>
      <c r="Q2045" s="79"/>
      <c r="R2045" s="79"/>
      <c r="S2045" s="79"/>
      <c r="T2045" s="79"/>
      <c r="U2045" s="79"/>
      <c r="V2045" s="79"/>
      <c r="W2045" s="79"/>
      <c r="X2045" s="79"/>
      <c r="Y2045" s="79"/>
      <c r="Z2045" s="79"/>
      <c r="AA2045" s="79"/>
      <c r="AB2045" s="79"/>
      <c r="AC2045" s="79"/>
      <c r="AD2045" s="79"/>
      <c r="AE2045" s="79"/>
      <c r="AF2045" s="79"/>
      <c r="AG2045" s="79"/>
      <c r="AH2045" s="79"/>
      <c r="AI2045" s="79"/>
      <c r="AJ2045" s="79"/>
      <c r="AK2045" s="79"/>
      <c r="AL2045" s="79"/>
      <c r="AM2045" s="79"/>
      <c r="AN2045" s="79"/>
      <c r="AO2045" s="79"/>
      <c r="AP2045" s="79"/>
      <c r="AQ2045" s="79"/>
    </row>
    <row r="2046" spans="13:43" x14ac:dyDescent="0.25">
      <c r="M2046" s="79"/>
      <c r="N2046" s="79"/>
      <c r="O2046" s="79"/>
      <c r="P2046" s="79"/>
      <c r="Q2046" s="79"/>
      <c r="R2046" s="79"/>
      <c r="S2046" s="79"/>
      <c r="T2046" s="79"/>
      <c r="U2046" s="79"/>
      <c r="V2046" s="79"/>
      <c r="W2046" s="79"/>
      <c r="X2046" s="79"/>
      <c r="Y2046" s="79"/>
      <c r="Z2046" s="79"/>
      <c r="AA2046" s="79"/>
      <c r="AB2046" s="79"/>
      <c r="AC2046" s="79"/>
      <c r="AD2046" s="79"/>
      <c r="AE2046" s="79"/>
      <c r="AF2046" s="79"/>
      <c r="AG2046" s="79"/>
      <c r="AH2046" s="79"/>
      <c r="AI2046" s="79"/>
      <c r="AJ2046" s="79"/>
      <c r="AK2046" s="79"/>
      <c r="AL2046" s="79"/>
      <c r="AM2046" s="79"/>
      <c r="AN2046" s="79"/>
      <c r="AO2046" s="79"/>
      <c r="AP2046" s="79"/>
      <c r="AQ2046" s="79"/>
    </row>
    <row r="2047" spans="13:43" x14ac:dyDescent="0.25">
      <c r="M2047" s="79"/>
      <c r="N2047" s="79"/>
      <c r="O2047" s="79"/>
      <c r="P2047" s="79"/>
      <c r="Q2047" s="79"/>
      <c r="R2047" s="79"/>
      <c r="S2047" s="79"/>
      <c r="T2047" s="79"/>
      <c r="U2047" s="79"/>
      <c r="V2047" s="79"/>
      <c r="W2047" s="79"/>
      <c r="X2047" s="79"/>
      <c r="Y2047" s="79"/>
      <c r="Z2047" s="79"/>
      <c r="AA2047" s="79"/>
      <c r="AB2047" s="79"/>
      <c r="AC2047" s="79"/>
      <c r="AD2047" s="79"/>
      <c r="AE2047" s="79"/>
      <c r="AF2047" s="79"/>
      <c r="AG2047" s="79"/>
      <c r="AH2047" s="79"/>
      <c r="AI2047" s="79"/>
      <c r="AJ2047" s="79"/>
      <c r="AK2047" s="79"/>
      <c r="AL2047" s="79"/>
      <c r="AM2047" s="79"/>
      <c r="AN2047" s="79"/>
      <c r="AO2047" s="79"/>
      <c r="AP2047" s="79"/>
      <c r="AQ2047" s="79"/>
    </row>
    <row r="2048" spans="13:43" x14ac:dyDescent="0.25">
      <c r="M2048" s="79"/>
      <c r="N2048" s="79"/>
      <c r="O2048" s="79"/>
      <c r="P2048" s="79"/>
      <c r="Q2048" s="79"/>
      <c r="R2048" s="79"/>
      <c r="S2048" s="79"/>
      <c r="T2048" s="79"/>
      <c r="U2048" s="79"/>
      <c r="V2048" s="79"/>
      <c r="W2048" s="79"/>
      <c r="X2048" s="79"/>
      <c r="Y2048" s="79"/>
      <c r="Z2048" s="79"/>
      <c r="AA2048" s="79"/>
      <c r="AB2048" s="79"/>
      <c r="AC2048" s="79"/>
      <c r="AD2048" s="79"/>
      <c r="AE2048" s="79"/>
      <c r="AF2048" s="79"/>
      <c r="AG2048" s="79"/>
      <c r="AH2048" s="79"/>
      <c r="AI2048" s="79"/>
      <c r="AJ2048" s="79"/>
      <c r="AK2048" s="79"/>
      <c r="AL2048" s="79"/>
      <c r="AM2048" s="79"/>
      <c r="AN2048" s="79"/>
      <c r="AO2048" s="79"/>
      <c r="AP2048" s="79"/>
      <c r="AQ2048" s="79"/>
    </row>
    <row r="2049" spans="13:43" x14ac:dyDescent="0.25">
      <c r="M2049" s="79"/>
      <c r="N2049" s="79"/>
      <c r="O2049" s="79"/>
      <c r="P2049" s="79"/>
      <c r="Q2049" s="79"/>
      <c r="R2049" s="79"/>
      <c r="S2049" s="79"/>
      <c r="T2049" s="79"/>
      <c r="U2049" s="79"/>
      <c r="V2049" s="79"/>
      <c r="W2049" s="79"/>
      <c r="X2049" s="79"/>
      <c r="Y2049" s="79"/>
      <c r="Z2049" s="79"/>
      <c r="AA2049" s="79"/>
      <c r="AB2049" s="79"/>
      <c r="AC2049" s="79"/>
      <c r="AD2049" s="79"/>
      <c r="AE2049" s="79"/>
      <c r="AF2049" s="79"/>
      <c r="AG2049" s="79"/>
      <c r="AH2049" s="79"/>
      <c r="AI2049" s="79"/>
      <c r="AJ2049" s="79"/>
      <c r="AK2049" s="79"/>
      <c r="AL2049" s="79"/>
      <c r="AM2049" s="79"/>
      <c r="AN2049" s="79"/>
      <c r="AO2049" s="79"/>
      <c r="AP2049" s="79"/>
      <c r="AQ2049" s="79"/>
    </row>
    <row r="2050" spans="13:43" x14ac:dyDescent="0.25">
      <c r="M2050" s="79"/>
      <c r="N2050" s="79"/>
      <c r="O2050" s="79"/>
      <c r="P2050" s="79"/>
      <c r="Q2050" s="79"/>
      <c r="R2050" s="79"/>
      <c r="S2050" s="79"/>
      <c r="T2050" s="79"/>
      <c r="U2050" s="79"/>
      <c r="V2050" s="79"/>
      <c r="W2050" s="79"/>
      <c r="X2050" s="79"/>
      <c r="Y2050" s="79"/>
      <c r="Z2050" s="79"/>
      <c r="AA2050" s="79"/>
      <c r="AB2050" s="79"/>
      <c r="AC2050" s="79"/>
      <c r="AD2050" s="79"/>
      <c r="AE2050" s="79"/>
      <c r="AF2050" s="79"/>
      <c r="AG2050" s="79"/>
      <c r="AH2050" s="79"/>
      <c r="AI2050" s="79"/>
      <c r="AJ2050" s="79"/>
      <c r="AK2050" s="79"/>
      <c r="AL2050" s="79"/>
      <c r="AM2050" s="79"/>
      <c r="AN2050" s="79"/>
      <c r="AO2050" s="79"/>
      <c r="AP2050" s="79"/>
      <c r="AQ2050" s="79"/>
    </row>
    <row r="2051" spans="13:43" x14ac:dyDescent="0.25">
      <c r="M2051" s="79"/>
      <c r="N2051" s="79"/>
      <c r="O2051" s="79"/>
      <c r="P2051" s="79"/>
      <c r="Q2051" s="79"/>
      <c r="R2051" s="79"/>
      <c r="S2051" s="79"/>
      <c r="T2051" s="79"/>
      <c r="U2051" s="79"/>
      <c r="V2051" s="79"/>
      <c r="W2051" s="79"/>
      <c r="X2051" s="79"/>
      <c r="Y2051" s="79"/>
      <c r="Z2051" s="79"/>
      <c r="AA2051" s="79"/>
      <c r="AB2051" s="79"/>
      <c r="AC2051" s="79"/>
      <c r="AD2051" s="79"/>
      <c r="AE2051" s="79"/>
      <c r="AF2051" s="79"/>
      <c r="AG2051" s="79"/>
      <c r="AH2051" s="79"/>
      <c r="AI2051" s="79"/>
      <c r="AJ2051" s="79"/>
      <c r="AK2051" s="79"/>
      <c r="AL2051" s="79"/>
      <c r="AM2051" s="79"/>
      <c r="AN2051" s="79"/>
      <c r="AO2051" s="79"/>
      <c r="AP2051" s="79"/>
      <c r="AQ2051" s="79"/>
    </row>
    <row r="2052" spans="13:43" x14ac:dyDescent="0.25">
      <c r="M2052" s="79"/>
      <c r="N2052" s="79"/>
      <c r="O2052" s="79"/>
      <c r="P2052" s="79"/>
      <c r="Q2052" s="79"/>
      <c r="R2052" s="79"/>
      <c r="S2052" s="79"/>
      <c r="T2052" s="79"/>
      <c r="U2052" s="79"/>
      <c r="V2052" s="79"/>
      <c r="W2052" s="79"/>
      <c r="X2052" s="79"/>
      <c r="Y2052" s="79"/>
      <c r="Z2052" s="79"/>
      <c r="AA2052" s="79"/>
      <c r="AB2052" s="79"/>
      <c r="AC2052" s="79"/>
      <c r="AD2052" s="79"/>
      <c r="AE2052" s="79"/>
      <c r="AF2052" s="79"/>
      <c r="AG2052" s="79"/>
      <c r="AH2052" s="79"/>
      <c r="AI2052" s="79"/>
      <c r="AJ2052" s="79"/>
      <c r="AK2052" s="79"/>
      <c r="AL2052" s="79"/>
      <c r="AM2052" s="79"/>
      <c r="AN2052" s="79"/>
      <c r="AO2052" s="79"/>
      <c r="AP2052" s="79"/>
      <c r="AQ2052" s="79"/>
    </row>
    <row r="2053" spans="13:43" x14ac:dyDescent="0.25">
      <c r="M2053" s="79"/>
      <c r="N2053" s="79"/>
      <c r="O2053" s="79"/>
      <c r="P2053" s="79"/>
      <c r="Q2053" s="79"/>
      <c r="R2053" s="79"/>
      <c r="S2053" s="79"/>
      <c r="T2053" s="79"/>
      <c r="U2053" s="79"/>
      <c r="V2053" s="79"/>
      <c r="W2053" s="79"/>
      <c r="X2053" s="79"/>
      <c r="Y2053" s="79"/>
      <c r="Z2053" s="79"/>
      <c r="AA2053" s="79"/>
      <c r="AB2053" s="79"/>
      <c r="AC2053" s="79"/>
      <c r="AD2053" s="79"/>
      <c r="AE2053" s="79"/>
      <c r="AF2053" s="79"/>
      <c r="AG2053" s="79"/>
      <c r="AH2053" s="79"/>
      <c r="AI2053" s="79"/>
      <c r="AJ2053" s="79"/>
      <c r="AK2053" s="79"/>
      <c r="AL2053" s="79"/>
      <c r="AM2053" s="79"/>
      <c r="AN2053" s="79"/>
      <c r="AO2053" s="79"/>
      <c r="AP2053" s="79"/>
      <c r="AQ2053" s="79"/>
    </row>
    <row r="2054" spans="13:43" x14ac:dyDescent="0.25">
      <c r="M2054" s="79"/>
      <c r="N2054" s="79"/>
      <c r="O2054" s="79"/>
      <c r="P2054" s="79"/>
      <c r="Q2054" s="79"/>
      <c r="R2054" s="79"/>
      <c r="S2054" s="79"/>
      <c r="T2054" s="79"/>
      <c r="U2054" s="79"/>
      <c r="V2054" s="79"/>
      <c r="W2054" s="79"/>
      <c r="X2054" s="79"/>
      <c r="Y2054" s="79"/>
      <c r="Z2054" s="79"/>
      <c r="AA2054" s="79"/>
      <c r="AB2054" s="79"/>
      <c r="AC2054" s="79"/>
      <c r="AD2054" s="79"/>
      <c r="AE2054" s="79"/>
      <c r="AF2054" s="79"/>
      <c r="AG2054" s="79"/>
      <c r="AH2054" s="79"/>
      <c r="AI2054" s="79"/>
      <c r="AJ2054" s="79"/>
      <c r="AK2054" s="79"/>
      <c r="AL2054" s="79"/>
      <c r="AM2054" s="79"/>
      <c r="AN2054" s="79"/>
      <c r="AO2054" s="79"/>
      <c r="AP2054" s="79"/>
      <c r="AQ2054" s="79"/>
    </row>
    <row r="2055" spans="13:43" x14ac:dyDescent="0.25">
      <c r="M2055" s="79"/>
      <c r="N2055" s="79"/>
      <c r="O2055" s="79"/>
      <c r="P2055" s="79"/>
      <c r="Q2055" s="79"/>
      <c r="R2055" s="79"/>
      <c r="S2055" s="79"/>
      <c r="T2055" s="79"/>
      <c r="U2055" s="79"/>
      <c r="V2055" s="79"/>
      <c r="W2055" s="79"/>
      <c r="X2055" s="79"/>
      <c r="Y2055" s="79"/>
      <c r="Z2055" s="79"/>
      <c r="AA2055" s="79"/>
      <c r="AB2055" s="79"/>
      <c r="AC2055" s="79"/>
      <c r="AD2055" s="79"/>
      <c r="AE2055" s="79"/>
      <c r="AF2055" s="79"/>
      <c r="AG2055" s="79"/>
      <c r="AH2055" s="79"/>
      <c r="AI2055" s="79"/>
      <c r="AJ2055" s="79"/>
      <c r="AK2055" s="79"/>
      <c r="AL2055" s="79"/>
      <c r="AM2055" s="79"/>
      <c r="AN2055" s="79"/>
      <c r="AO2055" s="79"/>
      <c r="AP2055" s="79"/>
      <c r="AQ2055" s="79"/>
    </row>
    <row r="2056" spans="13:43" x14ac:dyDescent="0.25">
      <c r="M2056" s="79"/>
      <c r="N2056" s="79"/>
      <c r="O2056" s="79"/>
      <c r="P2056" s="79"/>
      <c r="Q2056" s="79"/>
      <c r="R2056" s="79"/>
      <c r="S2056" s="79"/>
      <c r="T2056" s="79"/>
      <c r="U2056" s="79"/>
      <c r="V2056" s="79"/>
      <c r="W2056" s="79"/>
      <c r="X2056" s="79"/>
      <c r="Y2056" s="79"/>
      <c r="Z2056" s="79"/>
      <c r="AA2056" s="79"/>
      <c r="AB2056" s="79"/>
      <c r="AC2056" s="79"/>
      <c r="AD2056" s="79"/>
      <c r="AE2056" s="79"/>
      <c r="AF2056" s="79"/>
      <c r="AG2056" s="79"/>
      <c r="AH2056" s="79"/>
      <c r="AI2056" s="79"/>
      <c r="AJ2056" s="79"/>
      <c r="AK2056" s="79"/>
      <c r="AL2056" s="79"/>
      <c r="AM2056" s="79"/>
      <c r="AN2056" s="79"/>
      <c r="AO2056" s="79"/>
      <c r="AP2056" s="79"/>
      <c r="AQ2056" s="79"/>
    </row>
    <row r="2057" spans="13:43" x14ac:dyDescent="0.25">
      <c r="M2057" s="79"/>
      <c r="N2057" s="79"/>
      <c r="O2057" s="79"/>
      <c r="P2057" s="79"/>
      <c r="Q2057" s="79"/>
      <c r="R2057" s="79"/>
      <c r="S2057" s="79"/>
      <c r="T2057" s="79"/>
      <c r="U2057" s="79"/>
      <c r="V2057" s="79"/>
      <c r="W2057" s="79"/>
      <c r="X2057" s="79"/>
      <c r="Y2057" s="79"/>
      <c r="Z2057" s="79"/>
      <c r="AA2057" s="79"/>
      <c r="AB2057" s="79"/>
      <c r="AC2057" s="79"/>
      <c r="AD2057" s="79"/>
      <c r="AE2057" s="79"/>
      <c r="AF2057" s="79"/>
      <c r="AG2057" s="79"/>
      <c r="AH2057" s="79"/>
      <c r="AI2057" s="79"/>
      <c r="AJ2057" s="79"/>
      <c r="AK2057" s="79"/>
      <c r="AL2057" s="79"/>
      <c r="AM2057" s="79"/>
      <c r="AN2057" s="79"/>
      <c r="AO2057" s="79"/>
      <c r="AP2057" s="79"/>
      <c r="AQ2057" s="79"/>
    </row>
    <row r="2058" spans="13:43" x14ac:dyDescent="0.25">
      <c r="M2058" s="79"/>
      <c r="N2058" s="79"/>
      <c r="O2058" s="79"/>
      <c r="P2058" s="79"/>
      <c r="Q2058" s="79"/>
      <c r="R2058" s="79"/>
      <c r="S2058" s="79"/>
      <c r="T2058" s="79"/>
      <c r="U2058" s="79"/>
      <c r="V2058" s="79"/>
      <c r="W2058" s="79"/>
      <c r="X2058" s="79"/>
      <c r="Y2058" s="79"/>
      <c r="Z2058" s="79"/>
      <c r="AA2058" s="79"/>
      <c r="AB2058" s="79"/>
      <c r="AC2058" s="79"/>
      <c r="AD2058" s="79"/>
      <c r="AE2058" s="79"/>
      <c r="AF2058" s="79"/>
      <c r="AG2058" s="79"/>
      <c r="AH2058" s="79"/>
      <c r="AI2058" s="79"/>
      <c r="AJ2058" s="79"/>
      <c r="AK2058" s="79"/>
      <c r="AL2058" s="79"/>
      <c r="AM2058" s="79"/>
      <c r="AN2058" s="79"/>
      <c r="AO2058" s="79"/>
      <c r="AP2058" s="79"/>
      <c r="AQ2058" s="79"/>
    </row>
    <row r="2059" spans="13:43" x14ac:dyDescent="0.25">
      <c r="M2059" s="79"/>
      <c r="N2059" s="79"/>
      <c r="O2059" s="79"/>
      <c r="P2059" s="79"/>
      <c r="Q2059" s="79"/>
      <c r="R2059" s="79"/>
      <c r="S2059" s="79"/>
      <c r="T2059" s="79"/>
      <c r="U2059" s="79"/>
      <c r="V2059" s="79"/>
      <c r="W2059" s="79"/>
      <c r="X2059" s="79"/>
      <c r="Y2059" s="79"/>
      <c r="Z2059" s="79"/>
      <c r="AA2059" s="79"/>
      <c r="AB2059" s="79"/>
      <c r="AC2059" s="79"/>
      <c r="AD2059" s="79"/>
      <c r="AE2059" s="79"/>
      <c r="AF2059" s="79"/>
      <c r="AG2059" s="79"/>
      <c r="AH2059" s="79"/>
      <c r="AI2059" s="79"/>
      <c r="AJ2059" s="79"/>
      <c r="AK2059" s="79"/>
      <c r="AL2059" s="79"/>
      <c r="AM2059" s="79"/>
      <c r="AN2059" s="79"/>
      <c r="AO2059" s="79"/>
      <c r="AP2059" s="79"/>
      <c r="AQ2059" s="79"/>
    </row>
    <row r="2060" spans="13:43" x14ac:dyDescent="0.25">
      <c r="M2060" s="79"/>
      <c r="N2060" s="79"/>
      <c r="O2060" s="79"/>
      <c r="P2060" s="79"/>
      <c r="Q2060" s="79"/>
      <c r="R2060" s="79"/>
      <c r="S2060" s="79"/>
      <c r="T2060" s="79"/>
      <c r="U2060" s="79"/>
      <c r="V2060" s="79"/>
      <c r="W2060" s="79"/>
      <c r="X2060" s="79"/>
      <c r="Y2060" s="79"/>
      <c r="Z2060" s="79"/>
      <c r="AA2060" s="79"/>
      <c r="AB2060" s="79"/>
      <c r="AC2060" s="79"/>
      <c r="AD2060" s="79"/>
      <c r="AE2060" s="79"/>
      <c r="AF2060" s="79"/>
      <c r="AG2060" s="79"/>
      <c r="AH2060" s="79"/>
      <c r="AI2060" s="79"/>
      <c r="AJ2060" s="79"/>
      <c r="AK2060" s="79"/>
      <c r="AL2060" s="79"/>
      <c r="AM2060" s="79"/>
      <c r="AN2060" s="79"/>
      <c r="AO2060" s="79"/>
      <c r="AP2060" s="79"/>
      <c r="AQ2060" s="79"/>
    </row>
    <row r="2061" spans="13:43" x14ac:dyDescent="0.25">
      <c r="M2061" s="79"/>
      <c r="N2061" s="79"/>
      <c r="O2061" s="79"/>
      <c r="P2061" s="79"/>
      <c r="Q2061" s="79"/>
      <c r="R2061" s="79"/>
      <c r="S2061" s="79"/>
      <c r="T2061" s="79"/>
      <c r="U2061" s="79"/>
      <c r="V2061" s="79"/>
      <c r="W2061" s="79"/>
      <c r="X2061" s="79"/>
      <c r="Y2061" s="79"/>
      <c r="Z2061" s="79"/>
      <c r="AA2061" s="79"/>
      <c r="AB2061" s="79"/>
      <c r="AC2061" s="79"/>
      <c r="AD2061" s="79"/>
      <c r="AE2061" s="79"/>
      <c r="AF2061" s="79"/>
      <c r="AG2061" s="79"/>
      <c r="AH2061" s="79"/>
      <c r="AI2061" s="79"/>
      <c r="AJ2061" s="79"/>
      <c r="AK2061" s="79"/>
      <c r="AL2061" s="79"/>
      <c r="AM2061" s="79"/>
      <c r="AN2061" s="79"/>
      <c r="AO2061" s="79"/>
      <c r="AP2061" s="79"/>
      <c r="AQ2061" s="79"/>
    </row>
    <row r="2062" spans="13:43" x14ac:dyDescent="0.25">
      <c r="M2062" s="79"/>
      <c r="N2062" s="79"/>
      <c r="O2062" s="79"/>
      <c r="P2062" s="79"/>
      <c r="Q2062" s="79"/>
      <c r="R2062" s="79"/>
      <c r="S2062" s="79"/>
      <c r="T2062" s="79"/>
      <c r="U2062" s="79"/>
      <c r="V2062" s="79"/>
      <c r="W2062" s="79"/>
      <c r="X2062" s="79"/>
      <c r="Y2062" s="79"/>
      <c r="Z2062" s="79"/>
      <c r="AA2062" s="79"/>
      <c r="AB2062" s="79"/>
      <c r="AC2062" s="79"/>
      <c r="AD2062" s="79"/>
      <c r="AE2062" s="79"/>
      <c r="AF2062" s="79"/>
      <c r="AG2062" s="79"/>
      <c r="AH2062" s="79"/>
      <c r="AI2062" s="79"/>
      <c r="AJ2062" s="79"/>
      <c r="AK2062" s="79"/>
      <c r="AL2062" s="79"/>
      <c r="AM2062" s="79"/>
      <c r="AN2062" s="79"/>
      <c r="AO2062" s="79"/>
      <c r="AP2062" s="79"/>
      <c r="AQ2062" s="79"/>
    </row>
    <row r="2063" spans="13:43" x14ac:dyDescent="0.25">
      <c r="M2063" s="79"/>
      <c r="N2063" s="79"/>
      <c r="O2063" s="79"/>
      <c r="P2063" s="79"/>
      <c r="Q2063" s="79"/>
      <c r="R2063" s="79"/>
      <c r="S2063" s="79"/>
      <c r="T2063" s="79"/>
      <c r="U2063" s="79"/>
      <c r="V2063" s="79"/>
      <c r="W2063" s="79"/>
      <c r="X2063" s="79"/>
      <c r="Y2063" s="79"/>
      <c r="Z2063" s="79"/>
      <c r="AA2063" s="79"/>
      <c r="AB2063" s="79"/>
      <c r="AC2063" s="79"/>
      <c r="AD2063" s="79"/>
      <c r="AE2063" s="79"/>
      <c r="AF2063" s="79"/>
      <c r="AG2063" s="79"/>
      <c r="AH2063" s="79"/>
      <c r="AI2063" s="79"/>
      <c r="AJ2063" s="79"/>
      <c r="AK2063" s="79"/>
      <c r="AL2063" s="79"/>
      <c r="AM2063" s="79"/>
      <c r="AN2063" s="79"/>
      <c r="AO2063" s="79"/>
      <c r="AP2063" s="79"/>
      <c r="AQ2063" s="79"/>
    </row>
    <row r="2064" spans="13:43" x14ac:dyDescent="0.25">
      <c r="M2064" s="79"/>
      <c r="N2064" s="79"/>
      <c r="O2064" s="79"/>
      <c r="P2064" s="79"/>
      <c r="Q2064" s="79"/>
      <c r="R2064" s="79"/>
      <c r="S2064" s="79"/>
      <c r="T2064" s="79"/>
      <c r="U2064" s="79"/>
      <c r="V2064" s="79"/>
      <c r="W2064" s="79"/>
      <c r="X2064" s="79"/>
      <c r="Y2064" s="79"/>
      <c r="Z2064" s="79"/>
      <c r="AA2064" s="79"/>
      <c r="AB2064" s="79"/>
      <c r="AC2064" s="79"/>
      <c r="AD2064" s="79"/>
      <c r="AE2064" s="79"/>
      <c r="AF2064" s="79"/>
      <c r="AG2064" s="79"/>
      <c r="AH2064" s="79"/>
      <c r="AI2064" s="79"/>
      <c r="AJ2064" s="79"/>
      <c r="AK2064" s="79"/>
      <c r="AL2064" s="79"/>
      <c r="AM2064" s="79"/>
      <c r="AN2064" s="79"/>
      <c r="AO2064" s="79"/>
      <c r="AP2064" s="79"/>
      <c r="AQ2064" s="79"/>
    </row>
    <row r="2065" spans="13:43" x14ac:dyDescent="0.25">
      <c r="M2065" s="79"/>
      <c r="N2065" s="79"/>
      <c r="O2065" s="79"/>
      <c r="P2065" s="79"/>
      <c r="Q2065" s="79"/>
      <c r="R2065" s="79"/>
      <c r="S2065" s="79"/>
      <c r="T2065" s="79"/>
      <c r="U2065" s="79"/>
      <c r="V2065" s="79"/>
      <c r="W2065" s="79"/>
      <c r="X2065" s="79"/>
      <c r="Y2065" s="79"/>
      <c r="Z2065" s="79"/>
      <c r="AA2065" s="79"/>
      <c r="AB2065" s="79"/>
      <c r="AC2065" s="79"/>
      <c r="AD2065" s="79"/>
      <c r="AE2065" s="79"/>
      <c r="AF2065" s="79"/>
      <c r="AG2065" s="79"/>
      <c r="AH2065" s="79"/>
      <c r="AI2065" s="79"/>
      <c r="AJ2065" s="79"/>
      <c r="AK2065" s="79"/>
      <c r="AL2065" s="79"/>
      <c r="AM2065" s="79"/>
      <c r="AN2065" s="79"/>
      <c r="AO2065" s="79"/>
      <c r="AP2065" s="79"/>
      <c r="AQ2065" s="79"/>
    </row>
    <row r="2066" spans="13:43" x14ac:dyDescent="0.25">
      <c r="M2066" s="79"/>
      <c r="N2066" s="79"/>
      <c r="O2066" s="79"/>
      <c r="P2066" s="79"/>
      <c r="Q2066" s="79"/>
      <c r="R2066" s="79"/>
      <c r="S2066" s="79"/>
      <c r="T2066" s="79"/>
      <c r="U2066" s="79"/>
      <c r="V2066" s="79"/>
      <c r="W2066" s="79"/>
      <c r="X2066" s="79"/>
      <c r="Y2066" s="79"/>
      <c r="Z2066" s="79"/>
      <c r="AA2066" s="79"/>
      <c r="AB2066" s="79"/>
      <c r="AC2066" s="79"/>
      <c r="AD2066" s="79"/>
      <c r="AE2066" s="79"/>
      <c r="AF2066" s="79"/>
      <c r="AG2066" s="79"/>
      <c r="AH2066" s="79"/>
      <c r="AI2066" s="79"/>
      <c r="AJ2066" s="79"/>
      <c r="AK2066" s="79"/>
      <c r="AL2066" s="79"/>
      <c r="AM2066" s="79"/>
      <c r="AN2066" s="79"/>
      <c r="AO2066" s="79"/>
      <c r="AP2066" s="79"/>
      <c r="AQ2066" s="79"/>
    </row>
    <row r="2067" spans="13:43" x14ac:dyDescent="0.25">
      <c r="M2067" s="79"/>
      <c r="N2067" s="79"/>
      <c r="O2067" s="79"/>
      <c r="P2067" s="79"/>
      <c r="Q2067" s="79"/>
      <c r="R2067" s="79"/>
      <c r="S2067" s="79"/>
      <c r="T2067" s="79"/>
      <c r="U2067" s="79"/>
      <c r="V2067" s="79"/>
      <c r="W2067" s="79"/>
      <c r="X2067" s="79"/>
      <c r="Y2067" s="79"/>
      <c r="Z2067" s="79"/>
      <c r="AA2067" s="79"/>
      <c r="AB2067" s="79"/>
      <c r="AC2067" s="79"/>
      <c r="AD2067" s="79"/>
      <c r="AE2067" s="79"/>
      <c r="AF2067" s="79"/>
      <c r="AG2067" s="79"/>
      <c r="AH2067" s="79"/>
      <c r="AI2067" s="79"/>
      <c r="AJ2067" s="79"/>
      <c r="AK2067" s="79"/>
      <c r="AL2067" s="79"/>
      <c r="AM2067" s="79"/>
      <c r="AN2067" s="79"/>
      <c r="AO2067" s="79"/>
      <c r="AP2067" s="79"/>
      <c r="AQ2067" s="79"/>
    </row>
    <row r="2068" spans="13:43" x14ac:dyDescent="0.25">
      <c r="M2068" s="79"/>
      <c r="N2068" s="79"/>
      <c r="O2068" s="79"/>
      <c r="P2068" s="79"/>
      <c r="Q2068" s="79"/>
      <c r="R2068" s="79"/>
      <c r="S2068" s="79"/>
      <c r="T2068" s="79"/>
      <c r="U2068" s="79"/>
      <c r="V2068" s="79"/>
      <c r="W2068" s="79"/>
      <c r="X2068" s="79"/>
      <c r="Y2068" s="79"/>
      <c r="Z2068" s="79"/>
      <c r="AA2068" s="79"/>
      <c r="AB2068" s="79"/>
      <c r="AC2068" s="79"/>
      <c r="AD2068" s="79"/>
      <c r="AE2068" s="79"/>
      <c r="AF2068" s="79"/>
      <c r="AG2068" s="79"/>
      <c r="AH2068" s="79"/>
      <c r="AI2068" s="79"/>
      <c r="AJ2068" s="79"/>
      <c r="AK2068" s="79"/>
      <c r="AL2068" s="79"/>
      <c r="AM2068" s="79"/>
      <c r="AN2068" s="79"/>
      <c r="AO2068" s="79"/>
      <c r="AP2068" s="79"/>
      <c r="AQ2068" s="79"/>
    </row>
    <row r="2069" spans="13:43" x14ac:dyDescent="0.25">
      <c r="M2069" s="79"/>
      <c r="N2069" s="79"/>
      <c r="O2069" s="79"/>
      <c r="P2069" s="79"/>
      <c r="Q2069" s="79"/>
      <c r="R2069" s="79"/>
      <c r="S2069" s="79"/>
      <c r="T2069" s="79"/>
      <c r="U2069" s="79"/>
      <c r="V2069" s="79"/>
      <c r="W2069" s="79"/>
      <c r="X2069" s="79"/>
      <c r="Y2069" s="79"/>
      <c r="Z2069" s="79"/>
      <c r="AA2069" s="79"/>
      <c r="AB2069" s="79"/>
      <c r="AC2069" s="79"/>
      <c r="AD2069" s="79"/>
      <c r="AE2069" s="79"/>
      <c r="AF2069" s="79"/>
      <c r="AG2069" s="79"/>
      <c r="AH2069" s="79"/>
      <c r="AI2069" s="79"/>
      <c r="AJ2069" s="79"/>
      <c r="AK2069" s="79"/>
      <c r="AL2069" s="79"/>
      <c r="AM2069" s="79"/>
      <c r="AN2069" s="79"/>
      <c r="AO2069" s="79"/>
      <c r="AP2069" s="79"/>
      <c r="AQ2069" s="79"/>
    </row>
    <row r="2070" spans="13:43" x14ac:dyDescent="0.25">
      <c r="M2070" s="79"/>
      <c r="N2070" s="79"/>
      <c r="O2070" s="79"/>
      <c r="P2070" s="79"/>
      <c r="Q2070" s="79"/>
      <c r="R2070" s="79"/>
      <c r="S2070" s="79"/>
      <c r="T2070" s="79"/>
      <c r="U2070" s="79"/>
      <c r="V2070" s="79"/>
      <c r="W2070" s="79"/>
      <c r="X2070" s="79"/>
      <c r="Y2070" s="79"/>
      <c r="Z2070" s="79"/>
      <c r="AA2070" s="79"/>
      <c r="AB2070" s="79"/>
      <c r="AC2070" s="79"/>
      <c r="AD2070" s="79"/>
      <c r="AE2070" s="79"/>
      <c r="AF2070" s="79"/>
      <c r="AG2070" s="79"/>
      <c r="AH2070" s="79"/>
      <c r="AI2070" s="79"/>
      <c r="AJ2070" s="79"/>
      <c r="AK2070" s="79"/>
      <c r="AL2070" s="79"/>
      <c r="AM2070" s="79"/>
      <c r="AN2070" s="79"/>
      <c r="AO2070" s="79"/>
      <c r="AP2070" s="79"/>
      <c r="AQ2070" s="79"/>
    </row>
    <row r="2071" spans="13:43" x14ac:dyDescent="0.25">
      <c r="M2071" s="79"/>
      <c r="N2071" s="79"/>
      <c r="O2071" s="79"/>
      <c r="P2071" s="79"/>
      <c r="Q2071" s="79"/>
      <c r="R2071" s="79"/>
      <c r="S2071" s="79"/>
      <c r="T2071" s="79"/>
      <c r="U2071" s="79"/>
      <c r="V2071" s="79"/>
      <c r="W2071" s="79"/>
      <c r="X2071" s="79"/>
      <c r="Y2071" s="79"/>
      <c r="Z2071" s="79"/>
      <c r="AA2071" s="79"/>
      <c r="AB2071" s="79"/>
      <c r="AC2071" s="79"/>
      <c r="AD2071" s="79"/>
      <c r="AE2071" s="79"/>
      <c r="AF2071" s="79"/>
      <c r="AG2071" s="79"/>
      <c r="AH2071" s="79"/>
      <c r="AI2071" s="79"/>
      <c r="AJ2071" s="79"/>
      <c r="AK2071" s="79"/>
      <c r="AL2071" s="79"/>
      <c r="AM2071" s="79"/>
      <c r="AN2071" s="79"/>
      <c r="AO2071" s="79"/>
      <c r="AP2071" s="79"/>
      <c r="AQ2071" s="79"/>
    </row>
    <row r="2072" spans="13:43" x14ac:dyDescent="0.25">
      <c r="M2072" s="79"/>
      <c r="N2072" s="79"/>
      <c r="O2072" s="79"/>
      <c r="P2072" s="79"/>
      <c r="Q2072" s="79"/>
      <c r="R2072" s="79"/>
      <c r="S2072" s="79"/>
      <c r="T2072" s="79"/>
      <c r="U2072" s="79"/>
      <c r="V2072" s="79"/>
      <c r="W2072" s="79"/>
      <c r="X2072" s="79"/>
      <c r="Y2072" s="79"/>
      <c r="Z2072" s="79"/>
      <c r="AA2072" s="79"/>
      <c r="AB2072" s="79"/>
      <c r="AC2072" s="79"/>
      <c r="AD2072" s="79"/>
      <c r="AE2072" s="79"/>
      <c r="AF2072" s="79"/>
      <c r="AG2072" s="79"/>
      <c r="AH2072" s="79"/>
      <c r="AI2072" s="79"/>
      <c r="AJ2072" s="79"/>
      <c r="AK2072" s="79"/>
      <c r="AL2072" s="79"/>
      <c r="AM2072" s="79"/>
      <c r="AN2072" s="79"/>
      <c r="AO2072" s="79"/>
      <c r="AP2072" s="79"/>
      <c r="AQ2072" s="79"/>
    </row>
    <row r="2073" spans="13:43" x14ac:dyDescent="0.25">
      <c r="M2073" s="79"/>
      <c r="N2073" s="79"/>
      <c r="O2073" s="79"/>
      <c r="P2073" s="79"/>
      <c r="Q2073" s="79"/>
      <c r="R2073" s="79"/>
      <c r="S2073" s="79"/>
      <c r="T2073" s="79"/>
      <c r="U2073" s="79"/>
      <c r="V2073" s="79"/>
      <c r="W2073" s="79"/>
      <c r="X2073" s="79"/>
      <c r="Y2073" s="79"/>
      <c r="Z2073" s="79"/>
      <c r="AA2073" s="79"/>
      <c r="AB2073" s="79"/>
      <c r="AC2073" s="79"/>
      <c r="AD2073" s="79"/>
      <c r="AE2073" s="79"/>
      <c r="AF2073" s="79"/>
      <c r="AG2073" s="79"/>
      <c r="AH2073" s="79"/>
      <c r="AI2073" s="79"/>
      <c r="AJ2073" s="79"/>
      <c r="AK2073" s="79"/>
      <c r="AL2073" s="79"/>
      <c r="AM2073" s="79"/>
      <c r="AN2073" s="79"/>
      <c r="AO2073" s="79"/>
      <c r="AP2073" s="79"/>
      <c r="AQ2073" s="79"/>
    </row>
    <row r="2074" spans="13:43" x14ac:dyDescent="0.25">
      <c r="M2074" s="79"/>
      <c r="N2074" s="79"/>
      <c r="O2074" s="79"/>
      <c r="P2074" s="79"/>
      <c r="Q2074" s="79"/>
      <c r="R2074" s="79"/>
      <c r="S2074" s="79"/>
      <c r="T2074" s="79"/>
      <c r="U2074" s="79"/>
      <c r="V2074" s="79"/>
      <c r="W2074" s="79"/>
      <c r="X2074" s="79"/>
      <c r="Y2074" s="79"/>
      <c r="Z2074" s="79"/>
      <c r="AA2074" s="79"/>
      <c r="AB2074" s="79"/>
      <c r="AC2074" s="79"/>
      <c r="AD2074" s="79"/>
      <c r="AE2074" s="79"/>
      <c r="AF2074" s="79"/>
      <c r="AG2074" s="79"/>
      <c r="AH2074" s="79"/>
      <c r="AI2074" s="79"/>
      <c r="AJ2074" s="79"/>
      <c r="AK2074" s="79"/>
      <c r="AL2074" s="79"/>
      <c r="AM2074" s="79"/>
      <c r="AN2074" s="79"/>
      <c r="AO2074" s="79"/>
      <c r="AP2074" s="79"/>
      <c r="AQ2074" s="79"/>
    </row>
    <row r="2075" spans="13:43" x14ac:dyDescent="0.25">
      <c r="M2075" s="79"/>
      <c r="N2075" s="79"/>
      <c r="O2075" s="79"/>
      <c r="P2075" s="79"/>
      <c r="Q2075" s="79"/>
      <c r="R2075" s="79"/>
      <c r="S2075" s="79"/>
      <c r="T2075" s="79"/>
      <c r="U2075" s="79"/>
      <c r="V2075" s="79"/>
      <c r="W2075" s="79"/>
      <c r="X2075" s="79"/>
      <c r="Y2075" s="79"/>
      <c r="Z2075" s="79"/>
      <c r="AA2075" s="79"/>
      <c r="AB2075" s="79"/>
      <c r="AC2075" s="79"/>
      <c r="AD2075" s="79"/>
      <c r="AE2075" s="79"/>
      <c r="AF2075" s="79"/>
      <c r="AG2075" s="79"/>
      <c r="AH2075" s="79"/>
      <c r="AI2075" s="79"/>
      <c r="AJ2075" s="79"/>
      <c r="AK2075" s="79"/>
      <c r="AL2075" s="79"/>
      <c r="AM2075" s="79"/>
      <c r="AN2075" s="79"/>
      <c r="AO2075" s="79"/>
      <c r="AP2075" s="79"/>
      <c r="AQ2075" s="79"/>
    </row>
    <row r="2076" spans="13:43" x14ac:dyDescent="0.25">
      <c r="M2076" s="79"/>
      <c r="N2076" s="79"/>
      <c r="O2076" s="79"/>
      <c r="P2076" s="79"/>
      <c r="Q2076" s="79"/>
      <c r="R2076" s="79"/>
      <c r="S2076" s="79"/>
      <c r="T2076" s="79"/>
      <c r="U2076" s="79"/>
      <c r="V2076" s="79"/>
      <c r="W2076" s="79"/>
      <c r="X2076" s="79"/>
      <c r="Y2076" s="79"/>
      <c r="Z2076" s="79"/>
      <c r="AA2076" s="79"/>
      <c r="AB2076" s="79"/>
      <c r="AC2076" s="79"/>
      <c r="AD2076" s="79"/>
      <c r="AE2076" s="79"/>
      <c r="AF2076" s="79"/>
      <c r="AG2076" s="79"/>
      <c r="AH2076" s="79"/>
      <c r="AI2076" s="79"/>
      <c r="AJ2076" s="79"/>
      <c r="AK2076" s="79"/>
      <c r="AL2076" s="79"/>
      <c r="AM2076" s="79"/>
      <c r="AN2076" s="79"/>
      <c r="AO2076" s="79"/>
      <c r="AP2076" s="79"/>
      <c r="AQ2076" s="79"/>
    </row>
    <row r="2077" spans="13:43" x14ac:dyDescent="0.25">
      <c r="M2077" s="79"/>
      <c r="N2077" s="79"/>
      <c r="O2077" s="79"/>
      <c r="P2077" s="79"/>
      <c r="Q2077" s="79"/>
      <c r="R2077" s="79"/>
      <c r="S2077" s="79"/>
      <c r="T2077" s="79"/>
      <c r="U2077" s="79"/>
      <c r="V2077" s="79"/>
      <c r="W2077" s="79"/>
      <c r="X2077" s="79"/>
      <c r="Y2077" s="79"/>
      <c r="Z2077" s="79"/>
      <c r="AA2077" s="79"/>
      <c r="AB2077" s="79"/>
      <c r="AC2077" s="79"/>
      <c r="AD2077" s="79"/>
      <c r="AE2077" s="79"/>
      <c r="AF2077" s="79"/>
      <c r="AG2077" s="79"/>
      <c r="AH2077" s="79"/>
      <c r="AI2077" s="79"/>
      <c r="AJ2077" s="79"/>
      <c r="AK2077" s="79"/>
      <c r="AL2077" s="79"/>
      <c r="AM2077" s="79"/>
      <c r="AN2077" s="79"/>
      <c r="AO2077" s="79"/>
      <c r="AP2077" s="79"/>
      <c r="AQ2077" s="79"/>
    </row>
    <row r="2078" spans="13:43" x14ac:dyDescent="0.25">
      <c r="M2078" s="79"/>
      <c r="N2078" s="79"/>
      <c r="O2078" s="79"/>
      <c r="P2078" s="79"/>
      <c r="Q2078" s="79"/>
      <c r="R2078" s="79"/>
      <c r="S2078" s="79"/>
      <c r="T2078" s="79"/>
      <c r="U2078" s="79"/>
      <c r="V2078" s="79"/>
      <c r="W2078" s="79"/>
      <c r="X2078" s="79"/>
      <c r="Y2078" s="79"/>
      <c r="Z2078" s="79"/>
      <c r="AA2078" s="79"/>
      <c r="AB2078" s="79"/>
      <c r="AC2078" s="79"/>
      <c r="AD2078" s="79"/>
      <c r="AE2078" s="79"/>
      <c r="AF2078" s="79"/>
      <c r="AG2078" s="79"/>
      <c r="AH2078" s="79"/>
      <c r="AI2078" s="79"/>
      <c r="AJ2078" s="79"/>
      <c r="AK2078" s="79"/>
      <c r="AL2078" s="79"/>
      <c r="AM2078" s="79"/>
      <c r="AN2078" s="79"/>
      <c r="AO2078" s="79"/>
      <c r="AP2078" s="79"/>
      <c r="AQ2078" s="79"/>
    </row>
    <row r="2079" spans="13:43" x14ac:dyDescent="0.25">
      <c r="M2079" s="79"/>
      <c r="N2079" s="79"/>
      <c r="O2079" s="79"/>
      <c r="P2079" s="79"/>
      <c r="Q2079" s="79"/>
      <c r="R2079" s="79"/>
      <c r="S2079" s="79"/>
      <c r="T2079" s="79"/>
      <c r="U2079" s="79"/>
      <c r="V2079" s="79"/>
      <c r="W2079" s="79"/>
      <c r="X2079" s="79"/>
      <c r="Y2079" s="79"/>
      <c r="Z2079" s="79"/>
      <c r="AA2079" s="79"/>
      <c r="AB2079" s="79"/>
      <c r="AC2079" s="79"/>
      <c r="AD2079" s="79"/>
      <c r="AE2079" s="79"/>
      <c r="AF2079" s="79"/>
      <c r="AG2079" s="79"/>
      <c r="AH2079" s="79"/>
      <c r="AI2079" s="79"/>
      <c r="AJ2079" s="79"/>
      <c r="AK2079" s="79"/>
      <c r="AL2079" s="79"/>
      <c r="AM2079" s="79"/>
      <c r="AN2079" s="79"/>
      <c r="AO2079" s="79"/>
      <c r="AP2079" s="79"/>
      <c r="AQ2079" s="79"/>
    </row>
    <row r="2080" spans="13:43" x14ac:dyDescent="0.25">
      <c r="M2080" s="79"/>
      <c r="N2080" s="79"/>
      <c r="O2080" s="79"/>
      <c r="P2080" s="79"/>
      <c r="Q2080" s="79"/>
      <c r="R2080" s="79"/>
      <c r="S2080" s="79"/>
      <c r="T2080" s="79"/>
      <c r="U2080" s="79"/>
      <c r="V2080" s="79"/>
      <c r="W2080" s="79"/>
      <c r="X2080" s="79"/>
      <c r="Y2080" s="79"/>
      <c r="Z2080" s="79"/>
      <c r="AA2080" s="79"/>
      <c r="AB2080" s="79"/>
      <c r="AC2080" s="79"/>
      <c r="AD2080" s="79"/>
      <c r="AE2080" s="79"/>
      <c r="AF2080" s="79"/>
      <c r="AG2080" s="79"/>
      <c r="AH2080" s="79"/>
      <c r="AI2080" s="79"/>
      <c r="AJ2080" s="79"/>
      <c r="AK2080" s="79"/>
      <c r="AL2080" s="79"/>
      <c r="AM2080" s="79"/>
      <c r="AN2080" s="79"/>
      <c r="AO2080" s="79"/>
      <c r="AP2080" s="79"/>
      <c r="AQ2080" s="79"/>
    </row>
    <row r="2081" spans="13:43" x14ac:dyDescent="0.25">
      <c r="M2081" s="79"/>
      <c r="N2081" s="79"/>
      <c r="O2081" s="79"/>
      <c r="P2081" s="79"/>
      <c r="Q2081" s="79"/>
      <c r="R2081" s="79"/>
      <c r="S2081" s="79"/>
      <c r="T2081" s="79"/>
      <c r="U2081" s="79"/>
      <c r="V2081" s="79"/>
      <c r="W2081" s="79"/>
      <c r="X2081" s="79"/>
      <c r="Y2081" s="79"/>
      <c r="Z2081" s="79"/>
      <c r="AA2081" s="79"/>
      <c r="AB2081" s="79"/>
      <c r="AC2081" s="79"/>
      <c r="AD2081" s="79"/>
      <c r="AE2081" s="79"/>
      <c r="AF2081" s="79"/>
      <c r="AG2081" s="79"/>
      <c r="AH2081" s="79"/>
      <c r="AI2081" s="79"/>
      <c r="AJ2081" s="79"/>
      <c r="AK2081" s="79"/>
      <c r="AL2081" s="79"/>
      <c r="AM2081" s="79"/>
      <c r="AN2081" s="79"/>
      <c r="AO2081" s="79"/>
      <c r="AP2081" s="79"/>
      <c r="AQ2081" s="79"/>
    </row>
    <row r="2082" spans="13:43" x14ac:dyDescent="0.25">
      <c r="M2082" s="79"/>
      <c r="N2082" s="79"/>
      <c r="O2082" s="79"/>
      <c r="P2082" s="79"/>
      <c r="Q2082" s="79"/>
      <c r="R2082" s="79"/>
      <c r="S2082" s="79"/>
      <c r="T2082" s="79"/>
      <c r="U2082" s="79"/>
      <c r="V2082" s="79"/>
      <c r="W2082" s="79"/>
      <c r="X2082" s="79"/>
      <c r="Y2082" s="79"/>
      <c r="Z2082" s="79"/>
      <c r="AA2082" s="79"/>
      <c r="AB2082" s="79"/>
      <c r="AC2082" s="79"/>
      <c r="AD2082" s="79"/>
      <c r="AE2082" s="79"/>
      <c r="AF2082" s="79"/>
      <c r="AG2082" s="79"/>
      <c r="AH2082" s="79"/>
      <c r="AI2082" s="79"/>
      <c r="AJ2082" s="79"/>
      <c r="AK2082" s="79"/>
      <c r="AL2082" s="79"/>
      <c r="AM2082" s="79"/>
      <c r="AN2082" s="79"/>
      <c r="AO2082" s="79"/>
      <c r="AP2082" s="79"/>
      <c r="AQ2082" s="79"/>
    </row>
    <row r="2083" spans="13:43" x14ac:dyDescent="0.25">
      <c r="M2083" s="79"/>
      <c r="N2083" s="79"/>
      <c r="O2083" s="79"/>
      <c r="P2083" s="79"/>
      <c r="Q2083" s="79"/>
      <c r="R2083" s="79"/>
      <c r="S2083" s="79"/>
      <c r="T2083" s="79"/>
      <c r="U2083" s="79"/>
      <c r="V2083" s="79"/>
      <c r="W2083" s="79"/>
      <c r="X2083" s="79"/>
      <c r="Y2083" s="79"/>
      <c r="Z2083" s="79"/>
      <c r="AA2083" s="79"/>
      <c r="AB2083" s="79"/>
      <c r="AC2083" s="79"/>
      <c r="AD2083" s="79"/>
      <c r="AE2083" s="79"/>
      <c r="AF2083" s="79"/>
      <c r="AG2083" s="79"/>
      <c r="AH2083" s="79"/>
      <c r="AI2083" s="79"/>
      <c r="AJ2083" s="79"/>
      <c r="AK2083" s="79"/>
      <c r="AL2083" s="79"/>
      <c r="AM2083" s="79"/>
      <c r="AN2083" s="79"/>
      <c r="AO2083" s="79"/>
      <c r="AP2083" s="79"/>
      <c r="AQ2083" s="79"/>
    </row>
    <row r="2084" spans="13:43" x14ac:dyDescent="0.25">
      <c r="M2084" s="79"/>
      <c r="N2084" s="79"/>
      <c r="O2084" s="79"/>
      <c r="P2084" s="79"/>
      <c r="Q2084" s="79"/>
      <c r="R2084" s="79"/>
      <c r="S2084" s="79"/>
      <c r="T2084" s="79"/>
      <c r="U2084" s="79"/>
      <c r="V2084" s="79"/>
      <c r="W2084" s="79"/>
      <c r="X2084" s="79"/>
      <c r="Y2084" s="79"/>
      <c r="Z2084" s="79"/>
      <c r="AA2084" s="79"/>
      <c r="AB2084" s="79"/>
      <c r="AC2084" s="79"/>
      <c r="AD2084" s="79"/>
      <c r="AE2084" s="79"/>
      <c r="AF2084" s="79"/>
      <c r="AG2084" s="79"/>
      <c r="AH2084" s="79"/>
      <c r="AI2084" s="79"/>
      <c r="AJ2084" s="79"/>
      <c r="AK2084" s="79"/>
      <c r="AL2084" s="79"/>
      <c r="AM2084" s="79"/>
      <c r="AN2084" s="79"/>
      <c r="AO2084" s="79"/>
      <c r="AP2084" s="79"/>
      <c r="AQ2084" s="79"/>
    </row>
    <row r="2085" spans="13:43" x14ac:dyDescent="0.25">
      <c r="M2085" s="79"/>
      <c r="N2085" s="79"/>
      <c r="O2085" s="79"/>
      <c r="P2085" s="79"/>
      <c r="Q2085" s="79"/>
      <c r="R2085" s="79"/>
      <c r="S2085" s="79"/>
      <c r="T2085" s="79"/>
      <c r="U2085" s="79"/>
      <c r="V2085" s="79"/>
      <c r="W2085" s="79"/>
      <c r="X2085" s="79"/>
      <c r="Y2085" s="79"/>
      <c r="Z2085" s="79"/>
      <c r="AA2085" s="79"/>
      <c r="AB2085" s="79"/>
      <c r="AC2085" s="79"/>
      <c r="AD2085" s="79"/>
      <c r="AE2085" s="79"/>
      <c r="AF2085" s="79"/>
      <c r="AG2085" s="79"/>
      <c r="AH2085" s="79"/>
      <c r="AI2085" s="79"/>
      <c r="AJ2085" s="79"/>
      <c r="AK2085" s="79"/>
      <c r="AL2085" s="79"/>
      <c r="AM2085" s="79"/>
      <c r="AN2085" s="79"/>
      <c r="AO2085" s="79"/>
      <c r="AP2085" s="79"/>
      <c r="AQ2085" s="79"/>
    </row>
    <row r="2086" spans="13:43" x14ac:dyDescent="0.25">
      <c r="M2086" s="79"/>
      <c r="N2086" s="79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9"/>
      <c r="AA2086" s="79"/>
      <c r="AB2086" s="79"/>
      <c r="AC2086" s="79"/>
      <c r="AD2086" s="79"/>
      <c r="AE2086" s="79"/>
      <c r="AF2086" s="79"/>
      <c r="AG2086" s="79"/>
      <c r="AH2086" s="79"/>
      <c r="AI2086" s="79"/>
      <c r="AJ2086" s="79"/>
      <c r="AK2086" s="79"/>
      <c r="AL2086" s="79"/>
      <c r="AM2086" s="79"/>
      <c r="AN2086" s="79"/>
      <c r="AO2086" s="79"/>
      <c r="AP2086" s="79"/>
      <c r="AQ2086" s="79"/>
    </row>
    <row r="2087" spans="13:43" x14ac:dyDescent="0.25">
      <c r="M2087" s="79"/>
      <c r="N2087" s="79"/>
      <c r="O2087" s="79"/>
      <c r="P2087" s="79"/>
      <c r="Q2087" s="79"/>
      <c r="R2087" s="79"/>
      <c r="S2087" s="79"/>
      <c r="T2087" s="79"/>
      <c r="U2087" s="79"/>
      <c r="V2087" s="79"/>
      <c r="W2087" s="79"/>
      <c r="X2087" s="79"/>
      <c r="Y2087" s="79"/>
      <c r="Z2087" s="79"/>
      <c r="AA2087" s="79"/>
      <c r="AB2087" s="79"/>
      <c r="AC2087" s="79"/>
      <c r="AD2087" s="79"/>
      <c r="AE2087" s="79"/>
      <c r="AF2087" s="79"/>
      <c r="AG2087" s="79"/>
      <c r="AH2087" s="79"/>
      <c r="AI2087" s="79"/>
      <c r="AJ2087" s="79"/>
      <c r="AK2087" s="79"/>
      <c r="AL2087" s="79"/>
      <c r="AM2087" s="79"/>
      <c r="AN2087" s="79"/>
      <c r="AO2087" s="79"/>
      <c r="AP2087" s="79"/>
      <c r="AQ2087" s="79"/>
    </row>
    <row r="2088" spans="13:43" x14ac:dyDescent="0.25">
      <c r="M2088" s="79"/>
      <c r="N2088" s="79"/>
      <c r="O2088" s="79"/>
      <c r="P2088" s="79"/>
      <c r="Q2088" s="79"/>
      <c r="R2088" s="79"/>
      <c r="S2088" s="79"/>
      <c r="T2088" s="79"/>
      <c r="U2088" s="79"/>
      <c r="V2088" s="79"/>
      <c r="W2088" s="79"/>
      <c r="X2088" s="79"/>
      <c r="Y2088" s="79"/>
      <c r="Z2088" s="79"/>
      <c r="AA2088" s="79"/>
      <c r="AB2088" s="79"/>
      <c r="AC2088" s="79"/>
      <c r="AD2088" s="79"/>
      <c r="AE2088" s="79"/>
      <c r="AF2088" s="79"/>
      <c r="AG2088" s="79"/>
      <c r="AH2088" s="79"/>
      <c r="AI2088" s="79"/>
      <c r="AJ2088" s="79"/>
      <c r="AK2088" s="79"/>
      <c r="AL2088" s="79"/>
      <c r="AM2088" s="79"/>
      <c r="AN2088" s="79"/>
      <c r="AO2088" s="79"/>
      <c r="AP2088" s="79"/>
      <c r="AQ2088" s="79"/>
    </row>
    <row r="2089" spans="13:43" x14ac:dyDescent="0.25">
      <c r="M2089" s="79"/>
      <c r="N2089" s="79"/>
      <c r="O2089" s="79"/>
      <c r="P2089" s="79"/>
      <c r="Q2089" s="79"/>
      <c r="R2089" s="79"/>
      <c r="S2089" s="79"/>
      <c r="T2089" s="79"/>
      <c r="U2089" s="79"/>
      <c r="V2089" s="79"/>
      <c r="W2089" s="79"/>
      <c r="X2089" s="79"/>
      <c r="Y2089" s="79"/>
      <c r="Z2089" s="79"/>
      <c r="AA2089" s="79"/>
      <c r="AB2089" s="79"/>
      <c r="AC2089" s="79"/>
      <c r="AD2089" s="79"/>
      <c r="AE2089" s="79"/>
      <c r="AF2089" s="79"/>
      <c r="AG2089" s="79"/>
      <c r="AH2089" s="79"/>
      <c r="AI2089" s="79"/>
      <c r="AJ2089" s="79"/>
      <c r="AK2089" s="79"/>
      <c r="AL2089" s="79"/>
      <c r="AM2089" s="79"/>
      <c r="AN2089" s="79"/>
      <c r="AO2089" s="79"/>
      <c r="AP2089" s="79"/>
      <c r="AQ2089" s="79"/>
    </row>
    <row r="2090" spans="13:43" x14ac:dyDescent="0.25">
      <c r="M2090" s="79"/>
      <c r="N2090" s="79"/>
      <c r="O2090" s="79"/>
      <c r="P2090" s="79"/>
      <c r="Q2090" s="79"/>
      <c r="R2090" s="79"/>
      <c r="S2090" s="79"/>
      <c r="T2090" s="79"/>
      <c r="U2090" s="79"/>
      <c r="V2090" s="79"/>
      <c r="W2090" s="79"/>
      <c r="X2090" s="79"/>
      <c r="Y2090" s="79"/>
      <c r="Z2090" s="79"/>
      <c r="AA2090" s="79"/>
      <c r="AB2090" s="79"/>
      <c r="AC2090" s="79"/>
      <c r="AD2090" s="79"/>
      <c r="AE2090" s="79"/>
      <c r="AF2090" s="79"/>
      <c r="AG2090" s="79"/>
      <c r="AH2090" s="79"/>
      <c r="AI2090" s="79"/>
      <c r="AJ2090" s="79"/>
      <c r="AK2090" s="79"/>
      <c r="AL2090" s="79"/>
      <c r="AM2090" s="79"/>
      <c r="AN2090" s="79"/>
      <c r="AO2090" s="79"/>
      <c r="AP2090" s="79"/>
      <c r="AQ2090" s="79"/>
    </row>
    <row r="2091" spans="13:43" x14ac:dyDescent="0.25">
      <c r="M2091" s="79"/>
      <c r="N2091" s="79"/>
      <c r="O2091" s="79"/>
      <c r="P2091" s="79"/>
      <c r="Q2091" s="79"/>
      <c r="R2091" s="79"/>
      <c r="S2091" s="79"/>
      <c r="T2091" s="79"/>
      <c r="U2091" s="79"/>
      <c r="V2091" s="79"/>
      <c r="W2091" s="79"/>
      <c r="X2091" s="79"/>
      <c r="Y2091" s="79"/>
      <c r="Z2091" s="79"/>
      <c r="AA2091" s="79"/>
      <c r="AB2091" s="79"/>
      <c r="AC2091" s="79"/>
      <c r="AD2091" s="79"/>
      <c r="AE2091" s="79"/>
      <c r="AF2091" s="79"/>
      <c r="AG2091" s="79"/>
      <c r="AH2091" s="79"/>
      <c r="AI2091" s="79"/>
      <c r="AJ2091" s="79"/>
      <c r="AK2091" s="79"/>
      <c r="AL2091" s="79"/>
      <c r="AM2091" s="79"/>
      <c r="AN2091" s="79"/>
      <c r="AO2091" s="79"/>
      <c r="AP2091" s="79"/>
      <c r="AQ2091" s="79"/>
    </row>
    <row r="2092" spans="13:43" x14ac:dyDescent="0.25">
      <c r="M2092" s="79"/>
      <c r="N2092" s="79"/>
      <c r="O2092" s="79"/>
      <c r="P2092" s="79"/>
      <c r="Q2092" s="79"/>
      <c r="R2092" s="79"/>
      <c r="S2092" s="79"/>
      <c r="T2092" s="79"/>
      <c r="U2092" s="79"/>
      <c r="V2092" s="79"/>
      <c r="W2092" s="79"/>
      <c r="X2092" s="79"/>
      <c r="Y2092" s="79"/>
      <c r="Z2092" s="79"/>
      <c r="AA2092" s="79"/>
      <c r="AB2092" s="79"/>
      <c r="AC2092" s="79"/>
      <c r="AD2092" s="79"/>
      <c r="AE2092" s="79"/>
      <c r="AF2092" s="79"/>
      <c r="AG2092" s="79"/>
      <c r="AH2092" s="79"/>
      <c r="AI2092" s="79"/>
      <c r="AJ2092" s="79"/>
      <c r="AK2092" s="79"/>
      <c r="AL2092" s="79"/>
      <c r="AM2092" s="79"/>
      <c r="AN2092" s="79"/>
      <c r="AO2092" s="79"/>
      <c r="AP2092" s="79"/>
      <c r="AQ2092" s="79"/>
    </row>
    <row r="2093" spans="13:43" x14ac:dyDescent="0.25">
      <c r="M2093" s="79"/>
      <c r="N2093" s="79"/>
      <c r="O2093" s="79"/>
      <c r="P2093" s="79"/>
      <c r="Q2093" s="79"/>
      <c r="R2093" s="79"/>
      <c r="S2093" s="79"/>
      <c r="T2093" s="79"/>
      <c r="U2093" s="79"/>
      <c r="V2093" s="79"/>
      <c r="W2093" s="79"/>
      <c r="X2093" s="79"/>
      <c r="Y2093" s="79"/>
      <c r="Z2093" s="79"/>
      <c r="AA2093" s="79"/>
      <c r="AB2093" s="79"/>
      <c r="AC2093" s="79"/>
      <c r="AD2093" s="79"/>
      <c r="AE2093" s="79"/>
      <c r="AF2093" s="79"/>
      <c r="AG2093" s="79"/>
      <c r="AH2093" s="79"/>
      <c r="AI2093" s="79"/>
      <c r="AJ2093" s="79"/>
      <c r="AK2093" s="79"/>
      <c r="AL2093" s="79"/>
      <c r="AM2093" s="79"/>
      <c r="AN2093" s="79"/>
      <c r="AO2093" s="79"/>
      <c r="AP2093" s="79"/>
      <c r="AQ2093" s="79"/>
    </row>
    <row r="2094" spans="13:43" x14ac:dyDescent="0.25">
      <c r="M2094" s="79"/>
      <c r="N2094" s="79"/>
      <c r="O2094" s="79"/>
      <c r="P2094" s="79"/>
      <c r="Q2094" s="79"/>
      <c r="R2094" s="79"/>
      <c r="S2094" s="79"/>
      <c r="T2094" s="79"/>
      <c r="U2094" s="79"/>
      <c r="V2094" s="79"/>
      <c r="W2094" s="79"/>
      <c r="X2094" s="79"/>
      <c r="Y2094" s="79"/>
      <c r="Z2094" s="79"/>
      <c r="AA2094" s="79"/>
      <c r="AB2094" s="79"/>
      <c r="AC2094" s="79"/>
      <c r="AD2094" s="79"/>
      <c r="AE2094" s="79"/>
      <c r="AF2094" s="79"/>
      <c r="AG2094" s="79"/>
      <c r="AH2094" s="79"/>
      <c r="AI2094" s="79"/>
      <c r="AJ2094" s="79"/>
      <c r="AK2094" s="79"/>
      <c r="AL2094" s="79"/>
      <c r="AM2094" s="79"/>
      <c r="AN2094" s="79"/>
      <c r="AO2094" s="79"/>
      <c r="AP2094" s="79"/>
      <c r="AQ2094" s="79"/>
    </row>
    <row r="2095" spans="13:43" x14ac:dyDescent="0.25">
      <c r="M2095" s="79"/>
      <c r="N2095" s="79"/>
      <c r="O2095" s="79"/>
      <c r="P2095" s="79"/>
      <c r="Q2095" s="79"/>
      <c r="R2095" s="79"/>
      <c r="S2095" s="79"/>
      <c r="T2095" s="79"/>
      <c r="U2095" s="79"/>
      <c r="V2095" s="79"/>
      <c r="W2095" s="79"/>
      <c r="X2095" s="79"/>
      <c r="Y2095" s="79"/>
      <c r="Z2095" s="79"/>
      <c r="AA2095" s="79"/>
      <c r="AB2095" s="79"/>
      <c r="AC2095" s="79"/>
      <c r="AD2095" s="79"/>
      <c r="AE2095" s="79"/>
      <c r="AF2095" s="79"/>
      <c r="AG2095" s="79"/>
      <c r="AH2095" s="79"/>
      <c r="AI2095" s="79"/>
      <c r="AJ2095" s="79"/>
      <c r="AK2095" s="79"/>
      <c r="AL2095" s="79"/>
      <c r="AM2095" s="79"/>
      <c r="AN2095" s="79"/>
      <c r="AO2095" s="79"/>
      <c r="AP2095" s="79"/>
      <c r="AQ2095" s="79"/>
    </row>
    <row r="2096" spans="13:43" x14ac:dyDescent="0.25">
      <c r="M2096" s="79"/>
      <c r="N2096" s="79"/>
      <c r="O2096" s="79"/>
      <c r="P2096" s="79"/>
      <c r="Q2096" s="79"/>
      <c r="R2096" s="79"/>
      <c r="S2096" s="79"/>
      <c r="T2096" s="79"/>
      <c r="U2096" s="79"/>
      <c r="V2096" s="79"/>
      <c r="W2096" s="79"/>
      <c r="X2096" s="79"/>
      <c r="Y2096" s="79"/>
      <c r="Z2096" s="79"/>
      <c r="AA2096" s="79"/>
      <c r="AB2096" s="79"/>
      <c r="AC2096" s="79"/>
      <c r="AD2096" s="79"/>
      <c r="AE2096" s="79"/>
      <c r="AF2096" s="79"/>
      <c r="AG2096" s="79"/>
      <c r="AH2096" s="79"/>
      <c r="AI2096" s="79"/>
      <c r="AJ2096" s="79"/>
      <c r="AK2096" s="79"/>
      <c r="AL2096" s="79"/>
      <c r="AM2096" s="79"/>
      <c r="AN2096" s="79"/>
      <c r="AO2096" s="79"/>
      <c r="AP2096" s="79"/>
      <c r="AQ2096" s="79"/>
    </row>
    <row r="2097" spans="13:43" x14ac:dyDescent="0.25">
      <c r="M2097" s="79"/>
      <c r="N2097" s="79"/>
      <c r="O2097" s="79"/>
      <c r="P2097" s="79"/>
      <c r="Q2097" s="79"/>
      <c r="R2097" s="79"/>
      <c r="S2097" s="79"/>
      <c r="T2097" s="79"/>
      <c r="U2097" s="79"/>
      <c r="V2097" s="79"/>
      <c r="W2097" s="79"/>
      <c r="X2097" s="79"/>
      <c r="Y2097" s="79"/>
      <c r="Z2097" s="79"/>
      <c r="AA2097" s="79"/>
      <c r="AB2097" s="79"/>
      <c r="AC2097" s="79"/>
      <c r="AD2097" s="79"/>
      <c r="AE2097" s="79"/>
      <c r="AF2097" s="79"/>
      <c r="AG2097" s="79"/>
      <c r="AH2097" s="79"/>
      <c r="AI2097" s="79"/>
      <c r="AJ2097" s="79"/>
      <c r="AK2097" s="79"/>
      <c r="AL2097" s="79"/>
      <c r="AM2097" s="79"/>
      <c r="AN2097" s="79"/>
      <c r="AO2097" s="79"/>
      <c r="AP2097" s="79"/>
      <c r="AQ2097" s="79"/>
    </row>
    <row r="2098" spans="13:43" x14ac:dyDescent="0.25">
      <c r="M2098" s="79"/>
      <c r="N2098" s="79"/>
      <c r="O2098" s="79"/>
      <c r="P2098" s="79"/>
      <c r="Q2098" s="79"/>
      <c r="R2098" s="79"/>
      <c r="S2098" s="79"/>
      <c r="T2098" s="79"/>
      <c r="U2098" s="79"/>
      <c r="V2098" s="79"/>
      <c r="W2098" s="79"/>
      <c r="X2098" s="79"/>
      <c r="Y2098" s="79"/>
      <c r="Z2098" s="79"/>
      <c r="AA2098" s="79"/>
      <c r="AB2098" s="79"/>
      <c r="AC2098" s="79"/>
      <c r="AD2098" s="79"/>
      <c r="AE2098" s="79"/>
      <c r="AF2098" s="79"/>
      <c r="AG2098" s="79"/>
      <c r="AH2098" s="79"/>
      <c r="AI2098" s="79"/>
      <c r="AJ2098" s="79"/>
      <c r="AK2098" s="79"/>
      <c r="AL2098" s="79"/>
      <c r="AM2098" s="79"/>
      <c r="AN2098" s="79"/>
      <c r="AO2098" s="79"/>
      <c r="AP2098" s="79"/>
      <c r="AQ2098" s="79"/>
    </row>
    <row r="2099" spans="13:43" x14ac:dyDescent="0.25">
      <c r="M2099" s="79"/>
      <c r="N2099" s="79"/>
      <c r="O2099" s="79"/>
      <c r="P2099" s="79"/>
      <c r="Q2099" s="79"/>
      <c r="R2099" s="79"/>
      <c r="S2099" s="79"/>
      <c r="T2099" s="79"/>
      <c r="U2099" s="79"/>
      <c r="V2099" s="79"/>
      <c r="W2099" s="79"/>
      <c r="X2099" s="79"/>
      <c r="Y2099" s="79"/>
      <c r="Z2099" s="79"/>
      <c r="AA2099" s="79"/>
      <c r="AB2099" s="79"/>
      <c r="AC2099" s="79"/>
      <c r="AD2099" s="79"/>
      <c r="AE2099" s="79"/>
      <c r="AF2099" s="79"/>
      <c r="AG2099" s="79"/>
      <c r="AH2099" s="79"/>
      <c r="AI2099" s="79"/>
      <c r="AJ2099" s="79"/>
      <c r="AK2099" s="79"/>
      <c r="AL2099" s="79"/>
      <c r="AM2099" s="79"/>
      <c r="AN2099" s="79"/>
      <c r="AO2099" s="79"/>
      <c r="AP2099" s="79"/>
      <c r="AQ2099" s="79"/>
    </row>
    <row r="2100" spans="13:43" x14ac:dyDescent="0.25">
      <c r="M2100" s="79"/>
      <c r="N2100" s="79"/>
      <c r="O2100" s="79"/>
      <c r="P2100" s="79"/>
      <c r="Q2100" s="79"/>
      <c r="R2100" s="79"/>
      <c r="S2100" s="79"/>
      <c r="T2100" s="79"/>
      <c r="U2100" s="79"/>
      <c r="V2100" s="79"/>
      <c r="W2100" s="79"/>
      <c r="X2100" s="79"/>
      <c r="Y2100" s="79"/>
      <c r="Z2100" s="79"/>
      <c r="AA2100" s="79"/>
      <c r="AB2100" s="79"/>
      <c r="AC2100" s="79"/>
      <c r="AD2100" s="79"/>
      <c r="AE2100" s="79"/>
      <c r="AF2100" s="79"/>
      <c r="AG2100" s="79"/>
      <c r="AH2100" s="79"/>
      <c r="AI2100" s="79"/>
      <c r="AJ2100" s="79"/>
      <c r="AK2100" s="79"/>
      <c r="AL2100" s="79"/>
      <c r="AM2100" s="79"/>
      <c r="AN2100" s="79"/>
      <c r="AO2100" s="79"/>
      <c r="AP2100" s="79"/>
      <c r="AQ2100" s="79"/>
    </row>
    <row r="2101" spans="13:43" x14ac:dyDescent="0.25">
      <c r="M2101" s="79"/>
      <c r="N2101" s="79"/>
      <c r="O2101" s="79"/>
      <c r="P2101" s="79"/>
      <c r="Q2101" s="79"/>
      <c r="R2101" s="79"/>
      <c r="S2101" s="79"/>
      <c r="T2101" s="79"/>
      <c r="U2101" s="79"/>
      <c r="V2101" s="79"/>
      <c r="W2101" s="79"/>
      <c r="X2101" s="79"/>
      <c r="Y2101" s="79"/>
      <c r="Z2101" s="79"/>
      <c r="AA2101" s="79"/>
      <c r="AB2101" s="79"/>
      <c r="AC2101" s="79"/>
      <c r="AD2101" s="79"/>
      <c r="AE2101" s="79"/>
      <c r="AF2101" s="79"/>
      <c r="AG2101" s="79"/>
      <c r="AH2101" s="79"/>
      <c r="AI2101" s="79"/>
      <c r="AJ2101" s="79"/>
      <c r="AK2101" s="79"/>
      <c r="AL2101" s="79"/>
      <c r="AM2101" s="79"/>
      <c r="AN2101" s="79"/>
      <c r="AO2101" s="79"/>
      <c r="AP2101" s="79"/>
      <c r="AQ2101" s="79"/>
    </row>
    <row r="2102" spans="13:43" x14ac:dyDescent="0.25">
      <c r="M2102" s="79"/>
      <c r="N2102" s="79"/>
      <c r="O2102" s="79"/>
      <c r="P2102" s="79"/>
      <c r="Q2102" s="79"/>
      <c r="R2102" s="79"/>
      <c r="S2102" s="79"/>
      <c r="T2102" s="79"/>
      <c r="U2102" s="79"/>
      <c r="V2102" s="79"/>
      <c r="W2102" s="79"/>
      <c r="X2102" s="79"/>
      <c r="Y2102" s="79"/>
      <c r="Z2102" s="79"/>
      <c r="AA2102" s="79"/>
      <c r="AB2102" s="79"/>
      <c r="AC2102" s="79"/>
      <c r="AD2102" s="79"/>
      <c r="AE2102" s="79"/>
      <c r="AF2102" s="79"/>
      <c r="AG2102" s="79"/>
      <c r="AH2102" s="79"/>
      <c r="AI2102" s="79"/>
      <c r="AJ2102" s="79"/>
      <c r="AK2102" s="79"/>
      <c r="AL2102" s="79"/>
      <c r="AM2102" s="79"/>
      <c r="AN2102" s="79"/>
      <c r="AO2102" s="79"/>
      <c r="AP2102" s="79"/>
      <c r="AQ2102" s="79"/>
    </row>
    <row r="2103" spans="13:43" x14ac:dyDescent="0.25">
      <c r="M2103" s="79"/>
      <c r="N2103" s="79"/>
      <c r="O2103" s="79"/>
      <c r="P2103" s="79"/>
      <c r="Q2103" s="79"/>
      <c r="R2103" s="79"/>
      <c r="S2103" s="79"/>
      <c r="T2103" s="79"/>
      <c r="U2103" s="79"/>
      <c r="V2103" s="79"/>
      <c r="W2103" s="79"/>
      <c r="X2103" s="79"/>
      <c r="Y2103" s="79"/>
      <c r="Z2103" s="79"/>
      <c r="AA2103" s="79"/>
      <c r="AB2103" s="79"/>
      <c r="AC2103" s="79"/>
      <c r="AD2103" s="79"/>
      <c r="AE2103" s="79"/>
      <c r="AF2103" s="79"/>
      <c r="AG2103" s="79"/>
      <c r="AH2103" s="79"/>
      <c r="AI2103" s="79"/>
      <c r="AJ2103" s="79"/>
      <c r="AK2103" s="79"/>
      <c r="AL2103" s="79"/>
      <c r="AM2103" s="79"/>
      <c r="AN2103" s="79"/>
      <c r="AO2103" s="79"/>
      <c r="AP2103" s="79"/>
      <c r="AQ2103" s="79"/>
    </row>
    <row r="2104" spans="13:43" x14ac:dyDescent="0.25">
      <c r="M2104" s="79"/>
      <c r="N2104" s="79"/>
      <c r="O2104" s="79"/>
      <c r="P2104" s="79"/>
      <c r="Q2104" s="79"/>
      <c r="R2104" s="79"/>
      <c r="S2104" s="79"/>
      <c r="T2104" s="79"/>
      <c r="U2104" s="79"/>
      <c r="V2104" s="79"/>
      <c r="W2104" s="79"/>
      <c r="X2104" s="79"/>
      <c r="Y2104" s="79"/>
      <c r="Z2104" s="79"/>
      <c r="AA2104" s="79"/>
      <c r="AB2104" s="79"/>
      <c r="AC2104" s="79"/>
      <c r="AD2104" s="79"/>
      <c r="AE2104" s="79"/>
      <c r="AF2104" s="79"/>
      <c r="AG2104" s="79"/>
      <c r="AH2104" s="79"/>
      <c r="AI2104" s="79"/>
      <c r="AJ2104" s="79"/>
      <c r="AK2104" s="79"/>
      <c r="AL2104" s="79"/>
      <c r="AM2104" s="79"/>
      <c r="AN2104" s="79"/>
      <c r="AO2104" s="79"/>
      <c r="AP2104" s="79"/>
      <c r="AQ2104" s="79"/>
    </row>
    <row r="2105" spans="13:43" x14ac:dyDescent="0.25">
      <c r="M2105" s="79"/>
      <c r="N2105" s="79"/>
      <c r="O2105" s="79"/>
      <c r="P2105" s="79"/>
      <c r="Q2105" s="79"/>
      <c r="R2105" s="79"/>
      <c r="S2105" s="79"/>
      <c r="T2105" s="79"/>
      <c r="U2105" s="79"/>
      <c r="V2105" s="79"/>
      <c r="W2105" s="79"/>
      <c r="X2105" s="79"/>
      <c r="Y2105" s="79"/>
      <c r="Z2105" s="79"/>
      <c r="AA2105" s="79"/>
      <c r="AB2105" s="79"/>
      <c r="AC2105" s="79"/>
      <c r="AD2105" s="79"/>
      <c r="AE2105" s="79"/>
      <c r="AF2105" s="79"/>
      <c r="AG2105" s="79"/>
      <c r="AH2105" s="79"/>
      <c r="AI2105" s="79"/>
      <c r="AJ2105" s="79"/>
      <c r="AK2105" s="79"/>
      <c r="AL2105" s="79"/>
      <c r="AM2105" s="79"/>
      <c r="AN2105" s="79"/>
      <c r="AO2105" s="79"/>
      <c r="AP2105" s="79"/>
      <c r="AQ2105" s="79"/>
    </row>
    <row r="2106" spans="13:43" x14ac:dyDescent="0.25">
      <c r="M2106" s="79"/>
      <c r="N2106" s="79"/>
      <c r="O2106" s="79"/>
      <c r="P2106" s="79"/>
      <c r="Q2106" s="79"/>
      <c r="R2106" s="79"/>
      <c r="S2106" s="79"/>
      <c r="T2106" s="79"/>
      <c r="U2106" s="79"/>
      <c r="V2106" s="79"/>
      <c r="W2106" s="79"/>
      <c r="X2106" s="79"/>
      <c r="Y2106" s="79"/>
      <c r="Z2106" s="79"/>
      <c r="AA2106" s="79"/>
      <c r="AB2106" s="79"/>
      <c r="AC2106" s="79"/>
      <c r="AD2106" s="79"/>
      <c r="AE2106" s="79"/>
      <c r="AF2106" s="79"/>
      <c r="AG2106" s="79"/>
      <c r="AH2106" s="79"/>
      <c r="AI2106" s="79"/>
      <c r="AJ2106" s="79"/>
      <c r="AK2106" s="79"/>
      <c r="AL2106" s="79"/>
      <c r="AM2106" s="79"/>
      <c r="AN2106" s="79"/>
      <c r="AO2106" s="79"/>
      <c r="AP2106" s="79"/>
      <c r="AQ2106" s="79"/>
    </row>
    <row r="2107" spans="13:43" x14ac:dyDescent="0.25">
      <c r="M2107" s="79"/>
      <c r="N2107" s="79"/>
      <c r="O2107" s="79"/>
      <c r="P2107" s="79"/>
      <c r="Q2107" s="79"/>
      <c r="R2107" s="79"/>
      <c r="S2107" s="79"/>
      <c r="T2107" s="79"/>
      <c r="U2107" s="79"/>
      <c r="V2107" s="79"/>
      <c r="W2107" s="79"/>
      <c r="X2107" s="79"/>
      <c r="Y2107" s="79"/>
      <c r="Z2107" s="79"/>
      <c r="AA2107" s="79"/>
      <c r="AB2107" s="79"/>
      <c r="AC2107" s="79"/>
      <c r="AD2107" s="79"/>
      <c r="AE2107" s="79"/>
      <c r="AF2107" s="79"/>
      <c r="AG2107" s="79"/>
      <c r="AH2107" s="79"/>
      <c r="AI2107" s="79"/>
      <c r="AJ2107" s="79"/>
      <c r="AK2107" s="79"/>
      <c r="AL2107" s="79"/>
      <c r="AM2107" s="79"/>
      <c r="AN2107" s="79"/>
      <c r="AO2107" s="79"/>
      <c r="AP2107" s="79"/>
      <c r="AQ2107" s="79"/>
    </row>
    <row r="2108" spans="13:43" x14ac:dyDescent="0.25">
      <c r="M2108" s="79"/>
      <c r="N2108" s="79"/>
      <c r="O2108" s="79"/>
      <c r="P2108" s="79"/>
      <c r="Q2108" s="79"/>
      <c r="R2108" s="79"/>
      <c r="S2108" s="79"/>
      <c r="T2108" s="79"/>
      <c r="U2108" s="79"/>
      <c r="V2108" s="79"/>
      <c r="W2108" s="79"/>
      <c r="X2108" s="79"/>
      <c r="Y2108" s="79"/>
      <c r="Z2108" s="79"/>
      <c r="AA2108" s="79"/>
      <c r="AB2108" s="79"/>
      <c r="AC2108" s="79"/>
      <c r="AD2108" s="79"/>
      <c r="AE2108" s="79"/>
      <c r="AF2108" s="79"/>
      <c r="AG2108" s="79"/>
      <c r="AH2108" s="79"/>
      <c r="AI2108" s="79"/>
      <c r="AJ2108" s="79"/>
      <c r="AK2108" s="79"/>
      <c r="AL2108" s="79"/>
      <c r="AM2108" s="79"/>
      <c r="AN2108" s="79"/>
      <c r="AO2108" s="79"/>
      <c r="AP2108" s="79"/>
      <c r="AQ2108" s="79"/>
    </row>
    <row r="2109" spans="13:43" x14ac:dyDescent="0.25">
      <c r="M2109" s="79"/>
      <c r="N2109" s="79"/>
      <c r="O2109" s="79"/>
      <c r="P2109" s="79"/>
      <c r="Q2109" s="79"/>
      <c r="R2109" s="79"/>
      <c r="S2109" s="79"/>
      <c r="T2109" s="79"/>
      <c r="U2109" s="79"/>
      <c r="V2109" s="79"/>
      <c r="W2109" s="79"/>
      <c r="X2109" s="79"/>
      <c r="Y2109" s="79"/>
      <c r="Z2109" s="79"/>
      <c r="AA2109" s="79"/>
      <c r="AB2109" s="79"/>
      <c r="AC2109" s="79"/>
      <c r="AD2109" s="79"/>
      <c r="AE2109" s="79"/>
      <c r="AF2109" s="79"/>
      <c r="AG2109" s="79"/>
      <c r="AH2109" s="79"/>
      <c r="AI2109" s="79"/>
      <c r="AJ2109" s="79"/>
      <c r="AK2109" s="79"/>
      <c r="AL2109" s="79"/>
      <c r="AM2109" s="79"/>
      <c r="AN2109" s="79"/>
      <c r="AO2109" s="79"/>
      <c r="AP2109" s="79"/>
      <c r="AQ2109" s="79"/>
    </row>
    <row r="2110" spans="13:43" x14ac:dyDescent="0.25">
      <c r="M2110" s="79"/>
      <c r="N2110" s="79"/>
      <c r="O2110" s="79"/>
      <c r="P2110" s="79"/>
      <c r="Q2110" s="79"/>
      <c r="R2110" s="79"/>
      <c r="S2110" s="79"/>
      <c r="T2110" s="79"/>
      <c r="U2110" s="79"/>
      <c r="V2110" s="79"/>
      <c r="W2110" s="79"/>
      <c r="X2110" s="79"/>
      <c r="Y2110" s="79"/>
      <c r="Z2110" s="79"/>
      <c r="AA2110" s="79"/>
      <c r="AB2110" s="79"/>
      <c r="AC2110" s="79"/>
      <c r="AD2110" s="79"/>
      <c r="AE2110" s="79"/>
      <c r="AF2110" s="79"/>
      <c r="AG2110" s="79"/>
      <c r="AH2110" s="79"/>
      <c r="AI2110" s="79"/>
      <c r="AJ2110" s="79"/>
      <c r="AK2110" s="79"/>
      <c r="AL2110" s="79"/>
      <c r="AM2110" s="79"/>
      <c r="AN2110" s="79"/>
      <c r="AO2110" s="79"/>
      <c r="AP2110" s="79"/>
      <c r="AQ2110" s="79"/>
    </row>
    <row r="2111" spans="13:43" x14ac:dyDescent="0.25">
      <c r="M2111" s="79"/>
      <c r="N2111" s="79"/>
      <c r="O2111" s="79"/>
      <c r="P2111" s="79"/>
      <c r="Q2111" s="79"/>
      <c r="R2111" s="79"/>
      <c r="S2111" s="79"/>
      <c r="T2111" s="79"/>
      <c r="U2111" s="79"/>
      <c r="V2111" s="79"/>
      <c r="W2111" s="79"/>
      <c r="X2111" s="79"/>
      <c r="Y2111" s="79"/>
      <c r="Z2111" s="79"/>
      <c r="AA2111" s="79"/>
      <c r="AB2111" s="79"/>
      <c r="AC2111" s="79"/>
      <c r="AD2111" s="79"/>
      <c r="AE2111" s="79"/>
      <c r="AF2111" s="79"/>
      <c r="AG2111" s="79"/>
      <c r="AH2111" s="79"/>
      <c r="AI2111" s="79"/>
      <c r="AJ2111" s="79"/>
      <c r="AK2111" s="79"/>
      <c r="AL2111" s="79"/>
      <c r="AM2111" s="79"/>
      <c r="AN2111" s="79"/>
      <c r="AO2111" s="79"/>
      <c r="AP2111" s="79"/>
      <c r="AQ2111" s="79"/>
    </row>
    <row r="2112" spans="13:43" x14ac:dyDescent="0.25">
      <c r="M2112" s="79"/>
      <c r="N2112" s="79"/>
      <c r="O2112" s="79"/>
      <c r="P2112" s="79"/>
      <c r="Q2112" s="79"/>
      <c r="R2112" s="79"/>
      <c r="S2112" s="79"/>
      <c r="T2112" s="79"/>
      <c r="U2112" s="79"/>
      <c r="V2112" s="79"/>
      <c r="W2112" s="79"/>
      <c r="X2112" s="79"/>
      <c r="Y2112" s="79"/>
      <c r="Z2112" s="79"/>
      <c r="AA2112" s="79"/>
      <c r="AB2112" s="79"/>
      <c r="AC2112" s="79"/>
      <c r="AD2112" s="79"/>
      <c r="AE2112" s="79"/>
      <c r="AF2112" s="79"/>
      <c r="AG2112" s="79"/>
      <c r="AH2112" s="79"/>
      <c r="AI2112" s="79"/>
      <c r="AJ2112" s="79"/>
      <c r="AK2112" s="79"/>
      <c r="AL2112" s="79"/>
      <c r="AM2112" s="79"/>
      <c r="AN2112" s="79"/>
      <c r="AO2112" s="79"/>
      <c r="AP2112" s="79"/>
      <c r="AQ2112" s="79"/>
    </row>
    <row r="2113" spans="13:43" x14ac:dyDescent="0.25">
      <c r="M2113" s="79"/>
      <c r="N2113" s="79"/>
      <c r="O2113" s="79"/>
      <c r="P2113" s="79"/>
      <c r="Q2113" s="79"/>
      <c r="R2113" s="79"/>
      <c r="S2113" s="79"/>
      <c r="T2113" s="79"/>
      <c r="U2113" s="79"/>
      <c r="V2113" s="79"/>
      <c r="W2113" s="79"/>
      <c r="X2113" s="79"/>
      <c r="Y2113" s="79"/>
      <c r="Z2113" s="79"/>
      <c r="AA2113" s="79"/>
      <c r="AB2113" s="79"/>
      <c r="AC2113" s="79"/>
      <c r="AD2113" s="79"/>
      <c r="AE2113" s="79"/>
      <c r="AF2113" s="79"/>
      <c r="AG2113" s="79"/>
      <c r="AH2113" s="79"/>
      <c r="AI2113" s="79"/>
      <c r="AJ2113" s="79"/>
      <c r="AK2113" s="79"/>
      <c r="AL2113" s="79"/>
      <c r="AM2113" s="79"/>
      <c r="AN2113" s="79"/>
      <c r="AO2113" s="79"/>
      <c r="AP2113" s="79"/>
      <c r="AQ2113" s="79"/>
    </row>
    <row r="2114" spans="13:43" x14ac:dyDescent="0.25">
      <c r="M2114" s="79"/>
      <c r="N2114" s="79"/>
      <c r="O2114" s="79"/>
      <c r="P2114" s="79"/>
      <c r="Q2114" s="79"/>
      <c r="R2114" s="79"/>
      <c r="S2114" s="79"/>
      <c r="T2114" s="79"/>
      <c r="U2114" s="79"/>
      <c r="V2114" s="79"/>
      <c r="W2114" s="79"/>
      <c r="X2114" s="79"/>
      <c r="Y2114" s="79"/>
      <c r="Z2114" s="79"/>
      <c r="AA2114" s="79"/>
      <c r="AB2114" s="79"/>
      <c r="AC2114" s="79"/>
      <c r="AD2114" s="79"/>
      <c r="AE2114" s="79"/>
      <c r="AF2114" s="79"/>
      <c r="AG2114" s="79"/>
      <c r="AH2114" s="79"/>
      <c r="AI2114" s="79"/>
      <c r="AJ2114" s="79"/>
      <c r="AK2114" s="79"/>
      <c r="AL2114" s="79"/>
      <c r="AM2114" s="79"/>
      <c r="AN2114" s="79"/>
      <c r="AO2114" s="79"/>
      <c r="AP2114" s="79"/>
      <c r="AQ2114" s="79"/>
    </row>
    <row r="2115" spans="13:43" x14ac:dyDescent="0.25">
      <c r="M2115" s="79"/>
      <c r="N2115" s="79"/>
      <c r="O2115" s="79"/>
      <c r="P2115" s="79"/>
      <c r="Q2115" s="79"/>
      <c r="R2115" s="79"/>
      <c r="S2115" s="79"/>
      <c r="T2115" s="79"/>
      <c r="U2115" s="79"/>
      <c r="V2115" s="79"/>
      <c r="W2115" s="79"/>
      <c r="X2115" s="79"/>
      <c r="Y2115" s="79"/>
      <c r="Z2115" s="79"/>
      <c r="AA2115" s="79"/>
      <c r="AB2115" s="79"/>
      <c r="AC2115" s="79"/>
      <c r="AD2115" s="79"/>
      <c r="AE2115" s="79"/>
      <c r="AF2115" s="79"/>
      <c r="AG2115" s="79"/>
      <c r="AH2115" s="79"/>
      <c r="AI2115" s="79"/>
      <c r="AJ2115" s="79"/>
      <c r="AK2115" s="79"/>
      <c r="AL2115" s="79"/>
      <c r="AM2115" s="79"/>
      <c r="AN2115" s="79"/>
      <c r="AO2115" s="79"/>
      <c r="AP2115" s="79"/>
      <c r="AQ2115" s="79"/>
    </row>
    <row r="2116" spans="13:43" x14ac:dyDescent="0.25">
      <c r="M2116" s="79"/>
      <c r="N2116" s="79"/>
      <c r="O2116" s="79"/>
      <c r="P2116" s="79"/>
      <c r="Q2116" s="79"/>
      <c r="R2116" s="79"/>
      <c r="S2116" s="79"/>
      <c r="T2116" s="79"/>
      <c r="U2116" s="79"/>
      <c r="V2116" s="79"/>
      <c r="W2116" s="79"/>
      <c r="X2116" s="79"/>
      <c r="Y2116" s="79"/>
      <c r="Z2116" s="79"/>
      <c r="AA2116" s="79"/>
      <c r="AB2116" s="79"/>
      <c r="AC2116" s="79"/>
      <c r="AD2116" s="79"/>
      <c r="AE2116" s="79"/>
      <c r="AF2116" s="79"/>
      <c r="AG2116" s="79"/>
      <c r="AH2116" s="79"/>
      <c r="AI2116" s="79"/>
      <c r="AJ2116" s="79"/>
      <c r="AK2116" s="79"/>
      <c r="AL2116" s="79"/>
      <c r="AM2116" s="79"/>
      <c r="AN2116" s="79"/>
      <c r="AO2116" s="79"/>
      <c r="AP2116" s="79"/>
      <c r="AQ2116" s="79"/>
    </row>
    <row r="2117" spans="13:43" x14ac:dyDescent="0.25">
      <c r="M2117" s="79"/>
      <c r="N2117" s="79"/>
      <c r="O2117" s="79"/>
      <c r="P2117" s="79"/>
      <c r="Q2117" s="79"/>
      <c r="R2117" s="79"/>
      <c r="S2117" s="79"/>
      <c r="T2117" s="79"/>
      <c r="U2117" s="79"/>
      <c r="V2117" s="79"/>
      <c r="W2117" s="79"/>
      <c r="X2117" s="79"/>
      <c r="Y2117" s="79"/>
      <c r="Z2117" s="79"/>
      <c r="AA2117" s="79"/>
      <c r="AB2117" s="79"/>
      <c r="AC2117" s="79"/>
      <c r="AD2117" s="79"/>
      <c r="AE2117" s="79"/>
      <c r="AF2117" s="79"/>
      <c r="AG2117" s="79"/>
      <c r="AH2117" s="79"/>
      <c r="AI2117" s="79"/>
      <c r="AJ2117" s="79"/>
      <c r="AK2117" s="79"/>
      <c r="AL2117" s="79"/>
      <c r="AM2117" s="79"/>
      <c r="AN2117" s="79"/>
      <c r="AO2117" s="79"/>
      <c r="AP2117" s="79"/>
      <c r="AQ2117" s="79"/>
    </row>
    <row r="2118" spans="13:43" x14ac:dyDescent="0.25">
      <c r="M2118" s="79"/>
      <c r="N2118" s="79"/>
      <c r="O2118" s="79"/>
      <c r="P2118" s="79"/>
      <c r="Q2118" s="79"/>
      <c r="R2118" s="79"/>
      <c r="S2118" s="79"/>
      <c r="T2118" s="79"/>
      <c r="U2118" s="79"/>
      <c r="V2118" s="79"/>
      <c r="W2118" s="79"/>
      <c r="X2118" s="79"/>
      <c r="Y2118" s="79"/>
      <c r="Z2118" s="79"/>
      <c r="AA2118" s="79"/>
      <c r="AB2118" s="79"/>
      <c r="AC2118" s="79"/>
      <c r="AD2118" s="79"/>
      <c r="AE2118" s="79"/>
      <c r="AF2118" s="79"/>
      <c r="AG2118" s="79"/>
      <c r="AH2118" s="79"/>
      <c r="AI2118" s="79"/>
      <c r="AJ2118" s="79"/>
      <c r="AK2118" s="79"/>
      <c r="AL2118" s="79"/>
      <c r="AM2118" s="79"/>
      <c r="AN2118" s="79"/>
      <c r="AO2118" s="79"/>
      <c r="AP2118" s="79"/>
      <c r="AQ2118" s="79"/>
    </row>
    <row r="2119" spans="13:43" x14ac:dyDescent="0.25">
      <c r="M2119" s="79"/>
      <c r="N2119" s="79"/>
      <c r="O2119" s="79"/>
      <c r="P2119" s="79"/>
      <c r="Q2119" s="79"/>
      <c r="R2119" s="79"/>
      <c r="S2119" s="79"/>
      <c r="T2119" s="79"/>
      <c r="U2119" s="79"/>
      <c r="V2119" s="79"/>
      <c r="W2119" s="79"/>
      <c r="X2119" s="79"/>
      <c r="Y2119" s="79"/>
      <c r="Z2119" s="79"/>
      <c r="AA2119" s="79"/>
      <c r="AB2119" s="79"/>
      <c r="AC2119" s="79"/>
      <c r="AD2119" s="79"/>
      <c r="AE2119" s="79"/>
      <c r="AF2119" s="79"/>
      <c r="AG2119" s="79"/>
      <c r="AH2119" s="79"/>
      <c r="AI2119" s="79"/>
      <c r="AJ2119" s="79"/>
      <c r="AK2119" s="79"/>
      <c r="AL2119" s="79"/>
      <c r="AM2119" s="79"/>
      <c r="AN2119" s="79"/>
      <c r="AO2119" s="79"/>
      <c r="AP2119" s="79"/>
      <c r="AQ2119" s="79"/>
    </row>
    <row r="2120" spans="13:43" x14ac:dyDescent="0.25">
      <c r="M2120" s="79"/>
      <c r="N2120" s="79"/>
      <c r="O2120" s="79"/>
      <c r="P2120" s="79"/>
      <c r="Q2120" s="79"/>
      <c r="R2120" s="79"/>
      <c r="S2120" s="79"/>
      <c r="T2120" s="79"/>
      <c r="U2120" s="79"/>
      <c r="V2120" s="79"/>
      <c r="W2120" s="79"/>
      <c r="X2120" s="79"/>
      <c r="Y2120" s="79"/>
      <c r="Z2120" s="79"/>
      <c r="AA2120" s="79"/>
      <c r="AB2120" s="79"/>
      <c r="AC2120" s="79"/>
      <c r="AD2120" s="79"/>
      <c r="AE2120" s="79"/>
      <c r="AF2120" s="79"/>
      <c r="AG2120" s="79"/>
      <c r="AH2120" s="79"/>
      <c r="AI2120" s="79"/>
      <c r="AJ2120" s="79"/>
      <c r="AK2120" s="79"/>
      <c r="AL2120" s="79"/>
      <c r="AM2120" s="79"/>
      <c r="AN2120" s="79"/>
      <c r="AO2120" s="79"/>
      <c r="AP2120" s="79"/>
      <c r="AQ2120" s="79"/>
    </row>
    <row r="2121" spans="13:43" x14ac:dyDescent="0.25">
      <c r="M2121" s="79"/>
      <c r="N2121" s="79"/>
      <c r="O2121" s="79"/>
      <c r="P2121" s="79"/>
      <c r="Q2121" s="79"/>
      <c r="R2121" s="79"/>
      <c r="S2121" s="79"/>
      <c r="T2121" s="79"/>
      <c r="U2121" s="79"/>
      <c r="V2121" s="79"/>
      <c r="W2121" s="79"/>
      <c r="X2121" s="79"/>
      <c r="Y2121" s="79"/>
      <c r="Z2121" s="79"/>
      <c r="AA2121" s="79"/>
      <c r="AB2121" s="79"/>
      <c r="AC2121" s="79"/>
      <c r="AD2121" s="79"/>
      <c r="AE2121" s="79"/>
      <c r="AF2121" s="79"/>
      <c r="AG2121" s="79"/>
      <c r="AH2121" s="79"/>
      <c r="AI2121" s="79"/>
      <c r="AJ2121" s="79"/>
      <c r="AK2121" s="79"/>
      <c r="AL2121" s="79"/>
      <c r="AM2121" s="79"/>
      <c r="AN2121" s="79"/>
      <c r="AO2121" s="79"/>
      <c r="AP2121" s="79"/>
      <c r="AQ2121" s="79"/>
    </row>
    <row r="2122" spans="13:43" x14ac:dyDescent="0.25">
      <c r="M2122" s="79"/>
      <c r="N2122" s="79"/>
      <c r="O2122" s="79"/>
      <c r="P2122" s="79"/>
      <c r="Q2122" s="79"/>
      <c r="R2122" s="79"/>
      <c r="S2122" s="79"/>
      <c r="T2122" s="79"/>
      <c r="U2122" s="79"/>
      <c r="V2122" s="79"/>
      <c r="W2122" s="79"/>
      <c r="X2122" s="79"/>
      <c r="Y2122" s="79"/>
      <c r="Z2122" s="79"/>
      <c r="AA2122" s="79"/>
      <c r="AB2122" s="79"/>
      <c r="AC2122" s="79"/>
      <c r="AD2122" s="79"/>
      <c r="AE2122" s="79"/>
      <c r="AF2122" s="79"/>
      <c r="AG2122" s="79"/>
      <c r="AH2122" s="79"/>
      <c r="AI2122" s="79"/>
      <c r="AJ2122" s="79"/>
      <c r="AK2122" s="79"/>
      <c r="AL2122" s="79"/>
      <c r="AM2122" s="79"/>
      <c r="AN2122" s="79"/>
      <c r="AO2122" s="79"/>
      <c r="AP2122" s="79"/>
      <c r="AQ2122" s="79"/>
    </row>
    <row r="2123" spans="13:43" x14ac:dyDescent="0.25">
      <c r="M2123" s="79"/>
      <c r="N2123" s="79"/>
      <c r="O2123" s="79"/>
      <c r="P2123" s="79"/>
      <c r="Q2123" s="79"/>
      <c r="R2123" s="79"/>
      <c r="S2123" s="79"/>
      <c r="T2123" s="79"/>
      <c r="U2123" s="79"/>
      <c r="V2123" s="79"/>
      <c r="W2123" s="79"/>
      <c r="X2123" s="79"/>
      <c r="Y2123" s="79"/>
      <c r="Z2123" s="79"/>
      <c r="AA2123" s="79"/>
      <c r="AB2123" s="79"/>
      <c r="AC2123" s="79"/>
      <c r="AD2123" s="79"/>
      <c r="AE2123" s="79"/>
      <c r="AF2123" s="79"/>
      <c r="AG2123" s="79"/>
      <c r="AH2123" s="79"/>
      <c r="AI2123" s="79"/>
      <c r="AJ2123" s="79"/>
      <c r="AK2123" s="79"/>
      <c r="AL2123" s="79"/>
      <c r="AM2123" s="79"/>
      <c r="AN2123" s="79"/>
      <c r="AO2123" s="79"/>
      <c r="AP2123" s="79"/>
      <c r="AQ2123" s="79"/>
    </row>
    <row r="2124" spans="13:43" x14ac:dyDescent="0.25">
      <c r="M2124" s="79"/>
      <c r="N2124" s="79"/>
      <c r="O2124" s="79"/>
      <c r="P2124" s="79"/>
      <c r="Q2124" s="79"/>
      <c r="R2124" s="79"/>
      <c r="S2124" s="79"/>
      <c r="T2124" s="79"/>
      <c r="U2124" s="79"/>
      <c r="V2124" s="79"/>
      <c r="W2124" s="79"/>
      <c r="X2124" s="79"/>
      <c r="Y2124" s="79"/>
      <c r="Z2124" s="79"/>
      <c r="AA2124" s="79"/>
      <c r="AB2124" s="79"/>
      <c r="AC2124" s="79"/>
      <c r="AD2124" s="79"/>
      <c r="AE2124" s="79"/>
      <c r="AF2124" s="79"/>
      <c r="AG2124" s="79"/>
      <c r="AH2124" s="79"/>
      <c r="AI2124" s="79"/>
      <c r="AJ2124" s="79"/>
      <c r="AK2124" s="79"/>
      <c r="AL2124" s="79"/>
      <c r="AM2124" s="79"/>
      <c r="AN2124" s="79"/>
      <c r="AO2124" s="79"/>
      <c r="AP2124" s="79"/>
      <c r="AQ2124" s="79"/>
    </row>
    <row r="2125" spans="13:43" x14ac:dyDescent="0.25">
      <c r="M2125" s="79"/>
      <c r="N2125" s="79"/>
      <c r="O2125" s="79"/>
      <c r="P2125" s="79"/>
      <c r="Q2125" s="79"/>
      <c r="R2125" s="79"/>
      <c r="S2125" s="79"/>
      <c r="T2125" s="79"/>
      <c r="U2125" s="79"/>
      <c r="V2125" s="79"/>
      <c r="W2125" s="79"/>
      <c r="X2125" s="79"/>
      <c r="Y2125" s="79"/>
      <c r="Z2125" s="79"/>
      <c r="AA2125" s="79"/>
      <c r="AB2125" s="79"/>
      <c r="AC2125" s="79"/>
      <c r="AD2125" s="79"/>
      <c r="AE2125" s="79"/>
      <c r="AF2125" s="79"/>
      <c r="AG2125" s="79"/>
      <c r="AH2125" s="79"/>
      <c r="AI2125" s="79"/>
      <c r="AJ2125" s="79"/>
      <c r="AK2125" s="79"/>
      <c r="AL2125" s="79"/>
      <c r="AM2125" s="79"/>
      <c r="AN2125" s="79"/>
      <c r="AO2125" s="79"/>
      <c r="AP2125" s="79"/>
      <c r="AQ2125" s="79"/>
    </row>
    <row r="2126" spans="13:43" x14ac:dyDescent="0.25">
      <c r="M2126" s="79"/>
      <c r="N2126" s="79"/>
      <c r="O2126" s="79"/>
      <c r="P2126" s="79"/>
      <c r="Q2126" s="79"/>
      <c r="R2126" s="79"/>
      <c r="S2126" s="79"/>
      <c r="T2126" s="79"/>
      <c r="U2126" s="79"/>
      <c r="V2126" s="79"/>
      <c r="W2126" s="79"/>
      <c r="X2126" s="79"/>
      <c r="Y2126" s="79"/>
      <c r="Z2126" s="79"/>
      <c r="AA2126" s="79"/>
      <c r="AB2126" s="79"/>
      <c r="AC2126" s="79"/>
      <c r="AD2126" s="79"/>
      <c r="AE2126" s="79"/>
      <c r="AF2126" s="79"/>
      <c r="AG2126" s="79"/>
      <c r="AH2126" s="79"/>
      <c r="AI2126" s="79"/>
      <c r="AJ2126" s="79"/>
      <c r="AK2126" s="79"/>
      <c r="AL2126" s="79"/>
      <c r="AM2126" s="79"/>
      <c r="AN2126" s="79"/>
      <c r="AO2126" s="79"/>
      <c r="AP2126" s="79"/>
      <c r="AQ2126" s="79"/>
    </row>
    <row r="2127" spans="13:43" x14ac:dyDescent="0.25">
      <c r="M2127" s="79"/>
      <c r="N2127" s="79"/>
      <c r="O2127" s="79"/>
      <c r="P2127" s="79"/>
      <c r="Q2127" s="79"/>
      <c r="R2127" s="79"/>
      <c r="S2127" s="79"/>
      <c r="T2127" s="79"/>
      <c r="U2127" s="79"/>
      <c r="V2127" s="79"/>
      <c r="W2127" s="79"/>
      <c r="X2127" s="79"/>
      <c r="Y2127" s="79"/>
      <c r="Z2127" s="79"/>
      <c r="AA2127" s="79"/>
      <c r="AB2127" s="79"/>
      <c r="AC2127" s="79"/>
      <c r="AD2127" s="79"/>
      <c r="AE2127" s="79"/>
      <c r="AF2127" s="79"/>
      <c r="AG2127" s="79"/>
      <c r="AH2127" s="79"/>
      <c r="AI2127" s="79"/>
      <c r="AJ2127" s="79"/>
      <c r="AK2127" s="79"/>
      <c r="AL2127" s="79"/>
      <c r="AM2127" s="79"/>
      <c r="AN2127" s="79"/>
      <c r="AO2127" s="79"/>
      <c r="AP2127" s="79"/>
      <c r="AQ2127" s="79"/>
    </row>
    <row r="2128" spans="13:43" x14ac:dyDescent="0.25">
      <c r="M2128" s="79"/>
      <c r="N2128" s="79"/>
      <c r="O2128" s="79"/>
      <c r="P2128" s="79"/>
      <c r="Q2128" s="79"/>
      <c r="R2128" s="79"/>
      <c r="S2128" s="79"/>
      <c r="T2128" s="79"/>
      <c r="U2128" s="79"/>
      <c r="V2128" s="79"/>
      <c r="W2128" s="79"/>
      <c r="X2128" s="79"/>
      <c r="Y2128" s="79"/>
      <c r="Z2128" s="79"/>
      <c r="AA2128" s="79"/>
      <c r="AB2128" s="79"/>
      <c r="AC2128" s="79"/>
      <c r="AD2128" s="79"/>
      <c r="AE2128" s="79"/>
      <c r="AF2128" s="79"/>
      <c r="AG2128" s="79"/>
      <c r="AH2128" s="79"/>
      <c r="AI2128" s="79"/>
      <c r="AJ2128" s="79"/>
      <c r="AK2128" s="79"/>
      <c r="AL2128" s="79"/>
      <c r="AM2128" s="79"/>
      <c r="AN2128" s="79"/>
      <c r="AO2128" s="79"/>
      <c r="AP2128" s="79"/>
      <c r="AQ2128" s="79"/>
    </row>
    <row r="2129" spans="13:43" x14ac:dyDescent="0.25">
      <c r="M2129" s="79"/>
      <c r="N2129" s="79"/>
      <c r="O2129" s="79"/>
      <c r="P2129" s="79"/>
      <c r="Q2129" s="79"/>
      <c r="R2129" s="79"/>
      <c r="S2129" s="79"/>
      <c r="T2129" s="79"/>
      <c r="U2129" s="79"/>
      <c r="V2129" s="79"/>
      <c r="W2129" s="79"/>
      <c r="X2129" s="79"/>
      <c r="Y2129" s="79"/>
      <c r="Z2129" s="79"/>
      <c r="AA2129" s="79"/>
      <c r="AB2129" s="79"/>
      <c r="AC2129" s="79"/>
      <c r="AD2129" s="79"/>
      <c r="AE2129" s="79"/>
      <c r="AF2129" s="79"/>
      <c r="AG2129" s="79"/>
      <c r="AH2129" s="79"/>
      <c r="AI2129" s="79"/>
      <c r="AJ2129" s="79"/>
      <c r="AK2129" s="79"/>
      <c r="AL2129" s="79"/>
      <c r="AM2129" s="79"/>
      <c r="AN2129" s="79"/>
      <c r="AO2129" s="79"/>
      <c r="AP2129" s="79"/>
      <c r="AQ2129" s="79"/>
    </row>
    <row r="2130" spans="13:43" x14ac:dyDescent="0.25">
      <c r="M2130" s="79"/>
      <c r="N2130" s="79"/>
      <c r="O2130" s="79"/>
      <c r="P2130" s="79"/>
      <c r="Q2130" s="79"/>
      <c r="R2130" s="79"/>
      <c r="S2130" s="79"/>
      <c r="T2130" s="79"/>
      <c r="U2130" s="79"/>
      <c r="V2130" s="79"/>
      <c r="W2130" s="79"/>
      <c r="X2130" s="79"/>
      <c r="Y2130" s="79"/>
      <c r="Z2130" s="79"/>
      <c r="AA2130" s="79"/>
      <c r="AB2130" s="79"/>
      <c r="AC2130" s="79"/>
      <c r="AD2130" s="79"/>
      <c r="AE2130" s="79"/>
      <c r="AF2130" s="79"/>
      <c r="AG2130" s="79"/>
      <c r="AH2130" s="79"/>
      <c r="AI2130" s="79"/>
      <c r="AJ2130" s="79"/>
      <c r="AK2130" s="79"/>
      <c r="AL2130" s="79"/>
      <c r="AM2130" s="79"/>
      <c r="AN2130" s="79"/>
      <c r="AO2130" s="79"/>
      <c r="AP2130" s="79"/>
      <c r="AQ2130" s="79"/>
    </row>
    <row r="2131" spans="13:43" x14ac:dyDescent="0.25">
      <c r="M2131" s="79"/>
      <c r="N2131" s="79"/>
      <c r="O2131" s="79"/>
      <c r="P2131" s="79"/>
      <c r="Q2131" s="79"/>
      <c r="R2131" s="79"/>
      <c r="S2131" s="79"/>
      <c r="T2131" s="79"/>
      <c r="U2131" s="79"/>
      <c r="V2131" s="79"/>
      <c r="W2131" s="79"/>
      <c r="X2131" s="79"/>
      <c r="Y2131" s="79"/>
      <c r="Z2131" s="79"/>
      <c r="AA2131" s="79"/>
      <c r="AB2131" s="79"/>
      <c r="AC2131" s="79"/>
      <c r="AD2131" s="79"/>
      <c r="AE2131" s="79"/>
      <c r="AF2131" s="79"/>
      <c r="AG2131" s="79"/>
      <c r="AH2131" s="79"/>
      <c r="AI2131" s="79"/>
      <c r="AJ2131" s="79"/>
      <c r="AK2131" s="79"/>
      <c r="AL2131" s="79"/>
      <c r="AM2131" s="79"/>
      <c r="AN2131" s="79"/>
      <c r="AO2131" s="79"/>
      <c r="AP2131" s="79"/>
      <c r="AQ2131" s="79"/>
    </row>
    <row r="2132" spans="13:43" x14ac:dyDescent="0.25">
      <c r="M2132" s="79"/>
      <c r="N2132" s="79"/>
      <c r="O2132" s="79"/>
      <c r="P2132" s="79"/>
      <c r="Q2132" s="79"/>
      <c r="R2132" s="79"/>
      <c r="S2132" s="79"/>
      <c r="T2132" s="79"/>
      <c r="U2132" s="79"/>
      <c r="V2132" s="79"/>
      <c r="W2132" s="79"/>
      <c r="X2132" s="79"/>
      <c r="Y2132" s="79"/>
      <c r="Z2132" s="79"/>
      <c r="AA2132" s="79"/>
      <c r="AB2132" s="79"/>
      <c r="AC2132" s="79"/>
      <c r="AD2132" s="79"/>
      <c r="AE2132" s="79"/>
      <c r="AF2132" s="79"/>
      <c r="AG2132" s="79"/>
      <c r="AH2132" s="79"/>
      <c r="AI2132" s="79"/>
      <c r="AJ2132" s="79"/>
      <c r="AK2132" s="79"/>
      <c r="AL2132" s="79"/>
      <c r="AM2132" s="79"/>
      <c r="AN2132" s="79"/>
      <c r="AO2132" s="79"/>
      <c r="AP2132" s="79"/>
      <c r="AQ2132" s="79"/>
    </row>
    <row r="2133" spans="13:43" x14ac:dyDescent="0.25">
      <c r="M2133" s="79"/>
      <c r="N2133" s="79"/>
      <c r="O2133" s="79"/>
      <c r="P2133" s="79"/>
      <c r="Q2133" s="79"/>
      <c r="R2133" s="79"/>
      <c r="S2133" s="79"/>
      <c r="T2133" s="79"/>
      <c r="U2133" s="79"/>
      <c r="V2133" s="79"/>
      <c r="W2133" s="79"/>
      <c r="X2133" s="79"/>
      <c r="Y2133" s="79"/>
      <c r="Z2133" s="79"/>
      <c r="AA2133" s="79"/>
      <c r="AB2133" s="79"/>
      <c r="AC2133" s="79"/>
      <c r="AD2133" s="79"/>
      <c r="AE2133" s="79"/>
      <c r="AF2133" s="79"/>
      <c r="AG2133" s="79"/>
      <c r="AH2133" s="79"/>
      <c r="AI2133" s="79"/>
      <c r="AJ2133" s="79"/>
      <c r="AK2133" s="79"/>
      <c r="AL2133" s="79"/>
      <c r="AM2133" s="79"/>
      <c r="AN2133" s="79"/>
      <c r="AO2133" s="79"/>
      <c r="AP2133" s="79"/>
      <c r="AQ2133" s="79"/>
    </row>
    <row r="2134" spans="13:43" x14ac:dyDescent="0.25">
      <c r="M2134" s="79"/>
      <c r="N2134" s="79"/>
      <c r="O2134" s="79"/>
      <c r="P2134" s="79"/>
      <c r="Q2134" s="79"/>
      <c r="R2134" s="79"/>
      <c r="S2134" s="79"/>
      <c r="T2134" s="79"/>
      <c r="U2134" s="79"/>
      <c r="V2134" s="79"/>
      <c r="W2134" s="79"/>
      <c r="X2134" s="79"/>
      <c r="Y2134" s="79"/>
      <c r="Z2134" s="79"/>
      <c r="AA2134" s="79"/>
      <c r="AB2134" s="79"/>
      <c r="AC2134" s="79"/>
      <c r="AD2134" s="79"/>
      <c r="AE2134" s="79"/>
      <c r="AF2134" s="79"/>
      <c r="AG2134" s="79"/>
      <c r="AH2134" s="79"/>
      <c r="AI2134" s="79"/>
      <c r="AJ2134" s="79"/>
      <c r="AK2134" s="79"/>
      <c r="AL2134" s="79"/>
      <c r="AM2134" s="79"/>
      <c r="AN2134" s="79"/>
      <c r="AO2134" s="79"/>
      <c r="AP2134" s="79"/>
      <c r="AQ2134" s="79"/>
    </row>
    <row r="2135" spans="13:43" x14ac:dyDescent="0.25">
      <c r="M2135" s="79"/>
      <c r="N2135" s="79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9"/>
      <c r="AA2135" s="79"/>
      <c r="AB2135" s="79"/>
      <c r="AC2135" s="79"/>
      <c r="AD2135" s="79"/>
      <c r="AE2135" s="79"/>
      <c r="AF2135" s="79"/>
      <c r="AG2135" s="79"/>
      <c r="AH2135" s="79"/>
      <c r="AI2135" s="79"/>
      <c r="AJ2135" s="79"/>
      <c r="AK2135" s="79"/>
      <c r="AL2135" s="79"/>
      <c r="AM2135" s="79"/>
      <c r="AN2135" s="79"/>
      <c r="AO2135" s="79"/>
      <c r="AP2135" s="79"/>
      <c r="AQ2135" s="79"/>
    </row>
    <row r="2136" spans="13:43" x14ac:dyDescent="0.25">
      <c r="M2136" s="79"/>
      <c r="N2136" s="79"/>
      <c r="O2136" s="79"/>
      <c r="P2136" s="79"/>
      <c r="Q2136" s="79"/>
      <c r="R2136" s="79"/>
      <c r="S2136" s="79"/>
      <c r="T2136" s="79"/>
      <c r="U2136" s="79"/>
      <c r="V2136" s="79"/>
      <c r="W2136" s="79"/>
      <c r="X2136" s="79"/>
      <c r="Y2136" s="79"/>
      <c r="Z2136" s="79"/>
      <c r="AA2136" s="79"/>
      <c r="AB2136" s="79"/>
      <c r="AC2136" s="79"/>
      <c r="AD2136" s="79"/>
      <c r="AE2136" s="79"/>
      <c r="AF2136" s="79"/>
      <c r="AG2136" s="79"/>
      <c r="AH2136" s="79"/>
      <c r="AI2136" s="79"/>
      <c r="AJ2136" s="79"/>
      <c r="AK2136" s="79"/>
      <c r="AL2136" s="79"/>
      <c r="AM2136" s="79"/>
      <c r="AN2136" s="79"/>
      <c r="AO2136" s="79"/>
      <c r="AP2136" s="79"/>
      <c r="AQ2136" s="79"/>
    </row>
    <row r="2137" spans="13:43" x14ac:dyDescent="0.25">
      <c r="M2137" s="79"/>
      <c r="N2137" s="79"/>
      <c r="O2137" s="79"/>
      <c r="P2137" s="79"/>
      <c r="Q2137" s="79"/>
      <c r="R2137" s="79"/>
      <c r="S2137" s="79"/>
      <c r="T2137" s="79"/>
      <c r="U2137" s="79"/>
      <c r="V2137" s="79"/>
      <c r="W2137" s="79"/>
      <c r="X2137" s="79"/>
      <c r="Y2137" s="79"/>
      <c r="Z2137" s="79"/>
      <c r="AA2137" s="79"/>
      <c r="AB2137" s="79"/>
      <c r="AC2137" s="79"/>
      <c r="AD2137" s="79"/>
      <c r="AE2137" s="79"/>
      <c r="AF2137" s="79"/>
      <c r="AG2137" s="79"/>
      <c r="AH2137" s="79"/>
      <c r="AI2137" s="79"/>
      <c r="AJ2137" s="79"/>
      <c r="AK2137" s="79"/>
      <c r="AL2137" s="79"/>
      <c r="AM2137" s="79"/>
      <c r="AN2137" s="79"/>
      <c r="AO2137" s="79"/>
      <c r="AP2137" s="79"/>
      <c r="AQ2137" s="79"/>
    </row>
    <row r="2138" spans="13:43" x14ac:dyDescent="0.25">
      <c r="M2138" s="79"/>
      <c r="N2138" s="79"/>
      <c r="O2138" s="79"/>
      <c r="P2138" s="79"/>
      <c r="Q2138" s="79"/>
      <c r="R2138" s="79"/>
      <c r="S2138" s="79"/>
      <c r="T2138" s="79"/>
      <c r="U2138" s="79"/>
      <c r="V2138" s="79"/>
      <c r="W2138" s="79"/>
      <c r="X2138" s="79"/>
      <c r="Y2138" s="79"/>
      <c r="Z2138" s="79"/>
      <c r="AA2138" s="79"/>
      <c r="AB2138" s="79"/>
      <c r="AC2138" s="79"/>
      <c r="AD2138" s="79"/>
      <c r="AE2138" s="79"/>
      <c r="AF2138" s="79"/>
      <c r="AG2138" s="79"/>
      <c r="AH2138" s="79"/>
      <c r="AI2138" s="79"/>
      <c r="AJ2138" s="79"/>
      <c r="AK2138" s="79"/>
      <c r="AL2138" s="79"/>
      <c r="AM2138" s="79"/>
      <c r="AN2138" s="79"/>
      <c r="AO2138" s="79"/>
      <c r="AP2138" s="79"/>
      <c r="AQ2138" s="79"/>
    </row>
    <row r="2139" spans="13:43" x14ac:dyDescent="0.25">
      <c r="M2139" s="79"/>
      <c r="N2139" s="79"/>
      <c r="O2139" s="79"/>
      <c r="P2139" s="79"/>
      <c r="Q2139" s="79"/>
      <c r="R2139" s="79"/>
      <c r="S2139" s="79"/>
      <c r="T2139" s="79"/>
      <c r="U2139" s="79"/>
      <c r="V2139" s="79"/>
      <c r="W2139" s="79"/>
      <c r="X2139" s="79"/>
      <c r="Y2139" s="79"/>
      <c r="Z2139" s="79"/>
      <c r="AA2139" s="79"/>
      <c r="AB2139" s="79"/>
      <c r="AC2139" s="79"/>
      <c r="AD2139" s="79"/>
      <c r="AE2139" s="79"/>
      <c r="AF2139" s="79"/>
      <c r="AG2139" s="79"/>
      <c r="AH2139" s="79"/>
      <c r="AI2139" s="79"/>
      <c r="AJ2139" s="79"/>
      <c r="AK2139" s="79"/>
      <c r="AL2139" s="79"/>
      <c r="AM2139" s="79"/>
      <c r="AN2139" s="79"/>
      <c r="AO2139" s="79"/>
      <c r="AP2139" s="79"/>
      <c r="AQ2139" s="79"/>
    </row>
    <row r="2140" spans="13:43" x14ac:dyDescent="0.25">
      <c r="M2140" s="79"/>
      <c r="N2140" s="79"/>
      <c r="O2140" s="79"/>
      <c r="P2140" s="79"/>
      <c r="Q2140" s="79"/>
      <c r="R2140" s="79"/>
      <c r="S2140" s="79"/>
      <c r="T2140" s="79"/>
      <c r="U2140" s="79"/>
      <c r="V2140" s="79"/>
      <c r="W2140" s="79"/>
      <c r="X2140" s="79"/>
      <c r="Y2140" s="79"/>
      <c r="Z2140" s="79"/>
      <c r="AA2140" s="79"/>
      <c r="AB2140" s="79"/>
      <c r="AC2140" s="79"/>
      <c r="AD2140" s="79"/>
      <c r="AE2140" s="79"/>
      <c r="AF2140" s="79"/>
      <c r="AG2140" s="79"/>
      <c r="AH2140" s="79"/>
      <c r="AI2140" s="79"/>
      <c r="AJ2140" s="79"/>
      <c r="AK2140" s="79"/>
      <c r="AL2140" s="79"/>
      <c r="AM2140" s="79"/>
      <c r="AN2140" s="79"/>
      <c r="AO2140" s="79"/>
      <c r="AP2140" s="79"/>
      <c r="AQ2140" s="79"/>
    </row>
    <row r="2141" spans="13:43" x14ac:dyDescent="0.25">
      <c r="M2141" s="79"/>
      <c r="N2141" s="79"/>
      <c r="O2141" s="79"/>
      <c r="P2141" s="79"/>
      <c r="Q2141" s="79"/>
      <c r="R2141" s="79"/>
      <c r="S2141" s="79"/>
      <c r="T2141" s="79"/>
      <c r="U2141" s="79"/>
      <c r="V2141" s="79"/>
      <c r="W2141" s="79"/>
      <c r="X2141" s="79"/>
      <c r="Y2141" s="79"/>
      <c r="Z2141" s="79"/>
      <c r="AA2141" s="79"/>
      <c r="AB2141" s="79"/>
      <c r="AC2141" s="79"/>
      <c r="AD2141" s="79"/>
      <c r="AE2141" s="79"/>
      <c r="AF2141" s="79"/>
      <c r="AG2141" s="79"/>
      <c r="AH2141" s="79"/>
      <c r="AI2141" s="79"/>
      <c r="AJ2141" s="79"/>
      <c r="AK2141" s="79"/>
      <c r="AL2141" s="79"/>
      <c r="AM2141" s="79"/>
      <c r="AN2141" s="79"/>
      <c r="AO2141" s="79"/>
      <c r="AP2141" s="79"/>
      <c r="AQ2141" s="79"/>
    </row>
    <row r="2142" spans="13:43" x14ac:dyDescent="0.25">
      <c r="M2142" s="79"/>
      <c r="N2142" s="79"/>
      <c r="O2142" s="79"/>
      <c r="P2142" s="79"/>
      <c r="Q2142" s="79"/>
      <c r="R2142" s="79"/>
      <c r="S2142" s="79"/>
      <c r="T2142" s="79"/>
      <c r="U2142" s="79"/>
      <c r="V2142" s="79"/>
      <c r="W2142" s="79"/>
      <c r="X2142" s="79"/>
      <c r="Y2142" s="79"/>
      <c r="Z2142" s="79"/>
      <c r="AA2142" s="79"/>
      <c r="AB2142" s="79"/>
      <c r="AC2142" s="79"/>
      <c r="AD2142" s="79"/>
      <c r="AE2142" s="79"/>
      <c r="AF2142" s="79"/>
      <c r="AG2142" s="79"/>
      <c r="AH2142" s="79"/>
      <c r="AI2142" s="79"/>
      <c r="AJ2142" s="79"/>
      <c r="AK2142" s="79"/>
      <c r="AL2142" s="79"/>
      <c r="AM2142" s="79"/>
      <c r="AN2142" s="79"/>
      <c r="AO2142" s="79"/>
      <c r="AP2142" s="79"/>
      <c r="AQ2142" s="79"/>
    </row>
    <row r="2143" spans="13:43" x14ac:dyDescent="0.25">
      <c r="M2143" s="79"/>
      <c r="N2143" s="79"/>
      <c r="O2143" s="79"/>
      <c r="P2143" s="79"/>
      <c r="Q2143" s="79"/>
      <c r="R2143" s="79"/>
      <c r="S2143" s="79"/>
      <c r="T2143" s="79"/>
      <c r="U2143" s="79"/>
      <c r="V2143" s="79"/>
      <c r="W2143" s="79"/>
      <c r="X2143" s="79"/>
      <c r="Y2143" s="79"/>
      <c r="Z2143" s="79"/>
      <c r="AA2143" s="79"/>
      <c r="AB2143" s="79"/>
      <c r="AC2143" s="79"/>
      <c r="AD2143" s="79"/>
      <c r="AE2143" s="79"/>
      <c r="AF2143" s="79"/>
      <c r="AG2143" s="79"/>
      <c r="AH2143" s="79"/>
      <c r="AI2143" s="79"/>
      <c r="AJ2143" s="79"/>
      <c r="AK2143" s="79"/>
      <c r="AL2143" s="79"/>
      <c r="AM2143" s="79"/>
      <c r="AN2143" s="79"/>
      <c r="AO2143" s="79"/>
      <c r="AP2143" s="79"/>
      <c r="AQ2143" s="79"/>
    </row>
    <row r="2144" spans="13:43" x14ac:dyDescent="0.25">
      <c r="M2144" s="79"/>
      <c r="N2144" s="79"/>
      <c r="O2144" s="79"/>
      <c r="P2144" s="79"/>
      <c r="Q2144" s="79"/>
      <c r="R2144" s="79"/>
      <c r="S2144" s="79"/>
      <c r="T2144" s="79"/>
      <c r="U2144" s="79"/>
      <c r="V2144" s="79"/>
      <c r="W2144" s="79"/>
      <c r="X2144" s="79"/>
      <c r="Y2144" s="79"/>
      <c r="Z2144" s="79"/>
      <c r="AA2144" s="79"/>
      <c r="AB2144" s="79"/>
      <c r="AC2144" s="79"/>
      <c r="AD2144" s="79"/>
      <c r="AE2144" s="79"/>
      <c r="AF2144" s="79"/>
      <c r="AG2144" s="79"/>
      <c r="AH2144" s="79"/>
      <c r="AI2144" s="79"/>
      <c r="AJ2144" s="79"/>
      <c r="AK2144" s="79"/>
      <c r="AL2144" s="79"/>
      <c r="AM2144" s="79"/>
      <c r="AN2144" s="79"/>
      <c r="AO2144" s="79"/>
      <c r="AP2144" s="79"/>
      <c r="AQ2144" s="79"/>
    </row>
    <row r="2145" spans="13:43" x14ac:dyDescent="0.25">
      <c r="M2145" s="79"/>
      <c r="N2145" s="79"/>
      <c r="O2145" s="79"/>
      <c r="P2145" s="79"/>
      <c r="Q2145" s="79"/>
      <c r="R2145" s="79"/>
      <c r="S2145" s="79"/>
      <c r="T2145" s="79"/>
      <c r="U2145" s="79"/>
      <c r="V2145" s="79"/>
      <c r="W2145" s="79"/>
      <c r="X2145" s="79"/>
      <c r="Y2145" s="79"/>
      <c r="Z2145" s="79"/>
      <c r="AA2145" s="79"/>
      <c r="AB2145" s="79"/>
      <c r="AC2145" s="79"/>
      <c r="AD2145" s="79"/>
      <c r="AE2145" s="79"/>
      <c r="AF2145" s="79"/>
      <c r="AG2145" s="79"/>
      <c r="AH2145" s="79"/>
      <c r="AI2145" s="79"/>
      <c r="AJ2145" s="79"/>
      <c r="AK2145" s="79"/>
      <c r="AL2145" s="79"/>
      <c r="AM2145" s="79"/>
      <c r="AN2145" s="79"/>
      <c r="AO2145" s="79"/>
      <c r="AP2145" s="79"/>
      <c r="AQ2145" s="79"/>
    </row>
    <row r="2146" spans="13:43" x14ac:dyDescent="0.25">
      <c r="M2146" s="79"/>
      <c r="N2146" s="79"/>
      <c r="O2146" s="79"/>
      <c r="P2146" s="79"/>
      <c r="Q2146" s="79"/>
      <c r="R2146" s="79"/>
      <c r="S2146" s="79"/>
      <c r="T2146" s="79"/>
      <c r="U2146" s="79"/>
      <c r="V2146" s="79"/>
      <c r="W2146" s="79"/>
      <c r="X2146" s="79"/>
      <c r="Y2146" s="79"/>
      <c r="Z2146" s="79"/>
      <c r="AA2146" s="79"/>
      <c r="AB2146" s="79"/>
      <c r="AC2146" s="79"/>
      <c r="AD2146" s="79"/>
      <c r="AE2146" s="79"/>
      <c r="AF2146" s="79"/>
      <c r="AG2146" s="79"/>
      <c r="AH2146" s="79"/>
      <c r="AI2146" s="79"/>
      <c r="AJ2146" s="79"/>
      <c r="AK2146" s="79"/>
      <c r="AL2146" s="79"/>
      <c r="AM2146" s="79"/>
      <c r="AN2146" s="79"/>
      <c r="AO2146" s="79"/>
      <c r="AP2146" s="79"/>
      <c r="AQ2146" s="79"/>
    </row>
    <row r="2147" spans="13:43" x14ac:dyDescent="0.25">
      <c r="M2147" s="79"/>
      <c r="N2147" s="79"/>
      <c r="O2147" s="79"/>
      <c r="P2147" s="79"/>
      <c r="Q2147" s="79"/>
      <c r="R2147" s="79"/>
      <c r="S2147" s="79"/>
      <c r="T2147" s="79"/>
      <c r="U2147" s="79"/>
      <c r="V2147" s="79"/>
      <c r="W2147" s="79"/>
      <c r="X2147" s="79"/>
      <c r="Y2147" s="79"/>
      <c r="Z2147" s="79"/>
      <c r="AA2147" s="79"/>
      <c r="AB2147" s="79"/>
      <c r="AC2147" s="79"/>
      <c r="AD2147" s="79"/>
      <c r="AE2147" s="79"/>
      <c r="AF2147" s="79"/>
      <c r="AG2147" s="79"/>
      <c r="AH2147" s="79"/>
      <c r="AI2147" s="79"/>
      <c r="AJ2147" s="79"/>
      <c r="AK2147" s="79"/>
      <c r="AL2147" s="79"/>
      <c r="AM2147" s="79"/>
      <c r="AN2147" s="79"/>
      <c r="AO2147" s="79"/>
      <c r="AP2147" s="79"/>
      <c r="AQ2147" s="79"/>
    </row>
    <row r="2148" spans="13:43" x14ac:dyDescent="0.25">
      <c r="M2148" s="79"/>
      <c r="N2148" s="79"/>
      <c r="O2148" s="79"/>
      <c r="P2148" s="79"/>
      <c r="Q2148" s="79"/>
      <c r="R2148" s="79"/>
      <c r="S2148" s="79"/>
      <c r="T2148" s="79"/>
      <c r="U2148" s="79"/>
      <c r="V2148" s="79"/>
      <c r="W2148" s="79"/>
      <c r="X2148" s="79"/>
      <c r="Y2148" s="79"/>
      <c r="Z2148" s="79"/>
      <c r="AA2148" s="79"/>
      <c r="AB2148" s="79"/>
      <c r="AC2148" s="79"/>
      <c r="AD2148" s="79"/>
      <c r="AE2148" s="79"/>
      <c r="AF2148" s="79"/>
      <c r="AG2148" s="79"/>
      <c r="AH2148" s="79"/>
      <c r="AI2148" s="79"/>
      <c r="AJ2148" s="79"/>
      <c r="AK2148" s="79"/>
      <c r="AL2148" s="79"/>
      <c r="AM2148" s="79"/>
      <c r="AN2148" s="79"/>
      <c r="AO2148" s="79"/>
      <c r="AP2148" s="79"/>
      <c r="AQ2148" s="79"/>
    </row>
    <row r="2149" spans="13:43" x14ac:dyDescent="0.25">
      <c r="M2149" s="79"/>
      <c r="N2149" s="79"/>
      <c r="O2149" s="79"/>
      <c r="P2149" s="79"/>
      <c r="Q2149" s="79"/>
      <c r="R2149" s="79"/>
      <c r="S2149" s="79"/>
      <c r="T2149" s="79"/>
      <c r="U2149" s="79"/>
      <c r="V2149" s="79"/>
      <c r="W2149" s="79"/>
      <c r="X2149" s="79"/>
      <c r="Y2149" s="79"/>
      <c r="Z2149" s="79"/>
      <c r="AA2149" s="79"/>
      <c r="AB2149" s="79"/>
      <c r="AC2149" s="79"/>
      <c r="AD2149" s="79"/>
      <c r="AE2149" s="79"/>
      <c r="AF2149" s="79"/>
      <c r="AG2149" s="79"/>
      <c r="AH2149" s="79"/>
      <c r="AI2149" s="79"/>
      <c r="AJ2149" s="79"/>
      <c r="AK2149" s="79"/>
      <c r="AL2149" s="79"/>
      <c r="AM2149" s="79"/>
      <c r="AN2149" s="79"/>
      <c r="AO2149" s="79"/>
      <c r="AP2149" s="79"/>
      <c r="AQ2149" s="79"/>
    </row>
    <row r="2150" spans="13:43" x14ac:dyDescent="0.25">
      <c r="M2150" s="79"/>
      <c r="N2150" s="79"/>
      <c r="O2150" s="79"/>
      <c r="P2150" s="79"/>
      <c r="Q2150" s="79"/>
      <c r="R2150" s="79"/>
      <c r="S2150" s="79"/>
      <c r="T2150" s="79"/>
      <c r="U2150" s="79"/>
      <c r="V2150" s="79"/>
      <c r="W2150" s="79"/>
      <c r="X2150" s="79"/>
      <c r="Y2150" s="79"/>
      <c r="Z2150" s="79"/>
      <c r="AA2150" s="79"/>
      <c r="AB2150" s="79"/>
      <c r="AC2150" s="79"/>
      <c r="AD2150" s="79"/>
      <c r="AE2150" s="79"/>
      <c r="AF2150" s="79"/>
      <c r="AG2150" s="79"/>
      <c r="AH2150" s="79"/>
      <c r="AI2150" s="79"/>
      <c r="AJ2150" s="79"/>
      <c r="AK2150" s="79"/>
      <c r="AL2150" s="79"/>
      <c r="AM2150" s="79"/>
      <c r="AN2150" s="79"/>
      <c r="AO2150" s="79"/>
      <c r="AP2150" s="79"/>
      <c r="AQ2150" s="79"/>
    </row>
    <row r="2151" spans="13:43" x14ac:dyDescent="0.25">
      <c r="M2151" s="79"/>
      <c r="N2151" s="79"/>
      <c r="O2151" s="79"/>
      <c r="P2151" s="79"/>
      <c r="Q2151" s="79"/>
      <c r="R2151" s="79"/>
      <c r="S2151" s="79"/>
      <c r="T2151" s="79"/>
      <c r="U2151" s="79"/>
      <c r="V2151" s="79"/>
      <c r="W2151" s="79"/>
      <c r="X2151" s="79"/>
      <c r="Y2151" s="79"/>
      <c r="Z2151" s="79"/>
      <c r="AA2151" s="79"/>
      <c r="AB2151" s="79"/>
      <c r="AC2151" s="79"/>
      <c r="AD2151" s="79"/>
      <c r="AE2151" s="79"/>
      <c r="AF2151" s="79"/>
      <c r="AG2151" s="79"/>
      <c r="AH2151" s="79"/>
      <c r="AI2151" s="79"/>
      <c r="AJ2151" s="79"/>
      <c r="AK2151" s="79"/>
      <c r="AL2151" s="79"/>
      <c r="AM2151" s="79"/>
      <c r="AN2151" s="79"/>
      <c r="AO2151" s="79"/>
      <c r="AP2151" s="79"/>
      <c r="AQ2151" s="79"/>
    </row>
    <row r="2152" spans="13:43" x14ac:dyDescent="0.25">
      <c r="M2152" s="79"/>
      <c r="N2152" s="79"/>
      <c r="O2152" s="79"/>
      <c r="P2152" s="79"/>
      <c r="Q2152" s="79"/>
      <c r="R2152" s="79"/>
      <c r="S2152" s="79"/>
      <c r="T2152" s="79"/>
      <c r="U2152" s="79"/>
      <c r="V2152" s="79"/>
      <c r="W2152" s="79"/>
      <c r="X2152" s="79"/>
      <c r="Y2152" s="79"/>
      <c r="Z2152" s="79"/>
      <c r="AA2152" s="79"/>
      <c r="AB2152" s="79"/>
      <c r="AC2152" s="79"/>
      <c r="AD2152" s="79"/>
      <c r="AE2152" s="79"/>
      <c r="AF2152" s="79"/>
      <c r="AG2152" s="79"/>
      <c r="AH2152" s="79"/>
      <c r="AI2152" s="79"/>
      <c r="AJ2152" s="79"/>
      <c r="AK2152" s="79"/>
      <c r="AL2152" s="79"/>
      <c r="AM2152" s="79"/>
      <c r="AN2152" s="79"/>
      <c r="AO2152" s="79"/>
      <c r="AP2152" s="79"/>
      <c r="AQ2152" s="79"/>
    </row>
    <row r="2153" spans="13:43" x14ac:dyDescent="0.25">
      <c r="M2153" s="79"/>
      <c r="N2153" s="79"/>
      <c r="O2153" s="79"/>
      <c r="P2153" s="79"/>
      <c r="Q2153" s="79"/>
      <c r="R2153" s="79"/>
      <c r="S2153" s="79"/>
      <c r="T2153" s="79"/>
      <c r="U2153" s="79"/>
      <c r="V2153" s="79"/>
      <c r="W2153" s="79"/>
      <c r="X2153" s="79"/>
      <c r="Y2153" s="79"/>
      <c r="Z2153" s="79"/>
      <c r="AA2153" s="79"/>
      <c r="AB2153" s="79"/>
      <c r="AC2153" s="79"/>
      <c r="AD2153" s="79"/>
      <c r="AE2153" s="79"/>
      <c r="AF2153" s="79"/>
      <c r="AG2153" s="79"/>
      <c r="AH2153" s="79"/>
      <c r="AI2153" s="79"/>
      <c r="AJ2153" s="79"/>
      <c r="AK2153" s="79"/>
      <c r="AL2153" s="79"/>
      <c r="AM2153" s="79"/>
      <c r="AN2153" s="79"/>
      <c r="AO2153" s="79"/>
      <c r="AP2153" s="79"/>
      <c r="AQ2153" s="79"/>
    </row>
    <row r="2154" spans="13:43" x14ac:dyDescent="0.25">
      <c r="M2154" s="79"/>
      <c r="N2154" s="79"/>
      <c r="O2154" s="79"/>
      <c r="P2154" s="79"/>
      <c r="Q2154" s="79"/>
      <c r="R2154" s="79"/>
      <c r="S2154" s="79"/>
      <c r="T2154" s="79"/>
      <c r="U2154" s="79"/>
      <c r="V2154" s="79"/>
      <c r="W2154" s="79"/>
      <c r="X2154" s="79"/>
      <c r="Y2154" s="79"/>
      <c r="Z2154" s="79"/>
      <c r="AA2154" s="79"/>
      <c r="AB2154" s="79"/>
      <c r="AC2154" s="79"/>
      <c r="AD2154" s="79"/>
      <c r="AE2154" s="79"/>
      <c r="AF2154" s="79"/>
      <c r="AG2154" s="79"/>
      <c r="AH2154" s="79"/>
      <c r="AI2154" s="79"/>
      <c r="AJ2154" s="79"/>
      <c r="AK2154" s="79"/>
      <c r="AL2154" s="79"/>
      <c r="AM2154" s="79"/>
      <c r="AN2154" s="79"/>
      <c r="AO2154" s="79"/>
      <c r="AP2154" s="79"/>
      <c r="AQ2154" s="79"/>
    </row>
    <row r="2155" spans="13:43" x14ac:dyDescent="0.25">
      <c r="M2155" s="79"/>
      <c r="N2155" s="79"/>
      <c r="O2155" s="79"/>
      <c r="P2155" s="79"/>
      <c r="Q2155" s="79"/>
      <c r="R2155" s="79"/>
      <c r="S2155" s="79"/>
      <c r="T2155" s="79"/>
      <c r="U2155" s="79"/>
      <c r="V2155" s="79"/>
      <c r="W2155" s="79"/>
      <c r="X2155" s="79"/>
      <c r="Y2155" s="79"/>
      <c r="Z2155" s="79"/>
      <c r="AA2155" s="79"/>
      <c r="AB2155" s="79"/>
      <c r="AC2155" s="79"/>
      <c r="AD2155" s="79"/>
      <c r="AE2155" s="79"/>
      <c r="AF2155" s="79"/>
      <c r="AG2155" s="79"/>
      <c r="AH2155" s="79"/>
      <c r="AI2155" s="79"/>
      <c r="AJ2155" s="79"/>
      <c r="AK2155" s="79"/>
      <c r="AL2155" s="79"/>
      <c r="AM2155" s="79"/>
      <c r="AN2155" s="79"/>
      <c r="AO2155" s="79"/>
      <c r="AP2155" s="79"/>
      <c r="AQ2155" s="79"/>
    </row>
    <row r="2156" spans="13:43" x14ac:dyDescent="0.25">
      <c r="M2156" s="79"/>
      <c r="N2156" s="79"/>
      <c r="O2156" s="79"/>
      <c r="P2156" s="79"/>
      <c r="Q2156" s="79"/>
      <c r="R2156" s="79"/>
      <c r="S2156" s="79"/>
      <c r="T2156" s="79"/>
      <c r="U2156" s="79"/>
      <c r="V2156" s="79"/>
      <c r="W2156" s="79"/>
      <c r="X2156" s="79"/>
      <c r="Y2156" s="79"/>
      <c r="Z2156" s="79"/>
      <c r="AA2156" s="79"/>
      <c r="AB2156" s="79"/>
      <c r="AC2156" s="79"/>
      <c r="AD2156" s="79"/>
      <c r="AE2156" s="79"/>
      <c r="AF2156" s="79"/>
      <c r="AG2156" s="79"/>
      <c r="AH2156" s="79"/>
      <c r="AI2156" s="79"/>
      <c r="AJ2156" s="79"/>
      <c r="AK2156" s="79"/>
      <c r="AL2156" s="79"/>
      <c r="AM2156" s="79"/>
      <c r="AN2156" s="79"/>
      <c r="AO2156" s="79"/>
      <c r="AP2156" s="79"/>
      <c r="AQ2156" s="79"/>
    </row>
    <row r="2157" spans="13:43" x14ac:dyDescent="0.25">
      <c r="M2157" s="79"/>
      <c r="N2157" s="79"/>
      <c r="O2157" s="79"/>
      <c r="P2157" s="79"/>
      <c r="Q2157" s="79"/>
      <c r="R2157" s="79"/>
      <c r="S2157" s="79"/>
      <c r="T2157" s="79"/>
      <c r="U2157" s="79"/>
      <c r="V2157" s="79"/>
      <c r="W2157" s="79"/>
      <c r="X2157" s="79"/>
      <c r="Y2157" s="79"/>
      <c r="Z2157" s="79"/>
      <c r="AA2157" s="79"/>
      <c r="AB2157" s="79"/>
      <c r="AC2157" s="79"/>
      <c r="AD2157" s="79"/>
      <c r="AE2157" s="79"/>
      <c r="AF2157" s="79"/>
      <c r="AG2157" s="79"/>
      <c r="AH2157" s="79"/>
      <c r="AI2157" s="79"/>
      <c r="AJ2157" s="79"/>
      <c r="AK2157" s="79"/>
      <c r="AL2157" s="79"/>
      <c r="AM2157" s="79"/>
      <c r="AN2157" s="79"/>
      <c r="AO2157" s="79"/>
      <c r="AP2157" s="79"/>
      <c r="AQ2157" s="79"/>
    </row>
    <row r="2158" spans="13:43" x14ac:dyDescent="0.25">
      <c r="M2158" s="79"/>
      <c r="N2158" s="79"/>
      <c r="O2158" s="79"/>
      <c r="P2158" s="79"/>
      <c r="Q2158" s="79"/>
      <c r="R2158" s="79"/>
      <c r="S2158" s="79"/>
      <c r="T2158" s="79"/>
      <c r="U2158" s="79"/>
      <c r="V2158" s="79"/>
      <c r="W2158" s="79"/>
      <c r="X2158" s="79"/>
      <c r="Y2158" s="79"/>
      <c r="Z2158" s="79"/>
      <c r="AA2158" s="79"/>
      <c r="AB2158" s="79"/>
      <c r="AC2158" s="79"/>
      <c r="AD2158" s="79"/>
      <c r="AE2158" s="79"/>
      <c r="AF2158" s="79"/>
      <c r="AG2158" s="79"/>
      <c r="AH2158" s="79"/>
      <c r="AI2158" s="79"/>
      <c r="AJ2158" s="79"/>
      <c r="AK2158" s="79"/>
      <c r="AL2158" s="79"/>
      <c r="AM2158" s="79"/>
      <c r="AN2158" s="79"/>
      <c r="AO2158" s="79"/>
      <c r="AP2158" s="79"/>
      <c r="AQ2158" s="79"/>
    </row>
    <row r="2159" spans="13:43" x14ac:dyDescent="0.25">
      <c r="M2159" s="79"/>
      <c r="N2159" s="79"/>
      <c r="O2159" s="79"/>
      <c r="P2159" s="79"/>
      <c r="Q2159" s="79"/>
      <c r="R2159" s="79"/>
      <c r="S2159" s="79"/>
      <c r="T2159" s="79"/>
      <c r="U2159" s="79"/>
      <c r="V2159" s="79"/>
      <c r="W2159" s="79"/>
      <c r="X2159" s="79"/>
      <c r="Y2159" s="79"/>
      <c r="Z2159" s="79"/>
      <c r="AA2159" s="79"/>
      <c r="AB2159" s="79"/>
      <c r="AC2159" s="79"/>
      <c r="AD2159" s="79"/>
      <c r="AE2159" s="79"/>
      <c r="AF2159" s="79"/>
      <c r="AG2159" s="79"/>
      <c r="AH2159" s="79"/>
      <c r="AI2159" s="79"/>
      <c r="AJ2159" s="79"/>
      <c r="AK2159" s="79"/>
      <c r="AL2159" s="79"/>
      <c r="AM2159" s="79"/>
      <c r="AN2159" s="79"/>
      <c r="AO2159" s="79"/>
      <c r="AP2159" s="79"/>
      <c r="AQ2159" s="79"/>
    </row>
    <row r="2160" spans="13:43" x14ac:dyDescent="0.25">
      <c r="M2160" s="79"/>
      <c r="N2160" s="79"/>
      <c r="O2160" s="79"/>
      <c r="P2160" s="79"/>
      <c r="Q2160" s="79"/>
      <c r="R2160" s="79"/>
      <c r="S2160" s="79"/>
      <c r="T2160" s="79"/>
      <c r="U2160" s="79"/>
      <c r="V2160" s="79"/>
      <c r="W2160" s="79"/>
      <c r="X2160" s="79"/>
      <c r="Y2160" s="79"/>
      <c r="Z2160" s="79"/>
      <c r="AA2160" s="79"/>
      <c r="AB2160" s="79"/>
      <c r="AC2160" s="79"/>
      <c r="AD2160" s="79"/>
      <c r="AE2160" s="79"/>
      <c r="AF2160" s="79"/>
      <c r="AG2160" s="79"/>
      <c r="AH2160" s="79"/>
      <c r="AI2160" s="79"/>
      <c r="AJ2160" s="79"/>
      <c r="AK2160" s="79"/>
      <c r="AL2160" s="79"/>
      <c r="AM2160" s="79"/>
      <c r="AN2160" s="79"/>
      <c r="AO2160" s="79"/>
      <c r="AP2160" s="79"/>
      <c r="AQ2160" s="79"/>
    </row>
    <row r="2161" spans="13:43" x14ac:dyDescent="0.25">
      <c r="M2161" s="79"/>
      <c r="N2161" s="79"/>
      <c r="O2161" s="79"/>
      <c r="P2161" s="79"/>
      <c r="Q2161" s="79"/>
      <c r="R2161" s="79"/>
      <c r="S2161" s="79"/>
      <c r="T2161" s="79"/>
      <c r="U2161" s="79"/>
      <c r="V2161" s="79"/>
      <c r="W2161" s="79"/>
      <c r="X2161" s="79"/>
      <c r="Y2161" s="79"/>
      <c r="Z2161" s="79"/>
      <c r="AA2161" s="79"/>
      <c r="AB2161" s="79"/>
      <c r="AC2161" s="79"/>
      <c r="AD2161" s="79"/>
      <c r="AE2161" s="79"/>
      <c r="AF2161" s="79"/>
      <c r="AG2161" s="79"/>
      <c r="AH2161" s="79"/>
      <c r="AI2161" s="79"/>
      <c r="AJ2161" s="79"/>
      <c r="AK2161" s="79"/>
      <c r="AL2161" s="79"/>
      <c r="AM2161" s="79"/>
      <c r="AN2161" s="79"/>
      <c r="AO2161" s="79"/>
      <c r="AP2161" s="79"/>
      <c r="AQ2161" s="79"/>
    </row>
    <row r="2162" spans="13:43" x14ac:dyDescent="0.25">
      <c r="M2162" s="79"/>
      <c r="N2162" s="79"/>
      <c r="O2162" s="79"/>
      <c r="P2162" s="79"/>
      <c r="Q2162" s="79"/>
      <c r="R2162" s="79"/>
      <c r="S2162" s="79"/>
      <c r="T2162" s="79"/>
      <c r="U2162" s="79"/>
      <c r="V2162" s="79"/>
      <c r="W2162" s="79"/>
      <c r="X2162" s="79"/>
      <c r="Y2162" s="79"/>
      <c r="Z2162" s="79"/>
      <c r="AA2162" s="79"/>
      <c r="AB2162" s="79"/>
      <c r="AC2162" s="79"/>
      <c r="AD2162" s="79"/>
      <c r="AE2162" s="79"/>
      <c r="AF2162" s="79"/>
      <c r="AG2162" s="79"/>
      <c r="AH2162" s="79"/>
      <c r="AI2162" s="79"/>
      <c r="AJ2162" s="79"/>
      <c r="AK2162" s="79"/>
      <c r="AL2162" s="79"/>
      <c r="AM2162" s="79"/>
      <c r="AN2162" s="79"/>
      <c r="AO2162" s="79"/>
      <c r="AP2162" s="79"/>
      <c r="AQ2162" s="79"/>
    </row>
    <row r="2163" spans="13:43" x14ac:dyDescent="0.25">
      <c r="M2163" s="79"/>
      <c r="N2163" s="79"/>
      <c r="O2163" s="79"/>
      <c r="P2163" s="79"/>
      <c r="Q2163" s="79"/>
      <c r="R2163" s="79"/>
      <c r="S2163" s="79"/>
      <c r="T2163" s="79"/>
      <c r="U2163" s="79"/>
      <c r="V2163" s="79"/>
      <c r="W2163" s="79"/>
      <c r="X2163" s="79"/>
      <c r="Y2163" s="79"/>
      <c r="Z2163" s="79"/>
      <c r="AA2163" s="79"/>
      <c r="AB2163" s="79"/>
      <c r="AC2163" s="79"/>
      <c r="AD2163" s="79"/>
      <c r="AE2163" s="79"/>
      <c r="AF2163" s="79"/>
      <c r="AG2163" s="79"/>
      <c r="AH2163" s="79"/>
      <c r="AI2163" s="79"/>
      <c r="AJ2163" s="79"/>
      <c r="AK2163" s="79"/>
      <c r="AL2163" s="79"/>
      <c r="AM2163" s="79"/>
      <c r="AN2163" s="79"/>
      <c r="AO2163" s="79"/>
      <c r="AP2163" s="79"/>
      <c r="AQ2163" s="79"/>
    </row>
    <row r="2164" spans="13:43" x14ac:dyDescent="0.25">
      <c r="M2164" s="79"/>
      <c r="N2164" s="79"/>
      <c r="O2164" s="79"/>
      <c r="P2164" s="79"/>
      <c r="Q2164" s="79"/>
      <c r="R2164" s="79"/>
      <c r="S2164" s="79"/>
      <c r="T2164" s="79"/>
      <c r="U2164" s="79"/>
      <c r="V2164" s="79"/>
      <c r="W2164" s="79"/>
      <c r="X2164" s="79"/>
      <c r="Y2164" s="79"/>
      <c r="Z2164" s="79"/>
      <c r="AA2164" s="79"/>
      <c r="AB2164" s="79"/>
      <c r="AC2164" s="79"/>
      <c r="AD2164" s="79"/>
      <c r="AE2164" s="79"/>
      <c r="AF2164" s="79"/>
      <c r="AG2164" s="79"/>
      <c r="AH2164" s="79"/>
      <c r="AI2164" s="79"/>
      <c r="AJ2164" s="79"/>
      <c r="AK2164" s="79"/>
      <c r="AL2164" s="79"/>
      <c r="AM2164" s="79"/>
      <c r="AN2164" s="79"/>
      <c r="AO2164" s="79"/>
      <c r="AP2164" s="79"/>
      <c r="AQ2164" s="79"/>
    </row>
    <row r="2165" spans="13:43" x14ac:dyDescent="0.25">
      <c r="M2165" s="79"/>
      <c r="N2165" s="79"/>
      <c r="O2165" s="79"/>
      <c r="P2165" s="79"/>
      <c r="Q2165" s="79"/>
      <c r="R2165" s="79"/>
      <c r="S2165" s="79"/>
      <c r="T2165" s="79"/>
      <c r="U2165" s="79"/>
      <c r="V2165" s="79"/>
      <c r="W2165" s="79"/>
      <c r="X2165" s="79"/>
      <c r="Y2165" s="79"/>
      <c r="Z2165" s="79"/>
      <c r="AA2165" s="79"/>
      <c r="AB2165" s="79"/>
      <c r="AC2165" s="79"/>
      <c r="AD2165" s="79"/>
      <c r="AE2165" s="79"/>
      <c r="AF2165" s="79"/>
      <c r="AG2165" s="79"/>
      <c r="AH2165" s="79"/>
      <c r="AI2165" s="79"/>
      <c r="AJ2165" s="79"/>
      <c r="AK2165" s="79"/>
      <c r="AL2165" s="79"/>
      <c r="AM2165" s="79"/>
      <c r="AN2165" s="79"/>
      <c r="AO2165" s="79"/>
      <c r="AP2165" s="79"/>
      <c r="AQ2165" s="79"/>
    </row>
    <row r="2166" spans="13:43" x14ac:dyDescent="0.25">
      <c r="M2166" s="79"/>
      <c r="N2166" s="79"/>
      <c r="O2166" s="79"/>
      <c r="P2166" s="79"/>
      <c r="Q2166" s="79"/>
      <c r="R2166" s="79"/>
      <c r="S2166" s="79"/>
      <c r="T2166" s="79"/>
      <c r="U2166" s="79"/>
      <c r="V2166" s="79"/>
      <c r="W2166" s="79"/>
      <c r="X2166" s="79"/>
      <c r="Y2166" s="79"/>
      <c r="Z2166" s="79"/>
      <c r="AA2166" s="79"/>
      <c r="AB2166" s="79"/>
      <c r="AC2166" s="79"/>
      <c r="AD2166" s="79"/>
      <c r="AE2166" s="79"/>
      <c r="AF2166" s="79"/>
      <c r="AG2166" s="79"/>
      <c r="AH2166" s="79"/>
      <c r="AI2166" s="79"/>
      <c r="AJ2166" s="79"/>
      <c r="AK2166" s="79"/>
      <c r="AL2166" s="79"/>
      <c r="AM2166" s="79"/>
      <c r="AN2166" s="79"/>
      <c r="AO2166" s="79"/>
      <c r="AP2166" s="79"/>
      <c r="AQ2166" s="79"/>
    </row>
    <row r="2167" spans="13:43" x14ac:dyDescent="0.25">
      <c r="M2167" s="79"/>
      <c r="N2167" s="79"/>
      <c r="O2167" s="79"/>
      <c r="P2167" s="79"/>
      <c r="Q2167" s="79"/>
      <c r="R2167" s="79"/>
      <c r="S2167" s="79"/>
      <c r="T2167" s="79"/>
      <c r="U2167" s="79"/>
      <c r="V2167" s="79"/>
      <c r="W2167" s="79"/>
      <c r="X2167" s="79"/>
      <c r="Y2167" s="79"/>
      <c r="Z2167" s="79"/>
      <c r="AA2167" s="79"/>
      <c r="AB2167" s="79"/>
      <c r="AC2167" s="79"/>
      <c r="AD2167" s="79"/>
      <c r="AE2167" s="79"/>
      <c r="AF2167" s="79"/>
      <c r="AG2167" s="79"/>
      <c r="AH2167" s="79"/>
      <c r="AI2167" s="79"/>
      <c r="AJ2167" s="79"/>
      <c r="AK2167" s="79"/>
      <c r="AL2167" s="79"/>
      <c r="AM2167" s="79"/>
      <c r="AN2167" s="79"/>
      <c r="AO2167" s="79"/>
      <c r="AP2167" s="79"/>
      <c r="AQ2167" s="79"/>
    </row>
    <row r="2168" spans="13:43" x14ac:dyDescent="0.25">
      <c r="M2168" s="79"/>
      <c r="N2168" s="79"/>
      <c r="O2168" s="79"/>
      <c r="P2168" s="79"/>
      <c r="Q2168" s="79"/>
      <c r="R2168" s="79"/>
      <c r="S2168" s="79"/>
      <c r="T2168" s="79"/>
      <c r="U2168" s="79"/>
      <c r="V2168" s="79"/>
      <c r="W2168" s="79"/>
      <c r="X2168" s="79"/>
      <c r="Y2168" s="79"/>
      <c r="Z2168" s="79"/>
      <c r="AA2168" s="79"/>
      <c r="AB2168" s="79"/>
      <c r="AC2168" s="79"/>
      <c r="AD2168" s="79"/>
      <c r="AE2168" s="79"/>
      <c r="AF2168" s="79"/>
      <c r="AG2168" s="79"/>
      <c r="AH2168" s="79"/>
      <c r="AI2168" s="79"/>
      <c r="AJ2168" s="79"/>
      <c r="AK2168" s="79"/>
      <c r="AL2168" s="79"/>
      <c r="AM2168" s="79"/>
      <c r="AN2168" s="79"/>
      <c r="AO2168" s="79"/>
      <c r="AP2168" s="79"/>
      <c r="AQ2168" s="79"/>
    </row>
    <row r="2169" spans="13:43" x14ac:dyDescent="0.25">
      <c r="M2169" s="79"/>
      <c r="N2169" s="79"/>
      <c r="O2169" s="79"/>
      <c r="P2169" s="79"/>
      <c r="Q2169" s="79"/>
      <c r="R2169" s="79"/>
      <c r="S2169" s="79"/>
      <c r="T2169" s="79"/>
      <c r="U2169" s="79"/>
      <c r="V2169" s="79"/>
      <c r="W2169" s="79"/>
      <c r="X2169" s="79"/>
      <c r="Y2169" s="79"/>
      <c r="Z2169" s="79"/>
      <c r="AA2169" s="79"/>
      <c r="AB2169" s="79"/>
      <c r="AC2169" s="79"/>
      <c r="AD2169" s="79"/>
      <c r="AE2169" s="79"/>
      <c r="AF2169" s="79"/>
      <c r="AG2169" s="79"/>
      <c r="AH2169" s="79"/>
      <c r="AI2169" s="79"/>
      <c r="AJ2169" s="79"/>
      <c r="AK2169" s="79"/>
      <c r="AL2169" s="79"/>
      <c r="AM2169" s="79"/>
      <c r="AN2169" s="79"/>
      <c r="AO2169" s="79"/>
      <c r="AP2169" s="79"/>
      <c r="AQ2169" s="79"/>
    </row>
    <row r="2170" spans="13:43" x14ac:dyDescent="0.25">
      <c r="M2170" s="79"/>
      <c r="N2170" s="79"/>
      <c r="O2170" s="79"/>
      <c r="P2170" s="79"/>
      <c r="Q2170" s="79"/>
      <c r="R2170" s="79"/>
      <c r="S2170" s="79"/>
      <c r="T2170" s="79"/>
      <c r="U2170" s="79"/>
      <c r="V2170" s="79"/>
      <c r="W2170" s="79"/>
      <c r="X2170" s="79"/>
      <c r="Y2170" s="79"/>
      <c r="Z2170" s="79"/>
      <c r="AA2170" s="79"/>
      <c r="AB2170" s="79"/>
      <c r="AC2170" s="79"/>
      <c r="AD2170" s="79"/>
      <c r="AE2170" s="79"/>
      <c r="AF2170" s="79"/>
      <c r="AG2170" s="79"/>
      <c r="AH2170" s="79"/>
      <c r="AI2170" s="79"/>
      <c r="AJ2170" s="79"/>
      <c r="AK2170" s="79"/>
      <c r="AL2170" s="79"/>
      <c r="AM2170" s="79"/>
      <c r="AN2170" s="79"/>
      <c r="AO2170" s="79"/>
      <c r="AP2170" s="79"/>
      <c r="AQ2170" s="79"/>
    </row>
    <row r="2171" spans="13:43" x14ac:dyDescent="0.25">
      <c r="M2171" s="79"/>
      <c r="N2171" s="79"/>
      <c r="O2171" s="79"/>
      <c r="P2171" s="79"/>
      <c r="Q2171" s="79"/>
      <c r="R2171" s="79"/>
      <c r="S2171" s="79"/>
      <c r="T2171" s="79"/>
      <c r="U2171" s="79"/>
      <c r="V2171" s="79"/>
      <c r="W2171" s="79"/>
      <c r="X2171" s="79"/>
      <c r="Y2171" s="79"/>
      <c r="Z2171" s="79"/>
      <c r="AA2171" s="79"/>
      <c r="AB2171" s="79"/>
      <c r="AC2171" s="79"/>
      <c r="AD2171" s="79"/>
      <c r="AE2171" s="79"/>
      <c r="AF2171" s="79"/>
      <c r="AG2171" s="79"/>
      <c r="AH2171" s="79"/>
      <c r="AI2171" s="79"/>
      <c r="AJ2171" s="79"/>
      <c r="AK2171" s="79"/>
      <c r="AL2171" s="79"/>
      <c r="AM2171" s="79"/>
      <c r="AN2171" s="79"/>
      <c r="AO2171" s="79"/>
      <c r="AP2171" s="79"/>
      <c r="AQ2171" s="79"/>
    </row>
    <row r="2172" spans="13:43" x14ac:dyDescent="0.25">
      <c r="M2172" s="79"/>
      <c r="N2172" s="79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Y2172" s="79"/>
      <c r="Z2172" s="79"/>
      <c r="AA2172" s="79"/>
      <c r="AB2172" s="79"/>
      <c r="AC2172" s="79"/>
      <c r="AD2172" s="79"/>
      <c r="AE2172" s="79"/>
      <c r="AF2172" s="79"/>
      <c r="AG2172" s="79"/>
      <c r="AH2172" s="79"/>
      <c r="AI2172" s="79"/>
      <c r="AJ2172" s="79"/>
      <c r="AK2172" s="79"/>
      <c r="AL2172" s="79"/>
      <c r="AM2172" s="79"/>
      <c r="AN2172" s="79"/>
      <c r="AO2172" s="79"/>
      <c r="AP2172" s="79"/>
      <c r="AQ2172" s="79"/>
    </row>
    <row r="2173" spans="13:43" x14ac:dyDescent="0.25">
      <c r="M2173" s="79"/>
      <c r="N2173" s="79"/>
      <c r="O2173" s="79"/>
      <c r="P2173" s="79"/>
      <c r="Q2173" s="79"/>
      <c r="R2173" s="79"/>
      <c r="S2173" s="79"/>
      <c r="T2173" s="79"/>
      <c r="U2173" s="79"/>
      <c r="V2173" s="79"/>
      <c r="W2173" s="79"/>
      <c r="X2173" s="79"/>
      <c r="Y2173" s="79"/>
      <c r="Z2173" s="79"/>
      <c r="AA2173" s="79"/>
      <c r="AB2173" s="79"/>
      <c r="AC2173" s="79"/>
      <c r="AD2173" s="79"/>
      <c r="AE2173" s="79"/>
      <c r="AF2173" s="79"/>
      <c r="AG2173" s="79"/>
      <c r="AH2173" s="79"/>
      <c r="AI2173" s="79"/>
      <c r="AJ2173" s="79"/>
      <c r="AK2173" s="79"/>
      <c r="AL2173" s="79"/>
      <c r="AM2173" s="79"/>
      <c r="AN2173" s="79"/>
      <c r="AO2173" s="79"/>
      <c r="AP2173" s="79"/>
      <c r="AQ2173" s="79"/>
    </row>
    <row r="2174" spans="13:43" x14ac:dyDescent="0.25">
      <c r="M2174" s="79"/>
      <c r="N2174" s="79"/>
      <c r="O2174" s="79"/>
      <c r="P2174" s="79"/>
      <c r="Q2174" s="79"/>
      <c r="R2174" s="79"/>
      <c r="S2174" s="79"/>
      <c r="T2174" s="79"/>
      <c r="U2174" s="79"/>
      <c r="V2174" s="79"/>
      <c r="W2174" s="79"/>
      <c r="X2174" s="79"/>
      <c r="Y2174" s="79"/>
      <c r="Z2174" s="79"/>
      <c r="AA2174" s="79"/>
      <c r="AB2174" s="79"/>
      <c r="AC2174" s="79"/>
      <c r="AD2174" s="79"/>
      <c r="AE2174" s="79"/>
      <c r="AF2174" s="79"/>
      <c r="AG2174" s="79"/>
      <c r="AH2174" s="79"/>
      <c r="AI2174" s="79"/>
      <c r="AJ2174" s="79"/>
      <c r="AK2174" s="79"/>
      <c r="AL2174" s="79"/>
      <c r="AM2174" s="79"/>
      <c r="AN2174" s="79"/>
      <c r="AO2174" s="79"/>
      <c r="AP2174" s="79"/>
      <c r="AQ2174" s="79"/>
    </row>
    <row r="2175" spans="13:43" x14ac:dyDescent="0.25">
      <c r="M2175" s="79"/>
      <c r="N2175" s="79"/>
      <c r="O2175" s="79"/>
      <c r="P2175" s="79"/>
      <c r="Q2175" s="79"/>
      <c r="R2175" s="79"/>
      <c r="S2175" s="79"/>
      <c r="T2175" s="79"/>
      <c r="U2175" s="79"/>
      <c r="V2175" s="79"/>
      <c r="W2175" s="79"/>
      <c r="X2175" s="79"/>
      <c r="Y2175" s="79"/>
      <c r="Z2175" s="79"/>
      <c r="AA2175" s="79"/>
      <c r="AB2175" s="79"/>
      <c r="AC2175" s="79"/>
      <c r="AD2175" s="79"/>
      <c r="AE2175" s="79"/>
      <c r="AF2175" s="79"/>
      <c r="AG2175" s="79"/>
      <c r="AH2175" s="79"/>
      <c r="AI2175" s="79"/>
      <c r="AJ2175" s="79"/>
      <c r="AK2175" s="79"/>
      <c r="AL2175" s="79"/>
      <c r="AM2175" s="79"/>
      <c r="AN2175" s="79"/>
      <c r="AO2175" s="79"/>
      <c r="AP2175" s="79"/>
      <c r="AQ2175" s="79"/>
    </row>
    <row r="2176" spans="13:43" x14ac:dyDescent="0.25"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Y2176" s="79"/>
      <c r="Z2176" s="79"/>
      <c r="AA2176" s="79"/>
      <c r="AB2176" s="79"/>
      <c r="AC2176" s="79"/>
      <c r="AD2176" s="79"/>
      <c r="AE2176" s="79"/>
      <c r="AF2176" s="79"/>
      <c r="AG2176" s="79"/>
      <c r="AH2176" s="79"/>
      <c r="AI2176" s="79"/>
      <c r="AJ2176" s="79"/>
      <c r="AK2176" s="79"/>
      <c r="AL2176" s="79"/>
      <c r="AM2176" s="79"/>
      <c r="AN2176" s="79"/>
      <c r="AO2176" s="79"/>
      <c r="AP2176" s="79"/>
      <c r="AQ2176" s="79"/>
    </row>
    <row r="2177" spans="13:43" x14ac:dyDescent="0.25">
      <c r="M2177" s="79"/>
      <c r="N2177" s="79"/>
      <c r="O2177" s="79"/>
      <c r="P2177" s="79"/>
      <c r="Q2177" s="79"/>
      <c r="R2177" s="79"/>
      <c r="S2177" s="79"/>
      <c r="T2177" s="79"/>
      <c r="U2177" s="79"/>
      <c r="V2177" s="79"/>
      <c r="W2177" s="79"/>
      <c r="X2177" s="79"/>
      <c r="Y2177" s="79"/>
      <c r="Z2177" s="79"/>
      <c r="AA2177" s="79"/>
      <c r="AB2177" s="79"/>
      <c r="AC2177" s="79"/>
      <c r="AD2177" s="79"/>
      <c r="AE2177" s="79"/>
      <c r="AF2177" s="79"/>
      <c r="AG2177" s="79"/>
      <c r="AH2177" s="79"/>
      <c r="AI2177" s="79"/>
      <c r="AJ2177" s="79"/>
      <c r="AK2177" s="79"/>
      <c r="AL2177" s="79"/>
      <c r="AM2177" s="79"/>
      <c r="AN2177" s="79"/>
      <c r="AO2177" s="79"/>
      <c r="AP2177" s="79"/>
      <c r="AQ2177" s="79"/>
    </row>
    <row r="2178" spans="13:43" x14ac:dyDescent="0.25">
      <c r="M2178" s="79"/>
      <c r="N2178" s="79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Y2178" s="79"/>
      <c r="Z2178" s="79"/>
      <c r="AA2178" s="79"/>
      <c r="AB2178" s="79"/>
      <c r="AC2178" s="79"/>
      <c r="AD2178" s="79"/>
      <c r="AE2178" s="79"/>
      <c r="AF2178" s="79"/>
      <c r="AG2178" s="79"/>
      <c r="AH2178" s="79"/>
      <c r="AI2178" s="79"/>
      <c r="AJ2178" s="79"/>
      <c r="AK2178" s="79"/>
      <c r="AL2178" s="79"/>
      <c r="AM2178" s="79"/>
      <c r="AN2178" s="79"/>
      <c r="AO2178" s="79"/>
      <c r="AP2178" s="79"/>
      <c r="AQ2178" s="79"/>
    </row>
    <row r="2179" spans="13:43" x14ac:dyDescent="0.25">
      <c r="M2179" s="79"/>
      <c r="N2179" s="79"/>
      <c r="O2179" s="79"/>
      <c r="P2179" s="79"/>
      <c r="Q2179" s="79"/>
      <c r="R2179" s="79"/>
      <c r="S2179" s="79"/>
      <c r="T2179" s="79"/>
      <c r="U2179" s="79"/>
      <c r="V2179" s="79"/>
      <c r="W2179" s="79"/>
      <c r="X2179" s="79"/>
      <c r="Y2179" s="79"/>
      <c r="Z2179" s="79"/>
      <c r="AA2179" s="79"/>
      <c r="AB2179" s="79"/>
      <c r="AC2179" s="79"/>
      <c r="AD2179" s="79"/>
      <c r="AE2179" s="79"/>
      <c r="AF2179" s="79"/>
      <c r="AG2179" s="79"/>
      <c r="AH2179" s="79"/>
      <c r="AI2179" s="79"/>
      <c r="AJ2179" s="79"/>
      <c r="AK2179" s="79"/>
      <c r="AL2179" s="79"/>
      <c r="AM2179" s="79"/>
      <c r="AN2179" s="79"/>
      <c r="AO2179" s="79"/>
      <c r="AP2179" s="79"/>
      <c r="AQ2179" s="79"/>
    </row>
    <row r="2180" spans="13:43" x14ac:dyDescent="0.25">
      <c r="M2180" s="79"/>
      <c r="N2180" s="79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Y2180" s="79"/>
      <c r="Z2180" s="79"/>
      <c r="AA2180" s="79"/>
      <c r="AB2180" s="79"/>
      <c r="AC2180" s="79"/>
      <c r="AD2180" s="79"/>
      <c r="AE2180" s="79"/>
      <c r="AF2180" s="79"/>
      <c r="AG2180" s="79"/>
      <c r="AH2180" s="79"/>
      <c r="AI2180" s="79"/>
      <c r="AJ2180" s="79"/>
      <c r="AK2180" s="79"/>
      <c r="AL2180" s="79"/>
      <c r="AM2180" s="79"/>
      <c r="AN2180" s="79"/>
      <c r="AO2180" s="79"/>
      <c r="AP2180" s="79"/>
      <c r="AQ2180" s="79"/>
    </row>
    <row r="2181" spans="13:43" x14ac:dyDescent="0.25">
      <c r="M2181" s="79"/>
      <c r="N2181" s="79"/>
      <c r="O2181" s="79"/>
      <c r="P2181" s="79"/>
      <c r="Q2181" s="79"/>
      <c r="R2181" s="79"/>
      <c r="S2181" s="79"/>
      <c r="T2181" s="79"/>
      <c r="U2181" s="79"/>
      <c r="V2181" s="79"/>
      <c r="W2181" s="79"/>
      <c r="X2181" s="79"/>
      <c r="Y2181" s="79"/>
      <c r="Z2181" s="79"/>
      <c r="AA2181" s="79"/>
      <c r="AB2181" s="79"/>
      <c r="AC2181" s="79"/>
      <c r="AD2181" s="79"/>
      <c r="AE2181" s="79"/>
      <c r="AF2181" s="79"/>
      <c r="AG2181" s="79"/>
      <c r="AH2181" s="79"/>
      <c r="AI2181" s="79"/>
      <c r="AJ2181" s="79"/>
      <c r="AK2181" s="79"/>
      <c r="AL2181" s="79"/>
      <c r="AM2181" s="79"/>
      <c r="AN2181" s="79"/>
      <c r="AO2181" s="79"/>
      <c r="AP2181" s="79"/>
      <c r="AQ2181" s="79"/>
    </row>
    <row r="2182" spans="13:43" x14ac:dyDescent="0.25">
      <c r="M2182" s="79"/>
      <c r="N2182" s="79"/>
      <c r="O2182" s="79"/>
      <c r="P2182" s="79"/>
      <c r="Q2182" s="79"/>
      <c r="R2182" s="79"/>
      <c r="S2182" s="79"/>
      <c r="T2182" s="79"/>
      <c r="U2182" s="79"/>
      <c r="V2182" s="79"/>
      <c r="W2182" s="79"/>
      <c r="X2182" s="79"/>
      <c r="Y2182" s="79"/>
      <c r="Z2182" s="79"/>
      <c r="AA2182" s="79"/>
      <c r="AB2182" s="79"/>
      <c r="AC2182" s="79"/>
      <c r="AD2182" s="79"/>
      <c r="AE2182" s="79"/>
      <c r="AF2182" s="79"/>
      <c r="AG2182" s="79"/>
      <c r="AH2182" s="79"/>
      <c r="AI2182" s="79"/>
      <c r="AJ2182" s="79"/>
      <c r="AK2182" s="79"/>
      <c r="AL2182" s="79"/>
      <c r="AM2182" s="79"/>
      <c r="AN2182" s="79"/>
      <c r="AO2182" s="79"/>
      <c r="AP2182" s="79"/>
      <c r="AQ2182" s="79"/>
    </row>
    <row r="2183" spans="13:43" x14ac:dyDescent="0.25">
      <c r="M2183" s="79"/>
      <c r="N2183" s="79"/>
      <c r="O2183" s="79"/>
      <c r="P2183" s="79"/>
      <c r="Q2183" s="79"/>
      <c r="R2183" s="79"/>
      <c r="S2183" s="79"/>
      <c r="T2183" s="79"/>
      <c r="U2183" s="79"/>
      <c r="V2183" s="79"/>
      <c r="W2183" s="79"/>
      <c r="X2183" s="79"/>
      <c r="Y2183" s="79"/>
      <c r="Z2183" s="79"/>
      <c r="AA2183" s="79"/>
      <c r="AB2183" s="79"/>
      <c r="AC2183" s="79"/>
      <c r="AD2183" s="79"/>
      <c r="AE2183" s="79"/>
      <c r="AF2183" s="79"/>
      <c r="AG2183" s="79"/>
      <c r="AH2183" s="79"/>
      <c r="AI2183" s="79"/>
      <c r="AJ2183" s="79"/>
      <c r="AK2183" s="79"/>
      <c r="AL2183" s="79"/>
      <c r="AM2183" s="79"/>
      <c r="AN2183" s="79"/>
      <c r="AO2183" s="79"/>
      <c r="AP2183" s="79"/>
      <c r="AQ2183" s="79"/>
    </row>
    <row r="2184" spans="13:43" x14ac:dyDescent="0.25">
      <c r="M2184" s="79"/>
      <c r="N2184" s="79"/>
      <c r="O2184" s="79"/>
      <c r="P2184" s="79"/>
      <c r="Q2184" s="79"/>
      <c r="R2184" s="79"/>
      <c r="S2184" s="79"/>
      <c r="T2184" s="79"/>
      <c r="U2184" s="79"/>
      <c r="V2184" s="79"/>
      <c r="W2184" s="79"/>
      <c r="X2184" s="79"/>
      <c r="Y2184" s="79"/>
      <c r="Z2184" s="79"/>
      <c r="AA2184" s="79"/>
      <c r="AB2184" s="79"/>
      <c r="AC2184" s="79"/>
      <c r="AD2184" s="79"/>
      <c r="AE2184" s="79"/>
      <c r="AF2184" s="79"/>
      <c r="AG2184" s="79"/>
      <c r="AH2184" s="79"/>
      <c r="AI2184" s="79"/>
      <c r="AJ2184" s="79"/>
      <c r="AK2184" s="79"/>
      <c r="AL2184" s="79"/>
      <c r="AM2184" s="79"/>
      <c r="AN2184" s="79"/>
      <c r="AO2184" s="79"/>
      <c r="AP2184" s="79"/>
      <c r="AQ2184" s="79"/>
    </row>
    <row r="2185" spans="13:43" x14ac:dyDescent="0.25">
      <c r="M2185" s="79"/>
      <c r="N2185" s="79"/>
      <c r="O2185" s="79"/>
      <c r="P2185" s="79"/>
      <c r="Q2185" s="79"/>
      <c r="R2185" s="79"/>
      <c r="S2185" s="79"/>
      <c r="T2185" s="79"/>
      <c r="U2185" s="79"/>
      <c r="V2185" s="79"/>
      <c r="W2185" s="79"/>
      <c r="X2185" s="79"/>
      <c r="Y2185" s="79"/>
      <c r="Z2185" s="79"/>
      <c r="AA2185" s="79"/>
      <c r="AB2185" s="79"/>
      <c r="AC2185" s="79"/>
      <c r="AD2185" s="79"/>
      <c r="AE2185" s="79"/>
      <c r="AF2185" s="79"/>
      <c r="AG2185" s="79"/>
      <c r="AH2185" s="79"/>
      <c r="AI2185" s="79"/>
      <c r="AJ2185" s="79"/>
      <c r="AK2185" s="79"/>
      <c r="AL2185" s="79"/>
      <c r="AM2185" s="79"/>
      <c r="AN2185" s="79"/>
      <c r="AO2185" s="79"/>
      <c r="AP2185" s="79"/>
      <c r="AQ2185" s="79"/>
    </row>
    <row r="2186" spans="13:43" x14ac:dyDescent="0.25">
      <c r="M2186" s="79"/>
      <c r="N2186" s="79"/>
      <c r="O2186" s="79"/>
      <c r="P2186" s="79"/>
      <c r="Q2186" s="79"/>
      <c r="R2186" s="79"/>
      <c r="S2186" s="79"/>
      <c r="T2186" s="79"/>
      <c r="U2186" s="79"/>
      <c r="V2186" s="79"/>
      <c r="W2186" s="79"/>
      <c r="X2186" s="79"/>
      <c r="Y2186" s="79"/>
      <c r="Z2186" s="79"/>
      <c r="AA2186" s="79"/>
      <c r="AB2186" s="79"/>
      <c r="AC2186" s="79"/>
      <c r="AD2186" s="79"/>
      <c r="AE2186" s="79"/>
      <c r="AF2186" s="79"/>
      <c r="AG2186" s="79"/>
      <c r="AH2186" s="79"/>
      <c r="AI2186" s="79"/>
      <c r="AJ2186" s="79"/>
      <c r="AK2186" s="79"/>
      <c r="AL2186" s="79"/>
      <c r="AM2186" s="79"/>
      <c r="AN2186" s="79"/>
      <c r="AO2186" s="79"/>
      <c r="AP2186" s="79"/>
      <c r="AQ2186" s="79"/>
    </row>
    <row r="2187" spans="13:43" x14ac:dyDescent="0.25">
      <c r="M2187" s="79"/>
      <c r="N2187" s="79"/>
      <c r="O2187" s="79"/>
      <c r="P2187" s="79"/>
      <c r="Q2187" s="79"/>
      <c r="R2187" s="79"/>
      <c r="S2187" s="79"/>
      <c r="T2187" s="79"/>
      <c r="U2187" s="79"/>
      <c r="V2187" s="79"/>
      <c r="W2187" s="79"/>
      <c r="X2187" s="79"/>
      <c r="Y2187" s="79"/>
      <c r="Z2187" s="79"/>
      <c r="AA2187" s="79"/>
      <c r="AB2187" s="79"/>
      <c r="AC2187" s="79"/>
      <c r="AD2187" s="79"/>
      <c r="AE2187" s="79"/>
      <c r="AF2187" s="79"/>
      <c r="AG2187" s="79"/>
      <c r="AH2187" s="79"/>
      <c r="AI2187" s="79"/>
      <c r="AJ2187" s="79"/>
      <c r="AK2187" s="79"/>
      <c r="AL2187" s="79"/>
      <c r="AM2187" s="79"/>
      <c r="AN2187" s="79"/>
      <c r="AO2187" s="79"/>
      <c r="AP2187" s="79"/>
      <c r="AQ2187" s="79"/>
    </row>
    <row r="2188" spans="13:43" x14ac:dyDescent="0.25">
      <c r="M2188" s="79"/>
      <c r="N2188" s="79"/>
      <c r="O2188" s="79"/>
      <c r="P2188" s="79"/>
      <c r="Q2188" s="79"/>
      <c r="R2188" s="79"/>
      <c r="S2188" s="79"/>
      <c r="T2188" s="79"/>
      <c r="U2188" s="79"/>
      <c r="V2188" s="79"/>
      <c r="W2188" s="79"/>
      <c r="X2188" s="79"/>
      <c r="Y2188" s="79"/>
      <c r="Z2188" s="79"/>
      <c r="AA2188" s="79"/>
      <c r="AB2188" s="79"/>
      <c r="AC2188" s="79"/>
      <c r="AD2188" s="79"/>
      <c r="AE2188" s="79"/>
      <c r="AF2188" s="79"/>
      <c r="AG2188" s="79"/>
      <c r="AH2188" s="79"/>
      <c r="AI2188" s="79"/>
      <c r="AJ2188" s="79"/>
      <c r="AK2188" s="79"/>
      <c r="AL2188" s="79"/>
      <c r="AM2188" s="79"/>
      <c r="AN2188" s="79"/>
      <c r="AO2188" s="79"/>
      <c r="AP2188" s="79"/>
      <c r="AQ2188" s="79"/>
    </row>
    <row r="2189" spans="13:43" x14ac:dyDescent="0.25">
      <c r="M2189" s="79"/>
      <c r="N2189" s="79"/>
      <c r="O2189" s="79"/>
      <c r="P2189" s="79"/>
      <c r="Q2189" s="79"/>
      <c r="R2189" s="79"/>
      <c r="S2189" s="79"/>
      <c r="T2189" s="79"/>
      <c r="U2189" s="79"/>
      <c r="V2189" s="79"/>
      <c r="W2189" s="79"/>
      <c r="X2189" s="79"/>
      <c r="Y2189" s="79"/>
      <c r="Z2189" s="79"/>
      <c r="AA2189" s="79"/>
      <c r="AB2189" s="79"/>
      <c r="AC2189" s="79"/>
      <c r="AD2189" s="79"/>
      <c r="AE2189" s="79"/>
      <c r="AF2189" s="79"/>
      <c r="AG2189" s="79"/>
      <c r="AH2189" s="79"/>
      <c r="AI2189" s="79"/>
      <c r="AJ2189" s="79"/>
      <c r="AK2189" s="79"/>
      <c r="AL2189" s="79"/>
      <c r="AM2189" s="79"/>
      <c r="AN2189" s="79"/>
      <c r="AO2189" s="79"/>
      <c r="AP2189" s="79"/>
      <c r="AQ2189" s="79"/>
    </row>
    <row r="2190" spans="13:43" x14ac:dyDescent="0.25">
      <c r="M2190" s="79"/>
      <c r="N2190" s="79"/>
      <c r="O2190" s="79"/>
      <c r="P2190" s="79"/>
      <c r="Q2190" s="79"/>
      <c r="R2190" s="79"/>
      <c r="S2190" s="79"/>
      <c r="T2190" s="79"/>
      <c r="U2190" s="79"/>
      <c r="V2190" s="79"/>
      <c r="W2190" s="79"/>
      <c r="X2190" s="79"/>
      <c r="Y2190" s="79"/>
      <c r="Z2190" s="79"/>
      <c r="AA2190" s="79"/>
      <c r="AB2190" s="79"/>
      <c r="AC2190" s="79"/>
      <c r="AD2190" s="79"/>
      <c r="AE2190" s="79"/>
      <c r="AF2190" s="79"/>
      <c r="AG2190" s="79"/>
      <c r="AH2190" s="79"/>
      <c r="AI2190" s="79"/>
      <c r="AJ2190" s="79"/>
      <c r="AK2190" s="79"/>
      <c r="AL2190" s="79"/>
      <c r="AM2190" s="79"/>
      <c r="AN2190" s="79"/>
      <c r="AO2190" s="79"/>
      <c r="AP2190" s="79"/>
      <c r="AQ2190" s="79"/>
    </row>
    <row r="2191" spans="13:43" x14ac:dyDescent="0.25">
      <c r="M2191" s="79"/>
      <c r="N2191" s="79"/>
      <c r="O2191" s="79"/>
      <c r="P2191" s="79"/>
      <c r="Q2191" s="79"/>
      <c r="R2191" s="79"/>
      <c r="S2191" s="79"/>
      <c r="T2191" s="79"/>
      <c r="U2191" s="79"/>
      <c r="V2191" s="79"/>
      <c r="W2191" s="79"/>
      <c r="X2191" s="79"/>
      <c r="Y2191" s="79"/>
      <c r="Z2191" s="79"/>
      <c r="AA2191" s="79"/>
      <c r="AB2191" s="79"/>
      <c r="AC2191" s="79"/>
      <c r="AD2191" s="79"/>
      <c r="AE2191" s="79"/>
      <c r="AF2191" s="79"/>
      <c r="AG2191" s="79"/>
      <c r="AH2191" s="79"/>
      <c r="AI2191" s="79"/>
      <c r="AJ2191" s="79"/>
      <c r="AK2191" s="79"/>
      <c r="AL2191" s="79"/>
      <c r="AM2191" s="79"/>
      <c r="AN2191" s="79"/>
      <c r="AO2191" s="79"/>
      <c r="AP2191" s="79"/>
      <c r="AQ2191" s="79"/>
    </row>
    <row r="2192" spans="13:43" x14ac:dyDescent="0.25">
      <c r="M2192" s="79"/>
      <c r="N2192" s="79"/>
      <c r="O2192" s="79"/>
      <c r="P2192" s="79"/>
      <c r="Q2192" s="79"/>
      <c r="R2192" s="79"/>
      <c r="S2192" s="79"/>
      <c r="T2192" s="79"/>
      <c r="U2192" s="79"/>
      <c r="V2192" s="79"/>
      <c r="W2192" s="79"/>
      <c r="X2192" s="79"/>
      <c r="Y2192" s="79"/>
      <c r="Z2192" s="79"/>
      <c r="AA2192" s="79"/>
      <c r="AB2192" s="79"/>
      <c r="AC2192" s="79"/>
      <c r="AD2192" s="79"/>
      <c r="AE2192" s="79"/>
      <c r="AF2192" s="79"/>
      <c r="AG2192" s="79"/>
      <c r="AH2192" s="79"/>
      <c r="AI2192" s="79"/>
      <c r="AJ2192" s="79"/>
      <c r="AK2192" s="79"/>
      <c r="AL2192" s="79"/>
      <c r="AM2192" s="79"/>
      <c r="AN2192" s="79"/>
      <c r="AO2192" s="79"/>
      <c r="AP2192" s="79"/>
      <c r="AQ2192" s="79"/>
    </row>
    <row r="2193" spans="13:43" x14ac:dyDescent="0.25">
      <c r="M2193" s="79"/>
      <c r="N2193" s="79"/>
      <c r="O2193" s="79"/>
      <c r="P2193" s="79"/>
      <c r="Q2193" s="79"/>
      <c r="R2193" s="79"/>
      <c r="S2193" s="79"/>
      <c r="T2193" s="79"/>
      <c r="U2193" s="79"/>
      <c r="V2193" s="79"/>
      <c r="W2193" s="79"/>
      <c r="X2193" s="79"/>
      <c r="Y2193" s="79"/>
      <c r="Z2193" s="79"/>
      <c r="AA2193" s="79"/>
      <c r="AB2193" s="79"/>
      <c r="AC2193" s="79"/>
      <c r="AD2193" s="79"/>
      <c r="AE2193" s="79"/>
      <c r="AF2193" s="79"/>
      <c r="AG2193" s="79"/>
      <c r="AH2193" s="79"/>
      <c r="AI2193" s="79"/>
      <c r="AJ2193" s="79"/>
      <c r="AK2193" s="79"/>
      <c r="AL2193" s="79"/>
      <c r="AM2193" s="79"/>
      <c r="AN2193" s="79"/>
      <c r="AO2193" s="79"/>
      <c r="AP2193" s="79"/>
      <c r="AQ2193" s="79"/>
    </row>
    <row r="2194" spans="13:43" x14ac:dyDescent="0.25">
      <c r="M2194" s="79"/>
      <c r="N2194" s="79"/>
      <c r="O2194" s="79"/>
      <c r="P2194" s="79"/>
      <c r="Q2194" s="79"/>
      <c r="R2194" s="79"/>
      <c r="S2194" s="79"/>
      <c r="T2194" s="79"/>
      <c r="U2194" s="79"/>
      <c r="V2194" s="79"/>
      <c r="W2194" s="79"/>
      <c r="X2194" s="79"/>
      <c r="Y2194" s="79"/>
      <c r="Z2194" s="79"/>
      <c r="AA2194" s="79"/>
      <c r="AB2194" s="79"/>
      <c r="AC2194" s="79"/>
      <c r="AD2194" s="79"/>
      <c r="AE2194" s="79"/>
      <c r="AF2194" s="79"/>
      <c r="AG2194" s="79"/>
      <c r="AH2194" s="79"/>
      <c r="AI2194" s="79"/>
      <c r="AJ2194" s="79"/>
      <c r="AK2194" s="79"/>
      <c r="AL2194" s="79"/>
      <c r="AM2194" s="79"/>
      <c r="AN2194" s="79"/>
      <c r="AO2194" s="79"/>
      <c r="AP2194" s="79"/>
      <c r="AQ2194" s="79"/>
    </row>
    <row r="2195" spans="13:43" x14ac:dyDescent="0.25">
      <c r="M2195" s="79"/>
      <c r="N2195" s="79"/>
      <c r="O2195" s="79"/>
      <c r="P2195" s="79"/>
      <c r="Q2195" s="79"/>
      <c r="R2195" s="79"/>
      <c r="S2195" s="79"/>
      <c r="T2195" s="79"/>
      <c r="U2195" s="79"/>
      <c r="V2195" s="79"/>
      <c r="W2195" s="79"/>
      <c r="X2195" s="79"/>
      <c r="Y2195" s="79"/>
      <c r="Z2195" s="79"/>
      <c r="AA2195" s="79"/>
      <c r="AB2195" s="79"/>
      <c r="AC2195" s="79"/>
      <c r="AD2195" s="79"/>
      <c r="AE2195" s="79"/>
      <c r="AF2195" s="79"/>
      <c r="AG2195" s="79"/>
      <c r="AH2195" s="79"/>
      <c r="AI2195" s="79"/>
      <c r="AJ2195" s="79"/>
      <c r="AK2195" s="79"/>
      <c r="AL2195" s="79"/>
      <c r="AM2195" s="79"/>
      <c r="AN2195" s="79"/>
      <c r="AO2195" s="79"/>
      <c r="AP2195" s="79"/>
      <c r="AQ2195" s="79"/>
    </row>
    <row r="2196" spans="13:43" x14ac:dyDescent="0.25">
      <c r="M2196" s="79"/>
      <c r="N2196" s="79"/>
      <c r="O2196" s="79"/>
      <c r="P2196" s="79"/>
      <c r="Q2196" s="79"/>
      <c r="R2196" s="79"/>
      <c r="S2196" s="79"/>
      <c r="T2196" s="79"/>
      <c r="U2196" s="79"/>
      <c r="V2196" s="79"/>
      <c r="W2196" s="79"/>
      <c r="X2196" s="79"/>
      <c r="Y2196" s="79"/>
      <c r="Z2196" s="79"/>
      <c r="AA2196" s="79"/>
      <c r="AB2196" s="79"/>
      <c r="AC2196" s="79"/>
      <c r="AD2196" s="79"/>
      <c r="AE2196" s="79"/>
      <c r="AF2196" s="79"/>
      <c r="AG2196" s="79"/>
      <c r="AH2196" s="79"/>
      <c r="AI2196" s="79"/>
      <c r="AJ2196" s="79"/>
      <c r="AK2196" s="79"/>
      <c r="AL2196" s="79"/>
      <c r="AM2196" s="79"/>
      <c r="AN2196" s="79"/>
      <c r="AO2196" s="79"/>
      <c r="AP2196" s="79"/>
      <c r="AQ2196" s="79"/>
    </row>
    <row r="2197" spans="13:43" x14ac:dyDescent="0.25">
      <c r="M2197" s="79"/>
      <c r="N2197" s="79"/>
      <c r="O2197" s="79"/>
      <c r="P2197" s="79"/>
      <c r="Q2197" s="79"/>
      <c r="R2197" s="79"/>
      <c r="S2197" s="79"/>
      <c r="T2197" s="79"/>
      <c r="U2197" s="79"/>
      <c r="V2197" s="79"/>
      <c r="W2197" s="79"/>
      <c r="X2197" s="79"/>
      <c r="Y2197" s="79"/>
      <c r="Z2197" s="79"/>
      <c r="AA2197" s="79"/>
      <c r="AB2197" s="79"/>
      <c r="AC2197" s="79"/>
      <c r="AD2197" s="79"/>
      <c r="AE2197" s="79"/>
      <c r="AF2197" s="79"/>
      <c r="AG2197" s="79"/>
      <c r="AH2197" s="79"/>
      <c r="AI2197" s="79"/>
      <c r="AJ2197" s="79"/>
      <c r="AK2197" s="79"/>
      <c r="AL2197" s="79"/>
      <c r="AM2197" s="79"/>
      <c r="AN2197" s="79"/>
      <c r="AO2197" s="79"/>
      <c r="AP2197" s="79"/>
      <c r="AQ2197" s="79"/>
    </row>
    <row r="2198" spans="13:43" x14ac:dyDescent="0.25">
      <c r="M2198" s="79"/>
      <c r="N2198" s="79"/>
      <c r="O2198" s="79"/>
      <c r="P2198" s="79"/>
      <c r="Q2198" s="79"/>
      <c r="R2198" s="79"/>
      <c r="S2198" s="79"/>
      <c r="T2198" s="79"/>
      <c r="U2198" s="79"/>
      <c r="V2198" s="79"/>
      <c r="W2198" s="79"/>
      <c r="X2198" s="79"/>
      <c r="Y2198" s="79"/>
      <c r="Z2198" s="79"/>
      <c r="AA2198" s="79"/>
      <c r="AB2198" s="79"/>
      <c r="AC2198" s="79"/>
      <c r="AD2198" s="79"/>
      <c r="AE2198" s="79"/>
      <c r="AF2198" s="79"/>
      <c r="AG2198" s="79"/>
      <c r="AH2198" s="79"/>
      <c r="AI2198" s="79"/>
      <c r="AJ2198" s="79"/>
      <c r="AK2198" s="79"/>
      <c r="AL2198" s="79"/>
      <c r="AM2198" s="79"/>
      <c r="AN2198" s="79"/>
      <c r="AO2198" s="79"/>
      <c r="AP2198" s="79"/>
      <c r="AQ2198" s="79"/>
    </row>
    <row r="2199" spans="13:43" x14ac:dyDescent="0.25">
      <c r="M2199" s="79"/>
      <c r="N2199" s="79"/>
      <c r="O2199" s="79"/>
      <c r="P2199" s="79"/>
      <c r="Q2199" s="79"/>
      <c r="R2199" s="79"/>
      <c r="S2199" s="79"/>
      <c r="T2199" s="79"/>
      <c r="U2199" s="79"/>
      <c r="V2199" s="79"/>
      <c r="W2199" s="79"/>
      <c r="X2199" s="79"/>
      <c r="Y2199" s="79"/>
      <c r="Z2199" s="79"/>
      <c r="AA2199" s="79"/>
      <c r="AB2199" s="79"/>
      <c r="AC2199" s="79"/>
      <c r="AD2199" s="79"/>
      <c r="AE2199" s="79"/>
      <c r="AF2199" s="79"/>
      <c r="AG2199" s="79"/>
      <c r="AH2199" s="79"/>
      <c r="AI2199" s="79"/>
      <c r="AJ2199" s="79"/>
      <c r="AK2199" s="79"/>
      <c r="AL2199" s="79"/>
      <c r="AM2199" s="79"/>
      <c r="AN2199" s="79"/>
      <c r="AO2199" s="79"/>
      <c r="AP2199" s="79"/>
      <c r="AQ2199" s="79"/>
    </row>
    <row r="2200" spans="13:43" x14ac:dyDescent="0.25">
      <c r="M2200" s="79"/>
      <c r="N2200" s="79"/>
      <c r="O2200" s="79"/>
      <c r="P2200" s="79"/>
      <c r="Q2200" s="79"/>
      <c r="R2200" s="79"/>
      <c r="S2200" s="79"/>
      <c r="T2200" s="79"/>
      <c r="U2200" s="79"/>
      <c r="V2200" s="79"/>
      <c r="W2200" s="79"/>
      <c r="X2200" s="79"/>
      <c r="Y2200" s="79"/>
      <c r="Z2200" s="79"/>
      <c r="AA2200" s="79"/>
      <c r="AB2200" s="79"/>
      <c r="AC2200" s="79"/>
      <c r="AD2200" s="79"/>
      <c r="AE2200" s="79"/>
      <c r="AF2200" s="79"/>
      <c r="AG2200" s="79"/>
      <c r="AH2200" s="79"/>
      <c r="AI2200" s="79"/>
      <c r="AJ2200" s="79"/>
      <c r="AK2200" s="79"/>
      <c r="AL2200" s="79"/>
      <c r="AM2200" s="79"/>
      <c r="AN2200" s="79"/>
      <c r="AO2200" s="79"/>
      <c r="AP2200" s="79"/>
      <c r="AQ2200" s="79"/>
    </row>
    <row r="2201" spans="13:43" x14ac:dyDescent="0.25">
      <c r="M2201" s="79"/>
      <c r="N2201" s="79"/>
      <c r="O2201" s="79"/>
      <c r="P2201" s="79"/>
      <c r="Q2201" s="79"/>
      <c r="R2201" s="79"/>
      <c r="S2201" s="79"/>
      <c r="T2201" s="79"/>
      <c r="U2201" s="79"/>
      <c r="V2201" s="79"/>
      <c r="W2201" s="79"/>
      <c r="X2201" s="79"/>
      <c r="Y2201" s="79"/>
      <c r="Z2201" s="79"/>
      <c r="AA2201" s="79"/>
      <c r="AB2201" s="79"/>
      <c r="AC2201" s="79"/>
      <c r="AD2201" s="79"/>
      <c r="AE2201" s="79"/>
      <c r="AF2201" s="79"/>
      <c r="AG2201" s="79"/>
      <c r="AH2201" s="79"/>
      <c r="AI2201" s="79"/>
      <c r="AJ2201" s="79"/>
      <c r="AK2201" s="79"/>
      <c r="AL2201" s="79"/>
      <c r="AM2201" s="79"/>
      <c r="AN2201" s="79"/>
      <c r="AO2201" s="79"/>
      <c r="AP2201" s="79"/>
      <c r="AQ2201" s="79"/>
    </row>
    <row r="2202" spans="13:43" x14ac:dyDescent="0.25">
      <c r="M2202" s="79"/>
      <c r="N2202" s="79"/>
      <c r="O2202" s="79"/>
      <c r="P2202" s="79"/>
      <c r="Q2202" s="79"/>
      <c r="R2202" s="79"/>
      <c r="S2202" s="79"/>
      <c r="T2202" s="79"/>
      <c r="U2202" s="79"/>
      <c r="V2202" s="79"/>
      <c r="W2202" s="79"/>
      <c r="X2202" s="79"/>
      <c r="Y2202" s="79"/>
      <c r="Z2202" s="79"/>
      <c r="AA2202" s="79"/>
      <c r="AB2202" s="79"/>
      <c r="AC2202" s="79"/>
      <c r="AD2202" s="79"/>
      <c r="AE2202" s="79"/>
      <c r="AF2202" s="79"/>
      <c r="AG2202" s="79"/>
      <c r="AH2202" s="79"/>
      <c r="AI2202" s="79"/>
      <c r="AJ2202" s="79"/>
      <c r="AK2202" s="79"/>
      <c r="AL2202" s="79"/>
      <c r="AM2202" s="79"/>
      <c r="AN2202" s="79"/>
      <c r="AO2202" s="79"/>
      <c r="AP2202" s="79"/>
      <c r="AQ2202" s="79"/>
    </row>
    <row r="2203" spans="13:43" x14ac:dyDescent="0.25">
      <c r="M2203" s="79"/>
      <c r="N2203" s="79"/>
      <c r="O2203" s="79"/>
      <c r="P2203" s="79"/>
      <c r="Q2203" s="79"/>
      <c r="R2203" s="79"/>
      <c r="S2203" s="79"/>
      <c r="T2203" s="79"/>
      <c r="U2203" s="79"/>
      <c r="V2203" s="79"/>
      <c r="W2203" s="79"/>
      <c r="X2203" s="79"/>
      <c r="Y2203" s="79"/>
      <c r="Z2203" s="79"/>
      <c r="AA2203" s="79"/>
      <c r="AB2203" s="79"/>
      <c r="AC2203" s="79"/>
      <c r="AD2203" s="79"/>
      <c r="AE2203" s="79"/>
      <c r="AF2203" s="79"/>
      <c r="AG2203" s="79"/>
      <c r="AH2203" s="79"/>
      <c r="AI2203" s="79"/>
      <c r="AJ2203" s="79"/>
      <c r="AK2203" s="79"/>
      <c r="AL2203" s="79"/>
      <c r="AM2203" s="79"/>
      <c r="AN2203" s="79"/>
      <c r="AO2203" s="79"/>
      <c r="AP2203" s="79"/>
      <c r="AQ2203" s="79"/>
    </row>
    <row r="2204" spans="13:43" x14ac:dyDescent="0.25">
      <c r="M2204" s="79"/>
      <c r="N2204" s="79"/>
      <c r="O2204" s="79"/>
      <c r="P2204" s="79"/>
      <c r="Q2204" s="79"/>
      <c r="R2204" s="79"/>
      <c r="S2204" s="79"/>
      <c r="T2204" s="79"/>
      <c r="U2204" s="79"/>
      <c r="V2204" s="79"/>
      <c r="W2204" s="79"/>
      <c r="X2204" s="79"/>
      <c r="Y2204" s="79"/>
      <c r="Z2204" s="79"/>
      <c r="AA2204" s="79"/>
      <c r="AB2204" s="79"/>
      <c r="AC2204" s="79"/>
      <c r="AD2204" s="79"/>
      <c r="AE2204" s="79"/>
      <c r="AF2204" s="79"/>
      <c r="AG2204" s="79"/>
      <c r="AH2204" s="79"/>
      <c r="AI2204" s="79"/>
      <c r="AJ2204" s="79"/>
      <c r="AK2204" s="79"/>
      <c r="AL2204" s="79"/>
      <c r="AM2204" s="79"/>
      <c r="AN2204" s="79"/>
      <c r="AO2204" s="79"/>
      <c r="AP2204" s="79"/>
      <c r="AQ2204" s="79"/>
    </row>
    <row r="2205" spans="13:43" x14ac:dyDescent="0.25">
      <c r="M2205" s="79"/>
      <c r="N2205" s="79"/>
      <c r="O2205" s="79"/>
      <c r="P2205" s="79"/>
      <c r="Q2205" s="79"/>
      <c r="R2205" s="79"/>
      <c r="S2205" s="79"/>
      <c r="T2205" s="79"/>
      <c r="U2205" s="79"/>
      <c r="V2205" s="79"/>
      <c r="W2205" s="79"/>
      <c r="X2205" s="79"/>
      <c r="Y2205" s="79"/>
      <c r="Z2205" s="79"/>
      <c r="AA2205" s="79"/>
      <c r="AB2205" s="79"/>
      <c r="AC2205" s="79"/>
      <c r="AD2205" s="79"/>
      <c r="AE2205" s="79"/>
      <c r="AF2205" s="79"/>
      <c r="AG2205" s="79"/>
      <c r="AH2205" s="79"/>
      <c r="AI2205" s="79"/>
      <c r="AJ2205" s="79"/>
      <c r="AK2205" s="79"/>
      <c r="AL2205" s="79"/>
      <c r="AM2205" s="79"/>
      <c r="AN2205" s="79"/>
      <c r="AO2205" s="79"/>
      <c r="AP2205" s="79"/>
      <c r="AQ2205" s="79"/>
    </row>
    <row r="2206" spans="13:43" x14ac:dyDescent="0.25">
      <c r="M2206" s="79"/>
      <c r="N2206" s="79"/>
      <c r="O2206" s="79"/>
      <c r="P2206" s="79"/>
      <c r="Q2206" s="79"/>
      <c r="R2206" s="79"/>
      <c r="S2206" s="79"/>
      <c r="T2206" s="79"/>
      <c r="U2206" s="79"/>
      <c r="V2206" s="79"/>
      <c r="W2206" s="79"/>
      <c r="X2206" s="79"/>
      <c r="Y2206" s="79"/>
      <c r="Z2206" s="79"/>
      <c r="AA2206" s="79"/>
      <c r="AB2206" s="79"/>
      <c r="AC2206" s="79"/>
      <c r="AD2206" s="79"/>
      <c r="AE2206" s="79"/>
      <c r="AF2206" s="79"/>
      <c r="AG2206" s="79"/>
      <c r="AH2206" s="79"/>
      <c r="AI2206" s="79"/>
      <c r="AJ2206" s="79"/>
      <c r="AK2206" s="79"/>
      <c r="AL2206" s="79"/>
      <c r="AM2206" s="79"/>
      <c r="AN2206" s="79"/>
      <c r="AO2206" s="79"/>
      <c r="AP2206" s="79"/>
      <c r="AQ2206" s="79"/>
    </row>
    <row r="2207" spans="13:43" x14ac:dyDescent="0.25">
      <c r="M2207" s="79"/>
      <c r="N2207" s="79"/>
      <c r="O2207" s="79"/>
      <c r="P2207" s="79"/>
      <c r="Q2207" s="79"/>
      <c r="R2207" s="79"/>
      <c r="S2207" s="79"/>
      <c r="T2207" s="79"/>
      <c r="U2207" s="79"/>
      <c r="V2207" s="79"/>
      <c r="W2207" s="79"/>
      <c r="X2207" s="79"/>
      <c r="Y2207" s="79"/>
      <c r="Z2207" s="79"/>
      <c r="AA2207" s="79"/>
      <c r="AB2207" s="79"/>
      <c r="AC2207" s="79"/>
      <c r="AD2207" s="79"/>
      <c r="AE2207" s="79"/>
      <c r="AF2207" s="79"/>
      <c r="AG2207" s="79"/>
      <c r="AH2207" s="79"/>
      <c r="AI2207" s="79"/>
      <c r="AJ2207" s="79"/>
      <c r="AK2207" s="79"/>
      <c r="AL2207" s="79"/>
      <c r="AM2207" s="79"/>
      <c r="AN2207" s="79"/>
      <c r="AO2207" s="79"/>
      <c r="AP2207" s="79"/>
      <c r="AQ2207" s="79"/>
    </row>
    <row r="2208" spans="13:43" x14ac:dyDescent="0.25">
      <c r="M2208" s="79"/>
      <c r="N2208" s="79"/>
      <c r="O2208" s="79"/>
      <c r="P2208" s="79"/>
      <c r="Q2208" s="79"/>
      <c r="R2208" s="79"/>
      <c r="S2208" s="79"/>
      <c r="T2208" s="79"/>
      <c r="U2208" s="79"/>
      <c r="V2208" s="79"/>
      <c r="W2208" s="79"/>
      <c r="X2208" s="79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  <c r="AI2208" s="79"/>
      <c r="AJ2208" s="79"/>
      <c r="AK2208" s="79"/>
      <c r="AL2208" s="79"/>
      <c r="AM2208" s="79"/>
      <c r="AN2208" s="79"/>
      <c r="AO2208" s="79"/>
      <c r="AP2208" s="79"/>
      <c r="AQ2208" s="79"/>
    </row>
    <row r="2209" spans="13:43" x14ac:dyDescent="0.25">
      <c r="M2209" s="79"/>
      <c r="N2209" s="79"/>
      <c r="O2209" s="79"/>
      <c r="P2209" s="79"/>
      <c r="Q2209" s="79"/>
      <c r="R2209" s="79"/>
      <c r="S2209" s="79"/>
      <c r="T2209" s="79"/>
      <c r="U2209" s="79"/>
      <c r="V2209" s="79"/>
      <c r="W2209" s="79"/>
      <c r="X2209" s="79"/>
      <c r="Y2209" s="79"/>
      <c r="Z2209" s="79"/>
      <c r="AA2209" s="79"/>
      <c r="AB2209" s="79"/>
      <c r="AC2209" s="79"/>
      <c r="AD2209" s="79"/>
      <c r="AE2209" s="79"/>
      <c r="AF2209" s="79"/>
      <c r="AG2209" s="79"/>
      <c r="AH2209" s="79"/>
      <c r="AI2209" s="79"/>
      <c r="AJ2209" s="79"/>
      <c r="AK2209" s="79"/>
      <c r="AL2209" s="79"/>
      <c r="AM2209" s="79"/>
      <c r="AN2209" s="79"/>
      <c r="AO2209" s="79"/>
      <c r="AP2209" s="79"/>
      <c r="AQ2209" s="79"/>
    </row>
    <row r="2210" spans="13:43" x14ac:dyDescent="0.25">
      <c r="M2210" s="79"/>
      <c r="N2210" s="79"/>
      <c r="O2210" s="79"/>
      <c r="P2210" s="79"/>
      <c r="Q2210" s="79"/>
      <c r="R2210" s="79"/>
      <c r="S2210" s="79"/>
      <c r="T2210" s="79"/>
      <c r="U2210" s="79"/>
      <c r="V2210" s="79"/>
      <c r="W2210" s="79"/>
      <c r="X2210" s="79"/>
      <c r="Y2210" s="79"/>
      <c r="Z2210" s="79"/>
      <c r="AA2210" s="79"/>
      <c r="AB2210" s="79"/>
      <c r="AC2210" s="79"/>
      <c r="AD2210" s="79"/>
      <c r="AE2210" s="79"/>
      <c r="AF2210" s="79"/>
      <c r="AG2210" s="79"/>
      <c r="AH2210" s="79"/>
      <c r="AI2210" s="79"/>
      <c r="AJ2210" s="79"/>
      <c r="AK2210" s="79"/>
      <c r="AL2210" s="79"/>
      <c r="AM2210" s="79"/>
      <c r="AN2210" s="79"/>
      <c r="AO2210" s="79"/>
      <c r="AP2210" s="79"/>
      <c r="AQ2210" s="79"/>
    </row>
    <row r="2211" spans="13:43" x14ac:dyDescent="0.25">
      <c r="M2211" s="79"/>
      <c r="N2211" s="79"/>
      <c r="O2211" s="79"/>
      <c r="P2211" s="79"/>
      <c r="Q2211" s="79"/>
      <c r="R2211" s="79"/>
      <c r="S2211" s="79"/>
      <c r="T2211" s="79"/>
      <c r="U2211" s="79"/>
      <c r="V2211" s="79"/>
      <c r="W2211" s="79"/>
      <c r="X2211" s="79"/>
      <c r="Y2211" s="79"/>
      <c r="Z2211" s="79"/>
      <c r="AA2211" s="79"/>
      <c r="AB2211" s="79"/>
      <c r="AC2211" s="79"/>
      <c r="AD2211" s="79"/>
      <c r="AE2211" s="79"/>
      <c r="AF2211" s="79"/>
      <c r="AG2211" s="79"/>
      <c r="AH2211" s="79"/>
      <c r="AI2211" s="79"/>
      <c r="AJ2211" s="79"/>
      <c r="AK2211" s="79"/>
      <c r="AL2211" s="79"/>
      <c r="AM2211" s="79"/>
      <c r="AN2211" s="79"/>
      <c r="AO2211" s="79"/>
      <c r="AP2211" s="79"/>
      <c r="AQ2211" s="79"/>
    </row>
    <row r="2212" spans="13:43" x14ac:dyDescent="0.25">
      <c r="M2212" s="79"/>
      <c r="N2212" s="79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9"/>
      <c r="AA2212" s="79"/>
      <c r="AB2212" s="79"/>
      <c r="AC2212" s="79"/>
      <c r="AD2212" s="79"/>
      <c r="AE2212" s="79"/>
      <c r="AF2212" s="79"/>
      <c r="AG2212" s="79"/>
      <c r="AH2212" s="79"/>
      <c r="AI2212" s="79"/>
      <c r="AJ2212" s="79"/>
      <c r="AK2212" s="79"/>
      <c r="AL2212" s="79"/>
      <c r="AM2212" s="79"/>
      <c r="AN2212" s="79"/>
      <c r="AO2212" s="79"/>
      <c r="AP2212" s="79"/>
      <c r="AQ2212" s="79"/>
    </row>
    <row r="2213" spans="13:43" x14ac:dyDescent="0.25">
      <c r="M2213" s="79"/>
      <c r="N2213" s="79"/>
      <c r="O2213" s="79"/>
      <c r="P2213" s="79"/>
      <c r="Q2213" s="79"/>
      <c r="R2213" s="79"/>
      <c r="S2213" s="79"/>
      <c r="T2213" s="79"/>
      <c r="U2213" s="79"/>
      <c r="V2213" s="79"/>
      <c r="W2213" s="79"/>
      <c r="X2213" s="79"/>
      <c r="Y2213" s="79"/>
      <c r="Z2213" s="79"/>
      <c r="AA2213" s="79"/>
      <c r="AB2213" s="79"/>
      <c r="AC2213" s="79"/>
      <c r="AD2213" s="79"/>
      <c r="AE2213" s="79"/>
      <c r="AF2213" s="79"/>
      <c r="AG2213" s="79"/>
      <c r="AH2213" s="79"/>
      <c r="AI2213" s="79"/>
      <c r="AJ2213" s="79"/>
      <c r="AK2213" s="79"/>
      <c r="AL2213" s="79"/>
      <c r="AM2213" s="79"/>
      <c r="AN2213" s="79"/>
      <c r="AO2213" s="79"/>
      <c r="AP2213" s="79"/>
      <c r="AQ2213" s="79"/>
    </row>
    <row r="2214" spans="13:43" x14ac:dyDescent="0.25">
      <c r="M2214" s="79"/>
      <c r="N2214" s="79"/>
      <c r="O2214" s="79"/>
      <c r="P2214" s="79"/>
      <c r="Q2214" s="79"/>
      <c r="R2214" s="79"/>
      <c r="S2214" s="79"/>
      <c r="T2214" s="79"/>
      <c r="U2214" s="79"/>
      <c r="V2214" s="79"/>
      <c r="W2214" s="79"/>
      <c r="X2214" s="79"/>
      <c r="Y2214" s="79"/>
      <c r="Z2214" s="79"/>
      <c r="AA2214" s="79"/>
      <c r="AB2214" s="79"/>
      <c r="AC2214" s="79"/>
      <c r="AD2214" s="79"/>
      <c r="AE2214" s="79"/>
      <c r="AF2214" s="79"/>
      <c r="AG2214" s="79"/>
      <c r="AH2214" s="79"/>
      <c r="AI2214" s="79"/>
      <c r="AJ2214" s="79"/>
      <c r="AK2214" s="79"/>
      <c r="AL2214" s="79"/>
      <c r="AM2214" s="79"/>
      <c r="AN2214" s="79"/>
      <c r="AO2214" s="79"/>
      <c r="AP2214" s="79"/>
      <c r="AQ2214" s="79"/>
    </row>
    <row r="2215" spans="13:43" x14ac:dyDescent="0.25">
      <c r="M2215" s="79"/>
      <c r="N2215" s="79"/>
      <c r="O2215" s="79"/>
      <c r="P2215" s="79"/>
      <c r="Q2215" s="79"/>
      <c r="R2215" s="79"/>
      <c r="S2215" s="79"/>
      <c r="T2215" s="79"/>
      <c r="U2215" s="79"/>
      <c r="V2215" s="79"/>
      <c r="W2215" s="79"/>
      <c r="X2215" s="79"/>
      <c r="Y2215" s="79"/>
      <c r="Z2215" s="79"/>
      <c r="AA2215" s="79"/>
      <c r="AB2215" s="79"/>
      <c r="AC2215" s="79"/>
      <c r="AD2215" s="79"/>
      <c r="AE2215" s="79"/>
      <c r="AF2215" s="79"/>
      <c r="AG2215" s="79"/>
      <c r="AH2215" s="79"/>
      <c r="AI2215" s="79"/>
      <c r="AJ2215" s="79"/>
      <c r="AK2215" s="79"/>
      <c r="AL2215" s="79"/>
      <c r="AM2215" s="79"/>
      <c r="AN2215" s="79"/>
      <c r="AO2215" s="79"/>
      <c r="AP2215" s="79"/>
      <c r="AQ2215" s="79"/>
    </row>
    <row r="2216" spans="13:43" x14ac:dyDescent="0.25">
      <c r="M2216" s="79"/>
      <c r="N2216" s="79"/>
      <c r="O2216" s="79"/>
      <c r="P2216" s="79"/>
      <c r="Q2216" s="79"/>
      <c r="R2216" s="79"/>
      <c r="S2216" s="79"/>
      <c r="T2216" s="79"/>
      <c r="U2216" s="79"/>
      <c r="V2216" s="79"/>
      <c r="W2216" s="79"/>
      <c r="X2216" s="79"/>
      <c r="Y2216" s="79"/>
      <c r="Z2216" s="79"/>
      <c r="AA2216" s="79"/>
      <c r="AB2216" s="79"/>
      <c r="AC2216" s="79"/>
      <c r="AD2216" s="79"/>
      <c r="AE2216" s="79"/>
      <c r="AF2216" s="79"/>
      <c r="AG2216" s="79"/>
      <c r="AH2216" s="79"/>
      <c r="AI2216" s="79"/>
      <c r="AJ2216" s="79"/>
      <c r="AK2216" s="79"/>
      <c r="AL2216" s="79"/>
      <c r="AM2216" s="79"/>
      <c r="AN2216" s="79"/>
      <c r="AO2216" s="79"/>
      <c r="AP2216" s="79"/>
      <c r="AQ2216" s="79"/>
    </row>
    <row r="2217" spans="13:43" x14ac:dyDescent="0.25">
      <c r="M2217" s="79"/>
      <c r="N2217" s="79"/>
      <c r="O2217" s="79"/>
      <c r="P2217" s="79"/>
      <c r="Q2217" s="79"/>
      <c r="R2217" s="79"/>
      <c r="S2217" s="79"/>
      <c r="T2217" s="79"/>
      <c r="U2217" s="79"/>
      <c r="V2217" s="79"/>
      <c r="W2217" s="79"/>
      <c r="X2217" s="79"/>
      <c r="Y2217" s="79"/>
      <c r="Z2217" s="79"/>
      <c r="AA2217" s="79"/>
      <c r="AB2217" s="79"/>
      <c r="AC2217" s="79"/>
      <c r="AD2217" s="79"/>
      <c r="AE2217" s="79"/>
      <c r="AF2217" s="79"/>
      <c r="AG2217" s="79"/>
      <c r="AH2217" s="79"/>
      <c r="AI2217" s="79"/>
      <c r="AJ2217" s="79"/>
      <c r="AK2217" s="79"/>
      <c r="AL2217" s="79"/>
      <c r="AM2217" s="79"/>
      <c r="AN2217" s="79"/>
      <c r="AO2217" s="79"/>
      <c r="AP2217" s="79"/>
      <c r="AQ2217" s="79"/>
    </row>
    <row r="2218" spans="13:43" x14ac:dyDescent="0.25">
      <c r="M2218" s="79"/>
      <c r="N2218" s="79"/>
      <c r="O2218" s="79"/>
      <c r="P2218" s="79"/>
      <c r="Q2218" s="79"/>
      <c r="R2218" s="79"/>
      <c r="S2218" s="79"/>
      <c r="T2218" s="79"/>
      <c r="U2218" s="79"/>
      <c r="V2218" s="79"/>
      <c r="W2218" s="79"/>
      <c r="X2218" s="79"/>
      <c r="Y2218" s="79"/>
      <c r="Z2218" s="79"/>
      <c r="AA2218" s="79"/>
      <c r="AB2218" s="79"/>
      <c r="AC2218" s="79"/>
      <c r="AD2218" s="79"/>
      <c r="AE2218" s="79"/>
      <c r="AF2218" s="79"/>
      <c r="AG2218" s="79"/>
      <c r="AH2218" s="79"/>
      <c r="AI2218" s="79"/>
      <c r="AJ2218" s="79"/>
      <c r="AK2218" s="79"/>
      <c r="AL2218" s="79"/>
      <c r="AM2218" s="79"/>
      <c r="AN2218" s="79"/>
      <c r="AO2218" s="79"/>
      <c r="AP2218" s="79"/>
      <c r="AQ2218" s="79"/>
    </row>
    <row r="2219" spans="13:43" x14ac:dyDescent="0.25">
      <c r="M2219" s="79"/>
      <c r="N2219" s="79"/>
      <c r="O2219" s="79"/>
      <c r="P2219" s="79"/>
      <c r="Q2219" s="79"/>
      <c r="R2219" s="79"/>
      <c r="S2219" s="79"/>
      <c r="T2219" s="79"/>
      <c r="U2219" s="79"/>
      <c r="V2219" s="79"/>
      <c r="W2219" s="79"/>
      <c r="X2219" s="79"/>
      <c r="Y2219" s="79"/>
      <c r="Z2219" s="79"/>
      <c r="AA2219" s="79"/>
      <c r="AB2219" s="79"/>
      <c r="AC2219" s="79"/>
      <c r="AD2219" s="79"/>
      <c r="AE2219" s="79"/>
      <c r="AF2219" s="79"/>
      <c r="AG2219" s="79"/>
      <c r="AH2219" s="79"/>
      <c r="AI2219" s="79"/>
      <c r="AJ2219" s="79"/>
      <c r="AK2219" s="79"/>
      <c r="AL2219" s="79"/>
      <c r="AM2219" s="79"/>
      <c r="AN2219" s="79"/>
      <c r="AO2219" s="79"/>
      <c r="AP2219" s="79"/>
      <c r="AQ2219" s="79"/>
    </row>
    <row r="2220" spans="13:43" x14ac:dyDescent="0.25">
      <c r="M2220" s="79"/>
      <c r="N2220" s="79"/>
      <c r="O2220" s="79"/>
      <c r="P2220" s="79"/>
      <c r="Q2220" s="79"/>
      <c r="R2220" s="79"/>
      <c r="S2220" s="79"/>
      <c r="T2220" s="79"/>
      <c r="U2220" s="79"/>
      <c r="V2220" s="79"/>
      <c r="W2220" s="79"/>
      <c r="X2220" s="79"/>
      <c r="Y2220" s="79"/>
      <c r="Z2220" s="79"/>
      <c r="AA2220" s="79"/>
      <c r="AB2220" s="79"/>
      <c r="AC2220" s="79"/>
      <c r="AD2220" s="79"/>
      <c r="AE2220" s="79"/>
      <c r="AF2220" s="79"/>
      <c r="AG2220" s="79"/>
      <c r="AH2220" s="79"/>
      <c r="AI2220" s="79"/>
      <c r="AJ2220" s="79"/>
      <c r="AK2220" s="79"/>
      <c r="AL2220" s="79"/>
      <c r="AM2220" s="79"/>
      <c r="AN2220" s="79"/>
      <c r="AO2220" s="79"/>
      <c r="AP2220" s="79"/>
      <c r="AQ2220" s="79"/>
    </row>
    <row r="2221" spans="13:43" x14ac:dyDescent="0.25">
      <c r="M2221" s="79"/>
      <c r="N2221" s="79"/>
      <c r="O2221" s="79"/>
      <c r="P2221" s="79"/>
      <c r="Q2221" s="79"/>
      <c r="R2221" s="79"/>
      <c r="S2221" s="79"/>
      <c r="T2221" s="79"/>
      <c r="U2221" s="79"/>
      <c r="V2221" s="79"/>
      <c r="W2221" s="79"/>
      <c r="X2221" s="79"/>
      <c r="Y2221" s="79"/>
      <c r="Z2221" s="79"/>
      <c r="AA2221" s="79"/>
      <c r="AB2221" s="79"/>
      <c r="AC2221" s="79"/>
      <c r="AD2221" s="79"/>
      <c r="AE2221" s="79"/>
      <c r="AF2221" s="79"/>
      <c r="AG2221" s="79"/>
      <c r="AH2221" s="79"/>
      <c r="AI2221" s="79"/>
      <c r="AJ2221" s="79"/>
      <c r="AK2221" s="79"/>
      <c r="AL2221" s="79"/>
      <c r="AM2221" s="79"/>
      <c r="AN2221" s="79"/>
      <c r="AO2221" s="79"/>
      <c r="AP2221" s="79"/>
      <c r="AQ2221" s="79"/>
    </row>
    <row r="2222" spans="13:43" x14ac:dyDescent="0.25">
      <c r="M2222" s="79"/>
      <c r="N2222" s="79"/>
      <c r="O2222" s="79"/>
      <c r="P2222" s="79"/>
      <c r="Q2222" s="79"/>
      <c r="R2222" s="79"/>
      <c r="S2222" s="79"/>
      <c r="T2222" s="79"/>
      <c r="U2222" s="79"/>
      <c r="V2222" s="79"/>
      <c r="W2222" s="79"/>
      <c r="X2222" s="79"/>
      <c r="Y2222" s="79"/>
      <c r="Z2222" s="79"/>
      <c r="AA2222" s="79"/>
      <c r="AB2222" s="79"/>
      <c r="AC2222" s="79"/>
      <c r="AD2222" s="79"/>
      <c r="AE2222" s="79"/>
      <c r="AF2222" s="79"/>
      <c r="AG2222" s="79"/>
      <c r="AH2222" s="79"/>
      <c r="AI2222" s="79"/>
      <c r="AJ2222" s="79"/>
      <c r="AK2222" s="79"/>
      <c r="AL2222" s="79"/>
      <c r="AM2222" s="79"/>
      <c r="AN2222" s="79"/>
      <c r="AO2222" s="79"/>
      <c r="AP2222" s="79"/>
      <c r="AQ2222" s="79"/>
    </row>
    <row r="2223" spans="13:43" x14ac:dyDescent="0.25">
      <c r="M2223" s="79"/>
      <c r="N2223" s="79"/>
      <c r="O2223" s="79"/>
      <c r="P2223" s="79"/>
      <c r="Q2223" s="79"/>
      <c r="R2223" s="79"/>
      <c r="S2223" s="79"/>
      <c r="T2223" s="79"/>
      <c r="U2223" s="79"/>
      <c r="V2223" s="79"/>
      <c r="W2223" s="79"/>
      <c r="X2223" s="79"/>
      <c r="Y2223" s="79"/>
      <c r="Z2223" s="79"/>
      <c r="AA2223" s="79"/>
      <c r="AB2223" s="79"/>
      <c r="AC2223" s="79"/>
      <c r="AD2223" s="79"/>
      <c r="AE2223" s="79"/>
      <c r="AF2223" s="79"/>
      <c r="AG2223" s="79"/>
      <c r="AH2223" s="79"/>
      <c r="AI2223" s="79"/>
      <c r="AJ2223" s="79"/>
      <c r="AK2223" s="79"/>
      <c r="AL2223" s="79"/>
      <c r="AM2223" s="79"/>
      <c r="AN2223" s="79"/>
      <c r="AO2223" s="79"/>
      <c r="AP2223" s="79"/>
      <c r="AQ2223" s="79"/>
    </row>
    <row r="2224" spans="13:43" x14ac:dyDescent="0.25">
      <c r="M2224" s="79"/>
      <c r="N2224" s="79"/>
      <c r="O2224" s="79"/>
      <c r="P2224" s="79"/>
      <c r="Q2224" s="79"/>
      <c r="R2224" s="79"/>
      <c r="S2224" s="79"/>
      <c r="T2224" s="79"/>
      <c r="U2224" s="79"/>
      <c r="V2224" s="79"/>
      <c r="W2224" s="79"/>
      <c r="X2224" s="79"/>
      <c r="Y2224" s="79"/>
      <c r="Z2224" s="79"/>
      <c r="AA2224" s="79"/>
      <c r="AB2224" s="79"/>
      <c r="AC2224" s="79"/>
      <c r="AD2224" s="79"/>
      <c r="AE2224" s="79"/>
      <c r="AF2224" s="79"/>
      <c r="AG2224" s="79"/>
      <c r="AH2224" s="79"/>
      <c r="AI2224" s="79"/>
      <c r="AJ2224" s="79"/>
      <c r="AK2224" s="79"/>
      <c r="AL2224" s="79"/>
      <c r="AM2224" s="79"/>
      <c r="AN2224" s="79"/>
      <c r="AO2224" s="79"/>
      <c r="AP2224" s="79"/>
      <c r="AQ2224" s="79"/>
    </row>
    <row r="2225" spans="13:43" x14ac:dyDescent="0.25">
      <c r="M2225" s="79"/>
      <c r="N2225" s="79"/>
      <c r="O2225" s="79"/>
      <c r="P2225" s="79"/>
      <c r="Q2225" s="79"/>
      <c r="R2225" s="79"/>
      <c r="S2225" s="79"/>
      <c r="T2225" s="79"/>
      <c r="U2225" s="79"/>
      <c r="V2225" s="79"/>
      <c r="W2225" s="79"/>
      <c r="X2225" s="79"/>
      <c r="Y2225" s="79"/>
      <c r="Z2225" s="79"/>
      <c r="AA2225" s="79"/>
      <c r="AB2225" s="79"/>
      <c r="AC2225" s="79"/>
      <c r="AD2225" s="79"/>
      <c r="AE2225" s="79"/>
      <c r="AF2225" s="79"/>
      <c r="AG2225" s="79"/>
      <c r="AH2225" s="79"/>
      <c r="AI2225" s="79"/>
      <c r="AJ2225" s="79"/>
      <c r="AK2225" s="79"/>
      <c r="AL2225" s="79"/>
      <c r="AM2225" s="79"/>
      <c r="AN2225" s="79"/>
      <c r="AO2225" s="79"/>
      <c r="AP2225" s="79"/>
      <c r="AQ2225" s="79"/>
    </row>
    <row r="2226" spans="13:43" x14ac:dyDescent="0.25">
      <c r="M2226" s="79"/>
      <c r="N2226" s="79"/>
      <c r="O2226" s="79"/>
      <c r="P2226" s="79"/>
      <c r="Q2226" s="79"/>
      <c r="R2226" s="79"/>
      <c r="S2226" s="79"/>
      <c r="T2226" s="79"/>
      <c r="U2226" s="79"/>
      <c r="V2226" s="79"/>
      <c r="W2226" s="79"/>
      <c r="X2226" s="79"/>
      <c r="Y2226" s="79"/>
      <c r="Z2226" s="79"/>
      <c r="AA2226" s="79"/>
      <c r="AB2226" s="79"/>
      <c r="AC2226" s="79"/>
      <c r="AD2226" s="79"/>
      <c r="AE2226" s="79"/>
      <c r="AF2226" s="79"/>
      <c r="AG2226" s="79"/>
      <c r="AH2226" s="79"/>
      <c r="AI2226" s="79"/>
      <c r="AJ2226" s="79"/>
      <c r="AK2226" s="79"/>
      <c r="AL2226" s="79"/>
      <c r="AM2226" s="79"/>
      <c r="AN2226" s="79"/>
      <c r="AO2226" s="79"/>
      <c r="AP2226" s="79"/>
      <c r="AQ2226" s="79"/>
    </row>
    <row r="2227" spans="13:43" x14ac:dyDescent="0.25">
      <c r="M2227" s="79"/>
      <c r="N2227" s="79"/>
      <c r="O2227" s="79"/>
      <c r="P2227" s="79"/>
      <c r="Q2227" s="79"/>
      <c r="R2227" s="79"/>
      <c r="S2227" s="79"/>
      <c r="T2227" s="79"/>
      <c r="U2227" s="79"/>
      <c r="V2227" s="79"/>
      <c r="W2227" s="79"/>
      <c r="X2227" s="79"/>
      <c r="Y2227" s="79"/>
      <c r="Z2227" s="79"/>
      <c r="AA2227" s="79"/>
      <c r="AB2227" s="79"/>
      <c r="AC2227" s="79"/>
      <c r="AD2227" s="79"/>
      <c r="AE2227" s="79"/>
      <c r="AF2227" s="79"/>
      <c r="AG2227" s="79"/>
      <c r="AH2227" s="79"/>
      <c r="AI2227" s="79"/>
      <c r="AJ2227" s="79"/>
      <c r="AK2227" s="79"/>
      <c r="AL2227" s="79"/>
      <c r="AM2227" s="79"/>
      <c r="AN2227" s="79"/>
      <c r="AO2227" s="79"/>
      <c r="AP2227" s="79"/>
      <c r="AQ2227" s="79"/>
    </row>
    <row r="2228" spans="13:43" x14ac:dyDescent="0.25">
      <c r="M2228" s="79"/>
      <c r="N2228" s="79"/>
      <c r="O2228" s="79"/>
      <c r="P2228" s="79"/>
      <c r="Q2228" s="79"/>
      <c r="R2228" s="79"/>
      <c r="S2228" s="79"/>
      <c r="T2228" s="79"/>
      <c r="U2228" s="79"/>
      <c r="V2228" s="79"/>
      <c r="W2228" s="79"/>
      <c r="X2228" s="79"/>
      <c r="Y2228" s="79"/>
      <c r="Z2228" s="79"/>
      <c r="AA2228" s="79"/>
      <c r="AB2228" s="79"/>
      <c r="AC2228" s="79"/>
      <c r="AD2228" s="79"/>
      <c r="AE2228" s="79"/>
      <c r="AF2228" s="79"/>
      <c r="AG2228" s="79"/>
      <c r="AH2228" s="79"/>
      <c r="AI2228" s="79"/>
      <c r="AJ2228" s="79"/>
      <c r="AK2228" s="79"/>
      <c r="AL2228" s="79"/>
      <c r="AM2228" s="79"/>
      <c r="AN2228" s="79"/>
      <c r="AO2228" s="79"/>
      <c r="AP2228" s="79"/>
      <c r="AQ2228" s="79"/>
    </row>
    <row r="2229" spans="13:43" x14ac:dyDescent="0.25">
      <c r="M2229" s="79"/>
      <c r="N2229" s="79"/>
      <c r="O2229" s="79"/>
      <c r="P2229" s="79"/>
      <c r="Q2229" s="79"/>
      <c r="R2229" s="79"/>
      <c r="S2229" s="79"/>
      <c r="T2229" s="79"/>
      <c r="U2229" s="79"/>
      <c r="V2229" s="79"/>
      <c r="W2229" s="79"/>
      <c r="X2229" s="79"/>
      <c r="Y2229" s="79"/>
      <c r="Z2229" s="79"/>
      <c r="AA2229" s="79"/>
      <c r="AB2229" s="79"/>
      <c r="AC2229" s="79"/>
      <c r="AD2229" s="79"/>
      <c r="AE2229" s="79"/>
      <c r="AF2229" s="79"/>
      <c r="AG2229" s="79"/>
      <c r="AH2229" s="79"/>
      <c r="AI2229" s="79"/>
      <c r="AJ2229" s="79"/>
      <c r="AK2229" s="79"/>
      <c r="AL2229" s="79"/>
      <c r="AM2229" s="79"/>
      <c r="AN2229" s="79"/>
      <c r="AO2229" s="79"/>
      <c r="AP2229" s="79"/>
      <c r="AQ2229" s="79"/>
    </row>
    <row r="2230" spans="13:43" x14ac:dyDescent="0.25">
      <c r="M2230" s="79"/>
      <c r="N2230" s="79"/>
      <c r="O2230" s="79"/>
      <c r="P2230" s="79"/>
      <c r="Q2230" s="79"/>
      <c r="R2230" s="79"/>
      <c r="S2230" s="79"/>
      <c r="T2230" s="79"/>
      <c r="U2230" s="79"/>
      <c r="V2230" s="79"/>
      <c r="W2230" s="79"/>
      <c r="X2230" s="79"/>
      <c r="Y2230" s="79"/>
      <c r="Z2230" s="79"/>
      <c r="AA2230" s="79"/>
      <c r="AB2230" s="79"/>
      <c r="AC2230" s="79"/>
      <c r="AD2230" s="79"/>
      <c r="AE2230" s="79"/>
      <c r="AF2230" s="79"/>
      <c r="AG2230" s="79"/>
      <c r="AH2230" s="79"/>
      <c r="AI2230" s="79"/>
      <c r="AJ2230" s="79"/>
      <c r="AK2230" s="79"/>
      <c r="AL2230" s="79"/>
      <c r="AM2230" s="79"/>
      <c r="AN2230" s="79"/>
      <c r="AO2230" s="79"/>
      <c r="AP2230" s="79"/>
      <c r="AQ2230" s="79"/>
    </row>
    <row r="2231" spans="13:43" x14ac:dyDescent="0.25">
      <c r="M2231" s="79"/>
      <c r="N2231" s="79"/>
      <c r="O2231" s="79"/>
      <c r="P2231" s="79"/>
      <c r="Q2231" s="79"/>
      <c r="R2231" s="79"/>
      <c r="S2231" s="79"/>
      <c r="T2231" s="79"/>
      <c r="U2231" s="79"/>
      <c r="V2231" s="79"/>
      <c r="W2231" s="79"/>
      <c r="X2231" s="79"/>
      <c r="Y2231" s="79"/>
      <c r="Z2231" s="79"/>
      <c r="AA2231" s="79"/>
      <c r="AB2231" s="79"/>
      <c r="AC2231" s="79"/>
      <c r="AD2231" s="79"/>
      <c r="AE2231" s="79"/>
      <c r="AF2231" s="79"/>
      <c r="AG2231" s="79"/>
      <c r="AH2231" s="79"/>
      <c r="AI2231" s="79"/>
      <c r="AJ2231" s="79"/>
      <c r="AK2231" s="79"/>
      <c r="AL2231" s="79"/>
      <c r="AM2231" s="79"/>
      <c r="AN2231" s="79"/>
      <c r="AO2231" s="79"/>
      <c r="AP2231" s="79"/>
      <c r="AQ2231" s="79"/>
    </row>
    <row r="2232" spans="13:43" x14ac:dyDescent="0.25">
      <c r="M2232" s="79"/>
      <c r="N2232" s="79"/>
      <c r="O2232" s="79"/>
      <c r="P2232" s="79"/>
      <c r="Q2232" s="79"/>
      <c r="R2232" s="79"/>
      <c r="S2232" s="79"/>
      <c r="T2232" s="79"/>
      <c r="U2232" s="79"/>
      <c r="V2232" s="79"/>
      <c r="W2232" s="79"/>
      <c r="X2232" s="79"/>
      <c r="Y2232" s="79"/>
      <c r="Z2232" s="79"/>
      <c r="AA2232" s="79"/>
      <c r="AB2232" s="79"/>
      <c r="AC2232" s="79"/>
      <c r="AD2232" s="79"/>
      <c r="AE2232" s="79"/>
      <c r="AF2232" s="79"/>
      <c r="AG2232" s="79"/>
      <c r="AH2232" s="79"/>
      <c r="AI2232" s="79"/>
      <c r="AJ2232" s="79"/>
      <c r="AK2232" s="79"/>
      <c r="AL2232" s="79"/>
      <c r="AM2232" s="79"/>
      <c r="AN2232" s="79"/>
      <c r="AO2232" s="79"/>
      <c r="AP2232" s="79"/>
      <c r="AQ2232" s="79"/>
    </row>
    <row r="2233" spans="13:43" x14ac:dyDescent="0.25">
      <c r="M2233" s="79"/>
      <c r="N2233" s="79"/>
      <c r="O2233" s="79"/>
      <c r="P2233" s="79"/>
      <c r="Q2233" s="79"/>
      <c r="R2233" s="79"/>
      <c r="S2233" s="79"/>
      <c r="T2233" s="79"/>
      <c r="U2233" s="79"/>
      <c r="V2233" s="79"/>
      <c r="W2233" s="79"/>
      <c r="X2233" s="79"/>
      <c r="Y2233" s="79"/>
      <c r="Z2233" s="79"/>
      <c r="AA2233" s="79"/>
      <c r="AB2233" s="79"/>
      <c r="AC2233" s="79"/>
      <c r="AD2233" s="79"/>
      <c r="AE2233" s="79"/>
      <c r="AF2233" s="79"/>
      <c r="AG2233" s="79"/>
      <c r="AH2233" s="79"/>
      <c r="AI2233" s="79"/>
      <c r="AJ2233" s="79"/>
      <c r="AK2233" s="79"/>
      <c r="AL2233" s="79"/>
      <c r="AM2233" s="79"/>
      <c r="AN2233" s="79"/>
      <c r="AO2233" s="79"/>
      <c r="AP2233" s="79"/>
      <c r="AQ2233" s="79"/>
    </row>
    <row r="2234" spans="13:43" x14ac:dyDescent="0.25">
      <c r="M2234" s="79"/>
      <c r="N2234" s="79"/>
      <c r="O2234" s="79"/>
      <c r="P2234" s="79"/>
      <c r="Q2234" s="79"/>
      <c r="R2234" s="79"/>
      <c r="S2234" s="79"/>
      <c r="T2234" s="79"/>
      <c r="U2234" s="79"/>
      <c r="V2234" s="79"/>
      <c r="W2234" s="79"/>
      <c r="X2234" s="79"/>
      <c r="Y2234" s="79"/>
      <c r="Z2234" s="79"/>
      <c r="AA2234" s="79"/>
      <c r="AB2234" s="79"/>
      <c r="AC2234" s="79"/>
      <c r="AD2234" s="79"/>
      <c r="AE2234" s="79"/>
      <c r="AF2234" s="79"/>
      <c r="AG2234" s="79"/>
      <c r="AH2234" s="79"/>
      <c r="AI2234" s="79"/>
      <c r="AJ2234" s="79"/>
      <c r="AK2234" s="79"/>
      <c r="AL2234" s="79"/>
      <c r="AM2234" s="79"/>
      <c r="AN2234" s="79"/>
      <c r="AO2234" s="79"/>
      <c r="AP2234" s="79"/>
      <c r="AQ2234" s="79"/>
    </row>
    <row r="2235" spans="13:43" x14ac:dyDescent="0.25">
      <c r="M2235" s="79"/>
      <c r="N2235" s="79"/>
      <c r="O2235" s="79"/>
      <c r="P2235" s="79"/>
      <c r="Q2235" s="79"/>
      <c r="R2235" s="79"/>
      <c r="S2235" s="79"/>
      <c r="T2235" s="79"/>
      <c r="U2235" s="79"/>
      <c r="V2235" s="79"/>
      <c r="W2235" s="79"/>
      <c r="X2235" s="79"/>
      <c r="Y2235" s="79"/>
      <c r="Z2235" s="79"/>
      <c r="AA2235" s="79"/>
      <c r="AB2235" s="79"/>
      <c r="AC2235" s="79"/>
      <c r="AD2235" s="79"/>
      <c r="AE2235" s="79"/>
      <c r="AF2235" s="79"/>
      <c r="AG2235" s="79"/>
      <c r="AH2235" s="79"/>
      <c r="AI2235" s="79"/>
      <c r="AJ2235" s="79"/>
      <c r="AK2235" s="79"/>
      <c r="AL2235" s="79"/>
      <c r="AM2235" s="79"/>
      <c r="AN2235" s="79"/>
      <c r="AO2235" s="79"/>
      <c r="AP2235" s="79"/>
      <c r="AQ2235" s="79"/>
    </row>
    <row r="2236" spans="13:43" x14ac:dyDescent="0.25">
      <c r="M2236" s="79"/>
      <c r="N2236" s="79"/>
      <c r="O2236" s="79"/>
      <c r="P2236" s="79"/>
      <c r="Q2236" s="79"/>
      <c r="R2236" s="79"/>
      <c r="S2236" s="79"/>
      <c r="T2236" s="79"/>
      <c r="U2236" s="79"/>
      <c r="V2236" s="79"/>
      <c r="W2236" s="79"/>
      <c r="X2236" s="79"/>
      <c r="Y2236" s="79"/>
      <c r="Z2236" s="79"/>
      <c r="AA2236" s="79"/>
      <c r="AB2236" s="79"/>
      <c r="AC2236" s="79"/>
      <c r="AD2236" s="79"/>
      <c r="AE2236" s="79"/>
      <c r="AF2236" s="79"/>
      <c r="AG2236" s="79"/>
      <c r="AH2236" s="79"/>
      <c r="AI2236" s="79"/>
      <c r="AJ2236" s="79"/>
      <c r="AK2236" s="79"/>
      <c r="AL2236" s="79"/>
      <c r="AM2236" s="79"/>
      <c r="AN2236" s="79"/>
      <c r="AO2236" s="79"/>
      <c r="AP2236" s="79"/>
      <c r="AQ2236" s="79"/>
    </row>
    <row r="2237" spans="13:43" x14ac:dyDescent="0.25">
      <c r="M2237" s="79"/>
      <c r="N2237" s="79"/>
      <c r="O2237" s="79"/>
      <c r="P2237" s="79"/>
      <c r="Q2237" s="79"/>
      <c r="R2237" s="79"/>
      <c r="S2237" s="79"/>
      <c r="T2237" s="79"/>
      <c r="U2237" s="79"/>
      <c r="V2237" s="79"/>
      <c r="W2237" s="79"/>
      <c r="X2237" s="79"/>
      <c r="Y2237" s="79"/>
      <c r="Z2237" s="79"/>
      <c r="AA2237" s="79"/>
      <c r="AB2237" s="79"/>
      <c r="AC2237" s="79"/>
      <c r="AD2237" s="79"/>
      <c r="AE2237" s="79"/>
      <c r="AF2237" s="79"/>
      <c r="AG2237" s="79"/>
      <c r="AH2237" s="79"/>
      <c r="AI2237" s="79"/>
      <c r="AJ2237" s="79"/>
      <c r="AK2237" s="79"/>
      <c r="AL2237" s="79"/>
      <c r="AM2237" s="79"/>
      <c r="AN2237" s="79"/>
      <c r="AO2237" s="79"/>
      <c r="AP2237" s="79"/>
      <c r="AQ2237" s="79"/>
    </row>
    <row r="2238" spans="13:43" x14ac:dyDescent="0.25">
      <c r="M2238" s="79"/>
      <c r="N2238" s="79"/>
      <c r="O2238" s="79"/>
      <c r="P2238" s="79"/>
      <c r="Q2238" s="79"/>
      <c r="R2238" s="79"/>
      <c r="S2238" s="79"/>
      <c r="T2238" s="79"/>
      <c r="U2238" s="79"/>
      <c r="V2238" s="79"/>
      <c r="W2238" s="79"/>
      <c r="X2238" s="79"/>
      <c r="Y2238" s="79"/>
      <c r="Z2238" s="79"/>
      <c r="AA2238" s="79"/>
      <c r="AB2238" s="79"/>
      <c r="AC2238" s="79"/>
      <c r="AD2238" s="79"/>
      <c r="AE2238" s="79"/>
      <c r="AF2238" s="79"/>
      <c r="AG2238" s="79"/>
      <c r="AH2238" s="79"/>
      <c r="AI2238" s="79"/>
      <c r="AJ2238" s="79"/>
      <c r="AK2238" s="79"/>
      <c r="AL2238" s="79"/>
      <c r="AM2238" s="79"/>
      <c r="AN2238" s="79"/>
      <c r="AO2238" s="79"/>
      <c r="AP2238" s="79"/>
      <c r="AQ2238" s="79"/>
    </row>
    <row r="2239" spans="13:43" x14ac:dyDescent="0.25">
      <c r="M2239" s="79"/>
      <c r="N2239" s="79"/>
      <c r="O2239" s="79"/>
      <c r="P2239" s="79"/>
      <c r="Q2239" s="79"/>
      <c r="R2239" s="79"/>
      <c r="S2239" s="79"/>
      <c r="T2239" s="79"/>
      <c r="U2239" s="79"/>
      <c r="V2239" s="79"/>
      <c r="W2239" s="79"/>
      <c r="X2239" s="79"/>
      <c r="Y2239" s="79"/>
      <c r="Z2239" s="79"/>
      <c r="AA2239" s="79"/>
      <c r="AB2239" s="79"/>
      <c r="AC2239" s="79"/>
      <c r="AD2239" s="79"/>
      <c r="AE2239" s="79"/>
      <c r="AF2239" s="79"/>
      <c r="AG2239" s="79"/>
      <c r="AH2239" s="79"/>
      <c r="AI2239" s="79"/>
      <c r="AJ2239" s="79"/>
      <c r="AK2239" s="79"/>
      <c r="AL2239" s="79"/>
      <c r="AM2239" s="79"/>
      <c r="AN2239" s="79"/>
      <c r="AO2239" s="79"/>
      <c r="AP2239" s="79"/>
      <c r="AQ2239" s="79"/>
    </row>
    <row r="2240" spans="13:43" x14ac:dyDescent="0.25">
      <c r="M2240" s="79"/>
      <c r="N2240" s="79"/>
      <c r="O2240" s="79"/>
      <c r="P2240" s="79"/>
      <c r="Q2240" s="79"/>
      <c r="R2240" s="79"/>
      <c r="S2240" s="79"/>
      <c r="T2240" s="79"/>
      <c r="U2240" s="79"/>
      <c r="V2240" s="79"/>
      <c r="W2240" s="79"/>
      <c r="X2240" s="79"/>
      <c r="Y2240" s="79"/>
      <c r="Z2240" s="79"/>
      <c r="AA2240" s="79"/>
      <c r="AB2240" s="79"/>
      <c r="AC2240" s="79"/>
      <c r="AD2240" s="79"/>
      <c r="AE2240" s="79"/>
      <c r="AF2240" s="79"/>
      <c r="AG2240" s="79"/>
      <c r="AH2240" s="79"/>
      <c r="AI2240" s="79"/>
      <c r="AJ2240" s="79"/>
      <c r="AK2240" s="79"/>
      <c r="AL2240" s="79"/>
      <c r="AM2240" s="79"/>
      <c r="AN2240" s="79"/>
      <c r="AO2240" s="79"/>
      <c r="AP2240" s="79"/>
      <c r="AQ2240" s="79"/>
    </row>
    <row r="2241" spans="13:43" x14ac:dyDescent="0.25">
      <c r="M2241" s="79"/>
      <c r="N2241" s="79"/>
      <c r="O2241" s="79"/>
      <c r="P2241" s="79"/>
      <c r="Q2241" s="79"/>
      <c r="R2241" s="79"/>
      <c r="S2241" s="79"/>
      <c r="T2241" s="79"/>
      <c r="U2241" s="79"/>
      <c r="V2241" s="79"/>
      <c r="W2241" s="79"/>
      <c r="X2241" s="79"/>
      <c r="Y2241" s="79"/>
      <c r="Z2241" s="79"/>
      <c r="AA2241" s="79"/>
      <c r="AB2241" s="79"/>
      <c r="AC2241" s="79"/>
      <c r="AD2241" s="79"/>
      <c r="AE2241" s="79"/>
      <c r="AF2241" s="79"/>
      <c r="AG2241" s="79"/>
      <c r="AH2241" s="79"/>
      <c r="AI2241" s="79"/>
      <c r="AJ2241" s="79"/>
      <c r="AK2241" s="79"/>
      <c r="AL2241" s="79"/>
      <c r="AM2241" s="79"/>
      <c r="AN2241" s="79"/>
      <c r="AO2241" s="79"/>
      <c r="AP2241" s="79"/>
      <c r="AQ2241" s="79"/>
    </row>
    <row r="2242" spans="13:43" x14ac:dyDescent="0.25">
      <c r="M2242" s="79"/>
      <c r="N2242" s="79"/>
      <c r="O2242" s="79"/>
      <c r="P2242" s="79"/>
      <c r="Q2242" s="79"/>
      <c r="R2242" s="79"/>
      <c r="S2242" s="79"/>
      <c r="T2242" s="79"/>
      <c r="U2242" s="79"/>
      <c r="V2242" s="79"/>
      <c r="W2242" s="79"/>
      <c r="X2242" s="79"/>
      <c r="Y2242" s="79"/>
      <c r="Z2242" s="79"/>
      <c r="AA2242" s="79"/>
      <c r="AB2242" s="79"/>
      <c r="AC2242" s="79"/>
      <c r="AD2242" s="79"/>
      <c r="AE2242" s="79"/>
      <c r="AF2242" s="79"/>
      <c r="AG2242" s="79"/>
      <c r="AH2242" s="79"/>
      <c r="AI2242" s="79"/>
      <c r="AJ2242" s="79"/>
      <c r="AK2242" s="79"/>
      <c r="AL2242" s="79"/>
      <c r="AM2242" s="79"/>
      <c r="AN2242" s="79"/>
      <c r="AO2242" s="79"/>
      <c r="AP2242" s="79"/>
      <c r="AQ2242" s="79"/>
    </row>
    <row r="2243" spans="13:43" x14ac:dyDescent="0.25">
      <c r="M2243" s="79"/>
      <c r="N2243" s="79"/>
      <c r="O2243" s="79"/>
      <c r="P2243" s="79"/>
      <c r="Q2243" s="79"/>
      <c r="R2243" s="79"/>
      <c r="S2243" s="79"/>
      <c r="T2243" s="79"/>
      <c r="U2243" s="79"/>
      <c r="V2243" s="79"/>
      <c r="W2243" s="79"/>
      <c r="X2243" s="79"/>
      <c r="Y2243" s="79"/>
      <c r="Z2243" s="79"/>
      <c r="AA2243" s="79"/>
      <c r="AB2243" s="79"/>
      <c r="AC2243" s="79"/>
      <c r="AD2243" s="79"/>
      <c r="AE2243" s="79"/>
      <c r="AF2243" s="79"/>
      <c r="AG2243" s="79"/>
      <c r="AH2243" s="79"/>
      <c r="AI2243" s="79"/>
      <c r="AJ2243" s="79"/>
      <c r="AK2243" s="79"/>
      <c r="AL2243" s="79"/>
      <c r="AM2243" s="79"/>
      <c r="AN2243" s="79"/>
      <c r="AO2243" s="79"/>
      <c r="AP2243" s="79"/>
      <c r="AQ2243" s="79"/>
    </row>
    <row r="2244" spans="13:43" x14ac:dyDescent="0.25">
      <c r="M2244" s="79"/>
      <c r="N2244" s="79"/>
      <c r="O2244" s="79"/>
      <c r="P2244" s="79"/>
      <c r="Q2244" s="79"/>
      <c r="R2244" s="79"/>
      <c r="S2244" s="79"/>
      <c r="T2244" s="79"/>
      <c r="U2244" s="79"/>
      <c r="V2244" s="79"/>
      <c r="W2244" s="79"/>
      <c r="X2244" s="79"/>
      <c r="Y2244" s="79"/>
      <c r="Z2244" s="79"/>
      <c r="AA2244" s="79"/>
      <c r="AB2244" s="79"/>
      <c r="AC2244" s="79"/>
      <c r="AD2244" s="79"/>
      <c r="AE2244" s="79"/>
      <c r="AF2244" s="79"/>
      <c r="AG2244" s="79"/>
      <c r="AH2244" s="79"/>
      <c r="AI2244" s="79"/>
      <c r="AJ2244" s="79"/>
      <c r="AK2244" s="79"/>
      <c r="AL2244" s="79"/>
      <c r="AM2244" s="79"/>
      <c r="AN2244" s="79"/>
      <c r="AO2244" s="79"/>
      <c r="AP2244" s="79"/>
      <c r="AQ2244" s="79"/>
    </row>
    <row r="2245" spans="13:43" x14ac:dyDescent="0.25">
      <c r="M2245" s="79"/>
      <c r="N2245" s="79"/>
      <c r="O2245" s="79"/>
      <c r="P2245" s="79"/>
      <c r="Q2245" s="79"/>
      <c r="R2245" s="79"/>
      <c r="S2245" s="79"/>
      <c r="T2245" s="79"/>
      <c r="U2245" s="79"/>
      <c r="V2245" s="79"/>
      <c r="W2245" s="79"/>
      <c r="X2245" s="79"/>
      <c r="Y2245" s="79"/>
      <c r="Z2245" s="79"/>
      <c r="AA2245" s="79"/>
      <c r="AB2245" s="79"/>
      <c r="AC2245" s="79"/>
      <c r="AD2245" s="79"/>
      <c r="AE2245" s="79"/>
      <c r="AF2245" s="79"/>
      <c r="AG2245" s="79"/>
      <c r="AH2245" s="79"/>
      <c r="AI2245" s="79"/>
      <c r="AJ2245" s="79"/>
      <c r="AK2245" s="79"/>
      <c r="AL2245" s="79"/>
      <c r="AM2245" s="79"/>
      <c r="AN2245" s="79"/>
      <c r="AO2245" s="79"/>
      <c r="AP2245" s="79"/>
      <c r="AQ2245" s="79"/>
    </row>
    <row r="2246" spans="13:43" x14ac:dyDescent="0.25">
      <c r="M2246" s="79"/>
      <c r="N2246" s="79"/>
      <c r="O2246" s="79"/>
      <c r="P2246" s="79"/>
      <c r="Q2246" s="79"/>
      <c r="R2246" s="79"/>
      <c r="S2246" s="79"/>
      <c r="T2246" s="79"/>
      <c r="U2246" s="79"/>
      <c r="V2246" s="79"/>
      <c r="W2246" s="79"/>
      <c r="X2246" s="79"/>
      <c r="Y2246" s="79"/>
      <c r="Z2246" s="79"/>
      <c r="AA2246" s="79"/>
      <c r="AB2246" s="79"/>
      <c r="AC2246" s="79"/>
      <c r="AD2246" s="79"/>
      <c r="AE2246" s="79"/>
      <c r="AF2246" s="79"/>
      <c r="AG2246" s="79"/>
      <c r="AH2246" s="79"/>
      <c r="AI2246" s="79"/>
      <c r="AJ2246" s="79"/>
      <c r="AK2246" s="79"/>
      <c r="AL2246" s="79"/>
      <c r="AM2246" s="79"/>
      <c r="AN2246" s="79"/>
      <c r="AO2246" s="79"/>
      <c r="AP2246" s="79"/>
      <c r="AQ2246" s="79"/>
    </row>
    <row r="2247" spans="13:43" x14ac:dyDescent="0.25">
      <c r="M2247" s="79"/>
      <c r="N2247" s="79"/>
      <c r="O2247" s="79"/>
      <c r="P2247" s="79"/>
      <c r="Q2247" s="79"/>
      <c r="R2247" s="79"/>
      <c r="S2247" s="79"/>
      <c r="T2247" s="79"/>
      <c r="U2247" s="79"/>
      <c r="V2247" s="79"/>
      <c r="W2247" s="79"/>
      <c r="X2247" s="79"/>
      <c r="Y2247" s="79"/>
      <c r="Z2247" s="79"/>
      <c r="AA2247" s="79"/>
      <c r="AB2247" s="79"/>
      <c r="AC2247" s="79"/>
      <c r="AD2247" s="79"/>
      <c r="AE2247" s="79"/>
      <c r="AF2247" s="79"/>
      <c r="AG2247" s="79"/>
      <c r="AH2247" s="79"/>
      <c r="AI2247" s="79"/>
      <c r="AJ2247" s="79"/>
      <c r="AK2247" s="79"/>
      <c r="AL2247" s="79"/>
      <c r="AM2247" s="79"/>
      <c r="AN2247" s="79"/>
      <c r="AO2247" s="79"/>
      <c r="AP2247" s="79"/>
      <c r="AQ2247" s="79"/>
    </row>
    <row r="2248" spans="13:43" x14ac:dyDescent="0.25">
      <c r="M2248" s="79"/>
      <c r="N2248" s="79"/>
      <c r="O2248" s="79"/>
      <c r="P2248" s="79"/>
      <c r="Q2248" s="79"/>
      <c r="R2248" s="79"/>
      <c r="S2248" s="79"/>
      <c r="T2248" s="79"/>
      <c r="U2248" s="79"/>
      <c r="V2248" s="79"/>
      <c r="W2248" s="79"/>
      <c r="X2248" s="79"/>
      <c r="Y2248" s="79"/>
      <c r="Z2248" s="79"/>
      <c r="AA2248" s="79"/>
      <c r="AB2248" s="79"/>
      <c r="AC2248" s="79"/>
      <c r="AD2248" s="79"/>
      <c r="AE2248" s="79"/>
      <c r="AF2248" s="79"/>
      <c r="AG2248" s="79"/>
      <c r="AH2248" s="79"/>
      <c r="AI2248" s="79"/>
      <c r="AJ2248" s="79"/>
      <c r="AK2248" s="79"/>
      <c r="AL2248" s="79"/>
      <c r="AM2248" s="79"/>
      <c r="AN2248" s="79"/>
      <c r="AO2248" s="79"/>
      <c r="AP2248" s="79"/>
      <c r="AQ2248" s="79"/>
    </row>
    <row r="2249" spans="13:43" x14ac:dyDescent="0.25">
      <c r="M2249" s="79"/>
      <c r="N2249" s="79"/>
      <c r="O2249" s="79"/>
      <c r="P2249" s="79"/>
      <c r="Q2249" s="79"/>
      <c r="R2249" s="79"/>
      <c r="S2249" s="79"/>
      <c r="T2249" s="79"/>
      <c r="U2249" s="79"/>
      <c r="V2249" s="79"/>
      <c r="W2249" s="79"/>
      <c r="X2249" s="79"/>
      <c r="Y2249" s="79"/>
      <c r="Z2249" s="79"/>
      <c r="AA2249" s="79"/>
      <c r="AB2249" s="79"/>
      <c r="AC2249" s="79"/>
      <c r="AD2249" s="79"/>
      <c r="AE2249" s="79"/>
      <c r="AF2249" s="79"/>
      <c r="AG2249" s="79"/>
      <c r="AH2249" s="79"/>
      <c r="AI2249" s="79"/>
      <c r="AJ2249" s="79"/>
      <c r="AK2249" s="79"/>
      <c r="AL2249" s="79"/>
      <c r="AM2249" s="79"/>
      <c r="AN2249" s="79"/>
      <c r="AO2249" s="79"/>
      <c r="AP2249" s="79"/>
      <c r="AQ2249" s="79"/>
    </row>
    <row r="2250" spans="13:43" x14ac:dyDescent="0.25">
      <c r="M2250" s="79"/>
      <c r="N2250" s="79"/>
      <c r="O2250" s="79"/>
      <c r="P2250" s="79"/>
      <c r="Q2250" s="79"/>
      <c r="R2250" s="79"/>
      <c r="S2250" s="79"/>
      <c r="T2250" s="79"/>
      <c r="U2250" s="79"/>
      <c r="V2250" s="79"/>
      <c r="W2250" s="79"/>
      <c r="X2250" s="79"/>
      <c r="Y2250" s="79"/>
      <c r="Z2250" s="79"/>
      <c r="AA2250" s="79"/>
      <c r="AB2250" s="79"/>
      <c r="AC2250" s="79"/>
      <c r="AD2250" s="79"/>
      <c r="AE2250" s="79"/>
      <c r="AF2250" s="79"/>
      <c r="AG2250" s="79"/>
      <c r="AH2250" s="79"/>
      <c r="AI2250" s="79"/>
      <c r="AJ2250" s="79"/>
      <c r="AK2250" s="79"/>
      <c r="AL2250" s="79"/>
      <c r="AM2250" s="79"/>
      <c r="AN2250" s="79"/>
      <c r="AO2250" s="79"/>
      <c r="AP2250" s="79"/>
      <c r="AQ2250" s="79"/>
    </row>
    <row r="2251" spans="13:43" x14ac:dyDescent="0.25">
      <c r="M2251" s="79"/>
      <c r="N2251" s="79"/>
      <c r="O2251" s="79"/>
      <c r="P2251" s="79"/>
      <c r="Q2251" s="79"/>
      <c r="R2251" s="79"/>
      <c r="S2251" s="79"/>
      <c r="T2251" s="79"/>
      <c r="U2251" s="79"/>
      <c r="V2251" s="79"/>
      <c r="W2251" s="79"/>
      <c r="X2251" s="79"/>
      <c r="Y2251" s="79"/>
      <c r="Z2251" s="79"/>
      <c r="AA2251" s="79"/>
      <c r="AB2251" s="79"/>
      <c r="AC2251" s="79"/>
      <c r="AD2251" s="79"/>
      <c r="AE2251" s="79"/>
      <c r="AF2251" s="79"/>
      <c r="AG2251" s="79"/>
      <c r="AH2251" s="79"/>
      <c r="AI2251" s="79"/>
      <c r="AJ2251" s="79"/>
      <c r="AK2251" s="79"/>
      <c r="AL2251" s="79"/>
      <c r="AM2251" s="79"/>
      <c r="AN2251" s="79"/>
      <c r="AO2251" s="79"/>
      <c r="AP2251" s="79"/>
      <c r="AQ2251" s="79"/>
    </row>
    <row r="2252" spans="13:43" x14ac:dyDescent="0.25">
      <c r="M2252" s="79"/>
      <c r="N2252" s="79"/>
      <c r="O2252" s="79"/>
      <c r="P2252" s="79"/>
      <c r="Q2252" s="79"/>
      <c r="R2252" s="79"/>
      <c r="S2252" s="79"/>
      <c r="T2252" s="79"/>
      <c r="U2252" s="79"/>
      <c r="V2252" s="79"/>
      <c r="W2252" s="79"/>
      <c r="X2252" s="79"/>
      <c r="Y2252" s="79"/>
      <c r="Z2252" s="79"/>
      <c r="AA2252" s="79"/>
      <c r="AB2252" s="79"/>
      <c r="AC2252" s="79"/>
      <c r="AD2252" s="79"/>
      <c r="AE2252" s="79"/>
      <c r="AF2252" s="79"/>
      <c r="AG2252" s="79"/>
      <c r="AH2252" s="79"/>
      <c r="AI2252" s="79"/>
      <c r="AJ2252" s="79"/>
      <c r="AK2252" s="79"/>
      <c r="AL2252" s="79"/>
      <c r="AM2252" s="79"/>
      <c r="AN2252" s="79"/>
      <c r="AO2252" s="79"/>
      <c r="AP2252" s="79"/>
      <c r="AQ2252" s="79"/>
    </row>
    <row r="2253" spans="13:43" x14ac:dyDescent="0.25">
      <c r="M2253" s="79"/>
      <c r="N2253" s="79"/>
      <c r="O2253" s="79"/>
      <c r="P2253" s="79"/>
      <c r="Q2253" s="79"/>
      <c r="R2253" s="79"/>
      <c r="S2253" s="79"/>
      <c r="T2253" s="79"/>
      <c r="U2253" s="79"/>
      <c r="V2253" s="79"/>
      <c r="W2253" s="79"/>
      <c r="X2253" s="79"/>
      <c r="Y2253" s="79"/>
      <c r="Z2253" s="79"/>
      <c r="AA2253" s="79"/>
      <c r="AB2253" s="79"/>
      <c r="AC2253" s="79"/>
      <c r="AD2253" s="79"/>
      <c r="AE2253" s="79"/>
      <c r="AF2253" s="79"/>
      <c r="AG2253" s="79"/>
      <c r="AH2253" s="79"/>
      <c r="AI2253" s="79"/>
      <c r="AJ2253" s="79"/>
      <c r="AK2253" s="79"/>
      <c r="AL2253" s="79"/>
      <c r="AM2253" s="79"/>
      <c r="AN2253" s="79"/>
      <c r="AO2253" s="79"/>
      <c r="AP2253" s="79"/>
      <c r="AQ2253" s="79"/>
    </row>
    <row r="2254" spans="13:43" x14ac:dyDescent="0.25">
      <c r="M2254" s="79"/>
      <c r="N2254" s="79"/>
      <c r="O2254" s="79"/>
      <c r="P2254" s="79"/>
      <c r="Q2254" s="79"/>
      <c r="R2254" s="79"/>
      <c r="S2254" s="79"/>
      <c r="T2254" s="79"/>
      <c r="U2254" s="79"/>
      <c r="V2254" s="79"/>
      <c r="W2254" s="79"/>
      <c r="X2254" s="79"/>
      <c r="Y2254" s="79"/>
      <c r="Z2254" s="79"/>
      <c r="AA2254" s="79"/>
      <c r="AB2254" s="79"/>
      <c r="AC2254" s="79"/>
      <c r="AD2254" s="79"/>
      <c r="AE2254" s="79"/>
      <c r="AF2254" s="79"/>
      <c r="AG2254" s="79"/>
      <c r="AH2254" s="79"/>
      <c r="AI2254" s="79"/>
      <c r="AJ2254" s="79"/>
      <c r="AK2254" s="79"/>
      <c r="AL2254" s="79"/>
      <c r="AM2254" s="79"/>
      <c r="AN2254" s="79"/>
      <c r="AO2254" s="79"/>
      <c r="AP2254" s="79"/>
      <c r="AQ2254" s="79"/>
    </row>
    <row r="2255" spans="13:43" x14ac:dyDescent="0.25">
      <c r="M2255" s="79"/>
      <c r="N2255" s="79"/>
      <c r="O2255" s="79"/>
      <c r="P2255" s="79"/>
      <c r="Q2255" s="79"/>
      <c r="R2255" s="79"/>
      <c r="S2255" s="79"/>
      <c r="T2255" s="79"/>
      <c r="U2255" s="79"/>
      <c r="V2255" s="79"/>
      <c r="W2255" s="79"/>
      <c r="X2255" s="79"/>
      <c r="Y2255" s="79"/>
      <c r="Z2255" s="79"/>
      <c r="AA2255" s="79"/>
      <c r="AB2255" s="79"/>
      <c r="AC2255" s="79"/>
      <c r="AD2255" s="79"/>
      <c r="AE2255" s="79"/>
      <c r="AF2255" s="79"/>
      <c r="AG2255" s="79"/>
      <c r="AH2255" s="79"/>
      <c r="AI2255" s="79"/>
      <c r="AJ2255" s="79"/>
      <c r="AK2255" s="79"/>
      <c r="AL2255" s="79"/>
      <c r="AM2255" s="79"/>
      <c r="AN2255" s="79"/>
      <c r="AO2255" s="79"/>
      <c r="AP2255" s="79"/>
      <c r="AQ2255" s="79"/>
    </row>
    <row r="2256" spans="13:43" x14ac:dyDescent="0.25">
      <c r="M2256" s="79"/>
      <c r="N2256" s="79"/>
      <c r="O2256" s="79"/>
      <c r="P2256" s="79"/>
      <c r="Q2256" s="79"/>
      <c r="R2256" s="79"/>
      <c r="S2256" s="79"/>
      <c r="T2256" s="79"/>
      <c r="U2256" s="79"/>
      <c r="V2256" s="79"/>
      <c r="W2256" s="79"/>
      <c r="X2256" s="79"/>
      <c r="Y2256" s="79"/>
      <c r="Z2256" s="79"/>
      <c r="AA2256" s="79"/>
      <c r="AB2256" s="79"/>
      <c r="AC2256" s="79"/>
      <c r="AD2256" s="79"/>
      <c r="AE2256" s="79"/>
      <c r="AF2256" s="79"/>
      <c r="AG2256" s="79"/>
      <c r="AH2256" s="79"/>
      <c r="AI2256" s="79"/>
      <c r="AJ2256" s="79"/>
      <c r="AK2256" s="79"/>
      <c r="AL2256" s="79"/>
      <c r="AM2256" s="79"/>
      <c r="AN2256" s="79"/>
      <c r="AO2256" s="79"/>
      <c r="AP2256" s="79"/>
      <c r="AQ2256" s="79"/>
    </row>
    <row r="2257" spans="13:43" x14ac:dyDescent="0.25">
      <c r="M2257" s="79"/>
      <c r="N2257" s="79"/>
      <c r="O2257" s="79"/>
      <c r="P2257" s="79"/>
      <c r="Q2257" s="79"/>
      <c r="R2257" s="79"/>
      <c r="S2257" s="79"/>
      <c r="T2257" s="79"/>
      <c r="U2257" s="79"/>
      <c r="V2257" s="79"/>
      <c r="W2257" s="79"/>
      <c r="X2257" s="79"/>
      <c r="Y2257" s="79"/>
      <c r="Z2257" s="79"/>
      <c r="AA2257" s="79"/>
      <c r="AB2257" s="79"/>
      <c r="AC2257" s="79"/>
      <c r="AD2257" s="79"/>
      <c r="AE2257" s="79"/>
      <c r="AF2257" s="79"/>
      <c r="AG2257" s="79"/>
      <c r="AH2257" s="79"/>
      <c r="AI2257" s="79"/>
      <c r="AJ2257" s="79"/>
      <c r="AK2257" s="79"/>
      <c r="AL2257" s="79"/>
      <c r="AM2257" s="79"/>
      <c r="AN2257" s="79"/>
      <c r="AO2257" s="79"/>
      <c r="AP2257" s="79"/>
      <c r="AQ2257" s="79"/>
    </row>
    <row r="2258" spans="13:43" x14ac:dyDescent="0.25">
      <c r="M2258" s="79"/>
      <c r="N2258" s="79"/>
      <c r="O2258" s="79"/>
      <c r="P2258" s="79"/>
      <c r="Q2258" s="79"/>
      <c r="R2258" s="79"/>
      <c r="S2258" s="79"/>
      <c r="T2258" s="79"/>
      <c r="U2258" s="79"/>
      <c r="V2258" s="79"/>
      <c r="W2258" s="79"/>
      <c r="X2258" s="79"/>
      <c r="Y2258" s="79"/>
      <c r="Z2258" s="79"/>
      <c r="AA2258" s="79"/>
      <c r="AB2258" s="79"/>
      <c r="AC2258" s="79"/>
      <c r="AD2258" s="79"/>
      <c r="AE2258" s="79"/>
      <c r="AF2258" s="79"/>
      <c r="AG2258" s="79"/>
      <c r="AH2258" s="79"/>
      <c r="AI2258" s="79"/>
      <c r="AJ2258" s="79"/>
      <c r="AK2258" s="79"/>
      <c r="AL2258" s="79"/>
      <c r="AM2258" s="79"/>
      <c r="AN2258" s="79"/>
      <c r="AO2258" s="79"/>
      <c r="AP2258" s="79"/>
      <c r="AQ2258" s="79"/>
    </row>
    <row r="2259" spans="13:43" x14ac:dyDescent="0.25">
      <c r="M2259" s="79"/>
      <c r="N2259" s="79"/>
      <c r="O2259" s="79"/>
      <c r="P2259" s="79"/>
      <c r="Q2259" s="79"/>
      <c r="R2259" s="79"/>
      <c r="S2259" s="79"/>
      <c r="T2259" s="79"/>
      <c r="U2259" s="79"/>
      <c r="V2259" s="79"/>
      <c r="W2259" s="79"/>
      <c r="X2259" s="79"/>
      <c r="Y2259" s="79"/>
      <c r="Z2259" s="79"/>
      <c r="AA2259" s="79"/>
      <c r="AB2259" s="79"/>
      <c r="AC2259" s="79"/>
      <c r="AD2259" s="79"/>
      <c r="AE2259" s="79"/>
      <c r="AF2259" s="79"/>
      <c r="AG2259" s="79"/>
      <c r="AH2259" s="79"/>
      <c r="AI2259" s="79"/>
      <c r="AJ2259" s="79"/>
      <c r="AK2259" s="79"/>
      <c r="AL2259" s="79"/>
      <c r="AM2259" s="79"/>
      <c r="AN2259" s="79"/>
      <c r="AO2259" s="79"/>
      <c r="AP2259" s="79"/>
      <c r="AQ2259" s="79"/>
    </row>
    <row r="2260" spans="13:43" x14ac:dyDescent="0.25">
      <c r="M2260" s="79"/>
      <c r="N2260" s="79"/>
      <c r="O2260" s="79"/>
      <c r="P2260" s="79"/>
      <c r="Q2260" s="79"/>
      <c r="R2260" s="79"/>
      <c r="S2260" s="79"/>
      <c r="T2260" s="79"/>
      <c r="U2260" s="79"/>
      <c r="V2260" s="79"/>
      <c r="W2260" s="79"/>
      <c r="X2260" s="79"/>
      <c r="Y2260" s="79"/>
      <c r="Z2260" s="79"/>
      <c r="AA2260" s="79"/>
      <c r="AB2260" s="79"/>
      <c r="AC2260" s="79"/>
      <c r="AD2260" s="79"/>
      <c r="AE2260" s="79"/>
      <c r="AF2260" s="79"/>
      <c r="AG2260" s="79"/>
      <c r="AH2260" s="79"/>
      <c r="AI2260" s="79"/>
      <c r="AJ2260" s="79"/>
      <c r="AK2260" s="79"/>
      <c r="AL2260" s="79"/>
      <c r="AM2260" s="79"/>
      <c r="AN2260" s="79"/>
      <c r="AO2260" s="79"/>
      <c r="AP2260" s="79"/>
      <c r="AQ2260" s="79"/>
    </row>
    <row r="2261" spans="13:43" x14ac:dyDescent="0.25">
      <c r="M2261" s="79"/>
      <c r="N2261" s="79"/>
      <c r="O2261" s="79"/>
      <c r="P2261" s="79"/>
      <c r="Q2261" s="79"/>
      <c r="R2261" s="79"/>
      <c r="S2261" s="79"/>
      <c r="T2261" s="79"/>
      <c r="U2261" s="79"/>
      <c r="V2261" s="79"/>
      <c r="W2261" s="79"/>
      <c r="X2261" s="79"/>
      <c r="Y2261" s="79"/>
      <c r="Z2261" s="79"/>
      <c r="AA2261" s="79"/>
      <c r="AB2261" s="79"/>
      <c r="AC2261" s="79"/>
      <c r="AD2261" s="79"/>
      <c r="AE2261" s="79"/>
      <c r="AF2261" s="79"/>
      <c r="AG2261" s="79"/>
      <c r="AH2261" s="79"/>
      <c r="AI2261" s="79"/>
      <c r="AJ2261" s="79"/>
      <c r="AK2261" s="79"/>
      <c r="AL2261" s="79"/>
      <c r="AM2261" s="79"/>
      <c r="AN2261" s="79"/>
      <c r="AO2261" s="79"/>
      <c r="AP2261" s="79"/>
      <c r="AQ2261" s="79"/>
    </row>
    <row r="2262" spans="13:43" x14ac:dyDescent="0.25">
      <c r="M2262" s="79"/>
      <c r="N2262" s="79"/>
      <c r="O2262" s="79"/>
      <c r="P2262" s="79"/>
      <c r="Q2262" s="79"/>
      <c r="R2262" s="79"/>
      <c r="S2262" s="79"/>
      <c r="T2262" s="79"/>
      <c r="U2262" s="79"/>
      <c r="V2262" s="79"/>
      <c r="W2262" s="79"/>
      <c r="X2262" s="79"/>
      <c r="Y2262" s="79"/>
      <c r="Z2262" s="79"/>
      <c r="AA2262" s="79"/>
      <c r="AB2262" s="79"/>
      <c r="AC2262" s="79"/>
      <c r="AD2262" s="79"/>
      <c r="AE2262" s="79"/>
      <c r="AF2262" s="79"/>
      <c r="AG2262" s="79"/>
      <c r="AH2262" s="79"/>
      <c r="AI2262" s="79"/>
      <c r="AJ2262" s="79"/>
      <c r="AK2262" s="79"/>
      <c r="AL2262" s="79"/>
      <c r="AM2262" s="79"/>
      <c r="AN2262" s="79"/>
      <c r="AO2262" s="79"/>
      <c r="AP2262" s="79"/>
      <c r="AQ2262" s="79"/>
    </row>
    <row r="2263" spans="13:43" x14ac:dyDescent="0.25">
      <c r="M2263" s="79"/>
      <c r="N2263" s="79"/>
      <c r="O2263" s="79"/>
      <c r="P2263" s="79"/>
      <c r="Q2263" s="79"/>
      <c r="R2263" s="79"/>
      <c r="S2263" s="79"/>
      <c r="T2263" s="79"/>
      <c r="U2263" s="79"/>
      <c r="V2263" s="79"/>
      <c r="W2263" s="79"/>
      <c r="X2263" s="79"/>
      <c r="Y2263" s="79"/>
      <c r="Z2263" s="79"/>
      <c r="AA2263" s="79"/>
      <c r="AB2263" s="79"/>
      <c r="AC2263" s="79"/>
      <c r="AD2263" s="79"/>
      <c r="AE2263" s="79"/>
      <c r="AF2263" s="79"/>
      <c r="AG2263" s="79"/>
      <c r="AH2263" s="79"/>
      <c r="AI2263" s="79"/>
      <c r="AJ2263" s="79"/>
      <c r="AK2263" s="79"/>
      <c r="AL2263" s="79"/>
      <c r="AM2263" s="79"/>
      <c r="AN2263" s="79"/>
      <c r="AO2263" s="79"/>
      <c r="AP2263" s="79"/>
      <c r="AQ2263" s="79"/>
    </row>
    <row r="2264" spans="13:43" x14ac:dyDescent="0.25">
      <c r="M2264" s="79"/>
      <c r="N2264" s="79"/>
      <c r="O2264" s="79"/>
      <c r="P2264" s="79"/>
      <c r="Q2264" s="79"/>
      <c r="R2264" s="79"/>
      <c r="S2264" s="79"/>
      <c r="T2264" s="79"/>
      <c r="U2264" s="79"/>
      <c r="V2264" s="79"/>
      <c r="W2264" s="79"/>
      <c r="X2264" s="79"/>
      <c r="Y2264" s="79"/>
      <c r="Z2264" s="79"/>
      <c r="AA2264" s="79"/>
      <c r="AB2264" s="79"/>
      <c r="AC2264" s="79"/>
      <c r="AD2264" s="79"/>
      <c r="AE2264" s="79"/>
      <c r="AF2264" s="79"/>
      <c r="AG2264" s="79"/>
      <c r="AH2264" s="79"/>
      <c r="AI2264" s="79"/>
      <c r="AJ2264" s="79"/>
      <c r="AK2264" s="79"/>
      <c r="AL2264" s="79"/>
      <c r="AM2264" s="79"/>
      <c r="AN2264" s="79"/>
      <c r="AO2264" s="79"/>
      <c r="AP2264" s="79"/>
      <c r="AQ2264" s="79"/>
    </row>
    <row r="2265" spans="13:43" x14ac:dyDescent="0.25">
      <c r="M2265" s="79"/>
      <c r="N2265" s="79"/>
      <c r="O2265" s="79"/>
      <c r="P2265" s="79"/>
      <c r="Q2265" s="79"/>
      <c r="R2265" s="79"/>
      <c r="S2265" s="79"/>
      <c r="T2265" s="79"/>
      <c r="U2265" s="79"/>
      <c r="V2265" s="79"/>
      <c r="W2265" s="79"/>
      <c r="X2265" s="79"/>
      <c r="Y2265" s="79"/>
      <c r="Z2265" s="79"/>
      <c r="AA2265" s="79"/>
      <c r="AB2265" s="79"/>
      <c r="AC2265" s="79"/>
      <c r="AD2265" s="79"/>
      <c r="AE2265" s="79"/>
      <c r="AF2265" s="79"/>
      <c r="AG2265" s="79"/>
      <c r="AH2265" s="79"/>
      <c r="AI2265" s="79"/>
      <c r="AJ2265" s="79"/>
      <c r="AK2265" s="79"/>
      <c r="AL2265" s="79"/>
      <c r="AM2265" s="79"/>
      <c r="AN2265" s="79"/>
      <c r="AO2265" s="79"/>
      <c r="AP2265" s="79"/>
      <c r="AQ2265" s="79"/>
    </row>
    <row r="2266" spans="13:43" x14ac:dyDescent="0.25">
      <c r="M2266" s="79"/>
      <c r="N2266" s="79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9"/>
      <c r="AA2266" s="79"/>
      <c r="AB2266" s="79"/>
      <c r="AC2266" s="79"/>
      <c r="AD2266" s="79"/>
      <c r="AE2266" s="79"/>
      <c r="AF2266" s="79"/>
      <c r="AG2266" s="79"/>
      <c r="AH2266" s="79"/>
      <c r="AI2266" s="79"/>
      <c r="AJ2266" s="79"/>
      <c r="AK2266" s="79"/>
      <c r="AL2266" s="79"/>
      <c r="AM2266" s="79"/>
      <c r="AN2266" s="79"/>
      <c r="AO2266" s="79"/>
      <c r="AP2266" s="79"/>
      <c r="AQ2266" s="79"/>
    </row>
    <row r="2267" spans="13:43" x14ac:dyDescent="0.25">
      <c r="M2267" s="79"/>
      <c r="N2267" s="79"/>
      <c r="O2267" s="79"/>
      <c r="P2267" s="79"/>
      <c r="Q2267" s="79"/>
      <c r="R2267" s="79"/>
      <c r="S2267" s="79"/>
      <c r="T2267" s="79"/>
      <c r="U2267" s="79"/>
      <c r="V2267" s="79"/>
      <c r="W2267" s="79"/>
      <c r="X2267" s="79"/>
      <c r="Y2267" s="79"/>
      <c r="Z2267" s="79"/>
      <c r="AA2267" s="79"/>
      <c r="AB2267" s="79"/>
      <c r="AC2267" s="79"/>
      <c r="AD2267" s="79"/>
      <c r="AE2267" s="79"/>
      <c r="AF2267" s="79"/>
      <c r="AG2267" s="79"/>
      <c r="AH2267" s="79"/>
      <c r="AI2267" s="79"/>
      <c r="AJ2267" s="79"/>
      <c r="AK2267" s="79"/>
      <c r="AL2267" s="79"/>
      <c r="AM2267" s="79"/>
      <c r="AN2267" s="79"/>
      <c r="AO2267" s="79"/>
      <c r="AP2267" s="79"/>
      <c r="AQ2267" s="79"/>
    </row>
    <row r="2268" spans="13:43" x14ac:dyDescent="0.25">
      <c r="M2268" s="79"/>
      <c r="N2268" s="79"/>
      <c r="O2268" s="79"/>
      <c r="P2268" s="79"/>
      <c r="Q2268" s="79"/>
      <c r="R2268" s="79"/>
      <c r="S2268" s="79"/>
      <c r="T2268" s="79"/>
      <c r="U2268" s="79"/>
      <c r="V2268" s="79"/>
      <c r="W2268" s="79"/>
      <c r="X2268" s="79"/>
      <c r="Y2268" s="79"/>
      <c r="Z2268" s="79"/>
      <c r="AA2268" s="79"/>
      <c r="AB2268" s="79"/>
      <c r="AC2268" s="79"/>
      <c r="AD2268" s="79"/>
      <c r="AE2268" s="79"/>
      <c r="AF2268" s="79"/>
      <c r="AG2268" s="79"/>
      <c r="AH2268" s="79"/>
      <c r="AI2268" s="79"/>
      <c r="AJ2268" s="79"/>
      <c r="AK2268" s="79"/>
      <c r="AL2268" s="79"/>
      <c r="AM2268" s="79"/>
      <c r="AN2268" s="79"/>
      <c r="AO2268" s="79"/>
      <c r="AP2268" s="79"/>
      <c r="AQ2268" s="79"/>
    </row>
    <row r="2269" spans="13:43" x14ac:dyDescent="0.25">
      <c r="M2269" s="79"/>
      <c r="N2269" s="79"/>
      <c r="O2269" s="79"/>
      <c r="P2269" s="79"/>
      <c r="Q2269" s="79"/>
      <c r="R2269" s="79"/>
      <c r="S2269" s="79"/>
      <c r="T2269" s="79"/>
      <c r="U2269" s="79"/>
      <c r="V2269" s="79"/>
      <c r="W2269" s="79"/>
      <c r="X2269" s="79"/>
      <c r="Y2269" s="79"/>
      <c r="Z2269" s="79"/>
      <c r="AA2269" s="79"/>
      <c r="AB2269" s="79"/>
      <c r="AC2269" s="79"/>
      <c r="AD2269" s="79"/>
      <c r="AE2269" s="79"/>
      <c r="AF2269" s="79"/>
      <c r="AG2269" s="79"/>
      <c r="AH2269" s="79"/>
      <c r="AI2269" s="79"/>
      <c r="AJ2269" s="79"/>
      <c r="AK2269" s="79"/>
      <c r="AL2269" s="79"/>
      <c r="AM2269" s="79"/>
      <c r="AN2269" s="79"/>
      <c r="AO2269" s="79"/>
      <c r="AP2269" s="79"/>
      <c r="AQ2269" s="79"/>
    </row>
    <row r="2270" spans="13:43" x14ac:dyDescent="0.25">
      <c r="M2270" s="79"/>
      <c r="N2270" s="79"/>
      <c r="O2270" s="79"/>
      <c r="P2270" s="79"/>
      <c r="Q2270" s="79"/>
      <c r="R2270" s="79"/>
      <c r="S2270" s="79"/>
      <c r="T2270" s="79"/>
      <c r="U2270" s="79"/>
      <c r="V2270" s="79"/>
      <c r="W2270" s="79"/>
      <c r="X2270" s="79"/>
      <c r="Y2270" s="79"/>
      <c r="Z2270" s="79"/>
      <c r="AA2270" s="79"/>
      <c r="AB2270" s="79"/>
      <c r="AC2270" s="79"/>
      <c r="AD2270" s="79"/>
      <c r="AE2270" s="79"/>
      <c r="AF2270" s="79"/>
      <c r="AG2270" s="79"/>
      <c r="AH2270" s="79"/>
      <c r="AI2270" s="79"/>
      <c r="AJ2270" s="79"/>
      <c r="AK2270" s="79"/>
      <c r="AL2270" s="79"/>
      <c r="AM2270" s="79"/>
      <c r="AN2270" s="79"/>
      <c r="AO2270" s="79"/>
      <c r="AP2270" s="79"/>
      <c r="AQ2270" s="79"/>
    </row>
    <row r="2271" spans="13:43" x14ac:dyDescent="0.25">
      <c r="M2271" s="79"/>
      <c r="N2271" s="79"/>
      <c r="O2271" s="79"/>
      <c r="P2271" s="79"/>
      <c r="Q2271" s="79"/>
      <c r="R2271" s="79"/>
      <c r="S2271" s="79"/>
      <c r="T2271" s="79"/>
      <c r="U2271" s="79"/>
      <c r="V2271" s="79"/>
      <c r="W2271" s="79"/>
      <c r="X2271" s="79"/>
      <c r="Y2271" s="79"/>
      <c r="Z2271" s="79"/>
      <c r="AA2271" s="79"/>
      <c r="AB2271" s="79"/>
      <c r="AC2271" s="79"/>
      <c r="AD2271" s="79"/>
      <c r="AE2271" s="79"/>
      <c r="AF2271" s="79"/>
      <c r="AG2271" s="79"/>
      <c r="AH2271" s="79"/>
      <c r="AI2271" s="79"/>
      <c r="AJ2271" s="79"/>
      <c r="AK2271" s="79"/>
      <c r="AL2271" s="79"/>
      <c r="AM2271" s="79"/>
      <c r="AN2271" s="79"/>
      <c r="AO2271" s="79"/>
      <c r="AP2271" s="79"/>
      <c r="AQ2271" s="79"/>
    </row>
    <row r="2272" spans="13:43" x14ac:dyDescent="0.25">
      <c r="M2272" s="79"/>
      <c r="N2272" s="79"/>
      <c r="O2272" s="79"/>
      <c r="P2272" s="79"/>
      <c r="Q2272" s="79"/>
      <c r="R2272" s="79"/>
      <c r="S2272" s="79"/>
      <c r="T2272" s="79"/>
      <c r="U2272" s="79"/>
      <c r="V2272" s="79"/>
      <c r="W2272" s="79"/>
      <c r="X2272" s="79"/>
      <c r="Y2272" s="79"/>
      <c r="Z2272" s="79"/>
      <c r="AA2272" s="79"/>
      <c r="AB2272" s="79"/>
      <c r="AC2272" s="79"/>
      <c r="AD2272" s="79"/>
      <c r="AE2272" s="79"/>
      <c r="AF2272" s="79"/>
      <c r="AG2272" s="79"/>
      <c r="AH2272" s="79"/>
      <c r="AI2272" s="79"/>
      <c r="AJ2272" s="79"/>
      <c r="AK2272" s="79"/>
      <c r="AL2272" s="79"/>
      <c r="AM2272" s="79"/>
      <c r="AN2272" s="79"/>
      <c r="AO2272" s="79"/>
      <c r="AP2272" s="79"/>
      <c r="AQ2272" s="79"/>
    </row>
    <row r="2273" spans="13:43" x14ac:dyDescent="0.25">
      <c r="M2273" s="79"/>
      <c r="N2273" s="79"/>
      <c r="O2273" s="79"/>
      <c r="P2273" s="79"/>
      <c r="Q2273" s="79"/>
      <c r="R2273" s="79"/>
      <c r="S2273" s="79"/>
      <c r="T2273" s="79"/>
      <c r="U2273" s="79"/>
      <c r="V2273" s="79"/>
      <c r="W2273" s="79"/>
      <c r="X2273" s="79"/>
      <c r="Y2273" s="79"/>
      <c r="Z2273" s="79"/>
      <c r="AA2273" s="79"/>
      <c r="AB2273" s="79"/>
      <c r="AC2273" s="79"/>
      <c r="AD2273" s="79"/>
      <c r="AE2273" s="79"/>
      <c r="AF2273" s="79"/>
      <c r="AG2273" s="79"/>
      <c r="AH2273" s="79"/>
      <c r="AI2273" s="79"/>
      <c r="AJ2273" s="79"/>
      <c r="AK2273" s="79"/>
      <c r="AL2273" s="79"/>
      <c r="AM2273" s="79"/>
      <c r="AN2273" s="79"/>
      <c r="AO2273" s="79"/>
      <c r="AP2273" s="79"/>
      <c r="AQ2273" s="79"/>
    </row>
    <row r="2274" spans="13:43" x14ac:dyDescent="0.25">
      <c r="M2274" s="79"/>
      <c r="N2274" s="79"/>
      <c r="O2274" s="79"/>
      <c r="P2274" s="79"/>
      <c r="Q2274" s="79"/>
      <c r="R2274" s="79"/>
      <c r="S2274" s="79"/>
      <c r="T2274" s="79"/>
      <c r="U2274" s="79"/>
      <c r="V2274" s="79"/>
      <c r="W2274" s="79"/>
      <c r="X2274" s="79"/>
      <c r="Y2274" s="79"/>
      <c r="Z2274" s="79"/>
      <c r="AA2274" s="79"/>
      <c r="AB2274" s="79"/>
      <c r="AC2274" s="79"/>
      <c r="AD2274" s="79"/>
      <c r="AE2274" s="79"/>
      <c r="AF2274" s="79"/>
      <c r="AG2274" s="79"/>
      <c r="AH2274" s="79"/>
      <c r="AI2274" s="79"/>
      <c r="AJ2274" s="79"/>
      <c r="AK2274" s="79"/>
      <c r="AL2274" s="79"/>
      <c r="AM2274" s="79"/>
      <c r="AN2274" s="79"/>
      <c r="AO2274" s="79"/>
      <c r="AP2274" s="79"/>
      <c r="AQ2274" s="79"/>
    </row>
    <row r="2275" spans="13:43" x14ac:dyDescent="0.25">
      <c r="M2275" s="79"/>
      <c r="N2275" s="79"/>
      <c r="O2275" s="79"/>
      <c r="P2275" s="79"/>
      <c r="Q2275" s="79"/>
      <c r="R2275" s="79"/>
      <c r="S2275" s="79"/>
      <c r="T2275" s="79"/>
      <c r="U2275" s="79"/>
      <c r="V2275" s="79"/>
      <c r="W2275" s="79"/>
      <c r="X2275" s="79"/>
      <c r="Y2275" s="79"/>
      <c r="Z2275" s="79"/>
      <c r="AA2275" s="79"/>
      <c r="AB2275" s="79"/>
      <c r="AC2275" s="79"/>
      <c r="AD2275" s="79"/>
      <c r="AE2275" s="79"/>
      <c r="AF2275" s="79"/>
      <c r="AG2275" s="79"/>
      <c r="AH2275" s="79"/>
      <c r="AI2275" s="79"/>
      <c r="AJ2275" s="79"/>
      <c r="AK2275" s="79"/>
      <c r="AL2275" s="79"/>
      <c r="AM2275" s="79"/>
      <c r="AN2275" s="79"/>
      <c r="AO2275" s="79"/>
      <c r="AP2275" s="79"/>
      <c r="AQ2275" s="79"/>
    </row>
    <row r="2276" spans="13:43" x14ac:dyDescent="0.25">
      <c r="M2276" s="79"/>
      <c r="N2276" s="79"/>
      <c r="O2276" s="79"/>
      <c r="P2276" s="79"/>
      <c r="Q2276" s="79"/>
      <c r="R2276" s="79"/>
      <c r="S2276" s="79"/>
      <c r="T2276" s="79"/>
      <c r="U2276" s="79"/>
      <c r="V2276" s="79"/>
      <c r="W2276" s="79"/>
      <c r="X2276" s="79"/>
      <c r="Y2276" s="79"/>
      <c r="Z2276" s="79"/>
      <c r="AA2276" s="79"/>
      <c r="AB2276" s="79"/>
      <c r="AC2276" s="79"/>
      <c r="AD2276" s="79"/>
      <c r="AE2276" s="79"/>
      <c r="AF2276" s="79"/>
      <c r="AG2276" s="79"/>
      <c r="AH2276" s="79"/>
      <c r="AI2276" s="79"/>
      <c r="AJ2276" s="79"/>
      <c r="AK2276" s="79"/>
      <c r="AL2276" s="79"/>
      <c r="AM2276" s="79"/>
      <c r="AN2276" s="79"/>
      <c r="AO2276" s="79"/>
      <c r="AP2276" s="79"/>
      <c r="AQ2276" s="79"/>
    </row>
    <row r="2277" spans="13:43" x14ac:dyDescent="0.25">
      <c r="M2277" s="79"/>
      <c r="N2277" s="79"/>
      <c r="O2277" s="79"/>
      <c r="P2277" s="79"/>
      <c r="Q2277" s="79"/>
      <c r="R2277" s="79"/>
      <c r="S2277" s="79"/>
      <c r="T2277" s="79"/>
      <c r="U2277" s="79"/>
      <c r="V2277" s="79"/>
      <c r="W2277" s="79"/>
      <c r="X2277" s="79"/>
      <c r="Y2277" s="79"/>
      <c r="Z2277" s="79"/>
      <c r="AA2277" s="79"/>
      <c r="AB2277" s="79"/>
      <c r="AC2277" s="79"/>
      <c r="AD2277" s="79"/>
      <c r="AE2277" s="79"/>
      <c r="AF2277" s="79"/>
      <c r="AG2277" s="79"/>
      <c r="AH2277" s="79"/>
      <c r="AI2277" s="79"/>
      <c r="AJ2277" s="79"/>
      <c r="AK2277" s="79"/>
      <c r="AL2277" s="79"/>
      <c r="AM2277" s="79"/>
      <c r="AN2277" s="79"/>
      <c r="AO2277" s="79"/>
      <c r="AP2277" s="79"/>
      <c r="AQ2277" s="79"/>
    </row>
    <row r="2278" spans="13:43" x14ac:dyDescent="0.25">
      <c r="M2278" s="79"/>
      <c r="N2278" s="79"/>
      <c r="O2278" s="79"/>
      <c r="P2278" s="79"/>
      <c r="Q2278" s="79"/>
      <c r="R2278" s="79"/>
      <c r="S2278" s="79"/>
      <c r="T2278" s="79"/>
      <c r="U2278" s="79"/>
      <c r="V2278" s="79"/>
      <c r="W2278" s="79"/>
      <c r="X2278" s="79"/>
      <c r="Y2278" s="79"/>
      <c r="Z2278" s="79"/>
      <c r="AA2278" s="79"/>
      <c r="AB2278" s="79"/>
      <c r="AC2278" s="79"/>
      <c r="AD2278" s="79"/>
      <c r="AE2278" s="79"/>
      <c r="AF2278" s="79"/>
      <c r="AG2278" s="79"/>
      <c r="AH2278" s="79"/>
      <c r="AI2278" s="79"/>
      <c r="AJ2278" s="79"/>
      <c r="AK2278" s="79"/>
      <c r="AL2278" s="79"/>
      <c r="AM2278" s="79"/>
      <c r="AN2278" s="79"/>
      <c r="AO2278" s="79"/>
      <c r="AP2278" s="79"/>
      <c r="AQ2278" s="79"/>
    </row>
    <row r="2279" spans="13:43" x14ac:dyDescent="0.25">
      <c r="M2279" s="79"/>
      <c r="N2279" s="79"/>
      <c r="O2279" s="79"/>
      <c r="P2279" s="79"/>
      <c r="Q2279" s="79"/>
      <c r="R2279" s="79"/>
      <c r="S2279" s="79"/>
      <c r="T2279" s="79"/>
      <c r="U2279" s="79"/>
      <c r="V2279" s="79"/>
      <c r="W2279" s="79"/>
      <c r="X2279" s="79"/>
      <c r="Y2279" s="79"/>
      <c r="Z2279" s="79"/>
      <c r="AA2279" s="79"/>
      <c r="AB2279" s="79"/>
      <c r="AC2279" s="79"/>
      <c r="AD2279" s="79"/>
      <c r="AE2279" s="79"/>
      <c r="AF2279" s="79"/>
      <c r="AG2279" s="79"/>
      <c r="AH2279" s="79"/>
      <c r="AI2279" s="79"/>
      <c r="AJ2279" s="79"/>
      <c r="AK2279" s="79"/>
      <c r="AL2279" s="79"/>
      <c r="AM2279" s="79"/>
      <c r="AN2279" s="79"/>
      <c r="AO2279" s="79"/>
      <c r="AP2279" s="79"/>
      <c r="AQ2279" s="79"/>
    </row>
    <row r="2280" spans="13:43" x14ac:dyDescent="0.25">
      <c r="M2280" s="79"/>
      <c r="N2280" s="79"/>
      <c r="O2280" s="79"/>
      <c r="P2280" s="79"/>
      <c r="Q2280" s="79"/>
      <c r="R2280" s="79"/>
      <c r="S2280" s="79"/>
      <c r="T2280" s="79"/>
      <c r="U2280" s="79"/>
      <c r="V2280" s="79"/>
      <c r="W2280" s="79"/>
      <c r="X2280" s="79"/>
      <c r="Y2280" s="79"/>
      <c r="Z2280" s="79"/>
      <c r="AA2280" s="79"/>
      <c r="AB2280" s="79"/>
      <c r="AC2280" s="79"/>
      <c r="AD2280" s="79"/>
      <c r="AE2280" s="79"/>
      <c r="AF2280" s="79"/>
      <c r="AG2280" s="79"/>
      <c r="AH2280" s="79"/>
      <c r="AI2280" s="79"/>
      <c r="AJ2280" s="79"/>
      <c r="AK2280" s="79"/>
      <c r="AL2280" s="79"/>
      <c r="AM2280" s="79"/>
      <c r="AN2280" s="79"/>
      <c r="AO2280" s="79"/>
      <c r="AP2280" s="79"/>
      <c r="AQ2280" s="79"/>
    </row>
    <row r="2281" spans="13:43" x14ac:dyDescent="0.25">
      <c r="M2281" s="79"/>
      <c r="N2281" s="79"/>
      <c r="O2281" s="79"/>
      <c r="P2281" s="79"/>
      <c r="Q2281" s="79"/>
      <c r="R2281" s="79"/>
      <c r="S2281" s="79"/>
      <c r="T2281" s="79"/>
      <c r="U2281" s="79"/>
      <c r="V2281" s="79"/>
      <c r="W2281" s="79"/>
      <c r="X2281" s="79"/>
      <c r="Y2281" s="79"/>
      <c r="Z2281" s="79"/>
      <c r="AA2281" s="79"/>
      <c r="AB2281" s="79"/>
      <c r="AC2281" s="79"/>
      <c r="AD2281" s="79"/>
      <c r="AE2281" s="79"/>
      <c r="AF2281" s="79"/>
      <c r="AG2281" s="79"/>
      <c r="AH2281" s="79"/>
      <c r="AI2281" s="79"/>
      <c r="AJ2281" s="79"/>
      <c r="AK2281" s="79"/>
      <c r="AL2281" s="79"/>
      <c r="AM2281" s="79"/>
      <c r="AN2281" s="79"/>
      <c r="AO2281" s="79"/>
      <c r="AP2281" s="79"/>
      <c r="AQ2281" s="79"/>
    </row>
    <row r="2282" spans="13:43" x14ac:dyDescent="0.25">
      <c r="M2282" s="79"/>
      <c r="N2282" s="79"/>
      <c r="O2282" s="79"/>
      <c r="P2282" s="79"/>
      <c r="Q2282" s="79"/>
      <c r="R2282" s="79"/>
      <c r="S2282" s="79"/>
      <c r="T2282" s="79"/>
      <c r="U2282" s="79"/>
      <c r="V2282" s="79"/>
      <c r="W2282" s="79"/>
      <c r="X2282" s="79"/>
      <c r="Y2282" s="79"/>
      <c r="Z2282" s="79"/>
      <c r="AA2282" s="79"/>
      <c r="AB2282" s="79"/>
      <c r="AC2282" s="79"/>
      <c r="AD2282" s="79"/>
      <c r="AE2282" s="79"/>
      <c r="AF2282" s="79"/>
      <c r="AG2282" s="79"/>
      <c r="AH2282" s="79"/>
      <c r="AI2282" s="79"/>
      <c r="AJ2282" s="79"/>
      <c r="AK2282" s="79"/>
      <c r="AL2282" s="79"/>
      <c r="AM2282" s="79"/>
      <c r="AN2282" s="79"/>
      <c r="AO2282" s="79"/>
      <c r="AP2282" s="79"/>
      <c r="AQ2282" s="79"/>
    </row>
    <row r="2283" spans="13:43" x14ac:dyDescent="0.25">
      <c r="M2283" s="79"/>
      <c r="N2283" s="79"/>
      <c r="O2283" s="79"/>
      <c r="P2283" s="79"/>
      <c r="Q2283" s="79"/>
      <c r="R2283" s="79"/>
      <c r="S2283" s="79"/>
      <c r="T2283" s="79"/>
      <c r="U2283" s="79"/>
      <c r="V2283" s="79"/>
      <c r="W2283" s="79"/>
      <c r="X2283" s="79"/>
      <c r="Y2283" s="79"/>
      <c r="Z2283" s="79"/>
      <c r="AA2283" s="79"/>
      <c r="AB2283" s="79"/>
      <c r="AC2283" s="79"/>
      <c r="AD2283" s="79"/>
      <c r="AE2283" s="79"/>
      <c r="AF2283" s="79"/>
      <c r="AG2283" s="79"/>
      <c r="AH2283" s="79"/>
      <c r="AI2283" s="79"/>
      <c r="AJ2283" s="79"/>
      <c r="AK2283" s="79"/>
      <c r="AL2283" s="79"/>
      <c r="AM2283" s="79"/>
      <c r="AN2283" s="79"/>
      <c r="AO2283" s="79"/>
      <c r="AP2283" s="79"/>
      <c r="AQ2283" s="79"/>
    </row>
    <row r="2284" spans="13:43" x14ac:dyDescent="0.25">
      <c r="M2284" s="79"/>
      <c r="N2284" s="79"/>
      <c r="O2284" s="79"/>
      <c r="P2284" s="79"/>
      <c r="Q2284" s="79"/>
      <c r="R2284" s="79"/>
      <c r="S2284" s="79"/>
      <c r="T2284" s="79"/>
      <c r="U2284" s="79"/>
      <c r="V2284" s="79"/>
      <c r="W2284" s="79"/>
      <c r="X2284" s="79"/>
      <c r="Y2284" s="79"/>
      <c r="Z2284" s="79"/>
      <c r="AA2284" s="79"/>
      <c r="AB2284" s="79"/>
      <c r="AC2284" s="79"/>
      <c r="AD2284" s="79"/>
      <c r="AE2284" s="79"/>
      <c r="AF2284" s="79"/>
      <c r="AG2284" s="79"/>
      <c r="AH2284" s="79"/>
      <c r="AI2284" s="79"/>
      <c r="AJ2284" s="79"/>
      <c r="AK2284" s="79"/>
      <c r="AL2284" s="79"/>
      <c r="AM2284" s="79"/>
      <c r="AN2284" s="79"/>
      <c r="AO2284" s="79"/>
      <c r="AP2284" s="79"/>
      <c r="AQ2284" s="79"/>
    </row>
    <row r="2285" spans="13:43" x14ac:dyDescent="0.25">
      <c r="M2285" s="79"/>
      <c r="N2285" s="79"/>
      <c r="O2285" s="79"/>
      <c r="P2285" s="79"/>
      <c r="Q2285" s="79"/>
      <c r="R2285" s="79"/>
      <c r="S2285" s="79"/>
      <c r="T2285" s="79"/>
      <c r="U2285" s="79"/>
      <c r="V2285" s="79"/>
      <c r="W2285" s="79"/>
      <c r="X2285" s="79"/>
      <c r="Y2285" s="79"/>
      <c r="Z2285" s="79"/>
      <c r="AA2285" s="79"/>
      <c r="AB2285" s="79"/>
      <c r="AC2285" s="79"/>
      <c r="AD2285" s="79"/>
      <c r="AE2285" s="79"/>
      <c r="AF2285" s="79"/>
      <c r="AG2285" s="79"/>
      <c r="AH2285" s="79"/>
      <c r="AI2285" s="79"/>
      <c r="AJ2285" s="79"/>
      <c r="AK2285" s="79"/>
      <c r="AL2285" s="79"/>
      <c r="AM2285" s="79"/>
      <c r="AN2285" s="79"/>
      <c r="AO2285" s="79"/>
      <c r="AP2285" s="79"/>
      <c r="AQ2285" s="79"/>
    </row>
    <row r="2286" spans="13:43" x14ac:dyDescent="0.25">
      <c r="M2286" s="79"/>
      <c r="N2286" s="79"/>
      <c r="O2286" s="79"/>
      <c r="P2286" s="79"/>
      <c r="Q2286" s="79"/>
      <c r="R2286" s="79"/>
      <c r="S2286" s="79"/>
      <c r="T2286" s="79"/>
      <c r="U2286" s="79"/>
      <c r="V2286" s="79"/>
      <c r="W2286" s="79"/>
      <c r="X2286" s="79"/>
      <c r="Y2286" s="79"/>
      <c r="Z2286" s="79"/>
      <c r="AA2286" s="79"/>
      <c r="AB2286" s="79"/>
      <c r="AC2286" s="79"/>
      <c r="AD2286" s="79"/>
      <c r="AE2286" s="79"/>
      <c r="AF2286" s="79"/>
      <c r="AG2286" s="79"/>
      <c r="AH2286" s="79"/>
      <c r="AI2286" s="79"/>
      <c r="AJ2286" s="79"/>
      <c r="AK2286" s="79"/>
      <c r="AL2286" s="79"/>
      <c r="AM2286" s="79"/>
      <c r="AN2286" s="79"/>
      <c r="AO2286" s="79"/>
      <c r="AP2286" s="79"/>
      <c r="AQ2286" s="79"/>
    </row>
    <row r="2287" spans="13:43" x14ac:dyDescent="0.25">
      <c r="M2287" s="79"/>
      <c r="N2287" s="79"/>
      <c r="O2287" s="79"/>
      <c r="P2287" s="79"/>
      <c r="Q2287" s="79"/>
      <c r="R2287" s="79"/>
      <c r="S2287" s="79"/>
      <c r="T2287" s="79"/>
      <c r="U2287" s="79"/>
      <c r="V2287" s="79"/>
      <c r="W2287" s="79"/>
      <c r="X2287" s="79"/>
      <c r="Y2287" s="79"/>
      <c r="Z2287" s="79"/>
      <c r="AA2287" s="79"/>
      <c r="AB2287" s="79"/>
      <c r="AC2287" s="79"/>
      <c r="AD2287" s="79"/>
      <c r="AE2287" s="79"/>
      <c r="AF2287" s="79"/>
      <c r="AG2287" s="79"/>
      <c r="AH2287" s="79"/>
      <c r="AI2287" s="79"/>
      <c r="AJ2287" s="79"/>
      <c r="AK2287" s="79"/>
      <c r="AL2287" s="79"/>
      <c r="AM2287" s="79"/>
      <c r="AN2287" s="79"/>
      <c r="AO2287" s="79"/>
      <c r="AP2287" s="79"/>
      <c r="AQ2287" s="79"/>
    </row>
    <row r="2288" spans="13:43" x14ac:dyDescent="0.25">
      <c r="M2288" s="79"/>
      <c r="N2288" s="79"/>
      <c r="O2288" s="79"/>
      <c r="P2288" s="79"/>
      <c r="Q2288" s="79"/>
      <c r="R2288" s="79"/>
      <c r="S2288" s="79"/>
      <c r="T2288" s="79"/>
      <c r="U2288" s="79"/>
      <c r="V2288" s="79"/>
      <c r="W2288" s="79"/>
      <c r="X2288" s="79"/>
      <c r="Y2288" s="79"/>
      <c r="Z2288" s="79"/>
      <c r="AA2288" s="79"/>
      <c r="AB2288" s="79"/>
      <c r="AC2288" s="79"/>
      <c r="AD2288" s="79"/>
      <c r="AE2288" s="79"/>
      <c r="AF2288" s="79"/>
      <c r="AG2288" s="79"/>
      <c r="AH2288" s="79"/>
      <c r="AI2288" s="79"/>
      <c r="AJ2288" s="79"/>
      <c r="AK2288" s="79"/>
      <c r="AL2288" s="79"/>
      <c r="AM2288" s="79"/>
      <c r="AN2288" s="79"/>
      <c r="AO2288" s="79"/>
      <c r="AP2288" s="79"/>
      <c r="AQ2288" s="79"/>
    </row>
    <row r="2289" spans="13:43" x14ac:dyDescent="0.25">
      <c r="M2289" s="79"/>
      <c r="N2289" s="79"/>
      <c r="O2289" s="79"/>
      <c r="P2289" s="79"/>
      <c r="Q2289" s="79"/>
      <c r="R2289" s="79"/>
      <c r="S2289" s="79"/>
      <c r="T2289" s="79"/>
      <c r="U2289" s="79"/>
      <c r="V2289" s="79"/>
      <c r="W2289" s="79"/>
      <c r="X2289" s="79"/>
      <c r="Y2289" s="79"/>
      <c r="Z2289" s="79"/>
      <c r="AA2289" s="79"/>
      <c r="AB2289" s="79"/>
      <c r="AC2289" s="79"/>
      <c r="AD2289" s="79"/>
      <c r="AE2289" s="79"/>
      <c r="AF2289" s="79"/>
      <c r="AG2289" s="79"/>
      <c r="AH2289" s="79"/>
      <c r="AI2289" s="79"/>
      <c r="AJ2289" s="79"/>
      <c r="AK2289" s="79"/>
      <c r="AL2289" s="79"/>
      <c r="AM2289" s="79"/>
      <c r="AN2289" s="79"/>
      <c r="AO2289" s="79"/>
      <c r="AP2289" s="79"/>
      <c r="AQ2289" s="79"/>
    </row>
    <row r="2290" spans="13:43" x14ac:dyDescent="0.25">
      <c r="M2290" s="79"/>
      <c r="N2290" s="79"/>
      <c r="O2290" s="79"/>
      <c r="P2290" s="79"/>
      <c r="Q2290" s="79"/>
      <c r="R2290" s="79"/>
      <c r="S2290" s="79"/>
      <c r="T2290" s="79"/>
      <c r="U2290" s="79"/>
      <c r="V2290" s="79"/>
      <c r="W2290" s="79"/>
      <c r="X2290" s="79"/>
      <c r="Y2290" s="79"/>
      <c r="Z2290" s="79"/>
      <c r="AA2290" s="79"/>
      <c r="AB2290" s="79"/>
      <c r="AC2290" s="79"/>
      <c r="AD2290" s="79"/>
      <c r="AE2290" s="79"/>
      <c r="AF2290" s="79"/>
      <c r="AG2290" s="79"/>
      <c r="AH2290" s="79"/>
      <c r="AI2290" s="79"/>
      <c r="AJ2290" s="79"/>
      <c r="AK2290" s="79"/>
      <c r="AL2290" s="79"/>
      <c r="AM2290" s="79"/>
      <c r="AN2290" s="79"/>
      <c r="AO2290" s="79"/>
      <c r="AP2290" s="79"/>
      <c r="AQ2290" s="79"/>
    </row>
    <row r="2291" spans="13:43" x14ac:dyDescent="0.25">
      <c r="M2291" s="79"/>
      <c r="N2291" s="79"/>
      <c r="O2291" s="79"/>
      <c r="P2291" s="79"/>
      <c r="Q2291" s="79"/>
      <c r="R2291" s="79"/>
      <c r="S2291" s="79"/>
      <c r="T2291" s="79"/>
      <c r="U2291" s="79"/>
      <c r="V2291" s="79"/>
      <c r="W2291" s="79"/>
      <c r="X2291" s="79"/>
      <c r="Y2291" s="79"/>
      <c r="Z2291" s="79"/>
      <c r="AA2291" s="79"/>
      <c r="AB2291" s="79"/>
      <c r="AC2291" s="79"/>
      <c r="AD2291" s="79"/>
      <c r="AE2291" s="79"/>
      <c r="AF2291" s="79"/>
      <c r="AG2291" s="79"/>
      <c r="AH2291" s="79"/>
      <c r="AI2291" s="79"/>
      <c r="AJ2291" s="79"/>
      <c r="AK2291" s="79"/>
      <c r="AL2291" s="79"/>
      <c r="AM2291" s="79"/>
      <c r="AN2291" s="79"/>
      <c r="AO2291" s="79"/>
      <c r="AP2291" s="79"/>
      <c r="AQ2291" s="79"/>
    </row>
    <row r="2292" spans="13:43" x14ac:dyDescent="0.25">
      <c r="M2292" s="79"/>
      <c r="N2292" s="79"/>
      <c r="O2292" s="79"/>
      <c r="P2292" s="79"/>
      <c r="Q2292" s="79"/>
      <c r="R2292" s="79"/>
      <c r="S2292" s="79"/>
      <c r="T2292" s="79"/>
      <c r="U2292" s="79"/>
      <c r="V2292" s="79"/>
      <c r="W2292" s="79"/>
      <c r="X2292" s="79"/>
      <c r="Y2292" s="79"/>
      <c r="Z2292" s="79"/>
      <c r="AA2292" s="79"/>
      <c r="AB2292" s="79"/>
      <c r="AC2292" s="79"/>
      <c r="AD2292" s="79"/>
      <c r="AE2292" s="79"/>
      <c r="AF2292" s="79"/>
      <c r="AG2292" s="79"/>
      <c r="AH2292" s="79"/>
      <c r="AI2292" s="79"/>
      <c r="AJ2292" s="79"/>
      <c r="AK2292" s="79"/>
      <c r="AL2292" s="79"/>
      <c r="AM2292" s="79"/>
      <c r="AN2292" s="79"/>
      <c r="AO2292" s="79"/>
      <c r="AP2292" s="79"/>
      <c r="AQ2292" s="79"/>
    </row>
    <row r="2293" spans="13:43" x14ac:dyDescent="0.25">
      <c r="M2293" s="79"/>
      <c r="N2293" s="79"/>
      <c r="O2293" s="79"/>
      <c r="P2293" s="79"/>
      <c r="Q2293" s="79"/>
      <c r="R2293" s="79"/>
      <c r="S2293" s="79"/>
      <c r="T2293" s="79"/>
      <c r="U2293" s="79"/>
      <c r="V2293" s="79"/>
      <c r="W2293" s="79"/>
      <c r="X2293" s="79"/>
      <c r="Y2293" s="79"/>
      <c r="Z2293" s="79"/>
      <c r="AA2293" s="79"/>
      <c r="AB2293" s="79"/>
      <c r="AC2293" s="79"/>
      <c r="AD2293" s="79"/>
      <c r="AE2293" s="79"/>
      <c r="AF2293" s="79"/>
      <c r="AG2293" s="79"/>
      <c r="AH2293" s="79"/>
      <c r="AI2293" s="79"/>
      <c r="AJ2293" s="79"/>
      <c r="AK2293" s="79"/>
      <c r="AL2293" s="79"/>
      <c r="AM2293" s="79"/>
      <c r="AN2293" s="79"/>
      <c r="AO2293" s="79"/>
      <c r="AP2293" s="79"/>
      <c r="AQ2293" s="79"/>
    </row>
    <row r="2294" spans="13:43" x14ac:dyDescent="0.25">
      <c r="M2294" s="79"/>
      <c r="N2294" s="79"/>
      <c r="O2294" s="79"/>
      <c r="P2294" s="79"/>
      <c r="Q2294" s="79"/>
      <c r="R2294" s="79"/>
      <c r="S2294" s="79"/>
      <c r="T2294" s="79"/>
      <c r="U2294" s="79"/>
      <c r="V2294" s="79"/>
      <c r="W2294" s="79"/>
      <c r="X2294" s="79"/>
      <c r="Y2294" s="79"/>
      <c r="Z2294" s="79"/>
      <c r="AA2294" s="79"/>
      <c r="AB2294" s="79"/>
      <c r="AC2294" s="79"/>
      <c r="AD2294" s="79"/>
      <c r="AE2294" s="79"/>
      <c r="AF2294" s="79"/>
      <c r="AG2294" s="79"/>
      <c r="AH2294" s="79"/>
      <c r="AI2294" s="79"/>
      <c r="AJ2294" s="79"/>
      <c r="AK2294" s="79"/>
      <c r="AL2294" s="79"/>
      <c r="AM2294" s="79"/>
      <c r="AN2294" s="79"/>
      <c r="AO2294" s="79"/>
      <c r="AP2294" s="79"/>
      <c r="AQ2294" s="79"/>
    </row>
    <row r="2295" spans="13:43" x14ac:dyDescent="0.25">
      <c r="M2295" s="79"/>
      <c r="N2295" s="79"/>
      <c r="O2295" s="79"/>
      <c r="P2295" s="79"/>
      <c r="Q2295" s="79"/>
      <c r="R2295" s="79"/>
      <c r="S2295" s="79"/>
      <c r="T2295" s="79"/>
      <c r="U2295" s="79"/>
      <c r="V2295" s="79"/>
      <c r="W2295" s="79"/>
      <c r="X2295" s="79"/>
      <c r="Y2295" s="79"/>
      <c r="Z2295" s="79"/>
      <c r="AA2295" s="79"/>
      <c r="AB2295" s="79"/>
      <c r="AC2295" s="79"/>
      <c r="AD2295" s="79"/>
      <c r="AE2295" s="79"/>
      <c r="AF2295" s="79"/>
      <c r="AG2295" s="79"/>
      <c r="AH2295" s="79"/>
      <c r="AI2295" s="79"/>
      <c r="AJ2295" s="79"/>
      <c r="AK2295" s="79"/>
      <c r="AL2295" s="79"/>
      <c r="AM2295" s="79"/>
      <c r="AN2295" s="79"/>
      <c r="AO2295" s="79"/>
      <c r="AP2295" s="79"/>
      <c r="AQ2295" s="79"/>
    </row>
    <row r="2296" spans="13:43" x14ac:dyDescent="0.25">
      <c r="M2296" s="79"/>
      <c r="N2296" s="79"/>
      <c r="O2296" s="79"/>
      <c r="P2296" s="79"/>
      <c r="Q2296" s="79"/>
      <c r="R2296" s="79"/>
      <c r="S2296" s="79"/>
      <c r="T2296" s="79"/>
      <c r="U2296" s="79"/>
      <c r="V2296" s="79"/>
      <c r="W2296" s="79"/>
      <c r="X2296" s="79"/>
      <c r="Y2296" s="79"/>
      <c r="Z2296" s="79"/>
      <c r="AA2296" s="79"/>
      <c r="AB2296" s="79"/>
      <c r="AC2296" s="79"/>
      <c r="AD2296" s="79"/>
      <c r="AE2296" s="79"/>
      <c r="AF2296" s="79"/>
      <c r="AG2296" s="79"/>
      <c r="AH2296" s="79"/>
      <c r="AI2296" s="79"/>
      <c r="AJ2296" s="79"/>
      <c r="AK2296" s="79"/>
      <c r="AL2296" s="79"/>
      <c r="AM2296" s="79"/>
      <c r="AN2296" s="79"/>
      <c r="AO2296" s="79"/>
      <c r="AP2296" s="79"/>
      <c r="AQ2296" s="79"/>
    </row>
    <row r="2297" spans="13:43" x14ac:dyDescent="0.25">
      <c r="M2297" s="79"/>
      <c r="N2297" s="79"/>
      <c r="O2297" s="79"/>
      <c r="P2297" s="79"/>
      <c r="Q2297" s="79"/>
      <c r="R2297" s="79"/>
      <c r="S2297" s="79"/>
      <c r="T2297" s="79"/>
      <c r="U2297" s="79"/>
      <c r="V2297" s="79"/>
      <c r="W2297" s="79"/>
      <c r="X2297" s="79"/>
      <c r="Y2297" s="79"/>
      <c r="Z2297" s="79"/>
      <c r="AA2297" s="79"/>
      <c r="AB2297" s="79"/>
      <c r="AC2297" s="79"/>
      <c r="AD2297" s="79"/>
      <c r="AE2297" s="79"/>
      <c r="AF2297" s="79"/>
      <c r="AG2297" s="79"/>
      <c r="AH2297" s="79"/>
      <c r="AI2297" s="79"/>
      <c r="AJ2297" s="79"/>
      <c r="AK2297" s="79"/>
      <c r="AL2297" s="79"/>
      <c r="AM2297" s="79"/>
      <c r="AN2297" s="79"/>
      <c r="AO2297" s="79"/>
      <c r="AP2297" s="79"/>
      <c r="AQ2297" s="79"/>
    </row>
    <row r="2298" spans="13:43" x14ac:dyDescent="0.25">
      <c r="M2298" s="79"/>
      <c r="N2298" s="79"/>
      <c r="O2298" s="79"/>
      <c r="P2298" s="79"/>
      <c r="Q2298" s="79"/>
      <c r="R2298" s="79"/>
      <c r="S2298" s="79"/>
      <c r="T2298" s="79"/>
      <c r="U2298" s="79"/>
      <c r="V2298" s="79"/>
      <c r="W2298" s="79"/>
      <c r="X2298" s="79"/>
      <c r="Y2298" s="79"/>
      <c r="Z2298" s="79"/>
      <c r="AA2298" s="79"/>
      <c r="AB2298" s="79"/>
      <c r="AC2298" s="79"/>
      <c r="AD2298" s="79"/>
      <c r="AE2298" s="79"/>
      <c r="AF2298" s="79"/>
      <c r="AG2298" s="79"/>
      <c r="AH2298" s="79"/>
      <c r="AI2298" s="79"/>
      <c r="AJ2298" s="79"/>
      <c r="AK2298" s="79"/>
      <c r="AL2298" s="79"/>
      <c r="AM2298" s="79"/>
      <c r="AN2298" s="79"/>
      <c r="AO2298" s="79"/>
      <c r="AP2298" s="79"/>
      <c r="AQ2298" s="79"/>
    </row>
    <row r="2299" spans="13:43" x14ac:dyDescent="0.25">
      <c r="M2299" s="79"/>
      <c r="N2299" s="79"/>
      <c r="O2299" s="79"/>
      <c r="P2299" s="79"/>
      <c r="Q2299" s="79"/>
      <c r="R2299" s="79"/>
      <c r="S2299" s="79"/>
      <c r="T2299" s="79"/>
      <c r="U2299" s="79"/>
      <c r="V2299" s="79"/>
      <c r="W2299" s="79"/>
      <c r="X2299" s="79"/>
      <c r="Y2299" s="79"/>
      <c r="Z2299" s="79"/>
      <c r="AA2299" s="79"/>
      <c r="AB2299" s="79"/>
      <c r="AC2299" s="79"/>
      <c r="AD2299" s="79"/>
      <c r="AE2299" s="79"/>
      <c r="AF2299" s="79"/>
      <c r="AG2299" s="79"/>
      <c r="AH2299" s="79"/>
      <c r="AI2299" s="79"/>
      <c r="AJ2299" s="79"/>
      <c r="AK2299" s="79"/>
      <c r="AL2299" s="79"/>
      <c r="AM2299" s="79"/>
      <c r="AN2299" s="79"/>
      <c r="AO2299" s="79"/>
      <c r="AP2299" s="79"/>
      <c r="AQ2299" s="79"/>
    </row>
    <row r="2300" spans="13:43" x14ac:dyDescent="0.25">
      <c r="M2300" s="79"/>
      <c r="N2300" s="79"/>
      <c r="O2300" s="79"/>
      <c r="P2300" s="79"/>
      <c r="Q2300" s="79"/>
      <c r="R2300" s="79"/>
      <c r="S2300" s="79"/>
      <c r="T2300" s="79"/>
      <c r="U2300" s="79"/>
      <c r="V2300" s="79"/>
      <c r="W2300" s="79"/>
      <c r="X2300" s="79"/>
      <c r="Y2300" s="79"/>
      <c r="Z2300" s="79"/>
      <c r="AA2300" s="79"/>
      <c r="AB2300" s="79"/>
      <c r="AC2300" s="79"/>
      <c r="AD2300" s="79"/>
      <c r="AE2300" s="79"/>
      <c r="AF2300" s="79"/>
      <c r="AG2300" s="79"/>
      <c r="AH2300" s="79"/>
      <c r="AI2300" s="79"/>
      <c r="AJ2300" s="79"/>
      <c r="AK2300" s="79"/>
      <c r="AL2300" s="79"/>
      <c r="AM2300" s="79"/>
      <c r="AN2300" s="79"/>
      <c r="AO2300" s="79"/>
      <c r="AP2300" s="79"/>
      <c r="AQ2300" s="79"/>
    </row>
    <row r="2301" spans="13:43" x14ac:dyDescent="0.25">
      <c r="M2301" s="79"/>
      <c r="N2301" s="79"/>
      <c r="O2301" s="79"/>
      <c r="P2301" s="79"/>
      <c r="Q2301" s="79"/>
      <c r="R2301" s="79"/>
      <c r="S2301" s="79"/>
      <c r="T2301" s="79"/>
      <c r="U2301" s="79"/>
      <c r="V2301" s="79"/>
      <c r="W2301" s="79"/>
      <c r="X2301" s="79"/>
      <c r="Y2301" s="79"/>
      <c r="Z2301" s="79"/>
      <c r="AA2301" s="79"/>
      <c r="AB2301" s="79"/>
      <c r="AC2301" s="79"/>
      <c r="AD2301" s="79"/>
      <c r="AE2301" s="79"/>
      <c r="AF2301" s="79"/>
      <c r="AG2301" s="79"/>
      <c r="AH2301" s="79"/>
      <c r="AI2301" s="79"/>
      <c r="AJ2301" s="79"/>
      <c r="AK2301" s="79"/>
      <c r="AL2301" s="79"/>
      <c r="AM2301" s="79"/>
      <c r="AN2301" s="79"/>
      <c r="AO2301" s="79"/>
      <c r="AP2301" s="79"/>
      <c r="AQ2301" s="79"/>
    </row>
    <row r="2302" spans="13:43" x14ac:dyDescent="0.25">
      <c r="M2302" s="79"/>
      <c r="N2302" s="79"/>
      <c r="O2302" s="79"/>
      <c r="P2302" s="79"/>
      <c r="Q2302" s="79"/>
      <c r="R2302" s="79"/>
      <c r="S2302" s="79"/>
      <c r="T2302" s="79"/>
      <c r="U2302" s="79"/>
      <c r="V2302" s="79"/>
      <c r="W2302" s="79"/>
      <c r="X2302" s="79"/>
      <c r="Y2302" s="79"/>
      <c r="Z2302" s="79"/>
      <c r="AA2302" s="79"/>
      <c r="AB2302" s="79"/>
      <c r="AC2302" s="79"/>
      <c r="AD2302" s="79"/>
      <c r="AE2302" s="79"/>
      <c r="AF2302" s="79"/>
      <c r="AG2302" s="79"/>
      <c r="AH2302" s="79"/>
      <c r="AI2302" s="79"/>
      <c r="AJ2302" s="79"/>
      <c r="AK2302" s="79"/>
      <c r="AL2302" s="79"/>
      <c r="AM2302" s="79"/>
      <c r="AN2302" s="79"/>
      <c r="AO2302" s="79"/>
      <c r="AP2302" s="79"/>
      <c r="AQ2302" s="79"/>
    </row>
    <row r="2303" spans="13:43" x14ac:dyDescent="0.25">
      <c r="M2303" s="79"/>
      <c r="N2303" s="79"/>
      <c r="O2303" s="79"/>
      <c r="P2303" s="79"/>
      <c r="Q2303" s="79"/>
      <c r="R2303" s="79"/>
      <c r="S2303" s="79"/>
      <c r="T2303" s="79"/>
      <c r="U2303" s="79"/>
      <c r="V2303" s="79"/>
      <c r="W2303" s="79"/>
      <c r="X2303" s="79"/>
      <c r="Y2303" s="79"/>
      <c r="Z2303" s="79"/>
      <c r="AA2303" s="79"/>
      <c r="AB2303" s="79"/>
      <c r="AC2303" s="79"/>
      <c r="AD2303" s="79"/>
      <c r="AE2303" s="79"/>
      <c r="AF2303" s="79"/>
      <c r="AG2303" s="79"/>
      <c r="AH2303" s="79"/>
      <c r="AI2303" s="79"/>
      <c r="AJ2303" s="79"/>
      <c r="AK2303" s="79"/>
      <c r="AL2303" s="79"/>
      <c r="AM2303" s="79"/>
      <c r="AN2303" s="79"/>
      <c r="AO2303" s="79"/>
      <c r="AP2303" s="79"/>
      <c r="AQ2303" s="79"/>
    </row>
    <row r="2304" spans="13:43" x14ac:dyDescent="0.25">
      <c r="M2304" s="79"/>
      <c r="N2304" s="79"/>
      <c r="O2304" s="79"/>
      <c r="P2304" s="79"/>
      <c r="Q2304" s="79"/>
      <c r="R2304" s="79"/>
      <c r="S2304" s="79"/>
      <c r="T2304" s="79"/>
      <c r="U2304" s="79"/>
      <c r="V2304" s="79"/>
      <c r="W2304" s="79"/>
      <c r="X2304" s="79"/>
      <c r="Y2304" s="79"/>
      <c r="Z2304" s="79"/>
      <c r="AA2304" s="79"/>
      <c r="AB2304" s="79"/>
      <c r="AC2304" s="79"/>
      <c r="AD2304" s="79"/>
      <c r="AE2304" s="79"/>
      <c r="AF2304" s="79"/>
      <c r="AG2304" s="79"/>
      <c r="AH2304" s="79"/>
      <c r="AI2304" s="79"/>
      <c r="AJ2304" s="79"/>
      <c r="AK2304" s="79"/>
      <c r="AL2304" s="79"/>
      <c r="AM2304" s="79"/>
      <c r="AN2304" s="79"/>
      <c r="AO2304" s="79"/>
      <c r="AP2304" s="79"/>
      <c r="AQ2304" s="79"/>
    </row>
    <row r="2305" spans="13:43" x14ac:dyDescent="0.25">
      <c r="M2305" s="79"/>
      <c r="N2305" s="79"/>
      <c r="O2305" s="79"/>
      <c r="P2305" s="79"/>
      <c r="Q2305" s="79"/>
      <c r="R2305" s="79"/>
      <c r="S2305" s="79"/>
      <c r="T2305" s="79"/>
      <c r="U2305" s="79"/>
      <c r="V2305" s="79"/>
      <c r="W2305" s="79"/>
      <c r="X2305" s="79"/>
      <c r="Y2305" s="79"/>
      <c r="Z2305" s="79"/>
      <c r="AA2305" s="79"/>
      <c r="AB2305" s="79"/>
      <c r="AC2305" s="79"/>
      <c r="AD2305" s="79"/>
      <c r="AE2305" s="79"/>
      <c r="AF2305" s="79"/>
      <c r="AG2305" s="79"/>
      <c r="AH2305" s="79"/>
      <c r="AI2305" s="79"/>
      <c r="AJ2305" s="79"/>
      <c r="AK2305" s="79"/>
      <c r="AL2305" s="79"/>
      <c r="AM2305" s="79"/>
      <c r="AN2305" s="79"/>
      <c r="AO2305" s="79"/>
      <c r="AP2305" s="79"/>
      <c r="AQ2305" s="79"/>
    </row>
    <row r="2306" spans="13:43" x14ac:dyDescent="0.25">
      <c r="M2306" s="79"/>
      <c r="N2306" s="79"/>
      <c r="O2306" s="79"/>
      <c r="P2306" s="79"/>
      <c r="Q2306" s="79"/>
      <c r="R2306" s="79"/>
      <c r="S2306" s="79"/>
      <c r="T2306" s="79"/>
      <c r="U2306" s="79"/>
      <c r="V2306" s="79"/>
      <c r="W2306" s="79"/>
      <c r="X2306" s="79"/>
      <c r="Y2306" s="79"/>
      <c r="Z2306" s="79"/>
      <c r="AA2306" s="79"/>
      <c r="AB2306" s="79"/>
      <c r="AC2306" s="79"/>
      <c r="AD2306" s="79"/>
      <c r="AE2306" s="79"/>
      <c r="AF2306" s="79"/>
      <c r="AG2306" s="79"/>
      <c r="AH2306" s="79"/>
      <c r="AI2306" s="79"/>
      <c r="AJ2306" s="79"/>
      <c r="AK2306" s="79"/>
      <c r="AL2306" s="79"/>
      <c r="AM2306" s="79"/>
      <c r="AN2306" s="79"/>
      <c r="AO2306" s="79"/>
      <c r="AP2306" s="79"/>
      <c r="AQ2306" s="79"/>
    </row>
    <row r="2307" spans="13:43" x14ac:dyDescent="0.25">
      <c r="M2307" s="79"/>
      <c r="N2307" s="79"/>
      <c r="O2307" s="79"/>
      <c r="P2307" s="79"/>
      <c r="Q2307" s="79"/>
      <c r="R2307" s="79"/>
      <c r="S2307" s="79"/>
      <c r="T2307" s="79"/>
      <c r="U2307" s="79"/>
      <c r="V2307" s="79"/>
      <c r="W2307" s="79"/>
      <c r="X2307" s="79"/>
      <c r="Y2307" s="79"/>
      <c r="Z2307" s="79"/>
      <c r="AA2307" s="79"/>
      <c r="AB2307" s="79"/>
      <c r="AC2307" s="79"/>
      <c r="AD2307" s="79"/>
      <c r="AE2307" s="79"/>
      <c r="AF2307" s="79"/>
      <c r="AG2307" s="79"/>
      <c r="AH2307" s="79"/>
      <c r="AI2307" s="79"/>
      <c r="AJ2307" s="79"/>
      <c r="AK2307" s="79"/>
      <c r="AL2307" s="79"/>
      <c r="AM2307" s="79"/>
      <c r="AN2307" s="79"/>
      <c r="AO2307" s="79"/>
      <c r="AP2307" s="79"/>
      <c r="AQ2307" s="79"/>
    </row>
    <row r="2308" spans="13:43" x14ac:dyDescent="0.25">
      <c r="M2308" s="79"/>
      <c r="N2308" s="79"/>
      <c r="O2308" s="79"/>
      <c r="P2308" s="79"/>
      <c r="Q2308" s="79"/>
      <c r="R2308" s="79"/>
      <c r="S2308" s="79"/>
      <c r="T2308" s="79"/>
      <c r="U2308" s="79"/>
      <c r="V2308" s="79"/>
      <c r="W2308" s="79"/>
      <c r="X2308" s="79"/>
      <c r="Y2308" s="79"/>
      <c r="Z2308" s="79"/>
      <c r="AA2308" s="79"/>
      <c r="AB2308" s="79"/>
      <c r="AC2308" s="79"/>
      <c r="AD2308" s="79"/>
      <c r="AE2308" s="79"/>
      <c r="AF2308" s="79"/>
      <c r="AG2308" s="79"/>
      <c r="AH2308" s="79"/>
      <c r="AI2308" s="79"/>
      <c r="AJ2308" s="79"/>
      <c r="AK2308" s="79"/>
      <c r="AL2308" s="79"/>
      <c r="AM2308" s="79"/>
      <c r="AN2308" s="79"/>
      <c r="AO2308" s="79"/>
      <c r="AP2308" s="79"/>
      <c r="AQ2308" s="79"/>
    </row>
    <row r="2309" spans="13:43" x14ac:dyDescent="0.25">
      <c r="M2309" s="79"/>
      <c r="N2309" s="79"/>
      <c r="O2309" s="79"/>
      <c r="P2309" s="79"/>
      <c r="Q2309" s="79"/>
      <c r="R2309" s="79"/>
      <c r="S2309" s="79"/>
      <c r="T2309" s="79"/>
      <c r="U2309" s="79"/>
      <c r="V2309" s="79"/>
      <c r="W2309" s="79"/>
      <c r="X2309" s="79"/>
      <c r="Y2309" s="79"/>
      <c r="Z2309" s="79"/>
      <c r="AA2309" s="79"/>
      <c r="AB2309" s="79"/>
      <c r="AC2309" s="79"/>
      <c r="AD2309" s="79"/>
      <c r="AE2309" s="79"/>
      <c r="AF2309" s="79"/>
      <c r="AG2309" s="79"/>
      <c r="AH2309" s="79"/>
      <c r="AI2309" s="79"/>
      <c r="AJ2309" s="79"/>
      <c r="AK2309" s="79"/>
      <c r="AL2309" s="79"/>
      <c r="AM2309" s="79"/>
      <c r="AN2309" s="79"/>
      <c r="AO2309" s="79"/>
      <c r="AP2309" s="79"/>
      <c r="AQ2309" s="79"/>
    </row>
    <row r="2310" spans="13:43" x14ac:dyDescent="0.25">
      <c r="M2310" s="79"/>
      <c r="N2310" s="79"/>
      <c r="O2310" s="79"/>
      <c r="P2310" s="79"/>
      <c r="Q2310" s="79"/>
      <c r="R2310" s="79"/>
      <c r="S2310" s="79"/>
      <c r="T2310" s="79"/>
      <c r="U2310" s="79"/>
      <c r="V2310" s="79"/>
      <c r="W2310" s="79"/>
      <c r="X2310" s="79"/>
      <c r="Y2310" s="79"/>
      <c r="Z2310" s="79"/>
      <c r="AA2310" s="79"/>
      <c r="AB2310" s="79"/>
      <c r="AC2310" s="79"/>
      <c r="AD2310" s="79"/>
      <c r="AE2310" s="79"/>
      <c r="AF2310" s="79"/>
      <c r="AG2310" s="79"/>
      <c r="AH2310" s="79"/>
      <c r="AI2310" s="79"/>
      <c r="AJ2310" s="79"/>
      <c r="AK2310" s="79"/>
      <c r="AL2310" s="79"/>
      <c r="AM2310" s="79"/>
      <c r="AN2310" s="79"/>
      <c r="AO2310" s="79"/>
      <c r="AP2310" s="79"/>
      <c r="AQ2310" s="79"/>
    </row>
    <row r="2311" spans="13:43" x14ac:dyDescent="0.25">
      <c r="M2311" s="79"/>
      <c r="N2311" s="79"/>
      <c r="O2311" s="79"/>
      <c r="P2311" s="79"/>
      <c r="Q2311" s="79"/>
      <c r="R2311" s="79"/>
      <c r="S2311" s="79"/>
      <c r="T2311" s="79"/>
      <c r="U2311" s="79"/>
      <c r="V2311" s="79"/>
      <c r="W2311" s="79"/>
      <c r="X2311" s="79"/>
      <c r="Y2311" s="79"/>
      <c r="Z2311" s="79"/>
      <c r="AA2311" s="79"/>
      <c r="AB2311" s="79"/>
      <c r="AC2311" s="79"/>
      <c r="AD2311" s="79"/>
      <c r="AE2311" s="79"/>
      <c r="AF2311" s="79"/>
      <c r="AG2311" s="79"/>
      <c r="AH2311" s="79"/>
      <c r="AI2311" s="79"/>
      <c r="AJ2311" s="79"/>
      <c r="AK2311" s="79"/>
      <c r="AL2311" s="79"/>
      <c r="AM2311" s="79"/>
      <c r="AN2311" s="79"/>
      <c r="AO2311" s="79"/>
      <c r="AP2311" s="79"/>
      <c r="AQ2311" s="79"/>
    </row>
    <row r="2312" spans="13:43" x14ac:dyDescent="0.25">
      <c r="M2312" s="79"/>
      <c r="N2312" s="79"/>
      <c r="O2312" s="79"/>
      <c r="P2312" s="79"/>
      <c r="Q2312" s="79"/>
      <c r="R2312" s="79"/>
      <c r="S2312" s="79"/>
      <c r="T2312" s="79"/>
      <c r="U2312" s="79"/>
      <c r="V2312" s="79"/>
      <c r="W2312" s="79"/>
      <c r="X2312" s="79"/>
      <c r="Y2312" s="79"/>
      <c r="Z2312" s="79"/>
      <c r="AA2312" s="79"/>
      <c r="AB2312" s="79"/>
      <c r="AC2312" s="79"/>
      <c r="AD2312" s="79"/>
      <c r="AE2312" s="79"/>
      <c r="AF2312" s="79"/>
      <c r="AG2312" s="79"/>
      <c r="AH2312" s="79"/>
      <c r="AI2312" s="79"/>
      <c r="AJ2312" s="79"/>
      <c r="AK2312" s="79"/>
      <c r="AL2312" s="79"/>
      <c r="AM2312" s="79"/>
      <c r="AN2312" s="79"/>
      <c r="AO2312" s="79"/>
      <c r="AP2312" s="79"/>
      <c r="AQ2312" s="79"/>
    </row>
    <row r="2313" spans="13:43" x14ac:dyDescent="0.25">
      <c r="M2313" s="79"/>
      <c r="N2313" s="79"/>
      <c r="O2313" s="79"/>
      <c r="P2313" s="79"/>
      <c r="Q2313" s="79"/>
      <c r="R2313" s="79"/>
      <c r="S2313" s="79"/>
      <c r="T2313" s="79"/>
      <c r="U2313" s="79"/>
      <c r="V2313" s="79"/>
      <c r="W2313" s="79"/>
      <c r="X2313" s="79"/>
      <c r="Y2313" s="79"/>
      <c r="Z2313" s="79"/>
      <c r="AA2313" s="79"/>
      <c r="AB2313" s="79"/>
      <c r="AC2313" s="79"/>
      <c r="AD2313" s="79"/>
      <c r="AE2313" s="79"/>
      <c r="AF2313" s="79"/>
      <c r="AG2313" s="79"/>
      <c r="AH2313" s="79"/>
      <c r="AI2313" s="79"/>
      <c r="AJ2313" s="79"/>
      <c r="AK2313" s="79"/>
      <c r="AL2313" s="79"/>
      <c r="AM2313" s="79"/>
      <c r="AN2313" s="79"/>
      <c r="AO2313" s="79"/>
      <c r="AP2313" s="79"/>
      <c r="AQ2313" s="79"/>
    </row>
    <row r="2314" spans="13:43" x14ac:dyDescent="0.25">
      <c r="M2314" s="79"/>
      <c r="N2314" s="79"/>
      <c r="O2314" s="79"/>
      <c r="P2314" s="79"/>
      <c r="Q2314" s="79"/>
      <c r="R2314" s="79"/>
      <c r="S2314" s="79"/>
      <c r="T2314" s="79"/>
      <c r="U2314" s="79"/>
      <c r="V2314" s="79"/>
      <c r="W2314" s="79"/>
      <c r="X2314" s="79"/>
      <c r="Y2314" s="79"/>
      <c r="Z2314" s="79"/>
      <c r="AA2314" s="79"/>
      <c r="AB2314" s="79"/>
      <c r="AC2314" s="79"/>
      <c r="AD2314" s="79"/>
      <c r="AE2314" s="79"/>
      <c r="AF2314" s="79"/>
      <c r="AG2314" s="79"/>
      <c r="AH2314" s="79"/>
      <c r="AI2314" s="79"/>
      <c r="AJ2314" s="79"/>
      <c r="AK2314" s="79"/>
      <c r="AL2314" s="79"/>
      <c r="AM2314" s="79"/>
      <c r="AN2314" s="79"/>
      <c r="AO2314" s="79"/>
      <c r="AP2314" s="79"/>
      <c r="AQ2314" s="79"/>
    </row>
    <row r="2315" spans="13:43" x14ac:dyDescent="0.25">
      <c r="M2315" s="79"/>
      <c r="N2315" s="79"/>
      <c r="O2315" s="79"/>
      <c r="P2315" s="79"/>
      <c r="Q2315" s="79"/>
      <c r="R2315" s="79"/>
      <c r="S2315" s="79"/>
      <c r="T2315" s="79"/>
      <c r="U2315" s="79"/>
      <c r="V2315" s="79"/>
      <c r="W2315" s="79"/>
      <c r="X2315" s="79"/>
      <c r="Y2315" s="79"/>
      <c r="Z2315" s="79"/>
      <c r="AA2315" s="79"/>
      <c r="AB2315" s="79"/>
      <c r="AC2315" s="79"/>
      <c r="AD2315" s="79"/>
      <c r="AE2315" s="79"/>
      <c r="AF2315" s="79"/>
      <c r="AG2315" s="79"/>
      <c r="AH2315" s="79"/>
      <c r="AI2315" s="79"/>
      <c r="AJ2315" s="79"/>
      <c r="AK2315" s="79"/>
      <c r="AL2315" s="79"/>
      <c r="AM2315" s="79"/>
      <c r="AN2315" s="79"/>
      <c r="AO2315" s="79"/>
      <c r="AP2315" s="79"/>
      <c r="AQ2315" s="79"/>
    </row>
    <row r="2316" spans="13:43" x14ac:dyDescent="0.25">
      <c r="M2316" s="79"/>
      <c r="N2316" s="79"/>
      <c r="O2316" s="79"/>
      <c r="P2316" s="79"/>
      <c r="Q2316" s="79"/>
      <c r="R2316" s="79"/>
      <c r="S2316" s="79"/>
      <c r="T2316" s="79"/>
      <c r="U2316" s="79"/>
      <c r="V2316" s="79"/>
      <c r="W2316" s="79"/>
      <c r="X2316" s="79"/>
      <c r="Y2316" s="79"/>
      <c r="Z2316" s="79"/>
      <c r="AA2316" s="79"/>
      <c r="AB2316" s="79"/>
      <c r="AC2316" s="79"/>
      <c r="AD2316" s="79"/>
      <c r="AE2316" s="79"/>
      <c r="AF2316" s="79"/>
      <c r="AG2316" s="79"/>
      <c r="AH2316" s="79"/>
      <c r="AI2316" s="79"/>
      <c r="AJ2316" s="79"/>
      <c r="AK2316" s="79"/>
      <c r="AL2316" s="79"/>
      <c r="AM2316" s="79"/>
      <c r="AN2316" s="79"/>
      <c r="AO2316" s="79"/>
      <c r="AP2316" s="79"/>
      <c r="AQ2316" s="79"/>
    </row>
    <row r="2317" spans="13:43" x14ac:dyDescent="0.25">
      <c r="M2317" s="79"/>
      <c r="N2317" s="79"/>
      <c r="O2317" s="79"/>
      <c r="P2317" s="79"/>
      <c r="Q2317" s="79"/>
      <c r="R2317" s="79"/>
      <c r="S2317" s="79"/>
      <c r="T2317" s="79"/>
      <c r="U2317" s="79"/>
      <c r="V2317" s="79"/>
      <c r="W2317" s="79"/>
      <c r="X2317" s="79"/>
      <c r="Y2317" s="79"/>
      <c r="Z2317" s="79"/>
      <c r="AA2317" s="79"/>
      <c r="AB2317" s="79"/>
      <c r="AC2317" s="79"/>
      <c r="AD2317" s="79"/>
      <c r="AE2317" s="79"/>
      <c r="AF2317" s="79"/>
      <c r="AG2317" s="79"/>
      <c r="AH2317" s="79"/>
      <c r="AI2317" s="79"/>
      <c r="AJ2317" s="79"/>
      <c r="AK2317" s="79"/>
      <c r="AL2317" s="79"/>
      <c r="AM2317" s="79"/>
      <c r="AN2317" s="79"/>
      <c r="AO2317" s="79"/>
      <c r="AP2317" s="79"/>
      <c r="AQ2317" s="79"/>
    </row>
    <row r="2318" spans="13:43" x14ac:dyDescent="0.25">
      <c r="M2318" s="79"/>
      <c r="N2318" s="79"/>
      <c r="O2318" s="79"/>
      <c r="P2318" s="79"/>
      <c r="Q2318" s="79"/>
      <c r="R2318" s="79"/>
      <c r="S2318" s="79"/>
      <c r="T2318" s="79"/>
      <c r="U2318" s="79"/>
      <c r="V2318" s="79"/>
      <c r="W2318" s="79"/>
      <c r="X2318" s="79"/>
      <c r="Y2318" s="79"/>
      <c r="Z2318" s="79"/>
      <c r="AA2318" s="79"/>
      <c r="AB2318" s="79"/>
      <c r="AC2318" s="79"/>
      <c r="AD2318" s="79"/>
      <c r="AE2318" s="79"/>
      <c r="AF2318" s="79"/>
      <c r="AG2318" s="79"/>
      <c r="AH2318" s="79"/>
      <c r="AI2318" s="79"/>
      <c r="AJ2318" s="79"/>
      <c r="AK2318" s="79"/>
      <c r="AL2318" s="79"/>
      <c r="AM2318" s="79"/>
      <c r="AN2318" s="79"/>
      <c r="AO2318" s="79"/>
      <c r="AP2318" s="79"/>
      <c r="AQ2318" s="79"/>
    </row>
    <row r="2319" spans="13:43" x14ac:dyDescent="0.25">
      <c r="M2319" s="79"/>
      <c r="N2319" s="79"/>
      <c r="O2319" s="79"/>
      <c r="P2319" s="79"/>
      <c r="Q2319" s="79"/>
      <c r="R2319" s="79"/>
      <c r="S2319" s="79"/>
      <c r="T2319" s="79"/>
      <c r="U2319" s="79"/>
      <c r="V2319" s="79"/>
      <c r="W2319" s="79"/>
      <c r="X2319" s="79"/>
      <c r="Y2319" s="79"/>
      <c r="Z2319" s="79"/>
      <c r="AA2319" s="79"/>
      <c r="AB2319" s="79"/>
      <c r="AC2319" s="79"/>
      <c r="AD2319" s="79"/>
      <c r="AE2319" s="79"/>
      <c r="AF2319" s="79"/>
      <c r="AG2319" s="79"/>
      <c r="AH2319" s="79"/>
      <c r="AI2319" s="79"/>
      <c r="AJ2319" s="79"/>
      <c r="AK2319" s="79"/>
      <c r="AL2319" s="79"/>
      <c r="AM2319" s="79"/>
      <c r="AN2319" s="79"/>
      <c r="AO2319" s="79"/>
      <c r="AP2319" s="79"/>
      <c r="AQ2319" s="79"/>
    </row>
    <row r="2320" spans="13:43" x14ac:dyDescent="0.25">
      <c r="M2320" s="79"/>
      <c r="N2320" s="79"/>
      <c r="O2320" s="79"/>
      <c r="P2320" s="79"/>
      <c r="Q2320" s="79"/>
      <c r="R2320" s="79"/>
      <c r="S2320" s="79"/>
      <c r="T2320" s="79"/>
      <c r="U2320" s="79"/>
      <c r="V2320" s="79"/>
      <c r="W2320" s="79"/>
      <c r="X2320" s="79"/>
      <c r="Y2320" s="79"/>
      <c r="Z2320" s="79"/>
      <c r="AA2320" s="79"/>
      <c r="AB2320" s="79"/>
      <c r="AC2320" s="79"/>
      <c r="AD2320" s="79"/>
      <c r="AE2320" s="79"/>
      <c r="AF2320" s="79"/>
      <c r="AG2320" s="79"/>
      <c r="AH2320" s="79"/>
      <c r="AI2320" s="79"/>
      <c r="AJ2320" s="79"/>
      <c r="AK2320" s="79"/>
      <c r="AL2320" s="79"/>
      <c r="AM2320" s="79"/>
      <c r="AN2320" s="79"/>
      <c r="AO2320" s="79"/>
      <c r="AP2320" s="79"/>
      <c r="AQ2320" s="79"/>
    </row>
    <row r="2321" spans="13:43" x14ac:dyDescent="0.25">
      <c r="M2321" s="79"/>
      <c r="N2321" s="79"/>
      <c r="O2321" s="79"/>
      <c r="P2321" s="79"/>
      <c r="Q2321" s="79"/>
      <c r="R2321" s="79"/>
      <c r="S2321" s="79"/>
      <c r="T2321" s="79"/>
      <c r="U2321" s="79"/>
      <c r="V2321" s="79"/>
      <c r="W2321" s="79"/>
      <c r="X2321" s="79"/>
      <c r="Y2321" s="79"/>
      <c r="Z2321" s="79"/>
      <c r="AA2321" s="79"/>
      <c r="AB2321" s="79"/>
      <c r="AC2321" s="79"/>
      <c r="AD2321" s="79"/>
      <c r="AE2321" s="79"/>
      <c r="AF2321" s="79"/>
      <c r="AG2321" s="79"/>
      <c r="AH2321" s="79"/>
      <c r="AI2321" s="79"/>
      <c r="AJ2321" s="79"/>
      <c r="AK2321" s="79"/>
      <c r="AL2321" s="79"/>
      <c r="AM2321" s="79"/>
      <c r="AN2321" s="79"/>
      <c r="AO2321" s="79"/>
      <c r="AP2321" s="79"/>
      <c r="AQ2321" s="79"/>
    </row>
    <row r="2322" spans="13:43" x14ac:dyDescent="0.25">
      <c r="M2322" s="79"/>
      <c r="N2322" s="79"/>
      <c r="O2322" s="79"/>
      <c r="P2322" s="79"/>
      <c r="Q2322" s="79"/>
      <c r="R2322" s="79"/>
      <c r="S2322" s="79"/>
      <c r="T2322" s="79"/>
      <c r="U2322" s="79"/>
      <c r="V2322" s="79"/>
      <c r="W2322" s="79"/>
      <c r="X2322" s="79"/>
      <c r="Y2322" s="79"/>
      <c r="Z2322" s="79"/>
      <c r="AA2322" s="79"/>
      <c r="AB2322" s="79"/>
      <c r="AC2322" s="79"/>
      <c r="AD2322" s="79"/>
      <c r="AE2322" s="79"/>
      <c r="AF2322" s="79"/>
      <c r="AG2322" s="79"/>
      <c r="AH2322" s="79"/>
      <c r="AI2322" s="79"/>
      <c r="AJ2322" s="79"/>
      <c r="AK2322" s="79"/>
      <c r="AL2322" s="79"/>
      <c r="AM2322" s="79"/>
      <c r="AN2322" s="79"/>
      <c r="AO2322" s="79"/>
      <c r="AP2322" s="79"/>
      <c r="AQ2322" s="79"/>
    </row>
    <row r="2323" spans="13:43" x14ac:dyDescent="0.25">
      <c r="M2323" s="79"/>
      <c r="N2323" s="79"/>
      <c r="O2323" s="79"/>
      <c r="P2323" s="79"/>
      <c r="Q2323" s="79"/>
      <c r="R2323" s="79"/>
      <c r="S2323" s="79"/>
      <c r="T2323" s="79"/>
      <c r="U2323" s="79"/>
      <c r="V2323" s="79"/>
      <c r="W2323" s="79"/>
      <c r="X2323" s="79"/>
      <c r="Y2323" s="79"/>
      <c r="Z2323" s="79"/>
      <c r="AA2323" s="79"/>
      <c r="AB2323" s="79"/>
      <c r="AC2323" s="79"/>
      <c r="AD2323" s="79"/>
      <c r="AE2323" s="79"/>
      <c r="AF2323" s="79"/>
      <c r="AG2323" s="79"/>
      <c r="AH2323" s="79"/>
      <c r="AI2323" s="79"/>
      <c r="AJ2323" s="79"/>
      <c r="AK2323" s="79"/>
      <c r="AL2323" s="79"/>
      <c r="AM2323" s="79"/>
      <c r="AN2323" s="79"/>
      <c r="AO2323" s="79"/>
      <c r="AP2323" s="79"/>
      <c r="AQ2323" s="79"/>
    </row>
    <row r="2324" spans="13:43" x14ac:dyDescent="0.25">
      <c r="M2324" s="79"/>
      <c r="N2324" s="79"/>
      <c r="O2324" s="79"/>
      <c r="P2324" s="79"/>
      <c r="Q2324" s="79"/>
      <c r="R2324" s="79"/>
      <c r="S2324" s="79"/>
      <c r="T2324" s="79"/>
      <c r="U2324" s="79"/>
      <c r="V2324" s="79"/>
      <c r="W2324" s="79"/>
      <c r="X2324" s="79"/>
      <c r="Y2324" s="79"/>
      <c r="Z2324" s="79"/>
      <c r="AA2324" s="79"/>
      <c r="AB2324" s="79"/>
      <c r="AC2324" s="79"/>
      <c r="AD2324" s="79"/>
      <c r="AE2324" s="79"/>
      <c r="AF2324" s="79"/>
      <c r="AG2324" s="79"/>
      <c r="AH2324" s="79"/>
      <c r="AI2324" s="79"/>
      <c r="AJ2324" s="79"/>
      <c r="AK2324" s="79"/>
      <c r="AL2324" s="79"/>
      <c r="AM2324" s="79"/>
      <c r="AN2324" s="79"/>
      <c r="AO2324" s="79"/>
      <c r="AP2324" s="79"/>
      <c r="AQ2324" s="79"/>
    </row>
    <row r="2325" spans="13:43" x14ac:dyDescent="0.25">
      <c r="M2325" s="79"/>
      <c r="N2325" s="79"/>
      <c r="O2325" s="79"/>
      <c r="P2325" s="79"/>
      <c r="Q2325" s="79"/>
      <c r="R2325" s="79"/>
      <c r="S2325" s="79"/>
      <c r="T2325" s="79"/>
      <c r="U2325" s="79"/>
      <c r="V2325" s="79"/>
      <c r="W2325" s="79"/>
      <c r="X2325" s="79"/>
      <c r="Y2325" s="79"/>
      <c r="Z2325" s="79"/>
      <c r="AA2325" s="79"/>
      <c r="AB2325" s="79"/>
      <c r="AC2325" s="79"/>
      <c r="AD2325" s="79"/>
      <c r="AE2325" s="79"/>
      <c r="AF2325" s="79"/>
      <c r="AG2325" s="79"/>
      <c r="AH2325" s="79"/>
      <c r="AI2325" s="79"/>
      <c r="AJ2325" s="79"/>
      <c r="AK2325" s="79"/>
      <c r="AL2325" s="79"/>
      <c r="AM2325" s="79"/>
      <c r="AN2325" s="79"/>
      <c r="AO2325" s="79"/>
      <c r="AP2325" s="79"/>
      <c r="AQ2325" s="79"/>
    </row>
    <row r="2326" spans="13:43" x14ac:dyDescent="0.25">
      <c r="M2326" s="79"/>
      <c r="N2326" s="79"/>
      <c r="O2326" s="79"/>
      <c r="P2326" s="79"/>
      <c r="Q2326" s="79"/>
      <c r="R2326" s="79"/>
      <c r="S2326" s="79"/>
      <c r="T2326" s="79"/>
      <c r="U2326" s="79"/>
      <c r="V2326" s="79"/>
      <c r="W2326" s="79"/>
      <c r="X2326" s="79"/>
      <c r="Y2326" s="79"/>
      <c r="Z2326" s="79"/>
      <c r="AA2326" s="79"/>
      <c r="AB2326" s="79"/>
      <c r="AC2326" s="79"/>
      <c r="AD2326" s="79"/>
      <c r="AE2326" s="79"/>
      <c r="AF2326" s="79"/>
      <c r="AG2326" s="79"/>
      <c r="AH2326" s="79"/>
      <c r="AI2326" s="79"/>
      <c r="AJ2326" s="79"/>
      <c r="AK2326" s="79"/>
      <c r="AL2326" s="79"/>
      <c r="AM2326" s="79"/>
      <c r="AN2326" s="79"/>
      <c r="AO2326" s="79"/>
      <c r="AP2326" s="79"/>
      <c r="AQ2326" s="79"/>
    </row>
    <row r="2327" spans="13:43" x14ac:dyDescent="0.25">
      <c r="M2327" s="79"/>
      <c r="N2327" s="79"/>
      <c r="O2327" s="79"/>
      <c r="P2327" s="79"/>
      <c r="Q2327" s="79"/>
      <c r="R2327" s="79"/>
      <c r="S2327" s="79"/>
      <c r="T2327" s="79"/>
      <c r="U2327" s="79"/>
      <c r="V2327" s="79"/>
      <c r="W2327" s="79"/>
      <c r="X2327" s="79"/>
      <c r="Y2327" s="79"/>
      <c r="Z2327" s="79"/>
      <c r="AA2327" s="79"/>
      <c r="AB2327" s="79"/>
      <c r="AC2327" s="79"/>
      <c r="AD2327" s="79"/>
      <c r="AE2327" s="79"/>
      <c r="AF2327" s="79"/>
      <c r="AG2327" s="79"/>
      <c r="AH2327" s="79"/>
      <c r="AI2327" s="79"/>
      <c r="AJ2327" s="79"/>
      <c r="AK2327" s="79"/>
      <c r="AL2327" s="79"/>
      <c r="AM2327" s="79"/>
      <c r="AN2327" s="79"/>
      <c r="AO2327" s="79"/>
      <c r="AP2327" s="79"/>
      <c r="AQ2327" s="79"/>
    </row>
    <row r="2328" spans="13:43" x14ac:dyDescent="0.25">
      <c r="M2328" s="79"/>
      <c r="N2328" s="79"/>
      <c r="O2328" s="79"/>
      <c r="P2328" s="79"/>
      <c r="Q2328" s="79"/>
      <c r="R2328" s="79"/>
      <c r="S2328" s="79"/>
      <c r="T2328" s="79"/>
      <c r="U2328" s="79"/>
      <c r="V2328" s="79"/>
      <c r="W2328" s="79"/>
      <c r="X2328" s="79"/>
      <c r="Y2328" s="79"/>
      <c r="Z2328" s="79"/>
      <c r="AA2328" s="79"/>
      <c r="AB2328" s="79"/>
      <c r="AC2328" s="79"/>
      <c r="AD2328" s="79"/>
      <c r="AE2328" s="79"/>
      <c r="AF2328" s="79"/>
      <c r="AG2328" s="79"/>
      <c r="AH2328" s="79"/>
      <c r="AI2328" s="79"/>
      <c r="AJ2328" s="79"/>
      <c r="AK2328" s="79"/>
      <c r="AL2328" s="79"/>
      <c r="AM2328" s="79"/>
      <c r="AN2328" s="79"/>
      <c r="AO2328" s="79"/>
      <c r="AP2328" s="79"/>
      <c r="AQ2328" s="79"/>
    </row>
    <row r="2329" spans="13:43" x14ac:dyDescent="0.25">
      <c r="M2329" s="79"/>
      <c r="N2329" s="79"/>
      <c r="O2329" s="79"/>
      <c r="P2329" s="79"/>
      <c r="Q2329" s="79"/>
      <c r="R2329" s="79"/>
      <c r="S2329" s="79"/>
      <c r="T2329" s="79"/>
      <c r="U2329" s="79"/>
      <c r="V2329" s="79"/>
      <c r="W2329" s="79"/>
      <c r="X2329" s="79"/>
      <c r="Y2329" s="79"/>
      <c r="Z2329" s="79"/>
      <c r="AA2329" s="79"/>
      <c r="AB2329" s="79"/>
      <c r="AC2329" s="79"/>
      <c r="AD2329" s="79"/>
      <c r="AE2329" s="79"/>
      <c r="AF2329" s="79"/>
      <c r="AG2329" s="79"/>
      <c r="AH2329" s="79"/>
      <c r="AI2329" s="79"/>
      <c r="AJ2329" s="79"/>
      <c r="AK2329" s="79"/>
      <c r="AL2329" s="79"/>
      <c r="AM2329" s="79"/>
      <c r="AN2329" s="79"/>
      <c r="AO2329" s="79"/>
      <c r="AP2329" s="79"/>
      <c r="AQ2329" s="79"/>
    </row>
    <row r="2330" spans="13:43" x14ac:dyDescent="0.25">
      <c r="M2330" s="79"/>
      <c r="N2330" s="79"/>
      <c r="O2330" s="79"/>
      <c r="P2330" s="79"/>
      <c r="Q2330" s="79"/>
      <c r="R2330" s="79"/>
      <c r="S2330" s="79"/>
      <c r="T2330" s="79"/>
      <c r="U2330" s="79"/>
      <c r="V2330" s="79"/>
      <c r="W2330" s="79"/>
      <c r="X2330" s="79"/>
      <c r="Y2330" s="79"/>
      <c r="Z2330" s="79"/>
      <c r="AA2330" s="79"/>
      <c r="AB2330" s="79"/>
      <c r="AC2330" s="79"/>
      <c r="AD2330" s="79"/>
      <c r="AE2330" s="79"/>
      <c r="AF2330" s="79"/>
      <c r="AG2330" s="79"/>
      <c r="AH2330" s="79"/>
      <c r="AI2330" s="79"/>
      <c r="AJ2330" s="79"/>
      <c r="AK2330" s="79"/>
      <c r="AL2330" s="79"/>
      <c r="AM2330" s="79"/>
      <c r="AN2330" s="79"/>
      <c r="AO2330" s="79"/>
      <c r="AP2330" s="79"/>
      <c r="AQ2330" s="79"/>
    </row>
    <row r="2331" spans="13:43" x14ac:dyDescent="0.25">
      <c r="M2331" s="79"/>
      <c r="N2331" s="79"/>
      <c r="O2331" s="79"/>
      <c r="P2331" s="79"/>
      <c r="Q2331" s="79"/>
      <c r="R2331" s="79"/>
      <c r="S2331" s="79"/>
      <c r="T2331" s="79"/>
      <c r="U2331" s="79"/>
      <c r="V2331" s="79"/>
      <c r="W2331" s="79"/>
      <c r="X2331" s="79"/>
      <c r="Y2331" s="79"/>
      <c r="Z2331" s="79"/>
      <c r="AA2331" s="79"/>
      <c r="AB2331" s="79"/>
      <c r="AC2331" s="79"/>
      <c r="AD2331" s="79"/>
      <c r="AE2331" s="79"/>
      <c r="AF2331" s="79"/>
      <c r="AG2331" s="79"/>
      <c r="AH2331" s="79"/>
      <c r="AI2331" s="79"/>
      <c r="AJ2331" s="79"/>
      <c r="AK2331" s="79"/>
      <c r="AL2331" s="79"/>
      <c r="AM2331" s="79"/>
      <c r="AN2331" s="79"/>
      <c r="AO2331" s="79"/>
      <c r="AP2331" s="79"/>
      <c r="AQ2331" s="79"/>
    </row>
    <row r="2332" spans="13:43" x14ac:dyDescent="0.25">
      <c r="M2332" s="79"/>
      <c r="N2332" s="79"/>
      <c r="O2332" s="79"/>
      <c r="P2332" s="79"/>
      <c r="Q2332" s="79"/>
      <c r="R2332" s="79"/>
      <c r="S2332" s="79"/>
      <c r="T2332" s="79"/>
      <c r="U2332" s="79"/>
      <c r="V2332" s="79"/>
      <c r="W2332" s="79"/>
      <c r="X2332" s="79"/>
      <c r="Y2332" s="79"/>
      <c r="Z2332" s="79"/>
      <c r="AA2332" s="79"/>
      <c r="AB2332" s="79"/>
      <c r="AC2332" s="79"/>
      <c r="AD2332" s="79"/>
      <c r="AE2332" s="79"/>
      <c r="AF2332" s="79"/>
      <c r="AG2332" s="79"/>
      <c r="AH2332" s="79"/>
      <c r="AI2332" s="79"/>
      <c r="AJ2332" s="79"/>
      <c r="AK2332" s="79"/>
      <c r="AL2332" s="79"/>
      <c r="AM2332" s="79"/>
      <c r="AN2332" s="79"/>
      <c r="AO2332" s="79"/>
      <c r="AP2332" s="79"/>
      <c r="AQ2332" s="79"/>
    </row>
    <row r="2333" spans="13:43" x14ac:dyDescent="0.25">
      <c r="M2333" s="79"/>
      <c r="N2333" s="79"/>
      <c r="O2333" s="79"/>
      <c r="P2333" s="79"/>
      <c r="Q2333" s="79"/>
      <c r="R2333" s="79"/>
      <c r="S2333" s="79"/>
      <c r="T2333" s="79"/>
      <c r="U2333" s="79"/>
      <c r="V2333" s="79"/>
      <c r="W2333" s="79"/>
      <c r="X2333" s="79"/>
      <c r="Y2333" s="79"/>
      <c r="Z2333" s="79"/>
      <c r="AA2333" s="79"/>
      <c r="AB2333" s="79"/>
      <c r="AC2333" s="79"/>
      <c r="AD2333" s="79"/>
      <c r="AE2333" s="79"/>
      <c r="AF2333" s="79"/>
      <c r="AG2333" s="79"/>
      <c r="AH2333" s="79"/>
      <c r="AI2333" s="79"/>
      <c r="AJ2333" s="79"/>
      <c r="AK2333" s="79"/>
      <c r="AL2333" s="79"/>
      <c r="AM2333" s="79"/>
      <c r="AN2333" s="79"/>
      <c r="AO2333" s="79"/>
      <c r="AP2333" s="79"/>
      <c r="AQ2333" s="79"/>
    </row>
    <row r="2334" spans="13:43" x14ac:dyDescent="0.25">
      <c r="M2334" s="79"/>
      <c r="N2334" s="79"/>
      <c r="O2334" s="79"/>
      <c r="P2334" s="79"/>
      <c r="Q2334" s="79"/>
      <c r="R2334" s="79"/>
      <c r="S2334" s="79"/>
      <c r="T2334" s="79"/>
      <c r="U2334" s="79"/>
      <c r="V2334" s="79"/>
      <c r="W2334" s="79"/>
      <c r="X2334" s="79"/>
      <c r="Y2334" s="79"/>
      <c r="Z2334" s="79"/>
      <c r="AA2334" s="79"/>
      <c r="AB2334" s="79"/>
      <c r="AC2334" s="79"/>
      <c r="AD2334" s="79"/>
      <c r="AE2334" s="79"/>
      <c r="AF2334" s="79"/>
      <c r="AG2334" s="79"/>
      <c r="AH2334" s="79"/>
      <c r="AI2334" s="79"/>
      <c r="AJ2334" s="79"/>
      <c r="AK2334" s="79"/>
      <c r="AL2334" s="79"/>
      <c r="AM2334" s="79"/>
      <c r="AN2334" s="79"/>
      <c r="AO2334" s="79"/>
      <c r="AP2334" s="79"/>
      <c r="AQ2334" s="79"/>
    </row>
    <row r="2335" spans="13:43" x14ac:dyDescent="0.25">
      <c r="M2335" s="79"/>
      <c r="N2335" s="79"/>
      <c r="O2335" s="79"/>
      <c r="P2335" s="79"/>
      <c r="Q2335" s="79"/>
      <c r="R2335" s="79"/>
      <c r="S2335" s="79"/>
      <c r="T2335" s="79"/>
      <c r="U2335" s="79"/>
      <c r="V2335" s="79"/>
      <c r="W2335" s="79"/>
      <c r="X2335" s="79"/>
      <c r="Y2335" s="79"/>
      <c r="Z2335" s="79"/>
      <c r="AA2335" s="79"/>
      <c r="AB2335" s="79"/>
      <c r="AC2335" s="79"/>
      <c r="AD2335" s="79"/>
      <c r="AE2335" s="79"/>
      <c r="AF2335" s="79"/>
      <c r="AG2335" s="79"/>
      <c r="AH2335" s="79"/>
      <c r="AI2335" s="79"/>
      <c r="AJ2335" s="79"/>
      <c r="AK2335" s="79"/>
      <c r="AL2335" s="79"/>
      <c r="AM2335" s="79"/>
      <c r="AN2335" s="79"/>
      <c r="AO2335" s="79"/>
      <c r="AP2335" s="79"/>
      <c r="AQ2335" s="79"/>
    </row>
    <row r="2336" spans="13:43" x14ac:dyDescent="0.25">
      <c r="M2336" s="79"/>
      <c r="N2336" s="79"/>
      <c r="O2336" s="79"/>
      <c r="P2336" s="79"/>
      <c r="Q2336" s="79"/>
      <c r="R2336" s="79"/>
      <c r="S2336" s="79"/>
      <c r="T2336" s="79"/>
      <c r="U2336" s="79"/>
      <c r="V2336" s="79"/>
      <c r="W2336" s="79"/>
      <c r="X2336" s="79"/>
      <c r="Y2336" s="79"/>
      <c r="Z2336" s="79"/>
      <c r="AA2336" s="79"/>
      <c r="AB2336" s="79"/>
      <c r="AC2336" s="79"/>
      <c r="AD2336" s="79"/>
      <c r="AE2336" s="79"/>
      <c r="AF2336" s="79"/>
      <c r="AG2336" s="79"/>
      <c r="AH2336" s="79"/>
      <c r="AI2336" s="79"/>
      <c r="AJ2336" s="79"/>
      <c r="AK2336" s="79"/>
      <c r="AL2336" s="79"/>
      <c r="AM2336" s="79"/>
      <c r="AN2336" s="79"/>
      <c r="AO2336" s="79"/>
      <c r="AP2336" s="79"/>
      <c r="AQ2336" s="79"/>
    </row>
    <row r="2337" spans="13:43" x14ac:dyDescent="0.25">
      <c r="M2337" s="79"/>
      <c r="N2337" s="79"/>
      <c r="O2337" s="79"/>
      <c r="P2337" s="79"/>
      <c r="Q2337" s="79"/>
      <c r="R2337" s="79"/>
      <c r="S2337" s="79"/>
      <c r="T2337" s="79"/>
      <c r="U2337" s="79"/>
      <c r="V2337" s="79"/>
      <c r="W2337" s="79"/>
      <c r="X2337" s="79"/>
      <c r="Y2337" s="79"/>
      <c r="Z2337" s="79"/>
      <c r="AA2337" s="79"/>
      <c r="AB2337" s="79"/>
      <c r="AC2337" s="79"/>
      <c r="AD2337" s="79"/>
      <c r="AE2337" s="79"/>
      <c r="AF2337" s="79"/>
      <c r="AG2337" s="79"/>
      <c r="AH2337" s="79"/>
      <c r="AI2337" s="79"/>
      <c r="AJ2337" s="79"/>
      <c r="AK2337" s="79"/>
      <c r="AL2337" s="79"/>
      <c r="AM2337" s="79"/>
      <c r="AN2337" s="79"/>
      <c r="AO2337" s="79"/>
      <c r="AP2337" s="79"/>
      <c r="AQ2337" s="79"/>
    </row>
    <row r="2338" spans="13:43" x14ac:dyDescent="0.25">
      <c r="M2338" s="79"/>
      <c r="N2338" s="79"/>
      <c r="O2338" s="79"/>
      <c r="P2338" s="79"/>
      <c r="Q2338" s="79"/>
      <c r="R2338" s="79"/>
      <c r="S2338" s="79"/>
      <c r="T2338" s="79"/>
      <c r="U2338" s="79"/>
      <c r="V2338" s="79"/>
      <c r="W2338" s="79"/>
      <c r="X2338" s="79"/>
      <c r="Y2338" s="79"/>
      <c r="Z2338" s="79"/>
      <c r="AA2338" s="79"/>
      <c r="AB2338" s="79"/>
      <c r="AC2338" s="79"/>
      <c r="AD2338" s="79"/>
      <c r="AE2338" s="79"/>
      <c r="AF2338" s="79"/>
      <c r="AG2338" s="79"/>
      <c r="AH2338" s="79"/>
      <c r="AI2338" s="79"/>
      <c r="AJ2338" s="79"/>
      <c r="AK2338" s="79"/>
      <c r="AL2338" s="79"/>
      <c r="AM2338" s="79"/>
      <c r="AN2338" s="79"/>
      <c r="AO2338" s="79"/>
      <c r="AP2338" s="79"/>
      <c r="AQ2338" s="79"/>
    </row>
    <row r="2339" spans="13:43" x14ac:dyDescent="0.25">
      <c r="M2339" s="79"/>
      <c r="N2339" s="79"/>
      <c r="O2339" s="79"/>
      <c r="P2339" s="79"/>
      <c r="Q2339" s="79"/>
      <c r="R2339" s="79"/>
      <c r="S2339" s="79"/>
      <c r="T2339" s="79"/>
      <c r="U2339" s="79"/>
      <c r="V2339" s="79"/>
      <c r="W2339" s="79"/>
      <c r="X2339" s="79"/>
      <c r="Y2339" s="79"/>
      <c r="Z2339" s="79"/>
      <c r="AA2339" s="79"/>
      <c r="AB2339" s="79"/>
      <c r="AC2339" s="79"/>
      <c r="AD2339" s="79"/>
      <c r="AE2339" s="79"/>
      <c r="AF2339" s="79"/>
      <c r="AG2339" s="79"/>
      <c r="AH2339" s="79"/>
      <c r="AI2339" s="79"/>
      <c r="AJ2339" s="79"/>
      <c r="AK2339" s="79"/>
      <c r="AL2339" s="79"/>
      <c r="AM2339" s="79"/>
      <c r="AN2339" s="79"/>
      <c r="AO2339" s="79"/>
      <c r="AP2339" s="79"/>
      <c r="AQ2339" s="79"/>
    </row>
    <row r="2340" spans="13:43" x14ac:dyDescent="0.25">
      <c r="M2340" s="79"/>
      <c r="N2340" s="79"/>
      <c r="O2340" s="79"/>
      <c r="P2340" s="79"/>
      <c r="Q2340" s="79"/>
      <c r="R2340" s="79"/>
      <c r="S2340" s="79"/>
      <c r="T2340" s="79"/>
      <c r="U2340" s="79"/>
      <c r="V2340" s="79"/>
      <c r="W2340" s="79"/>
      <c r="X2340" s="79"/>
      <c r="Y2340" s="79"/>
      <c r="Z2340" s="79"/>
      <c r="AA2340" s="79"/>
      <c r="AB2340" s="79"/>
      <c r="AC2340" s="79"/>
      <c r="AD2340" s="79"/>
      <c r="AE2340" s="79"/>
      <c r="AF2340" s="79"/>
      <c r="AG2340" s="79"/>
      <c r="AH2340" s="79"/>
      <c r="AI2340" s="79"/>
      <c r="AJ2340" s="79"/>
      <c r="AK2340" s="79"/>
      <c r="AL2340" s="79"/>
      <c r="AM2340" s="79"/>
      <c r="AN2340" s="79"/>
      <c r="AO2340" s="79"/>
      <c r="AP2340" s="79"/>
      <c r="AQ2340" s="79"/>
    </row>
    <row r="2341" spans="13:43" x14ac:dyDescent="0.25">
      <c r="M2341" s="79"/>
      <c r="N2341" s="79"/>
      <c r="O2341" s="79"/>
      <c r="P2341" s="79"/>
      <c r="Q2341" s="79"/>
      <c r="R2341" s="79"/>
      <c r="S2341" s="79"/>
      <c r="T2341" s="79"/>
      <c r="U2341" s="79"/>
      <c r="V2341" s="79"/>
      <c r="W2341" s="79"/>
      <c r="X2341" s="79"/>
      <c r="Y2341" s="79"/>
      <c r="Z2341" s="79"/>
      <c r="AA2341" s="79"/>
      <c r="AB2341" s="79"/>
      <c r="AC2341" s="79"/>
      <c r="AD2341" s="79"/>
      <c r="AE2341" s="79"/>
      <c r="AF2341" s="79"/>
      <c r="AG2341" s="79"/>
      <c r="AH2341" s="79"/>
      <c r="AI2341" s="79"/>
      <c r="AJ2341" s="79"/>
      <c r="AK2341" s="79"/>
      <c r="AL2341" s="79"/>
      <c r="AM2341" s="79"/>
      <c r="AN2341" s="79"/>
      <c r="AO2341" s="79"/>
      <c r="AP2341" s="79"/>
      <c r="AQ2341" s="79"/>
    </row>
    <row r="2342" spans="13:43" x14ac:dyDescent="0.25">
      <c r="M2342" s="79"/>
      <c r="N2342" s="79"/>
      <c r="O2342" s="79"/>
      <c r="P2342" s="79"/>
      <c r="Q2342" s="79"/>
      <c r="R2342" s="79"/>
      <c r="S2342" s="79"/>
      <c r="T2342" s="79"/>
      <c r="U2342" s="79"/>
      <c r="V2342" s="79"/>
      <c r="W2342" s="79"/>
      <c r="X2342" s="79"/>
      <c r="Y2342" s="79"/>
      <c r="Z2342" s="79"/>
      <c r="AA2342" s="79"/>
      <c r="AB2342" s="79"/>
      <c r="AC2342" s="79"/>
      <c r="AD2342" s="79"/>
      <c r="AE2342" s="79"/>
      <c r="AF2342" s="79"/>
      <c r="AG2342" s="79"/>
      <c r="AH2342" s="79"/>
      <c r="AI2342" s="79"/>
      <c r="AJ2342" s="79"/>
      <c r="AK2342" s="79"/>
      <c r="AL2342" s="79"/>
      <c r="AM2342" s="79"/>
      <c r="AN2342" s="79"/>
      <c r="AO2342" s="79"/>
      <c r="AP2342" s="79"/>
      <c r="AQ2342" s="79"/>
    </row>
    <row r="2343" spans="13:43" x14ac:dyDescent="0.25">
      <c r="M2343" s="79"/>
      <c r="N2343" s="79"/>
      <c r="O2343" s="79"/>
      <c r="P2343" s="79"/>
      <c r="Q2343" s="79"/>
      <c r="R2343" s="79"/>
      <c r="S2343" s="79"/>
      <c r="T2343" s="79"/>
      <c r="U2343" s="79"/>
      <c r="V2343" s="79"/>
      <c r="W2343" s="79"/>
      <c r="X2343" s="79"/>
      <c r="Y2343" s="79"/>
      <c r="Z2343" s="79"/>
      <c r="AA2343" s="79"/>
      <c r="AB2343" s="79"/>
      <c r="AC2343" s="79"/>
      <c r="AD2343" s="79"/>
      <c r="AE2343" s="79"/>
      <c r="AF2343" s="79"/>
      <c r="AG2343" s="79"/>
      <c r="AH2343" s="79"/>
      <c r="AI2343" s="79"/>
      <c r="AJ2343" s="79"/>
      <c r="AK2343" s="79"/>
      <c r="AL2343" s="79"/>
      <c r="AM2343" s="79"/>
      <c r="AN2343" s="79"/>
      <c r="AO2343" s="79"/>
      <c r="AP2343" s="79"/>
      <c r="AQ2343" s="79"/>
    </row>
    <row r="2344" spans="13:43" x14ac:dyDescent="0.25">
      <c r="M2344" s="79"/>
      <c r="N2344" s="79"/>
      <c r="O2344" s="79"/>
      <c r="P2344" s="79"/>
      <c r="Q2344" s="79"/>
      <c r="R2344" s="79"/>
      <c r="S2344" s="79"/>
      <c r="T2344" s="79"/>
      <c r="U2344" s="79"/>
      <c r="V2344" s="79"/>
      <c r="W2344" s="79"/>
      <c r="X2344" s="79"/>
      <c r="Y2344" s="79"/>
      <c r="Z2344" s="79"/>
      <c r="AA2344" s="79"/>
      <c r="AB2344" s="79"/>
      <c r="AC2344" s="79"/>
      <c r="AD2344" s="79"/>
      <c r="AE2344" s="79"/>
      <c r="AF2344" s="79"/>
      <c r="AG2344" s="79"/>
      <c r="AH2344" s="79"/>
      <c r="AI2344" s="79"/>
      <c r="AJ2344" s="79"/>
      <c r="AK2344" s="79"/>
      <c r="AL2344" s="79"/>
      <c r="AM2344" s="79"/>
      <c r="AN2344" s="79"/>
      <c r="AO2344" s="79"/>
      <c r="AP2344" s="79"/>
      <c r="AQ2344" s="79"/>
    </row>
    <row r="2345" spans="13:43" x14ac:dyDescent="0.25">
      <c r="M2345" s="79"/>
      <c r="N2345" s="79"/>
      <c r="O2345" s="79"/>
      <c r="P2345" s="79"/>
      <c r="Q2345" s="79"/>
      <c r="R2345" s="79"/>
      <c r="S2345" s="79"/>
      <c r="T2345" s="79"/>
      <c r="U2345" s="79"/>
      <c r="V2345" s="79"/>
      <c r="W2345" s="79"/>
      <c r="X2345" s="79"/>
      <c r="Y2345" s="79"/>
      <c r="Z2345" s="79"/>
      <c r="AA2345" s="79"/>
      <c r="AB2345" s="79"/>
      <c r="AC2345" s="79"/>
      <c r="AD2345" s="79"/>
      <c r="AE2345" s="79"/>
      <c r="AF2345" s="79"/>
      <c r="AG2345" s="79"/>
      <c r="AH2345" s="79"/>
      <c r="AI2345" s="79"/>
      <c r="AJ2345" s="79"/>
      <c r="AK2345" s="79"/>
      <c r="AL2345" s="79"/>
      <c r="AM2345" s="79"/>
      <c r="AN2345" s="79"/>
      <c r="AO2345" s="79"/>
      <c r="AP2345" s="79"/>
      <c r="AQ2345" s="79"/>
    </row>
    <row r="2346" spans="13:43" x14ac:dyDescent="0.25">
      <c r="M2346" s="79"/>
      <c r="N2346" s="79"/>
      <c r="O2346" s="79"/>
      <c r="P2346" s="79"/>
      <c r="Q2346" s="79"/>
      <c r="R2346" s="79"/>
      <c r="S2346" s="79"/>
      <c r="T2346" s="79"/>
      <c r="U2346" s="79"/>
      <c r="V2346" s="79"/>
      <c r="W2346" s="79"/>
      <c r="X2346" s="79"/>
      <c r="Y2346" s="79"/>
      <c r="Z2346" s="79"/>
      <c r="AA2346" s="79"/>
      <c r="AB2346" s="79"/>
      <c r="AC2346" s="79"/>
      <c r="AD2346" s="79"/>
      <c r="AE2346" s="79"/>
      <c r="AF2346" s="79"/>
      <c r="AG2346" s="79"/>
      <c r="AH2346" s="79"/>
      <c r="AI2346" s="79"/>
      <c r="AJ2346" s="79"/>
      <c r="AK2346" s="79"/>
      <c r="AL2346" s="79"/>
      <c r="AM2346" s="79"/>
      <c r="AN2346" s="79"/>
      <c r="AO2346" s="79"/>
      <c r="AP2346" s="79"/>
      <c r="AQ2346" s="79"/>
    </row>
    <row r="2347" spans="13:43" x14ac:dyDescent="0.25">
      <c r="M2347" s="79"/>
      <c r="N2347" s="79"/>
      <c r="O2347" s="79"/>
      <c r="P2347" s="79"/>
      <c r="Q2347" s="79"/>
      <c r="R2347" s="79"/>
      <c r="S2347" s="79"/>
      <c r="T2347" s="79"/>
      <c r="U2347" s="79"/>
      <c r="V2347" s="79"/>
      <c r="W2347" s="79"/>
      <c r="X2347" s="79"/>
      <c r="Y2347" s="79"/>
      <c r="Z2347" s="79"/>
      <c r="AA2347" s="79"/>
      <c r="AB2347" s="79"/>
      <c r="AC2347" s="79"/>
      <c r="AD2347" s="79"/>
      <c r="AE2347" s="79"/>
      <c r="AF2347" s="79"/>
      <c r="AG2347" s="79"/>
      <c r="AH2347" s="79"/>
      <c r="AI2347" s="79"/>
      <c r="AJ2347" s="79"/>
      <c r="AK2347" s="79"/>
      <c r="AL2347" s="79"/>
      <c r="AM2347" s="79"/>
      <c r="AN2347" s="79"/>
      <c r="AO2347" s="79"/>
      <c r="AP2347" s="79"/>
      <c r="AQ2347" s="79"/>
    </row>
    <row r="2348" spans="13:43" x14ac:dyDescent="0.25">
      <c r="M2348" s="79"/>
      <c r="N2348" s="79"/>
      <c r="O2348" s="79"/>
      <c r="P2348" s="79"/>
      <c r="Q2348" s="79"/>
      <c r="R2348" s="79"/>
      <c r="S2348" s="79"/>
      <c r="T2348" s="79"/>
      <c r="U2348" s="79"/>
      <c r="V2348" s="79"/>
      <c r="W2348" s="79"/>
      <c r="X2348" s="79"/>
      <c r="Y2348" s="79"/>
      <c r="Z2348" s="79"/>
      <c r="AA2348" s="79"/>
      <c r="AB2348" s="79"/>
      <c r="AC2348" s="79"/>
      <c r="AD2348" s="79"/>
      <c r="AE2348" s="79"/>
      <c r="AF2348" s="79"/>
      <c r="AG2348" s="79"/>
      <c r="AH2348" s="79"/>
      <c r="AI2348" s="79"/>
      <c r="AJ2348" s="79"/>
      <c r="AK2348" s="79"/>
      <c r="AL2348" s="79"/>
      <c r="AM2348" s="79"/>
      <c r="AN2348" s="79"/>
      <c r="AO2348" s="79"/>
      <c r="AP2348" s="79"/>
      <c r="AQ2348" s="79"/>
    </row>
    <row r="2349" spans="13:43" x14ac:dyDescent="0.25">
      <c r="M2349" s="79"/>
      <c r="N2349" s="79"/>
      <c r="O2349" s="79"/>
      <c r="P2349" s="79"/>
      <c r="Q2349" s="79"/>
      <c r="R2349" s="79"/>
      <c r="S2349" s="79"/>
      <c r="T2349" s="79"/>
      <c r="U2349" s="79"/>
      <c r="V2349" s="79"/>
      <c r="W2349" s="79"/>
      <c r="X2349" s="79"/>
      <c r="Y2349" s="79"/>
      <c r="Z2349" s="79"/>
      <c r="AA2349" s="79"/>
      <c r="AB2349" s="79"/>
      <c r="AC2349" s="79"/>
      <c r="AD2349" s="79"/>
      <c r="AE2349" s="79"/>
      <c r="AF2349" s="79"/>
      <c r="AG2349" s="79"/>
      <c r="AH2349" s="79"/>
      <c r="AI2349" s="79"/>
      <c r="AJ2349" s="79"/>
      <c r="AK2349" s="79"/>
      <c r="AL2349" s="79"/>
      <c r="AM2349" s="79"/>
      <c r="AN2349" s="79"/>
      <c r="AO2349" s="79"/>
      <c r="AP2349" s="79"/>
      <c r="AQ2349" s="79"/>
    </row>
    <row r="2350" spans="13:43" x14ac:dyDescent="0.25">
      <c r="M2350" s="79"/>
      <c r="N2350" s="79"/>
      <c r="O2350" s="79"/>
      <c r="P2350" s="79"/>
      <c r="Q2350" s="79"/>
      <c r="R2350" s="79"/>
      <c r="S2350" s="79"/>
      <c r="T2350" s="79"/>
      <c r="U2350" s="79"/>
      <c r="V2350" s="79"/>
      <c r="W2350" s="79"/>
      <c r="X2350" s="79"/>
      <c r="Y2350" s="79"/>
      <c r="Z2350" s="79"/>
      <c r="AA2350" s="79"/>
      <c r="AB2350" s="79"/>
      <c r="AC2350" s="79"/>
      <c r="AD2350" s="79"/>
      <c r="AE2350" s="79"/>
      <c r="AF2350" s="79"/>
      <c r="AG2350" s="79"/>
      <c r="AH2350" s="79"/>
      <c r="AI2350" s="79"/>
      <c r="AJ2350" s="79"/>
      <c r="AK2350" s="79"/>
      <c r="AL2350" s="79"/>
      <c r="AM2350" s="79"/>
      <c r="AN2350" s="79"/>
      <c r="AO2350" s="79"/>
      <c r="AP2350" s="79"/>
      <c r="AQ2350" s="79"/>
    </row>
    <row r="2351" spans="13:43" x14ac:dyDescent="0.25">
      <c r="M2351" s="79"/>
      <c r="N2351" s="79"/>
      <c r="O2351" s="79"/>
      <c r="P2351" s="79"/>
      <c r="Q2351" s="79"/>
      <c r="R2351" s="79"/>
      <c r="S2351" s="79"/>
      <c r="T2351" s="79"/>
      <c r="U2351" s="79"/>
      <c r="V2351" s="79"/>
      <c r="W2351" s="79"/>
      <c r="X2351" s="79"/>
      <c r="Y2351" s="79"/>
      <c r="Z2351" s="79"/>
      <c r="AA2351" s="79"/>
      <c r="AB2351" s="79"/>
      <c r="AC2351" s="79"/>
      <c r="AD2351" s="79"/>
      <c r="AE2351" s="79"/>
      <c r="AF2351" s="79"/>
      <c r="AG2351" s="79"/>
      <c r="AH2351" s="79"/>
      <c r="AI2351" s="79"/>
      <c r="AJ2351" s="79"/>
      <c r="AK2351" s="79"/>
      <c r="AL2351" s="79"/>
      <c r="AM2351" s="79"/>
      <c r="AN2351" s="79"/>
      <c r="AO2351" s="79"/>
      <c r="AP2351" s="79"/>
      <c r="AQ2351" s="79"/>
    </row>
    <row r="2352" spans="13:43" x14ac:dyDescent="0.25">
      <c r="M2352" s="79"/>
      <c r="N2352" s="79"/>
      <c r="O2352" s="79"/>
      <c r="P2352" s="79"/>
      <c r="Q2352" s="79"/>
      <c r="R2352" s="79"/>
      <c r="S2352" s="79"/>
      <c r="T2352" s="79"/>
      <c r="U2352" s="79"/>
      <c r="V2352" s="79"/>
      <c r="W2352" s="79"/>
      <c r="X2352" s="79"/>
      <c r="Y2352" s="79"/>
      <c r="Z2352" s="79"/>
      <c r="AA2352" s="79"/>
      <c r="AB2352" s="79"/>
      <c r="AC2352" s="79"/>
      <c r="AD2352" s="79"/>
      <c r="AE2352" s="79"/>
      <c r="AF2352" s="79"/>
      <c r="AG2352" s="79"/>
      <c r="AH2352" s="79"/>
      <c r="AI2352" s="79"/>
      <c r="AJ2352" s="79"/>
      <c r="AK2352" s="79"/>
      <c r="AL2352" s="79"/>
      <c r="AM2352" s="79"/>
      <c r="AN2352" s="79"/>
      <c r="AO2352" s="79"/>
      <c r="AP2352" s="79"/>
      <c r="AQ2352" s="79"/>
    </row>
    <row r="2353" spans="13:43" x14ac:dyDescent="0.25">
      <c r="M2353" s="79"/>
      <c r="N2353" s="79"/>
      <c r="O2353" s="79"/>
      <c r="P2353" s="79"/>
      <c r="Q2353" s="79"/>
      <c r="R2353" s="79"/>
      <c r="S2353" s="79"/>
      <c r="T2353" s="79"/>
      <c r="U2353" s="79"/>
      <c r="V2353" s="79"/>
      <c r="W2353" s="79"/>
      <c r="X2353" s="79"/>
      <c r="Y2353" s="79"/>
      <c r="Z2353" s="79"/>
      <c r="AA2353" s="79"/>
      <c r="AB2353" s="79"/>
      <c r="AC2353" s="79"/>
      <c r="AD2353" s="79"/>
      <c r="AE2353" s="79"/>
      <c r="AF2353" s="79"/>
      <c r="AG2353" s="79"/>
      <c r="AH2353" s="79"/>
      <c r="AI2353" s="79"/>
      <c r="AJ2353" s="79"/>
      <c r="AK2353" s="79"/>
      <c r="AL2353" s="79"/>
      <c r="AM2353" s="79"/>
      <c r="AN2353" s="79"/>
      <c r="AO2353" s="79"/>
      <c r="AP2353" s="79"/>
      <c r="AQ2353" s="79"/>
    </row>
    <row r="2354" spans="13:43" x14ac:dyDescent="0.25">
      <c r="M2354" s="79"/>
      <c r="N2354" s="79"/>
      <c r="O2354" s="79"/>
      <c r="P2354" s="79"/>
      <c r="Q2354" s="79"/>
      <c r="R2354" s="79"/>
      <c r="S2354" s="79"/>
      <c r="T2354" s="79"/>
      <c r="U2354" s="79"/>
      <c r="V2354" s="79"/>
      <c r="W2354" s="79"/>
      <c r="X2354" s="79"/>
      <c r="Y2354" s="79"/>
      <c r="Z2354" s="79"/>
      <c r="AA2354" s="79"/>
      <c r="AB2354" s="79"/>
      <c r="AC2354" s="79"/>
      <c r="AD2354" s="79"/>
      <c r="AE2354" s="79"/>
      <c r="AF2354" s="79"/>
      <c r="AG2354" s="79"/>
      <c r="AH2354" s="79"/>
      <c r="AI2354" s="79"/>
      <c r="AJ2354" s="79"/>
      <c r="AK2354" s="79"/>
      <c r="AL2354" s="79"/>
      <c r="AM2354" s="79"/>
      <c r="AN2354" s="79"/>
      <c r="AO2354" s="79"/>
      <c r="AP2354" s="79"/>
      <c r="AQ2354" s="79"/>
    </row>
    <row r="2355" spans="13:43" x14ac:dyDescent="0.25">
      <c r="M2355" s="79"/>
      <c r="N2355" s="79"/>
      <c r="O2355" s="79"/>
      <c r="P2355" s="79"/>
      <c r="Q2355" s="79"/>
      <c r="R2355" s="79"/>
      <c r="S2355" s="79"/>
      <c r="T2355" s="79"/>
      <c r="U2355" s="79"/>
      <c r="V2355" s="79"/>
      <c r="W2355" s="79"/>
      <c r="X2355" s="79"/>
      <c r="Y2355" s="79"/>
      <c r="Z2355" s="79"/>
      <c r="AA2355" s="79"/>
      <c r="AB2355" s="79"/>
      <c r="AC2355" s="79"/>
      <c r="AD2355" s="79"/>
      <c r="AE2355" s="79"/>
      <c r="AF2355" s="79"/>
      <c r="AG2355" s="79"/>
      <c r="AH2355" s="79"/>
      <c r="AI2355" s="79"/>
      <c r="AJ2355" s="79"/>
      <c r="AK2355" s="79"/>
      <c r="AL2355" s="79"/>
      <c r="AM2355" s="79"/>
      <c r="AN2355" s="79"/>
      <c r="AO2355" s="79"/>
      <c r="AP2355" s="79"/>
      <c r="AQ2355" s="79"/>
    </row>
    <row r="2356" spans="13:43" x14ac:dyDescent="0.25">
      <c r="M2356" s="79"/>
      <c r="N2356" s="79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9"/>
      <c r="AA2356" s="79"/>
      <c r="AB2356" s="79"/>
      <c r="AC2356" s="79"/>
      <c r="AD2356" s="79"/>
      <c r="AE2356" s="79"/>
      <c r="AF2356" s="79"/>
      <c r="AG2356" s="79"/>
      <c r="AH2356" s="79"/>
      <c r="AI2356" s="79"/>
      <c r="AJ2356" s="79"/>
      <c r="AK2356" s="79"/>
      <c r="AL2356" s="79"/>
      <c r="AM2356" s="79"/>
      <c r="AN2356" s="79"/>
      <c r="AO2356" s="79"/>
      <c r="AP2356" s="79"/>
      <c r="AQ2356" s="79"/>
    </row>
    <row r="2357" spans="13:43" x14ac:dyDescent="0.25">
      <c r="M2357" s="79"/>
      <c r="N2357" s="79"/>
      <c r="O2357" s="79"/>
      <c r="P2357" s="79"/>
      <c r="Q2357" s="79"/>
      <c r="R2357" s="79"/>
      <c r="S2357" s="79"/>
      <c r="T2357" s="79"/>
      <c r="U2357" s="79"/>
      <c r="V2357" s="79"/>
      <c r="W2357" s="79"/>
      <c r="X2357" s="79"/>
      <c r="Y2357" s="79"/>
      <c r="Z2357" s="79"/>
      <c r="AA2357" s="79"/>
      <c r="AB2357" s="79"/>
      <c r="AC2357" s="79"/>
      <c r="AD2357" s="79"/>
      <c r="AE2357" s="79"/>
      <c r="AF2357" s="79"/>
      <c r="AG2357" s="79"/>
      <c r="AH2357" s="79"/>
      <c r="AI2357" s="79"/>
      <c r="AJ2357" s="79"/>
      <c r="AK2357" s="79"/>
      <c r="AL2357" s="79"/>
      <c r="AM2357" s="79"/>
      <c r="AN2357" s="79"/>
      <c r="AO2357" s="79"/>
      <c r="AP2357" s="79"/>
      <c r="AQ2357" s="79"/>
    </row>
    <row r="2358" spans="13:43" x14ac:dyDescent="0.25">
      <c r="M2358" s="79"/>
      <c r="N2358" s="79"/>
      <c r="O2358" s="79"/>
      <c r="P2358" s="79"/>
      <c r="Q2358" s="79"/>
      <c r="R2358" s="79"/>
      <c r="S2358" s="79"/>
      <c r="T2358" s="79"/>
      <c r="U2358" s="79"/>
      <c r="V2358" s="79"/>
      <c r="W2358" s="79"/>
      <c r="X2358" s="79"/>
      <c r="Y2358" s="79"/>
      <c r="Z2358" s="79"/>
      <c r="AA2358" s="79"/>
      <c r="AB2358" s="79"/>
      <c r="AC2358" s="79"/>
      <c r="AD2358" s="79"/>
      <c r="AE2358" s="79"/>
      <c r="AF2358" s="79"/>
      <c r="AG2358" s="79"/>
      <c r="AH2358" s="79"/>
      <c r="AI2358" s="79"/>
      <c r="AJ2358" s="79"/>
      <c r="AK2358" s="79"/>
      <c r="AL2358" s="79"/>
      <c r="AM2358" s="79"/>
      <c r="AN2358" s="79"/>
      <c r="AO2358" s="79"/>
      <c r="AP2358" s="79"/>
      <c r="AQ2358" s="79"/>
    </row>
    <row r="2359" spans="13:43" x14ac:dyDescent="0.25">
      <c r="M2359" s="79"/>
      <c r="N2359" s="79"/>
      <c r="O2359" s="79"/>
      <c r="P2359" s="79"/>
      <c r="Q2359" s="79"/>
      <c r="R2359" s="79"/>
      <c r="S2359" s="79"/>
      <c r="T2359" s="79"/>
      <c r="U2359" s="79"/>
      <c r="V2359" s="79"/>
      <c r="W2359" s="79"/>
      <c r="X2359" s="79"/>
      <c r="Y2359" s="79"/>
      <c r="Z2359" s="79"/>
      <c r="AA2359" s="79"/>
      <c r="AB2359" s="79"/>
      <c r="AC2359" s="79"/>
      <c r="AD2359" s="79"/>
      <c r="AE2359" s="79"/>
      <c r="AF2359" s="79"/>
      <c r="AG2359" s="79"/>
      <c r="AH2359" s="79"/>
      <c r="AI2359" s="79"/>
      <c r="AJ2359" s="79"/>
      <c r="AK2359" s="79"/>
      <c r="AL2359" s="79"/>
      <c r="AM2359" s="79"/>
      <c r="AN2359" s="79"/>
      <c r="AO2359" s="79"/>
      <c r="AP2359" s="79"/>
      <c r="AQ2359" s="79"/>
    </row>
    <row r="2360" spans="13:43" x14ac:dyDescent="0.25">
      <c r="M2360" s="79"/>
      <c r="N2360" s="79"/>
      <c r="O2360" s="79"/>
      <c r="P2360" s="79"/>
      <c r="Q2360" s="79"/>
      <c r="R2360" s="79"/>
      <c r="S2360" s="79"/>
      <c r="T2360" s="79"/>
      <c r="U2360" s="79"/>
      <c r="V2360" s="79"/>
      <c r="W2360" s="79"/>
      <c r="X2360" s="79"/>
      <c r="Y2360" s="79"/>
      <c r="Z2360" s="79"/>
      <c r="AA2360" s="79"/>
      <c r="AB2360" s="79"/>
      <c r="AC2360" s="79"/>
      <c r="AD2360" s="79"/>
      <c r="AE2360" s="79"/>
      <c r="AF2360" s="79"/>
      <c r="AG2360" s="79"/>
      <c r="AH2360" s="79"/>
      <c r="AI2360" s="79"/>
      <c r="AJ2360" s="79"/>
      <c r="AK2360" s="79"/>
      <c r="AL2360" s="79"/>
      <c r="AM2360" s="79"/>
      <c r="AN2360" s="79"/>
      <c r="AO2360" s="79"/>
      <c r="AP2360" s="79"/>
      <c r="AQ2360" s="79"/>
    </row>
    <row r="2361" spans="13:43" x14ac:dyDescent="0.25">
      <c r="M2361" s="79"/>
      <c r="N2361" s="79"/>
      <c r="O2361" s="79"/>
      <c r="P2361" s="79"/>
      <c r="Q2361" s="79"/>
      <c r="R2361" s="79"/>
      <c r="S2361" s="79"/>
      <c r="T2361" s="79"/>
      <c r="U2361" s="79"/>
      <c r="V2361" s="79"/>
      <c r="W2361" s="79"/>
      <c r="X2361" s="79"/>
      <c r="Y2361" s="79"/>
      <c r="Z2361" s="79"/>
      <c r="AA2361" s="79"/>
      <c r="AB2361" s="79"/>
      <c r="AC2361" s="79"/>
      <c r="AD2361" s="79"/>
      <c r="AE2361" s="79"/>
      <c r="AF2361" s="79"/>
      <c r="AG2361" s="79"/>
      <c r="AH2361" s="79"/>
      <c r="AI2361" s="79"/>
      <c r="AJ2361" s="79"/>
      <c r="AK2361" s="79"/>
      <c r="AL2361" s="79"/>
      <c r="AM2361" s="79"/>
      <c r="AN2361" s="79"/>
      <c r="AO2361" s="79"/>
      <c r="AP2361" s="79"/>
      <c r="AQ2361" s="79"/>
    </row>
    <row r="2362" spans="13:43" x14ac:dyDescent="0.25">
      <c r="M2362" s="79"/>
      <c r="N2362" s="79"/>
      <c r="O2362" s="79"/>
      <c r="P2362" s="79"/>
      <c r="Q2362" s="79"/>
      <c r="R2362" s="79"/>
      <c r="S2362" s="79"/>
      <c r="T2362" s="79"/>
      <c r="U2362" s="79"/>
      <c r="V2362" s="79"/>
      <c r="W2362" s="79"/>
      <c r="X2362" s="79"/>
      <c r="Y2362" s="79"/>
      <c r="Z2362" s="79"/>
      <c r="AA2362" s="79"/>
      <c r="AB2362" s="79"/>
      <c r="AC2362" s="79"/>
      <c r="AD2362" s="79"/>
      <c r="AE2362" s="79"/>
      <c r="AF2362" s="79"/>
      <c r="AG2362" s="79"/>
      <c r="AH2362" s="79"/>
      <c r="AI2362" s="79"/>
      <c r="AJ2362" s="79"/>
      <c r="AK2362" s="79"/>
      <c r="AL2362" s="79"/>
      <c r="AM2362" s="79"/>
      <c r="AN2362" s="79"/>
      <c r="AO2362" s="79"/>
      <c r="AP2362" s="79"/>
      <c r="AQ2362" s="79"/>
    </row>
    <row r="2363" spans="13:43" x14ac:dyDescent="0.25">
      <c r="M2363" s="79"/>
      <c r="N2363" s="79"/>
      <c r="O2363" s="79"/>
      <c r="P2363" s="79"/>
      <c r="Q2363" s="79"/>
      <c r="R2363" s="79"/>
      <c r="S2363" s="79"/>
      <c r="T2363" s="79"/>
      <c r="U2363" s="79"/>
      <c r="V2363" s="79"/>
      <c r="W2363" s="79"/>
      <c r="X2363" s="79"/>
      <c r="Y2363" s="79"/>
      <c r="Z2363" s="79"/>
      <c r="AA2363" s="79"/>
      <c r="AB2363" s="79"/>
      <c r="AC2363" s="79"/>
      <c r="AD2363" s="79"/>
      <c r="AE2363" s="79"/>
      <c r="AF2363" s="79"/>
      <c r="AG2363" s="79"/>
      <c r="AH2363" s="79"/>
      <c r="AI2363" s="79"/>
      <c r="AJ2363" s="79"/>
      <c r="AK2363" s="79"/>
      <c r="AL2363" s="79"/>
      <c r="AM2363" s="79"/>
      <c r="AN2363" s="79"/>
      <c r="AO2363" s="79"/>
      <c r="AP2363" s="79"/>
      <c r="AQ2363" s="79"/>
    </row>
    <row r="2364" spans="13:43" x14ac:dyDescent="0.25">
      <c r="M2364" s="79"/>
      <c r="N2364" s="79"/>
      <c r="O2364" s="79"/>
      <c r="P2364" s="79"/>
      <c r="Q2364" s="79"/>
      <c r="R2364" s="79"/>
      <c r="S2364" s="79"/>
      <c r="T2364" s="79"/>
      <c r="U2364" s="79"/>
      <c r="V2364" s="79"/>
      <c r="W2364" s="79"/>
      <c r="X2364" s="79"/>
      <c r="Y2364" s="79"/>
      <c r="Z2364" s="79"/>
      <c r="AA2364" s="79"/>
      <c r="AB2364" s="79"/>
      <c r="AC2364" s="79"/>
      <c r="AD2364" s="79"/>
      <c r="AE2364" s="79"/>
      <c r="AF2364" s="79"/>
      <c r="AG2364" s="79"/>
      <c r="AH2364" s="79"/>
      <c r="AI2364" s="79"/>
      <c r="AJ2364" s="79"/>
      <c r="AK2364" s="79"/>
      <c r="AL2364" s="79"/>
      <c r="AM2364" s="79"/>
      <c r="AN2364" s="79"/>
      <c r="AO2364" s="79"/>
      <c r="AP2364" s="79"/>
      <c r="AQ2364" s="79"/>
    </row>
    <row r="2365" spans="13:43" x14ac:dyDescent="0.25">
      <c r="M2365" s="79"/>
      <c r="N2365" s="79"/>
      <c r="O2365" s="79"/>
      <c r="P2365" s="79"/>
      <c r="Q2365" s="79"/>
      <c r="R2365" s="79"/>
      <c r="S2365" s="79"/>
      <c r="T2365" s="79"/>
      <c r="U2365" s="79"/>
      <c r="V2365" s="79"/>
      <c r="W2365" s="79"/>
      <c r="X2365" s="79"/>
      <c r="Y2365" s="79"/>
      <c r="Z2365" s="79"/>
      <c r="AA2365" s="79"/>
      <c r="AB2365" s="79"/>
      <c r="AC2365" s="79"/>
      <c r="AD2365" s="79"/>
      <c r="AE2365" s="79"/>
      <c r="AF2365" s="79"/>
      <c r="AG2365" s="79"/>
      <c r="AH2365" s="79"/>
      <c r="AI2365" s="79"/>
      <c r="AJ2365" s="79"/>
      <c r="AK2365" s="79"/>
      <c r="AL2365" s="79"/>
      <c r="AM2365" s="79"/>
      <c r="AN2365" s="79"/>
      <c r="AO2365" s="79"/>
      <c r="AP2365" s="79"/>
      <c r="AQ2365" s="79"/>
    </row>
    <row r="2366" spans="13:43" x14ac:dyDescent="0.25">
      <c r="M2366" s="79"/>
      <c r="N2366" s="79"/>
      <c r="O2366" s="79"/>
      <c r="P2366" s="79"/>
      <c r="Q2366" s="79"/>
      <c r="R2366" s="79"/>
      <c r="S2366" s="79"/>
      <c r="T2366" s="79"/>
      <c r="U2366" s="79"/>
      <c r="V2366" s="79"/>
      <c r="W2366" s="79"/>
      <c r="X2366" s="79"/>
      <c r="Y2366" s="79"/>
      <c r="Z2366" s="79"/>
      <c r="AA2366" s="79"/>
      <c r="AB2366" s="79"/>
      <c r="AC2366" s="79"/>
      <c r="AD2366" s="79"/>
      <c r="AE2366" s="79"/>
      <c r="AF2366" s="79"/>
      <c r="AG2366" s="79"/>
      <c r="AH2366" s="79"/>
      <c r="AI2366" s="79"/>
      <c r="AJ2366" s="79"/>
      <c r="AK2366" s="79"/>
      <c r="AL2366" s="79"/>
      <c r="AM2366" s="79"/>
      <c r="AN2366" s="79"/>
      <c r="AO2366" s="79"/>
      <c r="AP2366" s="79"/>
      <c r="AQ2366" s="79"/>
    </row>
    <row r="2367" spans="13:43" x14ac:dyDescent="0.25">
      <c r="M2367" s="79"/>
      <c r="N2367" s="79"/>
      <c r="O2367" s="79"/>
      <c r="P2367" s="79"/>
      <c r="Q2367" s="79"/>
      <c r="R2367" s="79"/>
      <c r="S2367" s="79"/>
      <c r="T2367" s="79"/>
      <c r="U2367" s="79"/>
      <c r="V2367" s="79"/>
      <c r="W2367" s="79"/>
      <c r="X2367" s="79"/>
      <c r="Y2367" s="79"/>
      <c r="Z2367" s="79"/>
      <c r="AA2367" s="79"/>
      <c r="AB2367" s="79"/>
      <c r="AC2367" s="79"/>
      <c r="AD2367" s="79"/>
      <c r="AE2367" s="79"/>
      <c r="AF2367" s="79"/>
      <c r="AG2367" s="79"/>
      <c r="AH2367" s="79"/>
      <c r="AI2367" s="79"/>
      <c r="AJ2367" s="79"/>
      <c r="AK2367" s="79"/>
      <c r="AL2367" s="79"/>
      <c r="AM2367" s="79"/>
      <c r="AN2367" s="79"/>
      <c r="AO2367" s="79"/>
      <c r="AP2367" s="79"/>
      <c r="AQ2367" s="79"/>
    </row>
    <row r="2368" spans="13:43" x14ac:dyDescent="0.25">
      <c r="M2368" s="79"/>
      <c r="N2368" s="79"/>
      <c r="O2368" s="79"/>
      <c r="P2368" s="79"/>
      <c r="Q2368" s="79"/>
      <c r="R2368" s="79"/>
      <c r="S2368" s="79"/>
      <c r="T2368" s="79"/>
      <c r="U2368" s="79"/>
      <c r="V2368" s="79"/>
      <c r="W2368" s="79"/>
      <c r="X2368" s="79"/>
      <c r="Y2368" s="79"/>
      <c r="Z2368" s="79"/>
      <c r="AA2368" s="79"/>
      <c r="AB2368" s="79"/>
      <c r="AC2368" s="79"/>
      <c r="AD2368" s="79"/>
      <c r="AE2368" s="79"/>
      <c r="AF2368" s="79"/>
      <c r="AG2368" s="79"/>
      <c r="AH2368" s="79"/>
      <c r="AI2368" s="79"/>
      <c r="AJ2368" s="79"/>
      <c r="AK2368" s="79"/>
      <c r="AL2368" s="79"/>
      <c r="AM2368" s="79"/>
      <c r="AN2368" s="79"/>
      <c r="AO2368" s="79"/>
      <c r="AP2368" s="79"/>
      <c r="AQ2368" s="79"/>
    </row>
    <row r="2369" spans="13:43" x14ac:dyDescent="0.25">
      <c r="M2369" s="79"/>
      <c r="N2369" s="79"/>
      <c r="O2369" s="79"/>
      <c r="P2369" s="79"/>
      <c r="Q2369" s="79"/>
      <c r="R2369" s="79"/>
      <c r="S2369" s="79"/>
      <c r="T2369" s="79"/>
      <c r="U2369" s="79"/>
      <c r="V2369" s="79"/>
      <c r="W2369" s="79"/>
      <c r="X2369" s="79"/>
      <c r="Y2369" s="79"/>
      <c r="Z2369" s="79"/>
      <c r="AA2369" s="79"/>
      <c r="AB2369" s="79"/>
      <c r="AC2369" s="79"/>
      <c r="AD2369" s="79"/>
      <c r="AE2369" s="79"/>
      <c r="AF2369" s="79"/>
      <c r="AG2369" s="79"/>
      <c r="AH2369" s="79"/>
      <c r="AI2369" s="79"/>
      <c r="AJ2369" s="79"/>
      <c r="AK2369" s="79"/>
      <c r="AL2369" s="79"/>
      <c r="AM2369" s="79"/>
      <c r="AN2369" s="79"/>
      <c r="AO2369" s="79"/>
      <c r="AP2369" s="79"/>
      <c r="AQ2369" s="79"/>
    </row>
    <row r="2370" spans="13:43" x14ac:dyDescent="0.25">
      <c r="M2370" s="79"/>
      <c r="N2370" s="79"/>
      <c r="O2370" s="79"/>
      <c r="P2370" s="79"/>
      <c r="Q2370" s="79"/>
      <c r="R2370" s="79"/>
      <c r="S2370" s="79"/>
      <c r="T2370" s="79"/>
      <c r="U2370" s="79"/>
      <c r="V2370" s="79"/>
      <c r="W2370" s="79"/>
      <c r="X2370" s="79"/>
      <c r="Y2370" s="79"/>
      <c r="Z2370" s="79"/>
      <c r="AA2370" s="79"/>
      <c r="AB2370" s="79"/>
      <c r="AC2370" s="79"/>
      <c r="AD2370" s="79"/>
      <c r="AE2370" s="79"/>
      <c r="AF2370" s="79"/>
      <c r="AG2370" s="79"/>
      <c r="AH2370" s="79"/>
      <c r="AI2370" s="79"/>
      <c r="AJ2370" s="79"/>
      <c r="AK2370" s="79"/>
      <c r="AL2370" s="79"/>
      <c r="AM2370" s="79"/>
      <c r="AN2370" s="79"/>
      <c r="AO2370" s="79"/>
      <c r="AP2370" s="79"/>
      <c r="AQ2370" s="79"/>
    </row>
    <row r="2371" spans="13:43" x14ac:dyDescent="0.25">
      <c r="M2371" s="79"/>
      <c r="N2371" s="79"/>
      <c r="O2371" s="79"/>
      <c r="P2371" s="79"/>
      <c r="Q2371" s="79"/>
      <c r="R2371" s="79"/>
      <c r="S2371" s="79"/>
      <c r="T2371" s="79"/>
      <c r="U2371" s="79"/>
      <c r="V2371" s="79"/>
      <c r="W2371" s="79"/>
      <c r="X2371" s="79"/>
      <c r="Y2371" s="79"/>
      <c r="Z2371" s="79"/>
      <c r="AA2371" s="79"/>
      <c r="AB2371" s="79"/>
      <c r="AC2371" s="79"/>
      <c r="AD2371" s="79"/>
      <c r="AE2371" s="79"/>
      <c r="AF2371" s="79"/>
      <c r="AG2371" s="79"/>
      <c r="AH2371" s="79"/>
      <c r="AI2371" s="79"/>
      <c r="AJ2371" s="79"/>
      <c r="AK2371" s="79"/>
      <c r="AL2371" s="79"/>
      <c r="AM2371" s="79"/>
      <c r="AN2371" s="79"/>
      <c r="AO2371" s="79"/>
      <c r="AP2371" s="79"/>
      <c r="AQ2371" s="79"/>
    </row>
    <row r="2372" spans="13:43" x14ac:dyDescent="0.25">
      <c r="M2372" s="79"/>
      <c r="N2372" s="79"/>
      <c r="O2372" s="79"/>
      <c r="P2372" s="79"/>
      <c r="Q2372" s="79"/>
      <c r="R2372" s="79"/>
      <c r="S2372" s="79"/>
      <c r="T2372" s="79"/>
      <c r="U2372" s="79"/>
      <c r="V2372" s="79"/>
      <c r="W2372" s="79"/>
      <c r="X2372" s="79"/>
      <c r="Y2372" s="79"/>
      <c r="Z2372" s="79"/>
      <c r="AA2372" s="79"/>
      <c r="AB2372" s="79"/>
      <c r="AC2372" s="79"/>
      <c r="AD2372" s="79"/>
      <c r="AE2372" s="79"/>
      <c r="AF2372" s="79"/>
      <c r="AG2372" s="79"/>
      <c r="AH2372" s="79"/>
      <c r="AI2372" s="79"/>
      <c r="AJ2372" s="79"/>
      <c r="AK2372" s="79"/>
      <c r="AL2372" s="79"/>
      <c r="AM2372" s="79"/>
      <c r="AN2372" s="79"/>
      <c r="AO2372" s="79"/>
      <c r="AP2372" s="79"/>
      <c r="AQ2372" s="79"/>
    </row>
    <row r="2373" spans="13:43" x14ac:dyDescent="0.25">
      <c r="M2373" s="79"/>
      <c r="N2373" s="79"/>
      <c r="O2373" s="79"/>
      <c r="P2373" s="79"/>
      <c r="Q2373" s="79"/>
      <c r="R2373" s="79"/>
      <c r="S2373" s="79"/>
      <c r="T2373" s="79"/>
      <c r="U2373" s="79"/>
      <c r="V2373" s="79"/>
      <c r="W2373" s="79"/>
      <c r="X2373" s="79"/>
      <c r="Y2373" s="79"/>
      <c r="Z2373" s="79"/>
      <c r="AA2373" s="79"/>
      <c r="AB2373" s="79"/>
      <c r="AC2373" s="79"/>
      <c r="AD2373" s="79"/>
      <c r="AE2373" s="79"/>
      <c r="AF2373" s="79"/>
      <c r="AG2373" s="79"/>
      <c r="AH2373" s="79"/>
      <c r="AI2373" s="79"/>
      <c r="AJ2373" s="79"/>
      <c r="AK2373" s="79"/>
      <c r="AL2373" s="79"/>
      <c r="AM2373" s="79"/>
      <c r="AN2373" s="79"/>
      <c r="AO2373" s="79"/>
      <c r="AP2373" s="79"/>
      <c r="AQ2373" s="79"/>
    </row>
    <row r="2374" spans="13:43" x14ac:dyDescent="0.25">
      <c r="M2374" s="79"/>
      <c r="N2374" s="79"/>
      <c r="O2374" s="79"/>
      <c r="P2374" s="79"/>
      <c r="Q2374" s="79"/>
      <c r="R2374" s="79"/>
      <c r="S2374" s="79"/>
      <c r="T2374" s="79"/>
      <c r="U2374" s="79"/>
      <c r="V2374" s="79"/>
      <c r="W2374" s="79"/>
      <c r="X2374" s="79"/>
      <c r="Y2374" s="79"/>
      <c r="Z2374" s="79"/>
      <c r="AA2374" s="79"/>
      <c r="AB2374" s="79"/>
      <c r="AC2374" s="79"/>
      <c r="AD2374" s="79"/>
      <c r="AE2374" s="79"/>
      <c r="AF2374" s="79"/>
      <c r="AG2374" s="79"/>
      <c r="AH2374" s="79"/>
      <c r="AI2374" s="79"/>
      <c r="AJ2374" s="79"/>
      <c r="AK2374" s="79"/>
      <c r="AL2374" s="79"/>
      <c r="AM2374" s="79"/>
      <c r="AN2374" s="79"/>
      <c r="AO2374" s="79"/>
      <c r="AP2374" s="79"/>
      <c r="AQ2374" s="79"/>
    </row>
    <row r="2375" spans="13:43" x14ac:dyDescent="0.25">
      <c r="M2375" s="79"/>
      <c r="N2375" s="79"/>
      <c r="O2375" s="79"/>
      <c r="P2375" s="79"/>
      <c r="Q2375" s="79"/>
      <c r="R2375" s="79"/>
      <c r="S2375" s="79"/>
      <c r="T2375" s="79"/>
      <c r="U2375" s="79"/>
      <c r="V2375" s="79"/>
      <c r="W2375" s="79"/>
      <c r="X2375" s="79"/>
      <c r="Y2375" s="79"/>
      <c r="Z2375" s="79"/>
      <c r="AA2375" s="79"/>
      <c r="AB2375" s="79"/>
      <c r="AC2375" s="79"/>
      <c r="AD2375" s="79"/>
      <c r="AE2375" s="79"/>
      <c r="AF2375" s="79"/>
      <c r="AG2375" s="79"/>
      <c r="AH2375" s="79"/>
      <c r="AI2375" s="79"/>
      <c r="AJ2375" s="79"/>
      <c r="AK2375" s="79"/>
      <c r="AL2375" s="79"/>
      <c r="AM2375" s="79"/>
      <c r="AN2375" s="79"/>
      <c r="AO2375" s="79"/>
      <c r="AP2375" s="79"/>
      <c r="AQ2375" s="79"/>
    </row>
    <row r="2376" spans="13:43" x14ac:dyDescent="0.25">
      <c r="M2376" s="79"/>
      <c r="N2376" s="79"/>
      <c r="O2376" s="79"/>
      <c r="P2376" s="79"/>
      <c r="Q2376" s="79"/>
      <c r="R2376" s="79"/>
      <c r="S2376" s="79"/>
      <c r="T2376" s="79"/>
      <c r="U2376" s="79"/>
      <c r="V2376" s="79"/>
      <c r="W2376" s="79"/>
      <c r="X2376" s="79"/>
      <c r="Y2376" s="79"/>
      <c r="Z2376" s="79"/>
      <c r="AA2376" s="79"/>
      <c r="AB2376" s="79"/>
      <c r="AC2376" s="79"/>
      <c r="AD2376" s="79"/>
      <c r="AE2376" s="79"/>
      <c r="AF2376" s="79"/>
      <c r="AG2376" s="79"/>
      <c r="AH2376" s="79"/>
      <c r="AI2376" s="79"/>
      <c r="AJ2376" s="79"/>
      <c r="AK2376" s="79"/>
      <c r="AL2376" s="79"/>
      <c r="AM2376" s="79"/>
      <c r="AN2376" s="79"/>
      <c r="AO2376" s="79"/>
      <c r="AP2376" s="79"/>
      <c r="AQ2376" s="79"/>
    </row>
    <row r="2377" spans="13:43" x14ac:dyDescent="0.25">
      <c r="M2377" s="79"/>
      <c r="N2377" s="79"/>
      <c r="O2377" s="79"/>
      <c r="P2377" s="79"/>
      <c r="Q2377" s="79"/>
      <c r="R2377" s="79"/>
      <c r="S2377" s="79"/>
      <c r="T2377" s="79"/>
      <c r="U2377" s="79"/>
      <c r="V2377" s="79"/>
      <c r="W2377" s="79"/>
      <c r="X2377" s="79"/>
      <c r="Y2377" s="79"/>
      <c r="Z2377" s="79"/>
      <c r="AA2377" s="79"/>
      <c r="AB2377" s="79"/>
      <c r="AC2377" s="79"/>
      <c r="AD2377" s="79"/>
      <c r="AE2377" s="79"/>
      <c r="AF2377" s="79"/>
      <c r="AG2377" s="79"/>
      <c r="AH2377" s="79"/>
      <c r="AI2377" s="79"/>
      <c r="AJ2377" s="79"/>
      <c r="AK2377" s="79"/>
      <c r="AL2377" s="79"/>
      <c r="AM2377" s="79"/>
      <c r="AN2377" s="79"/>
      <c r="AO2377" s="79"/>
      <c r="AP2377" s="79"/>
      <c r="AQ2377" s="79"/>
    </row>
    <row r="2378" spans="13:43" x14ac:dyDescent="0.25">
      <c r="M2378" s="79"/>
      <c r="N2378" s="79"/>
      <c r="O2378" s="79"/>
      <c r="P2378" s="79"/>
      <c r="Q2378" s="79"/>
      <c r="R2378" s="79"/>
      <c r="S2378" s="79"/>
      <c r="T2378" s="79"/>
      <c r="U2378" s="79"/>
      <c r="V2378" s="79"/>
      <c r="W2378" s="79"/>
      <c r="X2378" s="79"/>
      <c r="Y2378" s="79"/>
      <c r="Z2378" s="79"/>
      <c r="AA2378" s="79"/>
      <c r="AB2378" s="79"/>
      <c r="AC2378" s="79"/>
      <c r="AD2378" s="79"/>
      <c r="AE2378" s="79"/>
      <c r="AF2378" s="79"/>
      <c r="AG2378" s="79"/>
      <c r="AH2378" s="79"/>
      <c r="AI2378" s="79"/>
      <c r="AJ2378" s="79"/>
      <c r="AK2378" s="79"/>
      <c r="AL2378" s="79"/>
      <c r="AM2378" s="79"/>
      <c r="AN2378" s="79"/>
      <c r="AO2378" s="79"/>
      <c r="AP2378" s="79"/>
      <c r="AQ2378" s="79"/>
    </row>
    <row r="2379" spans="13:43" x14ac:dyDescent="0.25">
      <c r="M2379" s="79"/>
      <c r="N2379" s="79"/>
      <c r="O2379" s="79"/>
      <c r="P2379" s="79"/>
      <c r="Q2379" s="79"/>
      <c r="R2379" s="79"/>
      <c r="S2379" s="79"/>
      <c r="T2379" s="79"/>
      <c r="U2379" s="79"/>
      <c r="V2379" s="79"/>
      <c r="W2379" s="79"/>
      <c r="X2379" s="79"/>
      <c r="Y2379" s="79"/>
      <c r="Z2379" s="79"/>
      <c r="AA2379" s="79"/>
      <c r="AB2379" s="79"/>
      <c r="AC2379" s="79"/>
      <c r="AD2379" s="79"/>
      <c r="AE2379" s="79"/>
      <c r="AF2379" s="79"/>
      <c r="AG2379" s="79"/>
      <c r="AH2379" s="79"/>
      <c r="AI2379" s="79"/>
      <c r="AJ2379" s="79"/>
      <c r="AK2379" s="79"/>
      <c r="AL2379" s="79"/>
      <c r="AM2379" s="79"/>
      <c r="AN2379" s="79"/>
      <c r="AO2379" s="79"/>
      <c r="AP2379" s="79"/>
      <c r="AQ2379" s="79"/>
    </row>
    <row r="2380" spans="13:43" x14ac:dyDescent="0.25">
      <c r="M2380" s="79"/>
      <c r="N2380" s="79"/>
      <c r="O2380" s="79"/>
      <c r="P2380" s="79"/>
      <c r="Q2380" s="79"/>
      <c r="R2380" s="79"/>
      <c r="S2380" s="79"/>
      <c r="T2380" s="79"/>
      <c r="U2380" s="79"/>
      <c r="V2380" s="79"/>
      <c r="W2380" s="79"/>
      <c r="X2380" s="79"/>
      <c r="Y2380" s="79"/>
      <c r="Z2380" s="79"/>
      <c r="AA2380" s="79"/>
      <c r="AB2380" s="79"/>
      <c r="AC2380" s="79"/>
      <c r="AD2380" s="79"/>
      <c r="AE2380" s="79"/>
      <c r="AF2380" s="79"/>
      <c r="AG2380" s="79"/>
      <c r="AH2380" s="79"/>
      <c r="AI2380" s="79"/>
      <c r="AJ2380" s="79"/>
      <c r="AK2380" s="79"/>
      <c r="AL2380" s="79"/>
      <c r="AM2380" s="79"/>
      <c r="AN2380" s="79"/>
      <c r="AO2380" s="79"/>
      <c r="AP2380" s="79"/>
      <c r="AQ2380" s="79"/>
    </row>
    <row r="2381" spans="13:43" x14ac:dyDescent="0.25">
      <c r="M2381" s="79"/>
      <c r="N2381" s="79"/>
      <c r="O2381" s="79"/>
      <c r="P2381" s="79"/>
      <c r="Q2381" s="79"/>
      <c r="R2381" s="79"/>
      <c r="S2381" s="79"/>
      <c r="T2381" s="79"/>
      <c r="U2381" s="79"/>
      <c r="V2381" s="79"/>
      <c r="W2381" s="79"/>
      <c r="X2381" s="79"/>
      <c r="Y2381" s="79"/>
      <c r="Z2381" s="79"/>
      <c r="AA2381" s="79"/>
      <c r="AB2381" s="79"/>
      <c r="AC2381" s="79"/>
      <c r="AD2381" s="79"/>
      <c r="AE2381" s="79"/>
      <c r="AF2381" s="79"/>
      <c r="AG2381" s="79"/>
      <c r="AH2381" s="79"/>
      <c r="AI2381" s="79"/>
      <c r="AJ2381" s="79"/>
      <c r="AK2381" s="79"/>
      <c r="AL2381" s="79"/>
      <c r="AM2381" s="79"/>
      <c r="AN2381" s="79"/>
      <c r="AO2381" s="79"/>
      <c r="AP2381" s="79"/>
      <c r="AQ2381" s="79"/>
    </row>
    <row r="2382" spans="13:43" x14ac:dyDescent="0.25">
      <c r="M2382" s="79"/>
      <c r="N2382" s="79"/>
      <c r="O2382" s="79"/>
      <c r="P2382" s="79"/>
      <c r="Q2382" s="79"/>
      <c r="R2382" s="79"/>
      <c r="S2382" s="79"/>
      <c r="T2382" s="79"/>
      <c r="U2382" s="79"/>
      <c r="V2382" s="79"/>
      <c r="W2382" s="79"/>
      <c r="X2382" s="79"/>
      <c r="Y2382" s="79"/>
      <c r="Z2382" s="79"/>
      <c r="AA2382" s="79"/>
      <c r="AB2382" s="79"/>
      <c r="AC2382" s="79"/>
      <c r="AD2382" s="79"/>
      <c r="AE2382" s="79"/>
      <c r="AF2382" s="79"/>
      <c r="AG2382" s="79"/>
      <c r="AH2382" s="79"/>
      <c r="AI2382" s="79"/>
      <c r="AJ2382" s="79"/>
      <c r="AK2382" s="79"/>
      <c r="AL2382" s="79"/>
      <c r="AM2382" s="79"/>
      <c r="AN2382" s="79"/>
      <c r="AO2382" s="79"/>
      <c r="AP2382" s="79"/>
      <c r="AQ2382" s="79"/>
    </row>
    <row r="2383" spans="13:43" x14ac:dyDescent="0.25">
      <c r="M2383" s="79"/>
      <c r="N2383" s="79"/>
      <c r="O2383" s="79"/>
      <c r="P2383" s="79"/>
      <c r="Q2383" s="79"/>
      <c r="R2383" s="79"/>
      <c r="S2383" s="79"/>
      <c r="T2383" s="79"/>
      <c r="U2383" s="79"/>
      <c r="V2383" s="79"/>
      <c r="W2383" s="79"/>
      <c r="X2383" s="79"/>
      <c r="Y2383" s="79"/>
      <c r="Z2383" s="79"/>
      <c r="AA2383" s="79"/>
      <c r="AB2383" s="79"/>
      <c r="AC2383" s="79"/>
      <c r="AD2383" s="79"/>
      <c r="AE2383" s="79"/>
      <c r="AF2383" s="79"/>
      <c r="AG2383" s="79"/>
      <c r="AH2383" s="79"/>
      <c r="AI2383" s="79"/>
      <c r="AJ2383" s="79"/>
      <c r="AK2383" s="79"/>
      <c r="AL2383" s="79"/>
      <c r="AM2383" s="79"/>
      <c r="AN2383" s="79"/>
      <c r="AO2383" s="79"/>
      <c r="AP2383" s="79"/>
      <c r="AQ2383" s="79"/>
    </row>
    <row r="2384" spans="13:43" x14ac:dyDescent="0.25">
      <c r="M2384" s="79"/>
      <c r="N2384" s="79"/>
      <c r="O2384" s="79"/>
      <c r="P2384" s="79"/>
      <c r="Q2384" s="79"/>
      <c r="R2384" s="79"/>
      <c r="S2384" s="79"/>
      <c r="T2384" s="79"/>
      <c r="U2384" s="79"/>
      <c r="V2384" s="79"/>
      <c r="W2384" s="79"/>
      <c r="X2384" s="79"/>
      <c r="Y2384" s="79"/>
      <c r="Z2384" s="79"/>
      <c r="AA2384" s="79"/>
      <c r="AB2384" s="79"/>
      <c r="AC2384" s="79"/>
      <c r="AD2384" s="79"/>
      <c r="AE2384" s="79"/>
      <c r="AF2384" s="79"/>
      <c r="AG2384" s="79"/>
      <c r="AH2384" s="79"/>
      <c r="AI2384" s="79"/>
      <c r="AJ2384" s="79"/>
      <c r="AK2384" s="79"/>
      <c r="AL2384" s="79"/>
      <c r="AM2384" s="79"/>
      <c r="AN2384" s="79"/>
      <c r="AO2384" s="79"/>
      <c r="AP2384" s="79"/>
      <c r="AQ2384" s="79"/>
    </row>
    <row r="2385" spans="13:43" x14ac:dyDescent="0.25">
      <c r="M2385" s="79"/>
      <c r="N2385" s="79"/>
      <c r="O2385" s="79"/>
      <c r="P2385" s="79"/>
      <c r="Q2385" s="79"/>
      <c r="R2385" s="79"/>
      <c r="S2385" s="79"/>
      <c r="T2385" s="79"/>
      <c r="U2385" s="79"/>
      <c r="V2385" s="79"/>
      <c r="W2385" s="79"/>
      <c r="X2385" s="79"/>
      <c r="Y2385" s="79"/>
      <c r="Z2385" s="79"/>
      <c r="AA2385" s="79"/>
      <c r="AB2385" s="79"/>
      <c r="AC2385" s="79"/>
      <c r="AD2385" s="79"/>
      <c r="AE2385" s="79"/>
      <c r="AF2385" s="79"/>
      <c r="AG2385" s="79"/>
      <c r="AH2385" s="79"/>
      <c r="AI2385" s="79"/>
      <c r="AJ2385" s="79"/>
      <c r="AK2385" s="79"/>
      <c r="AL2385" s="79"/>
      <c r="AM2385" s="79"/>
      <c r="AN2385" s="79"/>
      <c r="AO2385" s="79"/>
      <c r="AP2385" s="79"/>
      <c r="AQ2385" s="79"/>
    </row>
    <row r="2386" spans="13:43" x14ac:dyDescent="0.25">
      <c r="M2386" s="79"/>
      <c r="N2386" s="79"/>
      <c r="O2386" s="79"/>
      <c r="P2386" s="79"/>
      <c r="Q2386" s="79"/>
      <c r="R2386" s="79"/>
      <c r="S2386" s="79"/>
      <c r="T2386" s="79"/>
      <c r="U2386" s="79"/>
      <c r="V2386" s="79"/>
      <c r="W2386" s="79"/>
      <c r="X2386" s="79"/>
      <c r="Y2386" s="79"/>
      <c r="Z2386" s="79"/>
      <c r="AA2386" s="79"/>
      <c r="AB2386" s="79"/>
      <c r="AC2386" s="79"/>
      <c r="AD2386" s="79"/>
      <c r="AE2386" s="79"/>
      <c r="AF2386" s="79"/>
      <c r="AG2386" s="79"/>
      <c r="AH2386" s="79"/>
      <c r="AI2386" s="79"/>
      <c r="AJ2386" s="79"/>
      <c r="AK2386" s="79"/>
      <c r="AL2386" s="79"/>
      <c r="AM2386" s="79"/>
      <c r="AN2386" s="79"/>
      <c r="AO2386" s="79"/>
      <c r="AP2386" s="79"/>
      <c r="AQ2386" s="79"/>
    </row>
    <row r="2387" spans="13:43" x14ac:dyDescent="0.25">
      <c r="M2387" s="79"/>
      <c r="N2387" s="79"/>
      <c r="O2387" s="79"/>
      <c r="P2387" s="79"/>
      <c r="Q2387" s="79"/>
      <c r="R2387" s="79"/>
      <c r="S2387" s="79"/>
      <c r="T2387" s="79"/>
      <c r="U2387" s="79"/>
      <c r="V2387" s="79"/>
      <c r="W2387" s="79"/>
      <c r="X2387" s="79"/>
      <c r="Y2387" s="79"/>
      <c r="Z2387" s="79"/>
      <c r="AA2387" s="79"/>
      <c r="AB2387" s="79"/>
      <c r="AC2387" s="79"/>
      <c r="AD2387" s="79"/>
      <c r="AE2387" s="79"/>
      <c r="AF2387" s="79"/>
      <c r="AG2387" s="79"/>
      <c r="AH2387" s="79"/>
      <c r="AI2387" s="79"/>
      <c r="AJ2387" s="79"/>
      <c r="AK2387" s="79"/>
      <c r="AL2387" s="79"/>
      <c r="AM2387" s="79"/>
      <c r="AN2387" s="79"/>
      <c r="AO2387" s="79"/>
      <c r="AP2387" s="79"/>
      <c r="AQ2387" s="79"/>
    </row>
    <row r="2388" spans="13:43" x14ac:dyDescent="0.25">
      <c r="M2388" s="79"/>
      <c r="N2388" s="79"/>
      <c r="O2388" s="79"/>
      <c r="P2388" s="79"/>
      <c r="Q2388" s="79"/>
      <c r="R2388" s="79"/>
      <c r="S2388" s="79"/>
      <c r="T2388" s="79"/>
      <c r="U2388" s="79"/>
      <c r="V2388" s="79"/>
      <c r="W2388" s="79"/>
      <c r="X2388" s="79"/>
      <c r="Y2388" s="79"/>
      <c r="Z2388" s="79"/>
      <c r="AA2388" s="79"/>
      <c r="AB2388" s="79"/>
      <c r="AC2388" s="79"/>
      <c r="AD2388" s="79"/>
      <c r="AE2388" s="79"/>
      <c r="AF2388" s="79"/>
      <c r="AG2388" s="79"/>
      <c r="AH2388" s="79"/>
      <c r="AI2388" s="79"/>
      <c r="AJ2388" s="79"/>
      <c r="AK2388" s="79"/>
      <c r="AL2388" s="79"/>
      <c r="AM2388" s="79"/>
      <c r="AN2388" s="79"/>
      <c r="AO2388" s="79"/>
      <c r="AP2388" s="79"/>
      <c r="AQ2388" s="79"/>
    </row>
    <row r="2389" spans="13:43" x14ac:dyDescent="0.25">
      <c r="M2389" s="79"/>
      <c r="N2389" s="79"/>
      <c r="O2389" s="79"/>
      <c r="P2389" s="79"/>
      <c r="Q2389" s="79"/>
      <c r="R2389" s="79"/>
      <c r="S2389" s="79"/>
      <c r="T2389" s="79"/>
      <c r="U2389" s="79"/>
      <c r="V2389" s="79"/>
      <c r="W2389" s="79"/>
      <c r="X2389" s="79"/>
      <c r="Y2389" s="79"/>
      <c r="Z2389" s="79"/>
      <c r="AA2389" s="79"/>
      <c r="AB2389" s="79"/>
      <c r="AC2389" s="79"/>
      <c r="AD2389" s="79"/>
      <c r="AE2389" s="79"/>
      <c r="AF2389" s="79"/>
      <c r="AG2389" s="79"/>
      <c r="AH2389" s="79"/>
      <c r="AI2389" s="79"/>
      <c r="AJ2389" s="79"/>
      <c r="AK2389" s="79"/>
      <c r="AL2389" s="79"/>
      <c r="AM2389" s="79"/>
      <c r="AN2389" s="79"/>
      <c r="AO2389" s="79"/>
      <c r="AP2389" s="79"/>
      <c r="AQ2389" s="79"/>
    </row>
    <row r="2390" spans="13:43" x14ac:dyDescent="0.25">
      <c r="M2390" s="79"/>
      <c r="N2390" s="79"/>
      <c r="O2390" s="79"/>
      <c r="P2390" s="79"/>
      <c r="Q2390" s="79"/>
      <c r="R2390" s="79"/>
      <c r="S2390" s="79"/>
      <c r="T2390" s="79"/>
      <c r="U2390" s="79"/>
      <c r="V2390" s="79"/>
      <c r="W2390" s="79"/>
      <c r="X2390" s="79"/>
      <c r="Y2390" s="79"/>
      <c r="Z2390" s="79"/>
      <c r="AA2390" s="79"/>
      <c r="AB2390" s="79"/>
      <c r="AC2390" s="79"/>
      <c r="AD2390" s="79"/>
      <c r="AE2390" s="79"/>
      <c r="AF2390" s="79"/>
      <c r="AG2390" s="79"/>
      <c r="AH2390" s="79"/>
      <c r="AI2390" s="79"/>
      <c r="AJ2390" s="79"/>
      <c r="AK2390" s="79"/>
      <c r="AL2390" s="79"/>
      <c r="AM2390" s="79"/>
      <c r="AN2390" s="79"/>
      <c r="AO2390" s="79"/>
      <c r="AP2390" s="79"/>
      <c r="AQ2390" s="79"/>
    </row>
    <row r="2391" spans="13:43" x14ac:dyDescent="0.25">
      <c r="M2391" s="79"/>
      <c r="N2391" s="79"/>
      <c r="O2391" s="79"/>
      <c r="P2391" s="79"/>
      <c r="Q2391" s="79"/>
      <c r="R2391" s="79"/>
      <c r="S2391" s="79"/>
      <c r="T2391" s="79"/>
      <c r="U2391" s="79"/>
      <c r="V2391" s="79"/>
      <c r="W2391" s="79"/>
      <c r="X2391" s="79"/>
      <c r="Y2391" s="79"/>
      <c r="Z2391" s="79"/>
      <c r="AA2391" s="79"/>
      <c r="AB2391" s="79"/>
      <c r="AC2391" s="79"/>
      <c r="AD2391" s="79"/>
      <c r="AE2391" s="79"/>
      <c r="AF2391" s="79"/>
      <c r="AG2391" s="79"/>
      <c r="AH2391" s="79"/>
      <c r="AI2391" s="79"/>
      <c r="AJ2391" s="79"/>
      <c r="AK2391" s="79"/>
      <c r="AL2391" s="79"/>
      <c r="AM2391" s="79"/>
      <c r="AN2391" s="79"/>
      <c r="AO2391" s="79"/>
      <c r="AP2391" s="79"/>
      <c r="AQ2391" s="79"/>
    </row>
    <row r="2392" spans="13:43" x14ac:dyDescent="0.25">
      <c r="M2392" s="79"/>
      <c r="N2392" s="79"/>
      <c r="O2392" s="79"/>
      <c r="P2392" s="79"/>
      <c r="Q2392" s="79"/>
      <c r="R2392" s="79"/>
      <c r="S2392" s="79"/>
      <c r="T2392" s="79"/>
      <c r="U2392" s="79"/>
      <c r="V2392" s="79"/>
      <c r="W2392" s="79"/>
      <c r="X2392" s="79"/>
      <c r="Y2392" s="79"/>
      <c r="Z2392" s="79"/>
      <c r="AA2392" s="79"/>
      <c r="AB2392" s="79"/>
      <c r="AC2392" s="79"/>
      <c r="AD2392" s="79"/>
      <c r="AE2392" s="79"/>
      <c r="AF2392" s="79"/>
      <c r="AG2392" s="79"/>
      <c r="AH2392" s="79"/>
      <c r="AI2392" s="79"/>
      <c r="AJ2392" s="79"/>
      <c r="AK2392" s="79"/>
      <c r="AL2392" s="79"/>
      <c r="AM2392" s="79"/>
      <c r="AN2392" s="79"/>
      <c r="AO2392" s="79"/>
      <c r="AP2392" s="79"/>
      <c r="AQ2392" s="79"/>
    </row>
    <row r="2393" spans="13:43" x14ac:dyDescent="0.25">
      <c r="M2393" s="79"/>
      <c r="N2393" s="79"/>
      <c r="O2393" s="79"/>
      <c r="P2393" s="79"/>
      <c r="Q2393" s="79"/>
      <c r="R2393" s="79"/>
      <c r="S2393" s="79"/>
      <c r="T2393" s="79"/>
      <c r="U2393" s="79"/>
      <c r="V2393" s="79"/>
      <c r="W2393" s="79"/>
      <c r="X2393" s="79"/>
      <c r="Y2393" s="79"/>
      <c r="Z2393" s="79"/>
      <c r="AA2393" s="79"/>
      <c r="AB2393" s="79"/>
      <c r="AC2393" s="79"/>
      <c r="AD2393" s="79"/>
      <c r="AE2393" s="79"/>
      <c r="AF2393" s="79"/>
      <c r="AG2393" s="79"/>
      <c r="AH2393" s="79"/>
      <c r="AI2393" s="79"/>
      <c r="AJ2393" s="79"/>
      <c r="AK2393" s="79"/>
      <c r="AL2393" s="79"/>
      <c r="AM2393" s="79"/>
      <c r="AN2393" s="79"/>
      <c r="AO2393" s="79"/>
      <c r="AP2393" s="79"/>
      <c r="AQ2393" s="79"/>
    </row>
    <row r="2394" spans="13:43" x14ac:dyDescent="0.25">
      <c r="M2394" s="79"/>
      <c r="N2394" s="79"/>
      <c r="O2394" s="79"/>
      <c r="P2394" s="79"/>
      <c r="Q2394" s="79"/>
      <c r="R2394" s="79"/>
      <c r="S2394" s="79"/>
      <c r="T2394" s="79"/>
      <c r="U2394" s="79"/>
      <c r="V2394" s="79"/>
      <c r="W2394" s="79"/>
      <c r="X2394" s="79"/>
      <c r="Y2394" s="79"/>
      <c r="Z2394" s="79"/>
      <c r="AA2394" s="79"/>
      <c r="AB2394" s="79"/>
      <c r="AC2394" s="79"/>
      <c r="AD2394" s="79"/>
      <c r="AE2394" s="79"/>
      <c r="AF2394" s="79"/>
      <c r="AG2394" s="79"/>
      <c r="AH2394" s="79"/>
      <c r="AI2394" s="79"/>
      <c r="AJ2394" s="79"/>
      <c r="AK2394" s="79"/>
      <c r="AL2394" s="79"/>
      <c r="AM2394" s="79"/>
      <c r="AN2394" s="79"/>
      <c r="AO2394" s="79"/>
      <c r="AP2394" s="79"/>
      <c r="AQ2394" s="79"/>
    </row>
    <row r="2395" spans="13:43" x14ac:dyDescent="0.25">
      <c r="M2395" s="79"/>
      <c r="N2395" s="79"/>
      <c r="O2395" s="79"/>
      <c r="P2395" s="79"/>
      <c r="Q2395" s="79"/>
      <c r="R2395" s="79"/>
      <c r="S2395" s="79"/>
      <c r="T2395" s="79"/>
      <c r="U2395" s="79"/>
      <c r="V2395" s="79"/>
      <c r="W2395" s="79"/>
      <c r="X2395" s="79"/>
      <c r="Y2395" s="79"/>
      <c r="Z2395" s="79"/>
      <c r="AA2395" s="79"/>
      <c r="AB2395" s="79"/>
      <c r="AC2395" s="79"/>
      <c r="AD2395" s="79"/>
      <c r="AE2395" s="79"/>
      <c r="AF2395" s="79"/>
      <c r="AG2395" s="79"/>
      <c r="AH2395" s="79"/>
      <c r="AI2395" s="79"/>
      <c r="AJ2395" s="79"/>
      <c r="AK2395" s="79"/>
      <c r="AL2395" s="79"/>
      <c r="AM2395" s="79"/>
      <c r="AN2395" s="79"/>
      <c r="AO2395" s="79"/>
      <c r="AP2395" s="79"/>
      <c r="AQ2395" s="79"/>
    </row>
    <row r="2396" spans="13:43" x14ac:dyDescent="0.25">
      <c r="M2396" s="79"/>
      <c r="N2396" s="79"/>
      <c r="O2396" s="79"/>
      <c r="P2396" s="79"/>
      <c r="Q2396" s="79"/>
      <c r="R2396" s="79"/>
      <c r="S2396" s="79"/>
      <c r="T2396" s="79"/>
      <c r="U2396" s="79"/>
      <c r="V2396" s="79"/>
      <c r="W2396" s="79"/>
      <c r="X2396" s="79"/>
      <c r="Y2396" s="79"/>
      <c r="Z2396" s="79"/>
      <c r="AA2396" s="79"/>
      <c r="AB2396" s="79"/>
      <c r="AC2396" s="79"/>
      <c r="AD2396" s="79"/>
      <c r="AE2396" s="79"/>
      <c r="AF2396" s="79"/>
      <c r="AG2396" s="79"/>
      <c r="AH2396" s="79"/>
      <c r="AI2396" s="79"/>
      <c r="AJ2396" s="79"/>
      <c r="AK2396" s="79"/>
      <c r="AL2396" s="79"/>
      <c r="AM2396" s="79"/>
      <c r="AN2396" s="79"/>
      <c r="AO2396" s="79"/>
      <c r="AP2396" s="79"/>
      <c r="AQ2396" s="79"/>
    </row>
    <row r="2397" spans="13:43" x14ac:dyDescent="0.25">
      <c r="M2397" s="79"/>
      <c r="N2397" s="79"/>
      <c r="O2397" s="79"/>
      <c r="P2397" s="79"/>
      <c r="Q2397" s="79"/>
      <c r="R2397" s="79"/>
      <c r="S2397" s="79"/>
      <c r="T2397" s="79"/>
      <c r="U2397" s="79"/>
      <c r="V2397" s="79"/>
      <c r="W2397" s="79"/>
      <c r="X2397" s="79"/>
      <c r="Y2397" s="79"/>
      <c r="Z2397" s="79"/>
      <c r="AA2397" s="79"/>
      <c r="AB2397" s="79"/>
      <c r="AC2397" s="79"/>
      <c r="AD2397" s="79"/>
      <c r="AE2397" s="79"/>
      <c r="AF2397" s="79"/>
      <c r="AG2397" s="79"/>
      <c r="AH2397" s="79"/>
      <c r="AI2397" s="79"/>
      <c r="AJ2397" s="79"/>
      <c r="AK2397" s="79"/>
      <c r="AL2397" s="79"/>
      <c r="AM2397" s="79"/>
      <c r="AN2397" s="79"/>
      <c r="AO2397" s="79"/>
      <c r="AP2397" s="79"/>
      <c r="AQ2397" s="79"/>
    </row>
    <row r="2398" spans="13:43" x14ac:dyDescent="0.25">
      <c r="M2398" s="79"/>
      <c r="N2398" s="79"/>
      <c r="O2398" s="79"/>
      <c r="P2398" s="79"/>
      <c r="Q2398" s="79"/>
      <c r="R2398" s="79"/>
      <c r="S2398" s="79"/>
      <c r="T2398" s="79"/>
      <c r="U2398" s="79"/>
      <c r="V2398" s="79"/>
      <c r="W2398" s="79"/>
      <c r="X2398" s="79"/>
      <c r="Y2398" s="79"/>
      <c r="Z2398" s="79"/>
      <c r="AA2398" s="79"/>
      <c r="AB2398" s="79"/>
      <c r="AC2398" s="79"/>
      <c r="AD2398" s="79"/>
      <c r="AE2398" s="79"/>
      <c r="AF2398" s="79"/>
      <c r="AG2398" s="79"/>
      <c r="AH2398" s="79"/>
      <c r="AI2398" s="79"/>
      <c r="AJ2398" s="79"/>
      <c r="AK2398" s="79"/>
      <c r="AL2398" s="79"/>
      <c r="AM2398" s="79"/>
      <c r="AN2398" s="79"/>
      <c r="AO2398" s="79"/>
      <c r="AP2398" s="79"/>
      <c r="AQ2398" s="79"/>
    </row>
    <row r="2399" spans="13:43" x14ac:dyDescent="0.25">
      <c r="M2399" s="79"/>
      <c r="N2399" s="79"/>
      <c r="O2399" s="79"/>
      <c r="P2399" s="79"/>
      <c r="Q2399" s="79"/>
      <c r="R2399" s="79"/>
      <c r="S2399" s="79"/>
      <c r="T2399" s="79"/>
      <c r="U2399" s="79"/>
      <c r="V2399" s="79"/>
      <c r="W2399" s="79"/>
      <c r="X2399" s="79"/>
      <c r="Y2399" s="79"/>
      <c r="Z2399" s="79"/>
      <c r="AA2399" s="79"/>
      <c r="AB2399" s="79"/>
      <c r="AC2399" s="79"/>
      <c r="AD2399" s="79"/>
      <c r="AE2399" s="79"/>
      <c r="AF2399" s="79"/>
      <c r="AG2399" s="79"/>
      <c r="AH2399" s="79"/>
      <c r="AI2399" s="79"/>
      <c r="AJ2399" s="79"/>
      <c r="AK2399" s="79"/>
      <c r="AL2399" s="79"/>
      <c r="AM2399" s="79"/>
      <c r="AN2399" s="79"/>
      <c r="AO2399" s="79"/>
      <c r="AP2399" s="79"/>
      <c r="AQ2399" s="79"/>
    </row>
    <row r="2400" spans="13:43" x14ac:dyDescent="0.25">
      <c r="M2400" s="79"/>
      <c r="N2400" s="79"/>
      <c r="O2400" s="79"/>
      <c r="P2400" s="79"/>
      <c r="Q2400" s="79"/>
      <c r="R2400" s="79"/>
      <c r="S2400" s="79"/>
      <c r="T2400" s="79"/>
      <c r="U2400" s="79"/>
      <c r="V2400" s="79"/>
      <c r="W2400" s="79"/>
      <c r="X2400" s="79"/>
      <c r="Y2400" s="79"/>
      <c r="Z2400" s="79"/>
      <c r="AA2400" s="79"/>
      <c r="AB2400" s="79"/>
      <c r="AC2400" s="79"/>
      <c r="AD2400" s="79"/>
      <c r="AE2400" s="79"/>
      <c r="AF2400" s="79"/>
      <c r="AG2400" s="79"/>
      <c r="AH2400" s="79"/>
      <c r="AI2400" s="79"/>
      <c r="AJ2400" s="79"/>
      <c r="AK2400" s="79"/>
      <c r="AL2400" s="79"/>
      <c r="AM2400" s="79"/>
      <c r="AN2400" s="79"/>
      <c r="AO2400" s="79"/>
      <c r="AP2400" s="79"/>
      <c r="AQ2400" s="79"/>
    </row>
    <row r="2401" spans="13:43" x14ac:dyDescent="0.25">
      <c r="M2401" s="79"/>
      <c r="N2401" s="79"/>
      <c r="O2401" s="79"/>
      <c r="P2401" s="79"/>
      <c r="Q2401" s="79"/>
      <c r="R2401" s="79"/>
      <c r="S2401" s="79"/>
      <c r="T2401" s="79"/>
      <c r="U2401" s="79"/>
      <c r="V2401" s="79"/>
      <c r="W2401" s="79"/>
      <c r="X2401" s="79"/>
      <c r="Y2401" s="79"/>
      <c r="Z2401" s="79"/>
      <c r="AA2401" s="79"/>
      <c r="AB2401" s="79"/>
      <c r="AC2401" s="79"/>
      <c r="AD2401" s="79"/>
      <c r="AE2401" s="79"/>
      <c r="AF2401" s="79"/>
      <c r="AG2401" s="79"/>
      <c r="AH2401" s="79"/>
      <c r="AI2401" s="79"/>
      <c r="AJ2401" s="79"/>
      <c r="AK2401" s="79"/>
      <c r="AL2401" s="79"/>
      <c r="AM2401" s="79"/>
      <c r="AN2401" s="79"/>
      <c r="AO2401" s="79"/>
      <c r="AP2401" s="79"/>
      <c r="AQ2401" s="79"/>
    </row>
    <row r="2402" spans="13:43" x14ac:dyDescent="0.25">
      <c r="M2402" s="79"/>
      <c r="N2402" s="79"/>
      <c r="O2402" s="79"/>
      <c r="P2402" s="79"/>
      <c r="Q2402" s="79"/>
      <c r="R2402" s="79"/>
      <c r="S2402" s="79"/>
      <c r="T2402" s="79"/>
      <c r="U2402" s="79"/>
      <c r="V2402" s="79"/>
      <c r="W2402" s="79"/>
      <c r="X2402" s="79"/>
      <c r="Y2402" s="79"/>
      <c r="Z2402" s="79"/>
      <c r="AA2402" s="79"/>
      <c r="AB2402" s="79"/>
      <c r="AC2402" s="79"/>
      <c r="AD2402" s="79"/>
      <c r="AE2402" s="79"/>
      <c r="AF2402" s="79"/>
      <c r="AG2402" s="79"/>
      <c r="AH2402" s="79"/>
      <c r="AI2402" s="79"/>
      <c r="AJ2402" s="79"/>
      <c r="AK2402" s="79"/>
      <c r="AL2402" s="79"/>
      <c r="AM2402" s="79"/>
      <c r="AN2402" s="79"/>
      <c r="AO2402" s="79"/>
      <c r="AP2402" s="79"/>
      <c r="AQ2402" s="79"/>
    </row>
    <row r="2403" spans="13:43" x14ac:dyDescent="0.25">
      <c r="M2403" s="79"/>
      <c r="N2403" s="79"/>
      <c r="O2403" s="79"/>
      <c r="P2403" s="79"/>
      <c r="Q2403" s="79"/>
      <c r="R2403" s="79"/>
      <c r="S2403" s="79"/>
      <c r="T2403" s="79"/>
      <c r="U2403" s="79"/>
      <c r="V2403" s="79"/>
      <c r="W2403" s="79"/>
      <c r="X2403" s="79"/>
      <c r="Y2403" s="79"/>
      <c r="Z2403" s="79"/>
      <c r="AA2403" s="79"/>
      <c r="AB2403" s="79"/>
      <c r="AC2403" s="79"/>
      <c r="AD2403" s="79"/>
      <c r="AE2403" s="79"/>
      <c r="AF2403" s="79"/>
      <c r="AG2403" s="79"/>
      <c r="AH2403" s="79"/>
      <c r="AI2403" s="79"/>
      <c r="AJ2403" s="79"/>
      <c r="AK2403" s="79"/>
      <c r="AL2403" s="79"/>
      <c r="AM2403" s="79"/>
      <c r="AN2403" s="79"/>
      <c r="AO2403" s="79"/>
      <c r="AP2403" s="79"/>
      <c r="AQ2403" s="79"/>
    </row>
    <row r="2404" spans="13:43" x14ac:dyDescent="0.25">
      <c r="M2404" s="79"/>
      <c r="N2404" s="79"/>
      <c r="O2404" s="79"/>
      <c r="P2404" s="79"/>
      <c r="Q2404" s="79"/>
      <c r="R2404" s="79"/>
      <c r="S2404" s="79"/>
      <c r="T2404" s="79"/>
      <c r="U2404" s="79"/>
      <c r="V2404" s="79"/>
      <c r="W2404" s="79"/>
      <c r="X2404" s="79"/>
      <c r="Y2404" s="79"/>
      <c r="Z2404" s="79"/>
      <c r="AA2404" s="79"/>
      <c r="AB2404" s="79"/>
      <c r="AC2404" s="79"/>
      <c r="AD2404" s="79"/>
      <c r="AE2404" s="79"/>
      <c r="AF2404" s="79"/>
      <c r="AG2404" s="79"/>
      <c r="AH2404" s="79"/>
      <c r="AI2404" s="79"/>
      <c r="AJ2404" s="79"/>
      <c r="AK2404" s="79"/>
      <c r="AL2404" s="79"/>
      <c r="AM2404" s="79"/>
      <c r="AN2404" s="79"/>
      <c r="AO2404" s="79"/>
      <c r="AP2404" s="79"/>
      <c r="AQ2404" s="79"/>
    </row>
    <row r="2405" spans="13:43" x14ac:dyDescent="0.25">
      <c r="M2405" s="79"/>
      <c r="N2405" s="79"/>
      <c r="O2405" s="79"/>
      <c r="P2405" s="79"/>
      <c r="Q2405" s="79"/>
      <c r="R2405" s="79"/>
      <c r="S2405" s="79"/>
      <c r="T2405" s="79"/>
      <c r="U2405" s="79"/>
      <c r="V2405" s="79"/>
      <c r="W2405" s="79"/>
      <c r="X2405" s="79"/>
      <c r="Y2405" s="79"/>
      <c r="Z2405" s="79"/>
      <c r="AA2405" s="79"/>
      <c r="AB2405" s="79"/>
      <c r="AC2405" s="79"/>
      <c r="AD2405" s="79"/>
      <c r="AE2405" s="79"/>
      <c r="AF2405" s="79"/>
      <c r="AG2405" s="79"/>
      <c r="AH2405" s="79"/>
      <c r="AI2405" s="79"/>
      <c r="AJ2405" s="79"/>
      <c r="AK2405" s="79"/>
      <c r="AL2405" s="79"/>
      <c r="AM2405" s="79"/>
      <c r="AN2405" s="79"/>
      <c r="AO2405" s="79"/>
      <c r="AP2405" s="79"/>
      <c r="AQ2405" s="79"/>
    </row>
    <row r="2406" spans="13:43" x14ac:dyDescent="0.25">
      <c r="M2406" s="79"/>
      <c r="N2406" s="79"/>
      <c r="O2406" s="79"/>
      <c r="P2406" s="79"/>
      <c r="Q2406" s="79"/>
      <c r="R2406" s="79"/>
      <c r="S2406" s="79"/>
      <c r="T2406" s="79"/>
      <c r="U2406" s="79"/>
      <c r="V2406" s="79"/>
      <c r="W2406" s="79"/>
      <c r="X2406" s="79"/>
      <c r="Y2406" s="79"/>
      <c r="Z2406" s="79"/>
      <c r="AA2406" s="79"/>
      <c r="AB2406" s="79"/>
      <c r="AC2406" s="79"/>
      <c r="AD2406" s="79"/>
      <c r="AE2406" s="79"/>
      <c r="AF2406" s="79"/>
      <c r="AG2406" s="79"/>
      <c r="AH2406" s="79"/>
      <c r="AI2406" s="79"/>
      <c r="AJ2406" s="79"/>
      <c r="AK2406" s="79"/>
      <c r="AL2406" s="79"/>
      <c r="AM2406" s="79"/>
      <c r="AN2406" s="79"/>
      <c r="AO2406" s="79"/>
      <c r="AP2406" s="79"/>
      <c r="AQ2406" s="79"/>
    </row>
    <row r="2407" spans="13:43" x14ac:dyDescent="0.25">
      <c r="M2407" s="79"/>
      <c r="N2407" s="79"/>
      <c r="O2407" s="79"/>
      <c r="P2407" s="79"/>
      <c r="Q2407" s="79"/>
      <c r="R2407" s="79"/>
      <c r="S2407" s="79"/>
      <c r="T2407" s="79"/>
      <c r="U2407" s="79"/>
      <c r="V2407" s="79"/>
      <c r="W2407" s="79"/>
      <c r="X2407" s="79"/>
      <c r="Y2407" s="79"/>
      <c r="Z2407" s="79"/>
      <c r="AA2407" s="79"/>
      <c r="AB2407" s="79"/>
      <c r="AC2407" s="79"/>
      <c r="AD2407" s="79"/>
      <c r="AE2407" s="79"/>
      <c r="AF2407" s="79"/>
      <c r="AG2407" s="79"/>
      <c r="AH2407" s="79"/>
      <c r="AI2407" s="79"/>
      <c r="AJ2407" s="79"/>
      <c r="AK2407" s="79"/>
      <c r="AL2407" s="79"/>
      <c r="AM2407" s="79"/>
      <c r="AN2407" s="79"/>
      <c r="AO2407" s="79"/>
      <c r="AP2407" s="79"/>
      <c r="AQ2407" s="79"/>
    </row>
    <row r="2408" spans="13:43" x14ac:dyDescent="0.25">
      <c r="M2408" s="79"/>
      <c r="N2408" s="79"/>
      <c r="O2408" s="79"/>
      <c r="P2408" s="79"/>
      <c r="Q2408" s="79"/>
      <c r="R2408" s="79"/>
      <c r="S2408" s="79"/>
      <c r="T2408" s="79"/>
      <c r="U2408" s="79"/>
      <c r="V2408" s="79"/>
      <c r="W2408" s="79"/>
      <c r="X2408" s="79"/>
      <c r="Y2408" s="79"/>
      <c r="Z2408" s="79"/>
      <c r="AA2408" s="79"/>
      <c r="AB2408" s="79"/>
      <c r="AC2408" s="79"/>
      <c r="AD2408" s="79"/>
      <c r="AE2408" s="79"/>
      <c r="AF2408" s="79"/>
      <c r="AG2408" s="79"/>
      <c r="AH2408" s="79"/>
      <c r="AI2408" s="79"/>
      <c r="AJ2408" s="79"/>
      <c r="AK2408" s="79"/>
      <c r="AL2408" s="79"/>
      <c r="AM2408" s="79"/>
      <c r="AN2408" s="79"/>
      <c r="AO2408" s="79"/>
      <c r="AP2408" s="79"/>
      <c r="AQ2408" s="79"/>
    </row>
    <row r="2409" spans="13:43" x14ac:dyDescent="0.25">
      <c r="M2409" s="79"/>
      <c r="N2409" s="79"/>
      <c r="O2409" s="79"/>
      <c r="P2409" s="79"/>
      <c r="Q2409" s="79"/>
      <c r="R2409" s="79"/>
      <c r="S2409" s="79"/>
      <c r="T2409" s="79"/>
      <c r="U2409" s="79"/>
      <c r="V2409" s="79"/>
      <c r="W2409" s="79"/>
      <c r="X2409" s="79"/>
      <c r="Y2409" s="79"/>
      <c r="Z2409" s="79"/>
      <c r="AA2409" s="79"/>
      <c r="AB2409" s="79"/>
      <c r="AC2409" s="79"/>
      <c r="AD2409" s="79"/>
      <c r="AE2409" s="79"/>
      <c r="AF2409" s="79"/>
      <c r="AG2409" s="79"/>
      <c r="AH2409" s="79"/>
      <c r="AI2409" s="79"/>
      <c r="AJ2409" s="79"/>
      <c r="AK2409" s="79"/>
      <c r="AL2409" s="79"/>
      <c r="AM2409" s="79"/>
      <c r="AN2409" s="79"/>
      <c r="AO2409" s="79"/>
      <c r="AP2409" s="79"/>
      <c r="AQ2409" s="79"/>
    </row>
    <row r="2410" spans="13:43" x14ac:dyDescent="0.25">
      <c r="M2410" s="79"/>
      <c r="N2410" s="79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9"/>
      <c r="AA2410" s="79"/>
      <c r="AB2410" s="79"/>
      <c r="AC2410" s="79"/>
      <c r="AD2410" s="79"/>
      <c r="AE2410" s="79"/>
      <c r="AF2410" s="79"/>
      <c r="AG2410" s="79"/>
      <c r="AH2410" s="79"/>
      <c r="AI2410" s="79"/>
      <c r="AJ2410" s="79"/>
      <c r="AK2410" s="79"/>
      <c r="AL2410" s="79"/>
      <c r="AM2410" s="79"/>
      <c r="AN2410" s="79"/>
      <c r="AO2410" s="79"/>
      <c r="AP2410" s="79"/>
      <c r="AQ2410" s="79"/>
    </row>
    <row r="2411" spans="13:43" x14ac:dyDescent="0.25">
      <c r="M2411" s="79"/>
      <c r="N2411" s="79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9"/>
      <c r="AA2411" s="79"/>
      <c r="AB2411" s="79"/>
      <c r="AC2411" s="79"/>
      <c r="AD2411" s="79"/>
      <c r="AE2411" s="79"/>
      <c r="AF2411" s="79"/>
      <c r="AG2411" s="79"/>
      <c r="AH2411" s="79"/>
      <c r="AI2411" s="79"/>
      <c r="AJ2411" s="79"/>
      <c r="AK2411" s="79"/>
      <c r="AL2411" s="79"/>
      <c r="AM2411" s="79"/>
      <c r="AN2411" s="79"/>
      <c r="AO2411" s="79"/>
      <c r="AP2411" s="79"/>
      <c r="AQ2411" s="79"/>
    </row>
    <row r="2412" spans="13:43" x14ac:dyDescent="0.25">
      <c r="M2412" s="79"/>
      <c r="N2412" s="79"/>
      <c r="O2412" s="79"/>
      <c r="P2412" s="79"/>
      <c r="Q2412" s="79"/>
      <c r="R2412" s="79"/>
      <c r="S2412" s="79"/>
      <c r="T2412" s="79"/>
      <c r="U2412" s="79"/>
      <c r="V2412" s="79"/>
      <c r="W2412" s="79"/>
      <c r="X2412" s="79"/>
      <c r="Y2412" s="79"/>
      <c r="Z2412" s="79"/>
      <c r="AA2412" s="79"/>
      <c r="AB2412" s="79"/>
      <c r="AC2412" s="79"/>
      <c r="AD2412" s="79"/>
      <c r="AE2412" s="79"/>
      <c r="AF2412" s="79"/>
      <c r="AG2412" s="79"/>
      <c r="AH2412" s="79"/>
      <c r="AI2412" s="79"/>
      <c r="AJ2412" s="79"/>
      <c r="AK2412" s="79"/>
      <c r="AL2412" s="79"/>
      <c r="AM2412" s="79"/>
      <c r="AN2412" s="79"/>
      <c r="AO2412" s="79"/>
      <c r="AP2412" s="79"/>
      <c r="AQ2412" s="79"/>
    </row>
    <row r="2413" spans="13:43" x14ac:dyDescent="0.25">
      <c r="M2413" s="79"/>
      <c r="N2413" s="79"/>
      <c r="O2413" s="79"/>
      <c r="P2413" s="79"/>
      <c r="Q2413" s="79"/>
      <c r="R2413" s="79"/>
      <c r="S2413" s="79"/>
      <c r="T2413" s="79"/>
      <c r="U2413" s="79"/>
      <c r="V2413" s="79"/>
      <c r="W2413" s="79"/>
      <c r="X2413" s="79"/>
      <c r="Y2413" s="79"/>
      <c r="Z2413" s="79"/>
      <c r="AA2413" s="79"/>
      <c r="AB2413" s="79"/>
      <c r="AC2413" s="79"/>
      <c r="AD2413" s="79"/>
      <c r="AE2413" s="79"/>
      <c r="AF2413" s="79"/>
      <c r="AG2413" s="79"/>
      <c r="AH2413" s="79"/>
      <c r="AI2413" s="79"/>
      <c r="AJ2413" s="79"/>
      <c r="AK2413" s="79"/>
      <c r="AL2413" s="79"/>
      <c r="AM2413" s="79"/>
      <c r="AN2413" s="79"/>
      <c r="AO2413" s="79"/>
      <c r="AP2413" s="79"/>
      <c r="AQ2413" s="79"/>
    </row>
    <row r="2414" spans="13:43" x14ac:dyDescent="0.25">
      <c r="M2414" s="79"/>
      <c r="N2414" s="79"/>
      <c r="O2414" s="79"/>
      <c r="P2414" s="79"/>
      <c r="Q2414" s="79"/>
      <c r="R2414" s="79"/>
      <c r="S2414" s="79"/>
      <c r="T2414" s="79"/>
      <c r="U2414" s="79"/>
      <c r="V2414" s="79"/>
      <c r="W2414" s="79"/>
      <c r="X2414" s="79"/>
      <c r="Y2414" s="79"/>
      <c r="Z2414" s="79"/>
      <c r="AA2414" s="79"/>
      <c r="AB2414" s="79"/>
      <c r="AC2414" s="79"/>
      <c r="AD2414" s="79"/>
      <c r="AE2414" s="79"/>
      <c r="AF2414" s="79"/>
      <c r="AG2414" s="79"/>
      <c r="AH2414" s="79"/>
      <c r="AI2414" s="79"/>
      <c r="AJ2414" s="79"/>
      <c r="AK2414" s="79"/>
      <c r="AL2414" s="79"/>
      <c r="AM2414" s="79"/>
      <c r="AN2414" s="79"/>
      <c r="AO2414" s="79"/>
      <c r="AP2414" s="79"/>
      <c r="AQ2414" s="79"/>
    </row>
    <row r="2415" spans="13:43" x14ac:dyDescent="0.25">
      <c r="M2415" s="79"/>
      <c r="N2415" s="79"/>
      <c r="O2415" s="79"/>
      <c r="P2415" s="79"/>
      <c r="Q2415" s="79"/>
      <c r="R2415" s="79"/>
      <c r="S2415" s="79"/>
      <c r="T2415" s="79"/>
      <c r="U2415" s="79"/>
      <c r="V2415" s="79"/>
      <c r="W2415" s="79"/>
      <c r="X2415" s="79"/>
      <c r="Y2415" s="79"/>
      <c r="Z2415" s="79"/>
      <c r="AA2415" s="79"/>
      <c r="AB2415" s="79"/>
      <c r="AC2415" s="79"/>
      <c r="AD2415" s="79"/>
      <c r="AE2415" s="79"/>
      <c r="AF2415" s="79"/>
      <c r="AG2415" s="79"/>
      <c r="AH2415" s="79"/>
      <c r="AI2415" s="79"/>
      <c r="AJ2415" s="79"/>
      <c r="AK2415" s="79"/>
      <c r="AL2415" s="79"/>
      <c r="AM2415" s="79"/>
      <c r="AN2415" s="79"/>
      <c r="AO2415" s="79"/>
      <c r="AP2415" s="79"/>
      <c r="AQ2415" s="79"/>
    </row>
    <row r="2416" spans="13:43" x14ac:dyDescent="0.25">
      <c r="M2416" s="79"/>
      <c r="N2416" s="79"/>
      <c r="O2416" s="79"/>
      <c r="P2416" s="79"/>
      <c r="Q2416" s="79"/>
      <c r="R2416" s="79"/>
      <c r="S2416" s="79"/>
      <c r="T2416" s="79"/>
      <c r="U2416" s="79"/>
      <c r="V2416" s="79"/>
      <c r="W2416" s="79"/>
      <c r="X2416" s="79"/>
      <c r="Y2416" s="79"/>
      <c r="Z2416" s="79"/>
      <c r="AA2416" s="79"/>
      <c r="AB2416" s="79"/>
      <c r="AC2416" s="79"/>
      <c r="AD2416" s="79"/>
      <c r="AE2416" s="79"/>
      <c r="AF2416" s="79"/>
      <c r="AG2416" s="79"/>
      <c r="AH2416" s="79"/>
      <c r="AI2416" s="79"/>
      <c r="AJ2416" s="79"/>
      <c r="AK2416" s="79"/>
      <c r="AL2416" s="79"/>
      <c r="AM2416" s="79"/>
      <c r="AN2416" s="79"/>
      <c r="AO2416" s="79"/>
      <c r="AP2416" s="79"/>
      <c r="AQ2416" s="79"/>
    </row>
    <row r="2417" spans="13:43" x14ac:dyDescent="0.25">
      <c r="M2417" s="79"/>
      <c r="N2417" s="79"/>
      <c r="O2417" s="79"/>
      <c r="P2417" s="79"/>
      <c r="Q2417" s="79"/>
      <c r="R2417" s="79"/>
      <c r="S2417" s="79"/>
      <c r="T2417" s="79"/>
      <c r="U2417" s="79"/>
      <c r="V2417" s="79"/>
      <c r="W2417" s="79"/>
      <c r="X2417" s="79"/>
      <c r="Y2417" s="79"/>
      <c r="Z2417" s="79"/>
      <c r="AA2417" s="79"/>
      <c r="AB2417" s="79"/>
      <c r="AC2417" s="79"/>
      <c r="AD2417" s="79"/>
      <c r="AE2417" s="79"/>
      <c r="AF2417" s="79"/>
      <c r="AG2417" s="79"/>
      <c r="AH2417" s="79"/>
      <c r="AI2417" s="79"/>
      <c r="AJ2417" s="79"/>
      <c r="AK2417" s="79"/>
      <c r="AL2417" s="79"/>
      <c r="AM2417" s="79"/>
      <c r="AN2417" s="79"/>
      <c r="AO2417" s="79"/>
      <c r="AP2417" s="79"/>
      <c r="AQ2417" s="79"/>
    </row>
    <row r="2418" spans="13:43" x14ac:dyDescent="0.25">
      <c r="M2418" s="79"/>
      <c r="N2418" s="79"/>
      <c r="O2418" s="79"/>
      <c r="P2418" s="79"/>
      <c r="Q2418" s="79"/>
      <c r="R2418" s="79"/>
      <c r="S2418" s="79"/>
      <c r="T2418" s="79"/>
      <c r="U2418" s="79"/>
      <c r="V2418" s="79"/>
      <c r="W2418" s="79"/>
      <c r="X2418" s="79"/>
      <c r="Y2418" s="79"/>
      <c r="Z2418" s="79"/>
      <c r="AA2418" s="79"/>
      <c r="AB2418" s="79"/>
      <c r="AC2418" s="79"/>
      <c r="AD2418" s="79"/>
      <c r="AE2418" s="79"/>
      <c r="AF2418" s="79"/>
      <c r="AG2418" s="79"/>
      <c r="AH2418" s="79"/>
      <c r="AI2418" s="79"/>
      <c r="AJ2418" s="79"/>
      <c r="AK2418" s="79"/>
      <c r="AL2418" s="79"/>
      <c r="AM2418" s="79"/>
      <c r="AN2418" s="79"/>
      <c r="AO2418" s="79"/>
      <c r="AP2418" s="79"/>
      <c r="AQ2418" s="79"/>
    </row>
    <row r="2419" spans="13:43" x14ac:dyDescent="0.25">
      <c r="M2419" s="79"/>
      <c r="N2419" s="79"/>
      <c r="O2419" s="79"/>
      <c r="P2419" s="79"/>
      <c r="Q2419" s="79"/>
      <c r="R2419" s="79"/>
      <c r="S2419" s="79"/>
      <c r="T2419" s="79"/>
      <c r="U2419" s="79"/>
      <c r="V2419" s="79"/>
      <c r="W2419" s="79"/>
      <c r="X2419" s="79"/>
      <c r="Y2419" s="79"/>
      <c r="Z2419" s="79"/>
      <c r="AA2419" s="79"/>
      <c r="AB2419" s="79"/>
      <c r="AC2419" s="79"/>
      <c r="AD2419" s="79"/>
      <c r="AE2419" s="79"/>
      <c r="AF2419" s="79"/>
      <c r="AG2419" s="79"/>
      <c r="AH2419" s="79"/>
      <c r="AI2419" s="79"/>
      <c r="AJ2419" s="79"/>
      <c r="AK2419" s="79"/>
      <c r="AL2419" s="79"/>
      <c r="AM2419" s="79"/>
      <c r="AN2419" s="79"/>
      <c r="AO2419" s="79"/>
      <c r="AP2419" s="79"/>
      <c r="AQ2419" s="79"/>
    </row>
    <row r="2420" spans="13:43" x14ac:dyDescent="0.25">
      <c r="M2420" s="79"/>
      <c r="N2420" s="79"/>
      <c r="O2420" s="79"/>
      <c r="P2420" s="79"/>
      <c r="Q2420" s="79"/>
      <c r="R2420" s="79"/>
      <c r="S2420" s="79"/>
      <c r="T2420" s="79"/>
      <c r="U2420" s="79"/>
      <c r="V2420" s="79"/>
      <c r="W2420" s="79"/>
      <c r="X2420" s="79"/>
      <c r="Y2420" s="79"/>
      <c r="Z2420" s="79"/>
      <c r="AA2420" s="79"/>
      <c r="AB2420" s="79"/>
      <c r="AC2420" s="79"/>
      <c r="AD2420" s="79"/>
      <c r="AE2420" s="79"/>
      <c r="AF2420" s="79"/>
      <c r="AG2420" s="79"/>
      <c r="AH2420" s="79"/>
      <c r="AI2420" s="79"/>
      <c r="AJ2420" s="79"/>
      <c r="AK2420" s="79"/>
      <c r="AL2420" s="79"/>
      <c r="AM2420" s="79"/>
      <c r="AN2420" s="79"/>
      <c r="AO2420" s="79"/>
      <c r="AP2420" s="79"/>
      <c r="AQ2420" s="79"/>
    </row>
    <row r="2421" spans="13:43" x14ac:dyDescent="0.25">
      <c r="M2421" s="79"/>
      <c r="N2421" s="79"/>
      <c r="O2421" s="79"/>
      <c r="P2421" s="79"/>
      <c r="Q2421" s="79"/>
      <c r="R2421" s="79"/>
      <c r="S2421" s="79"/>
      <c r="T2421" s="79"/>
      <c r="U2421" s="79"/>
      <c r="V2421" s="79"/>
      <c r="W2421" s="79"/>
      <c r="X2421" s="79"/>
      <c r="Y2421" s="79"/>
      <c r="Z2421" s="79"/>
      <c r="AA2421" s="79"/>
      <c r="AB2421" s="79"/>
      <c r="AC2421" s="79"/>
      <c r="AD2421" s="79"/>
      <c r="AE2421" s="79"/>
      <c r="AF2421" s="79"/>
      <c r="AG2421" s="79"/>
      <c r="AH2421" s="79"/>
      <c r="AI2421" s="79"/>
      <c r="AJ2421" s="79"/>
      <c r="AK2421" s="79"/>
      <c r="AL2421" s="79"/>
      <c r="AM2421" s="79"/>
      <c r="AN2421" s="79"/>
      <c r="AO2421" s="79"/>
      <c r="AP2421" s="79"/>
      <c r="AQ2421" s="79"/>
    </row>
    <row r="2422" spans="13:43" x14ac:dyDescent="0.25">
      <c r="M2422" s="79"/>
      <c r="N2422" s="79"/>
      <c r="O2422" s="79"/>
      <c r="P2422" s="79"/>
      <c r="Q2422" s="79"/>
      <c r="R2422" s="79"/>
      <c r="S2422" s="79"/>
      <c r="T2422" s="79"/>
      <c r="U2422" s="79"/>
      <c r="V2422" s="79"/>
      <c r="W2422" s="79"/>
      <c r="X2422" s="79"/>
      <c r="Y2422" s="79"/>
      <c r="Z2422" s="79"/>
      <c r="AA2422" s="79"/>
      <c r="AB2422" s="79"/>
      <c r="AC2422" s="79"/>
      <c r="AD2422" s="79"/>
      <c r="AE2422" s="79"/>
      <c r="AF2422" s="79"/>
      <c r="AG2422" s="79"/>
      <c r="AH2422" s="79"/>
      <c r="AI2422" s="79"/>
      <c r="AJ2422" s="79"/>
      <c r="AK2422" s="79"/>
      <c r="AL2422" s="79"/>
      <c r="AM2422" s="79"/>
      <c r="AN2422" s="79"/>
      <c r="AO2422" s="79"/>
      <c r="AP2422" s="79"/>
      <c r="AQ2422" s="79"/>
    </row>
    <row r="2423" spans="13:43" x14ac:dyDescent="0.25">
      <c r="M2423" s="79"/>
      <c r="N2423" s="79"/>
      <c r="O2423" s="79"/>
      <c r="P2423" s="79"/>
      <c r="Q2423" s="79"/>
      <c r="R2423" s="79"/>
      <c r="S2423" s="79"/>
      <c r="T2423" s="79"/>
      <c r="U2423" s="79"/>
      <c r="V2423" s="79"/>
      <c r="W2423" s="79"/>
      <c r="X2423" s="79"/>
      <c r="Y2423" s="79"/>
      <c r="Z2423" s="79"/>
      <c r="AA2423" s="79"/>
      <c r="AB2423" s="79"/>
      <c r="AC2423" s="79"/>
      <c r="AD2423" s="79"/>
      <c r="AE2423" s="79"/>
      <c r="AF2423" s="79"/>
      <c r="AG2423" s="79"/>
      <c r="AH2423" s="79"/>
      <c r="AI2423" s="79"/>
      <c r="AJ2423" s="79"/>
      <c r="AK2423" s="79"/>
      <c r="AL2423" s="79"/>
      <c r="AM2423" s="79"/>
      <c r="AN2423" s="79"/>
      <c r="AO2423" s="79"/>
      <c r="AP2423" s="79"/>
      <c r="AQ2423" s="79"/>
    </row>
    <row r="2424" spans="13:43" x14ac:dyDescent="0.25">
      <c r="M2424" s="79"/>
      <c r="N2424" s="79"/>
      <c r="O2424" s="79"/>
      <c r="P2424" s="79"/>
      <c r="Q2424" s="79"/>
      <c r="R2424" s="79"/>
      <c r="S2424" s="79"/>
      <c r="T2424" s="79"/>
      <c r="U2424" s="79"/>
      <c r="V2424" s="79"/>
      <c r="W2424" s="79"/>
      <c r="X2424" s="79"/>
      <c r="Y2424" s="79"/>
      <c r="Z2424" s="79"/>
      <c r="AA2424" s="79"/>
      <c r="AB2424" s="79"/>
      <c r="AC2424" s="79"/>
      <c r="AD2424" s="79"/>
      <c r="AE2424" s="79"/>
      <c r="AF2424" s="79"/>
      <c r="AG2424" s="79"/>
      <c r="AH2424" s="79"/>
      <c r="AI2424" s="79"/>
      <c r="AJ2424" s="79"/>
      <c r="AK2424" s="79"/>
      <c r="AL2424" s="79"/>
      <c r="AM2424" s="79"/>
      <c r="AN2424" s="79"/>
      <c r="AO2424" s="79"/>
      <c r="AP2424" s="79"/>
      <c r="AQ2424" s="79"/>
    </row>
    <row r="2425" spans="13:43" x14ac:dyDescent="0.25">
      <c r="M2425" s="79"/>
      <c r="N2425" s="79"/>
      <c r="O2425" s="79"/>
      <c r="P2425" s="79"/>
      <c r="Q2425" s="79"/>
      <c r="R2425" s="79"/>
      <c r="S2425" s="79"/>
      <c r="T2425" s="79"/>
      <c r="U2425" s="79"/>
      <c r="V2425" s="79"/>
      <c r="W2425" s="79"/>
      <c r="X2425" s="79"/>
      <c r="Y2425" s="79"/>
      <c r="Z2425" s="79"/>
      <c r="AA2425" s="79"/>
      <c r="AB2425" s="79"/>
      <c r="AC2425" s="79"/>
      <c r="AD2425" s="79"/>
      <c r="AE2425" s="79"/>
      <c r="AF2425" s="79"/>
      <c r="AG2425" s="79"/>
      <c r="AH2425" s="79"/>
      <c r="AI2425" s="79"/>
      <c r="AJ2425" s="79"/>
      <c r="AK2425" s="79"/>
      <c r="AL2425" s="79"/>
      <c r="AM2425" s="79"/>
      <c r="AN2425" s="79"/>
      <c r="AO2425" s="79"/>
      <c r="AP2425" s="79"/>
      <c r="AQ2425" s="79"/>
    </row>
    <row r="2426" spans="13:43" x14ac:dyDescent="0.25">
      <c r="M2426" s="79"/>
      <c r="N2426" s="79"/>
      <c r="O2426" s="79"/>
      <c r="P2426" s="79"/>
      <c r="Q2426" s="79"/>
      <c r="R2426" s="79"/>
      <c r="S2426" s="79"/>
      <c r="T2426" s="79"/>
      <c r="U2426" s="79"/>
      <c r="V2426" s="79"/>
      <c r="W2426" s="79"/>
      <c r="X2426" s="79"/>
      <c r="Y2426" s="79"/>
      <c r="Z2426" s="79"/>
      <c r="AA2426" s="79"/>
      <c r="AB2426" s="79"/>
      <c r="AC2426" s="79"/>
      <c r="AD2426" s="79"/>
      <c r="AE2426" s="79"/>
      <c r="AF2426" s="79"/>
      <c r="AG2426" s="79"/>
      <c r="AH2426" s="79"/>
      <c r="AI2426" s="79"/>
      <c r="AJ2426" s="79"/>
      <c r="AK2426" s="79"/>
      <c r="AL2426" s="79"/>
      <c r="AM2426" s="79"/>
      <c r="AN2426" s="79"/>
      <c r="AO2426" s="79"/>
      <c r="AP2426" s="79"/>
      <c r="AQ2426" s="79"/>
    </row>
    <row r="2427" spans="13:43" x14ac:dyDescent="0.25">
      <c r="M2427" s="79"/>
      <c r="N2427" s="79"/>
      <c r="O2427" s="79"/>
      <c r="P2427" s="79"/>
      <c r="Q2427" s="79"/>
      <c r="R2427" s="79"/>
      <c r="S2427" s="79"/>
      <c r="T2427" s="79"/>
      <c r="U2427" s="79"/>
      <c r="V2427" s="79"/>
      <c r="W2427" s="79"/>
      <c r="X2427" s="79"/>
      <c r="Y2427" s="79"/>
      <c r="Z2427" s="79"/>
      <c r="AA2427" s="79"/>
      <c r="AB2427" s="79"/>
      <c r="AC2427" s="79"/>
      <c r="AD2427" s="79"/>
      <c r="AE2427" s="79"/>
      <c r="AF2427" s="79"/>
      <c r="AG2427" s="79"/>
      <c r="AH2427" s="79"/>
      <c r="AI2427" s="79"/>
      <c r="AJ2427" s="79"/>
      <c r="AK2427" s="79"/>
      <c r="AL2427" s="79"/>
      <c r="AM2427" s="79"/>
      <c r="AN2427" s="79"/>
      <c r="AO2427" s="79"/>
      <c r="AP2427" s="79"/>
      <c r="AQ2427" s="79"/>
    </row>
    <row r="2428" spans="13:43" x14ac:dyDescent="0.25">
      <c r="M2428" s="79"/>
      <c r="N2428" s="79"/>
      <c r="O2428" s="79"/>
      <c r="P2428" s="79"/>
      <c r="Q2428" s="79"/>
      <c r="R2428" s="79"/>
      <c r="S2428" s="79"/>
      <c r="T2428" s="79"/>
      <c r="U2428" s="79"/>
      <c r="V2428" s="79"/>
      <c r="W2428" s="79"/>
      <c r="X2428" s="79"/>
      <c r="Y2428" s="79"/>
      <c r="Z2428" s="79"/>
      <c r="AA2428" s="79"/>
      <c r="AB2428" s="79"/>
      <c r="AC2428" s="79"/>
      <c r="AD2428" s="79"/>
      <c r="AE2428" s="79"/>
      <c r="AF2428" s="79"/>
      <c r="AG2428" s="79"/>
      <c r="AH2428" s="79"/>
      <c r="AI2428" s="79"/>
      <c r="AJ2428" s="79"/>
      <c r="AK2428" s="79"/>
      <c r="AL2428" s="79"/>
      <c r="AM2428" s="79"/>
      <c r="AN2428" s="79"/>
      <c r="AO2428" s="79"/>
      <c r="AP2428" s="79"/>
      <c r="AQ2428" s="79"/>
    </row>
    <row r="2429" spans="13:43" x14ac:dyDescent="0.25">
      <c r="M2429" s="79"/>
      <c r="N2429" s="79"/>
      <c r="O2429" s="79"/>
      <c r="P2429" s="79"/>
      <c r="Q2429" s="79"/>
      <c r="R2429" s="79"/>
      <c r="S2429" s="79"/>
      <c r="T2429" s="79"/>
      <c r="U2429" s="79"/>
      <c r="V2429" s="79"/>
      <c r="W2429" s="79"/>
      <c r="X2429" s="79"/>
      <c r="Y2429" s="79"/>
      <c r="Z2429" s="79"/>
      <c r="AA2429" s="79"/>
      <c r="AB2429" s="79"/>
      <c r="AC2429" s="79"/>
      <c r="AD2429" s="79"/>
      <c r="AE2429" s="79"/>
      <c r="AF2429" s="79"/>
      <c r="AG2429" s="79"/>
      <c r="AH2429" s="79"/>
      <c r="AI2429" s="79"/>
      <c r="AJ2429" s="79"/>
      <c r="AK2429" s="79"/>
      <c r="AL2429" s="79"/>
      <c r="AM2429" s="79"/>
      <c r="AN2429" s="79"/>
      <c r="AO2429" s="79"/>
      <c r="AP2429" s="79"/>
      <c r="AQ2429" s="79"/>
    </row>
    <row r="2430" spans="13:43" x14ac:dyDescent="0.25">
      <c r="M2430" s="79"/>
      <c r="N2430" s="79"/>
      <c r="O2430" s="79"/>
      <c r="P2430" s="79"/>
      <c r="Q2430" s="79"/>
      <c r="R2430" s="79"/>
      <c r="S2430" s="79"/>
      <c r="T2430" s="79"/>
      <c r="U2430" s="79"/>
      <c r="V2430" s="79"/>
      <c r="W2430" s="79"/>
      <c r="X2430" s="79"/>
      <c r="Y2430" s="79"/>
      <c r="Z2430" s="79"/>
      <c r="AA2430" s="79"/>
      <c r="AB2430" s="79"/>
      <c r="AC2430" s="79"/>
      <c r="AD2430" s="79"/>
      <c r="AE2430" s="79"/>
      <c r="AF2430" s="79"/>
      <c r="AG2430" s="79"/>
      <c r="AH2430" s="79"/>
      <c r="AI2430" s="79"/>
      <c r="AJ2430" s="79"/>
      <c r="AK2430" s="79"/>
      <c r="AL2430" s="79"/>
      <c r="AM2430" s="79"/>
      <c r="AN2430" s="79"/>
      <c r="AO2430" s="79"/>
      <c r="AP2430" s="79"/>
      <c r="AQ2430" s="79"/>
    </row>
    <row r="2431" spans="13:43" x14ac:dyDescent="0.25">
      <c r="M2431" s="79"/>
      <c r="N2431" s="79"/>
      <c r="O2431" s="79"/>
      <c r="P2431" s="79"/>
      <c r="Q2431" s="79"/>
      <c r="R2431" s="79"/>
      <c r="S2431" s="79"/>
      <c r="T2431" s="79"/>
      <c r="U2431" s="79"/>
      <c r="V2431" s="79"/>
      <c r="W2431" s="79"/>
      <c r="X2431" s="79"/>
      <c r="Y2431" s="79"/>
      <c r="Z2431" s="79"/>
      <c r="AA2431" s="79"/>
      <c r="AB2431" s="79"/>
      <c r="AC2431" s="79"/>
      <c r="AD2431" s="79"/>
      <c r="AE2431" s="79"/>
      <c r="AF2431" s="79"/>
      <c r="AG2431" s="79"/>
      <c r="AH2431" s="79"/>
      <c r="AI2431" s="79"/>
      <c r="AJ2431" s="79"/>
      <c r="AK2431" s="79"/>
      <c r="AL2431" s="79"/>
      <c r="AM2431" s="79"/>
      <c r="AN2431" s="79"/>
      <c r="AO2431" s="79"/>
      <c r="AP2431" s="79"/>
      <c r="AQ2431" s="79"/>
    </row>
    <row r="2432" spans="13:43" x14ac:dyDescent="0.25">
      <c r="M2432" s="79"/>
      <c r="N2432" s="79"/>
      <c r="O2432" s="79"/>
      <c r="P2432" s="79"/>
      <c r="Q2432" s="79"/>
      <c r="R2432" s="79"/>
      <c r="S2432" s="79"/>
      <c r="T2432" s="79"/>
      <c r="U2432" s="79"/>
      <c r="V2432" s="79"/>
      <c r="W2432" s="79"/>
      <c r="X2432" s="79"/>
      <c r="Y2432" s="79"/>
      <c r="Z2432" s="79"/>
      <c r="AA2432" s="79"/>
      <c r="AB2432" s="79"/>
      <c r="AC2432" s="79"/>
      <c r="AD2432" s="79"/>
      <c r="AE2432" s="79"/>
      <c r="AF2432" s="79"/>
      <c r="AG2432" s="79"/>
      <c r="AH2432" s="79"/>
      <c r="AI2432" s="79"/>
      <c r="AJ2432" s="79"/>
      <c r="AK2432" s="79"/>
      <c r="AL2432" s="79"/>
      <c r="AM2432" s="79"/>
      <c r="AN2432" s="79"/>
      <c r="AO2432" s="79"/>
      <c r="AP2432" s="79"/>
      <c r="AQ2432" s="79"/>
    </row>
    <row r="2433" spans="13:43" x14ac:dyDescent="0.25">
      <c r="M2433" s="79"/>
      <c r="N2433" s="79"/>
      <c r="O2433" s="79"/>
      <c r="P2433" s="79"/>
      <c r="Q2433" s="79"/>
      <c r="R2433" s="79"/>
      <c r="S2433" s="79"/>
      <c r="T2433" s="79"/>
      <c r="U2433" s="79"/>
      <c r="V2433" s="79"/>
      <c r="W2433" s="79"/>
      <c r="X2433" s="79"/>
      <c r="Y2433" s="79"/>
      <c r="Z2433" s="79"/>
      <c r="AA2433" s="79"/>
      <c r="AB2433" s="79"/>
      <c r="AC2433" s="79"/>
      <c r="AD2433" s="79"/>
      <c r="AE2433" s="79"/>
      <c r="AF2433" s="79"/>
      <c r="AG2433" s="79"/>
      <c r="AH2433" s="79"/>
      <c r="AI2433" s="79"/>
      <c r="AJ2433" s="79"/>
      <c r="AK2433" s="79"/>
      <c r="AL2433" s="79"/>
      <c r="AM2433" s="79"/>
      <c r="AN2433" s="79"/>
      <c r="AO2433" s="79"/>
      <c r="AP2433" s="79"/>
      <c r="AQ2433" s="79"/>
    </row>
    <row r="2434" spans="13:43" x14ac:dyDescent="0.25">
      <c r="M2434" s="79"/>
      <c r="N2434" s="79"/>
      <c r="O2434" s="79"/>
      <c r="P2434" s="79"/>
      <c r="Q2434" s="79"/>
      <c r="R2434" s="79"/>
      <c r="S2434" s="79"/>
      <c r="T2434" s="79"/>
      <c r="U2434" s="79"/>
      <c r="V2434" s="79"/>
      <c r="W2434" s="79"/>
      <c r="X2434" s="79"/>
      <c r="Y2434" s="79"/>
      <c r="Z2434" s="79"/>
      <c r="AA2434" s="79"/>
      <c r="AB2434" s="79"/>
      <c r="AC2434" s="79"/>
      <c r="AD2434" s="79"/>
      <c r="AE2434" s="79"/>
      <c r="AF2434" s="79"/>
      <c r="AG2434" s="79"/>
      <c r="AH2434" s="79"/>
      <c r="AI2434" s="79"/>
      <c r="AJ2434" s="79"/>
      <c r="AK2434" s="79"/>
      <c r="AL2434" s="79"/>
      <c r="AM2434" s="79"/>
      <c r="AN2434" s="79"/>
      <c r="AO2434" s="79"/>
      <c r="AP2434" s="79"/>
      <c r="AQ2434" s="79"/>
    </row>
    <row r="2435" spans="13:43" x14ac:dyDescent="0.25">
      <c r="M2435" s="79"/>
      <c r="N2435" s="79"/>
      <c r="O2435" s="79"/>
      <c r="P2435" s="79"/>
      <c r="Q2435" s="79"/>
      <c r="R2435" s="79"/>
      <c r="S2435" s="79"/>
      <c r="T2435" s="79"/>
      <c r="U2435" s="79"/>
      <c r="V2435" s="79"/>
      <c r="W2435" s="79"/>
      <c r="X2435" s="79"/>
      <c r="Y2435" s="79"/>
      <c r="Z2435" s="79"/>
      <c r="AA2435" s="79"/>
      <c r="AB2435" s="79"/>
      <c r="AC2435" s="79"/>
      <c r="AD2435" s="79"/>
      <c r="AE2435" s="79"/>
      <c r="AF2435" s="79"/>
      <c r="AG2435" s="79"/>
      <c r="AH2435" s="79"/>
      <c r="AI2435" s="79"/>
      <c r="AJ2435" s="79"/>
      <c r="AK2435" s="79"/>
      <c r="AL2435" s="79"/>
      <c r="AM2435" s="79"/>
      <c r="AN2435" s="79"/>
      <c r="AO2435" s="79"/>
      <c r="AP2435" s="79"/>
      <c r="AQ2435" s="79"/>
    </row>
    <row r="2436" spans="13:43" x14ac:dyDescent="0.25">
      <c r="M2436" s="79"/>
      <c r="N2436" s="79"/>
      <c r="O2436" s="79"/>
      <c r="P2436" s="79"/>
      <c r="Q2436" s="79"/>
      <c r="R2436" s="79"/>
      <c r="S2436" s="79"/>
      <c r="T2436" s="79"/>
      <c r="U2436" s="79"/>
      <c r="V2436" s="79"/>
      <c r="W2436" s="79"/>
      <c r="X2436" s="79"/>
      <c r="Y2436" s="79"/>
      <c r="Z2436" s="79"/>
      <c r="AA2436" s="79"/>
      <c r="AB2436" s="79"/>
      <c r="AC2436" s="79"/>
      <c r="AD2436" s="79"/>
      <c r="AE2436" s="79"/>
      <c r="AF2436" s="79"/>
      <c r="AG2436" s="79"/>
      <c r="AH2436" s="79"/>
      <c r="AI2436" s="79"/>
      <c r="AJ2436" s="79"/>
      <c r="AK2436" s="79"/>
      <c r="AL2436" s="79"/>
      <c r="AM2436" s="79"/>
      <c r="AN2436" s="79"/>
      <c r="AO2436" s="79"/>
      <c r="AP2436" s="79"/>
      <c r="AQ2436" s="79"/>
    </row>
    <row r="2437" spans="13:43" x14ac:dyDescent="0.25">
      <c r="M2437" s="79"/>
      <c r="N2437" s="79"/>
      <c r="O2437" s="79"/>
      <c r="P2437" s="79"/>
      <c r="Q2437" s="79"/>
      <c r="R2437" s="79"/>
      <c r="S2437" s="79"/>
      <c r="T2437" s="79"/>
      <c r="U2437" s="79"/>
      <c r="V2437" s="79"/>
      <c r="W2437" s="79"/>
      <c r="X2437" s="79"/>
      <c r="Y2437" s="79"/>
      <c r="Z2437" s="79"/>
      <c r="AA2437" s="79"/>
      <c r="AB2437" s="79"/>
      <c r="AC2437" s="79"/>
      <c r="AD2437" s="79"/>
      <c r="AE2437" s="79"/>
      <c r="AF2437" s="79"/>
      <c r="AG2437" s="79"/>
      <c r="AH2437" s="79"/>
      <c r="AI2437" s="79"/>
      <c r="AJ2437" s="79"/>
      <c r="AK2437" s="79"/>
      <c r="AL2437" s="79"/>
      <c r="AM2437" s="79"/>
      <c r="AN2437" s="79"/>
      <c r="AO2437" s="79"/>
      <c r="AP2437" s="79"/>
      <c r="AQ2437" s="79"/>
    </row>
    <row r="2438" spans="13:43" x14ac:dyDescent="0.25">
      <c r="M2438" s="79"/>
      <c r="N2438" s="79"/>
      <c r="O2438" s="79"/>
      <c r="P2438" s="79"/>
      <c r="Q2438" s="79"/>
      <c r="R2438" s="79"/>
      <c r="S2438" s="79"/>
      <c r="T2438" s="79"/>
      <c r="U2438" s="79"/>
      <c r="V2438" s="79"/>
      <c r="W2438" s="79"/>
      <c r="X2438" s="79"/>
      <c r="Y2438" s="79"/>
      <c r="Z2438" s="79"/>
      <c r="AA2438" s="79"/>
      <c r="AB2438" s="79"/>
      <c r="AC2438" s="79"/>
      <c r="AD2438" s="79"/>
      <c r="AE2438" s="79"/>
      <c r="AF2438" s="79"/>
      <c r="AG2438" s="79"/>
      <c r="AH2438" s="79"/>
      <c r="AI2438" s="79"/>
      <c r="AJ2438" s="79"/>
      <c r="AK2438" s="79"/>
      <c r="AL2438" s="79"/>
      <c r="AM2438" s="79"/>
      <c r="AN2438" s="79"/>
      <c r="AO2438" s="79"/>
      <c r="AP2438" s="79"/>
      <c r="AQ2438" s="79"/>
    </row>
    <row r="2439" spans="13:43" x14ac:dyDescent="0.25">
      <c r="M2439" s="79"/>
      <c r="N2439" s="79"/>
      <c r="O2439" s="79"/>
      <c r="P2439" s="79"/>
      <c r="Q2439" s="79"/>
      <c r="R2439" s="79"/>
      <c r="S2439" s="79"/>
      <c r="T2439" s="79"/>
      <c r="U2439" s="79"/>
      <c r="V2439" s="79"/>
      <c r="W2439" s="79"/>
      <c r="X2439" s="79"/>
      <c r="Y2439" s="79"/>
      <c r="Z2439" s="79"/>
      <c r="AA2439" s="79"/>
      <c r="AB2439" s="79"/>
      <c r="AC2439" s="79"/>
      <c r="AD2439" s="79"/>
      <c r="AE2439" s="79"/>
      <c r="AF2439" s="79"/>
      <c r="AG2439" s="79"/>
      <c r="AH2439" s="79"/>
      <c r="AI2439" s="79"/>
      <c r="AJ2439" s="79"/>
      <c r="AK2439" s="79"/>
      <c r="AL2439" s="79"/>
      <c r="AM2439" s="79"/>
      <c r="AN2439" s="79"/>
      <c r="AO2439" s="79"/>
      <c r="AP2439" s="79"/>
      <c r="AQ2439" s="79"/>
    </row>
    <row r="2440" spans="13:43" x14ac:dyDescent="0.25">
      <c r="M2440" s="79"/>
      <c r="N2440" s="79"/>
      <c r="O2440" s="79"/>
      <c r="P2440" s="79"/>
      <c r="Q2440" s="79"/>
      <c r="R2440" s="79"/>
      <c r="S2440" s="79"/>
      <c r="T2440" s="79"/>
      <c r="U2440" s="79"/>
      <c r="V2440" s="79"/>
      <c r="W2440" s="79"/>
      <c r="X2440" s="79"/>
      <c r="Y2440" s="79"/>
      <c r="Z2440" s="79"/>
      <c r="AA2440" s="79"/>
      <c r="AB2440" s="79"/>
      <c r="AC2440" s="79"/>
      <c r="AD2440" s="79"/>
      <c r="AE2440" s="79"/>
      <c r="AF2440" s="79"/>
      <c r="AG2440" s="79"/>
      <c r="AH2440" s="79"/>
      <c r="AI2440" s="79"/>
      <c r="AJ2440" s="79"/>
      <c r="AK2440" s="79"/>
      <c r="AL2440" s="79"/>
      <c r="AM2440" s="79"/>
      <c r="AN2440" s="79"/>
      <c r="AO2440" s="79"/>
      <c r="AP2440" s="79"/>
      <c r="AQ2440" s="79"/>
    </row>
    <row r="2441" spans="13:43" x14ac:dyDescent="0.25">
      <c r="M2441" s="79"/>
      <c r="N2441" s="79"/>
      <c r="O2441" s="79"/>
      <c r="P2441" s="79"/>
      <c r="Q2441" s="79"/>
      <c r="R2441" s="79"/>
      <c r="S2441" s="79"/>
      <c r="T2441" s="79"/>
      <c r="U2441" s="79"/>
      <c r="V2441" s="79"/>
      <c r="W2441" s="79"/>
      <c r="X2441" s="79"/>
      <c r="Y2441" s="79"/>
      <c r="Z2441" s="79"/>
      <c r="AA2441" s="79"/>
      <c r="AB2441" s="79"/>
      <c r="AC2441" s="79"/>
      <c r="AD2441" s="79"/>
      <c r="AE2441" s="79"/>
      <c r="AF2441" s="79"/>
      <c r="AG2441" s="79"/>
      <c r="AH2441" s="79"/>
      <c r="AI2441" s="79"/>
      <c r="AJ2441" s="79"/>
      <c r="AK2441" s="79"/>
      <c r="AL2441" s="79"/>
      <c r="AM2441" s="79"/>
      <c r="AN2441" s="79"/>
      <c r="AO2441" s="79"/>
      <c r="AP2441" s="79"/>
      <c r="AQ2441" s="79"/>
    </row>
    <row r="2442" spans="13:43" x14ac:dyDescent="0.25">
      <c r="M2442" s="79"/>
      <c r="N2442" s="79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9"/>
      <c r="AA2442" s="79"/>
      <c r="AB2442" s="79"/>
      <c r="AC2442" s="79"/>
      <c r="AD2442" s="79"/>
      <c r="AE2442" s="79"/>
      <c r="AF2442" s="79"/>
      <c r="AG2442" s="79"/>
      <c r="AH2442" s="79"/>
      <c r="AI2442" s="79"/>
      <c r="AJ2442" s="79"/>
      <c r="AK2442" s="79"/>
      <c r="AL2442" s="79"/>
      <c r="AM2442" s="79"/>
      <c r="AN2442" s="79"/>
      <c r="AO2442" s="79"/>
      <c r="AP2442" s="79"/>
      <c r="AQ2442" s="79"/>
    </row>
    <row r="2443" spans="13:43" x14ac:dyDescent="0.25">
      <c r="M2443" s="79"/>
      <c r="N2443" s="79"/>
      <c r="O2443" s="79"/>
      <c r="P2443" s="79"/>
      <c r="Q2443" s="79"/>
      <c r="R2443" s="79"/>
      <c r="S2443" s="79"/>
      <c r="T2443" s="79"/>
      <c r="U2443" s="79"/>
      <c r="V2443" s="79"/>
      <c r="W2443" s="79"/>
      <c r="X2443" s="79"/>
      <c r="Y2443" s="79"/>
      <c r="Z2443" s="79"/>
      <c r="AA2443" s="79"/>
      <c r="AB2443" s="79"/>
      <c r="AC2443" s="79"/>
      <c r="AD2443" s="79"/>
      <c r="AE2443" s="79"/>
      <c r="AF2443" s="79"/>
      <c r="AG2443" s="79"/>
      <c r="AH2443" s="79"/>
      <c r="AI2443" s="79"/>
      <c r="AJ2443" s="79"/>
      <c r="AK2443" s="79"/>
      <c r="AL2443" s="79"/>
      <c r="AM2443" s="79"/>
      <c r="AN2443" s="79"/>
      <c r="AO2443" s="79"/>
      <c r="AP2443" s="79"/>
      <c r="AQ2443" s="79"/>
    </row>
    <row r="2444" spans="13:43" x14ac:dyDescent="0.25">
      <c r="M2444" s="79"/>
      <c r="N2444" s="79"/>
      <c r="O2444" s="79"/>
      <c r="P2444" s="79"/>
      <c r="Q2444" s="79"/>
      <c r="R2444" s="79"/>
      <c r="S2444" s="79"/>
      <c r="T2444" s="79"/>
      <c r="U2444" s="79"/>
      <c r="V2444" s="79"/>
      <c r="W2444" s="79"/>
      <c r="X2444" s="79"/>
      <c r="Y2444" s="79"/>
      <c r="Z2444" s="79"/>
      <c r="AA2444" s="79"/>
      <c r="AB2444" s="79"/>
      <c r="AC2444" s="79"/>
      <c r="AD2444" s="79"/>
      <c r="AE2444" s="79"/>
      <c r="AF2444" s="79"/>
      <c r="AG2444" s="79"/>
      <c r="AH2444" s="79"/>
      <c r="AI2444" s="79"/>
      <c r="AJ2444" s="79"/>
      <c r="AK2444" s="79"/>
      <c r="AL2444" s="79"/>
      <c r="AM2444" s="79"/>
      <c r="AN2444" s="79"/>
      <c r="AO2444" s="79"/>
      <c r="AP2444" s="79"/>
      <c r="AQ2444" s="79"/>
    </row>
    <row r="2445" spans="13:43" x14ac:dyDescent="0.25">
      <c r="M2445" s="79"/>
      <c r="N2445" s="79"/>
      <c r="O2445" s="79"/>
      <c r="P2445" s="79"/>
      <c r="Q2445" s="79"/>
      <c r="R2445" s="79"/>
      <c r="S2445" s="79"/>
      <c r="T2445" s="79"/>
      <c r="U2445" s="79"/>
      <c r="V2445" s="79"/>
      <c r="W2445" s="79"/>
      <c r="X2445" s="79"/>
      <c r="Y2445" s="79"/>
      <c r="Z2445" s="79"/>
      <c r="AA2445" s="79"/>
      <c r="AB2445" s="79"/>
      <c r="AC2445" s="79"/>
      <c r="AD2445" s="79"/>
      <c r="AE2445" s="79"/>
      <c r="AF2445" s="79"/>
      <c r="AG2445" s="79"/>
      <c r="AH2445" s="79"/>
      <c r="AI2445" s="79"/>
      <c r="AJ2445" s="79"/>
      <c r="AK2445" s="79"/>
      <c r="AL2445" s="79"/>
      <c r="AM2445" s="79"/>
      <c r="AN2445" s="79"/>
      <c r="AO2445" s="79"/>
      <c r="AP2445" s="79"/>
      <c r="AQ2445" s="79"/>
    </row>
    <row r="2446" spans="13:43" x14ac:dyDescent="0.25">
      <c r="M2446" s="79"/>
      <c r="N2446" s="79"/>
      <c r="O2446" s="79"/>
      <c r="P2446" s="79"/>
      <c r="Q2446" s="79"/>
      <c r="R2446" s="79"/>
      <c r="S2446" s="79"/>
      <c r="T2446" s="79"/>
      <c r="U2446" s="79"/>
      <c r="V2446" s="79"/>
      <c r="W2446" s="79"/>
      <c r="X2446" s="79"/>
      <c r="Y2446" s="79"/>
      <c r="Z2446" s="79"/>
      <c r="AA2446" s="79"/>
      <c r="AB2446" s="79"/>
      <c r="AC2446" s="79"/>
      <c r="AD2446" s="79"/>
      <c r="AE2446" s="79"/>
      <c r="AF2446" s="79"/>
      <c r="AG2446" s="79"/>
      <c r="AH2446" s="79"/>
      <c r="AI2446" s="79"/>
      <c r="AJ2446" s="79"/>
      <c r="AK2446" s="79"/>
      <c r="AL2446" s="79"/>
      <c r="AM2446" s="79"/>
      <c r="AN2446" s="79"/>
      <c r="AO2446" s="79"/>
      <c r="AP2446" s="79"/>
      <c r="AQ2446" s="79"/>
    </row>
    <row r="2447" spans="13:43" x14ac:dyDescent="0.25">
      <c r="M2447" s="79"/>
      <c r="N2447" s="79"/>
      <c r="O2447" s="79"/>
      <c r="P2447" s="79"/>
      <c r="Q2447" s="79"/>
      <c r="R2447" s="79"/>
      <c r="S2447" s="79"/>
      <c r="T2447" s="79"/>
      <c r="U2447" s="79"/>
      <c r="V2447" s="79"/>
      <c r="W2447" s="79"/>
      <c r="X2447" s="79"/>
      <c r="Y2447" s="79"/>
      <c r="Z2447" s="79"/>
      <c r="AA2447" s="79"/>
      <c r="AB2447" s="79"/>
      <c r="AC2447" s="79"/>
      <c r="AD2447" s="79"/>
      <c r="AE2447" s="79"/>
      <c r="AF2447" s="79"/>
      <c r="AG2447" s="79"/>
      <c r="AH2447" s="79"/>
      <c r="AI2447" s="79"/>
      <c r="AJ2447" s="79"/>
      <c r="AK2447" s="79"/>
      <c r="AL2447" s="79"/>
      <c r="AM2447" s="79"/>
      <c r="AN2447" s="79"/>
      <c r="AO2447" s="79"/>
      <c r="AP2447" s="79"/>
      <c r="AQ2447" s="79"/>
    </row>
    <row r="2448" spans="13:43" x14ac:dyDescent="0.25">
      <c r="M2448" s="79"/>
      <c r="N2448" s="79"/>
      <c r="O2448" s="79"/>
      <c r="P2448" s="79"/>
      <c r="Q2448" s="79"/>
      <c r="R2448" s="79"/>
      <c r="S2448" s="79"/>
      <c r="T2448" s="79"/>
      <c r="U2448" s="79"/>
      <c r="V2448" s="79"/>
      <c r="W2448" s="79"/>
      <c r="X2448" s="79"/>
      <c r="Y2448" s="79"/>
      <c r="Z2448" s="79"/>
      <c r="AA2448" s="79"/>
      <c r="AB2448" s="79"/>
      <c r="AC2448" s="79"/>
      <c r="AD2448" s="79"/>
      <c r="AE2448" s="79"/>
      <c r="AF2448" s="79"/>
      <c r="AG2448" s="79"/>
      <c r="AH2448" s="79"/>
      <c r="AI2448" s="79"/>
      <c r="AJ2448" s="79"/>
      <c r="AK2448" s="79"/>
      <c r="AL2448" s="79"/>
      <c r="AM2448" s="79"/>
      <c r="AN2448" s="79"/>
      <c r="AO2448" s="79"/>
      <c r="AP2448" s="79"/>
      <c r="AQ2448" s="79"/>
    </row>
    <row r="2449" spans="13:43" x14ac:dyDescent="0.25">
      <c r="M2449" s="79"/>
      <c r="N2449" s="79"/>
      <c r="O2449" s="79"/>
      <c r="P2449" s="79"/>
      <c r="Q2449" s="79"/>
      <c r="R2449" s="79"/>
      <c r="S2449" s="79"/>
      <c r="T2449" s="79"/>
      <c r="U2449" s="79"/>
      <c r="V2449" s="79"/>
      <c r="W2449" s="79"/>
      <c r="X2449" s="79"/>
      <c r="Y2449" s="79"/>
      <c r="Z2449" s="79"/>
      <c r="AA2449" s="79"/>
      <c r="AB2449" s="79"/>
      <c r="AC2449" s="79"/>
      <c r="AD2449" s="79"/>
      <c r="AE2449" s="79"/>
      <c r="AF2449" s="79"/>
      <c r="AG2449" s="79"/>
      <c r="AH2449" s="79"/>
      <c r="AI2449" s="79"/>
      <c r="AJ2449" s="79"/>
      <c r="AK2449" s="79"/>
      <c r="AL2449" s="79"/>
      <c r="AM2449" s="79"/>
      <c r="AN2449" s="79"/>
      <c r="AO2449" s="79"/>
      <c r="AP2449" s="79"/>
      <c r="AQ2449" s="79"/>
    </row>
    <row r="2450" spans="13:43" x14ac:dyDescent="0.25">
      <c r="M2450" s="79"/>
      <c r="N2450" s="79"/>
      <c r="O2450" s="79"/>
      <c r="P2450" s="79"/>
      <c r="Q2450" s="79"/>
      <c r="R2450" s="79"/>
      <c r="S2450" s="79"/>
      <c r="T2450" s="79"/>
      <c r="U2450" s="79"/>
      <c r="V2450" s="79"/>
      <c r="W2450" s="79"/>
      <c r="X2450" s="79"/>
      <c r="Y2450" s="79"/>
      <c r="Z2450" s="79"/>
      <c r="AA2450" s="79"/>
      <c r="AB2450" s="79"/>
      <c r="AC2450" s="79"/>
      <c r="AD2450" s="79"/>
      <c r="AE2450" s="79"/>
      <c r="AF2450" s="79"/>
      <c r="AG2450" s="79"/>
      <c r="AH2450" s="79"/>
      <c r="AI2450" s="79"/>
      <c r="AJ2450" s="79"/>
      <c r="AK2450" s="79"/>
      <c r="AL2450" s="79"/>
      <c r="AM2450" s="79"/>
      <c r="AN2450" s="79"/>
      <c r="AO2450" s="79"/>
      <c r="AP2450" s="79"/>
      <c r="AQ2450" s="79"/>
    </row>
    <row r="2451" spans="13:43" x14ac:dyDescent="0.25">
      <c r="M2451" s="79"/>
      <c r="N2451" s="79"/>
      <c r="O2451" s="79"/>
      <c r="P2451" s="79"/>
      <c r="Q2451" s="79"/>
      <c r="R2451" s="79"/>
      <c r="S2451" s="79"/>
      <c r="T2451" s="79"/>
      <c r="U2451" s="79"/>
      <c r="V2451" s="79"/>
      <c r="W2451" s="79"/>
      <c r="X2451" s="79"/>
      <c r="Y2451" s="79"/>
      <c r="Z2451" s="79"/>
      <c r="AA2451" s="79"/>
      <c r="AB2451" s="79"/>
      <c r="AC2451" s="79"/>
      <c r="AD2451" s="79"/>
      <c r="AE2451" s="79"/>
      <c r="AF2451" s="79"/>
      <c r="AG2451" s="79"/>
      <c r="AH2451" s="79"/>
      <c r="AI2451" s="79"/>
      <c r="AJ2451" s="79"/>
      <c r="AK2451" s="79"/>
      <c r="AL2451" s="79"/>
      <c r="AM2451" s="79"/>
      <c r="AN2451" s="79"/>
      <c r="AO2451" s="79"/>
      <c r="AP2451" s="79"/>
      <c r="AQ2451" s="79"/>
    </row>
    <row r="2452" spans="13:43" x14ac:dyDescent="0.25">
      <c r="M2452" s="79"/>
      <c r="N2452" s="79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9"/>
      <c r="AA2452" s="79"/>
      <c r="AB2452" s="79"/>
      <c r="AC2452" s="79"/>
      <c r="AD2452" s="79"/>
      <c r="AE2452" s="79"/>
      <c r="AF2452" s="79"/>
      <c r="AG2452" s="79"/>
      <c r="AH2452" s="79"/>
      <c r="AI2452" s="79"/>
      <c r="AJ2452" s="79"/>
      <c r="AK2452" s="79"/>
      <c r="AL2452" s="79"/>
      <c r="AM2452" s="79"/>
      <c r="AN2452" s="79"/>
      <c r="AO2452" s="79"/>
      <c r="AP2452" s="79"/>
      <c r="AQ2452" s="79"/>
    </row>
    <row r="2453" spans="13:43" x14ac:dyDescent="0.25">
      <c r="M2453" s="79"/>
      <c r="N2453" s="79"/>
      <c r="O2453" s="79"/>
      <c r="P2453" s="79"/>
      <c r="Q2453" s="79"/>
      <c r="R2453" s="79"/>
      <c r="S2453" s="79"/>
      <c r="T2453" s="79"/>
      <c r="U2453" s="79"/>
      <c r="V2453" s="79"/>
      <c r="W2453" s="79"/>
      <c r="X2453" s="79"/>
      <c r="Y2453" s="79"/>
      <c r="Z2453" s="79"/>
      <c r="AA2453" s="79"/>
      <c r="AB2453" s="79"/>
      <c r="AC2453" s="79"/>
      <c r="AD2453" s="79"/>
      <c r="AE2453" s="79"/>
      <c r="AF2453" s="79"/>
      <c r="AG2453" s="79"/>
      <c r="AH2453" s="79"/>
      <c r="AI2453" s="79"/>
      <c r="AJ2453" s="79"/>
      <c r="AK2453" s="79"/>
      <c r="AL2453" s="79"/>
      <c r="AM2453" s="79"/>
      <c r="AN2453" s="79"/>
      <c r="AO2453" s="79"/>
      <c r="AP2453" s="79"/>
      <c r="AQ2453" s="79"/>
    </row>
    <row r="2454" spans="13:43" x14ac:dyDescent="0.25">
      <c r="M2454" s="79"/>
      <c r="N2454" s="79"/>
      <c r="O2454" s="79"/>
      <c r="P2454" s="79"/>
      <c r="Q2454" s="79"/>
      <c r="R2454" s="79"/>
      <c r="S2454" s="79"/>
      <c r="T2454" s="79"/>
      <c r="U2454" s="79"/>
      <c r="V2454" s="79"/>
      <c r="W2454" s="79"/>
      <c r="X2454" s="79"/>
      <c r="Y2454" s="79"/>
      <c r="Z2454" s="79"/>
      <c r="AA2454" s="79"/>
      <c r="AB2454" s="79"/>
      <c r="AC2454" s="79"/>
      <c r="AD2454" s="79"/>
      <c r="AE2454" s="79"/>
      <c r="AF2454" s="79"/>
      <c r="AG2454" s="79"/>
      <c r="AH2454" s="79"/>
      <c r="AI2454" s="79"/>
      <c r="AJ2454" s="79"/>
      <c r="AK2454" s="79"/>
      <c r="AL2454" s="79"/>
      <c r="AM2454" s="79"/>
      <c r="AN2454" s="79"/>
      <c r="AO2454" s="79"/>
      <c r="AP2454" s="79"/>
      <c r="AQ2454" s="79"/>
    </row>
    <row r="2455" spans="13:43" x14ac:dyDescent="0.25">
      <c r="M2455" s="79"/>
      <c r="N2455" s="79"/>
      <c r="O2455" s="79"/>
      <c r="P2455" s="79"/>
      <c r="Q2455" s="79"/>
      <c r="R2455" s="79"/>
      <c r="S2455" s="79"/>
      <c r="T2455" s="79"/>
      <c r="U2455" s="79"/>
      <c r="V2455" s="79"/>
      <c r="W2455" s="79"/>
      <c r="X2455" s="79"/>
      <c r="Y2455" s="79"/>
      <c r="Z2455" s="79"/>
      <c r="AA2455" s="79"/>
      <c r="AB2455" s="79"/>
      <c r="AC2455" s="79"/>
      <c r="AD2455" s="79"/>
      <c r="AE2455" s="79"/>
      <c r="AF2455" s="79"/>
      <c r="AG2455" s="79"/>
      <c r="AH2455" s="79"/>
      <c r="AI2455" s="79"/>
      <c r="AJ2455" s="79"/>
      <c r="AK2455" s="79"/>
      <c r="AL2455" s="79"/>
      <c r="AM2455" s="79"/>
      <c r="AN2455" s="79"/>
      <c r="AO2455" s="79"/>
      <c r="AP2455" s="79"/>
      <c r="AQ2455" s="79"/>
    </row>
    <row r="2456" spans="13:43" x14ac:dyDescent="0.25">
      <c r="M2456" s="79"/>
      <c r="N2456" s="79"/>
      <c r="O2456" s="79"/>
      <c r="P2456" s="79"/>
      <c r="Q2456" s="79"/>
      <c r="R2456" s="79"/>
      <c r="S2456" s="79"/>
      <c r="T2456" s="79"/>
      <c r="U2456" s="79"/>
      <c r="V2456" s="79"/>
      <c r="W2456" s="79"/>
      <c r="X2456" s="79"/>
      <c r="Y2456" s="79"/>
      <c r="Z2456" s="79"/>
      <c r="AA2456" s="79"/>
      <c r="AB2456" s="79"/>
      <c r="AC2456" s="79"/>
      <c r="AD2456" s="79"/>
      <c r="AE2456" s="79"/>
      <c r="AF2456" s="79"/>
      <c r="AG2456" s="79"/>
      <c r="AH2456" s="79"/>
      <c r="AI2456" s="79"/>
      <c r="AJ2456" s="79"/>
      <c r="AK2456" s="79"/>
      <c r="AL2456" s="79"/>
      <c r="AM2456" s="79"/>
      <c r="AN2456" s="79"/>
      <c r="AO2456" s="79"/>
      <c r="AP2456" s="79"/>
      <c r="AQ2456" s="79"/>
    </row>
    <row r="2457" spans="13:43" x14ac:dyDescent="0.25">
      <c r="M2457" s="79"/>
      <c r="N2457" s="79"/>
      <c r="O2457" s="79"/>
      <c r="P2457" s="79"/>
      <c r="Q2457" s="79"/>
      <c r="R2457" s="79"/>
      <c r="S2457" s="79"/>
      <c r="T2457" s="79"/>
      <c r="U2457" s="79"/>
      <c r="V2457" s="79"/>
      <c r="W2457" s="79"/>
      <c r="X2457" s="79"/>
      <c r="Y2457" s="79"/>
      <c r="Z2457" s="79"/>
      <c r="AA2457" s="79"/>
      <c r="AB2457" s="79"/>
      <c r="AC2457" s="79"/>
      <c r="AD2457" s="79"/>
      <c r="AE2457" s="79"/>
      <c r="AF2457" s="79"/>
      <c r="AG2457" s="79"/>
      <c r="AH2457" s="79"/>
      <c r="AI2457" s="79"/>
      <c r="AJ2457" s="79"/>
      <c r="AK2457" s="79"/>
      <c r="AL2457" s="79"/>
      <c r="AM2457" s="79"/>
      <c r="AN2457" s="79"/>
      <c r="AO2457" s="79"/>
      <c r="AP2457" s="79"/>
      <c r="AQ2457" s="79"/>
    </row>
    <row r="2458" spans="13:43" x14ac:dyDescent="0.25">
      <c r="M2458" s="79"/>
      <c r="N2458" s="79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9"/>
      <c r="AA2458" s="79"/>
      <c r="AB2458" s="79"/>
      <c r="AC2458" s="79"/>
      <c r="AD2458" s="79"/>
      <c r="AE2458" s="79"/>
      <c r="AF2458" s="79"/>
      <c r="AG2458" s="79"/>
      <c r="AH2458" s="79"/>
      <c r="AI2458" s="79"/>
      <c r="AJ2458" s="79"/>
      <c r="AK2458" s="79"/>
      <c r="AL2458" s="79"/>
      <c r="AM2458" s="79"/>
      <c r="AN2458" s="79"/>
      <c r="AO2458" s="79"/>
      <c r="AP2458" s="79"/>
      <c r="AQ2458" s="79"/>
    </row>
    <row r="2459" spans="13:43" x14ac:dyDescent="0.25">
      <c r="M2459" s="79"/>
      <c r="N2459" s="79"/>
      <c r="O2459" s="79"/>
      <c r="P2459" s="79"/>
      <c r="Q2459" s="79"/>
      <c r="R2459" s="79"/>
      <c r="S2459" s="79"/>
      <c r="T2459" s="79"/>
      <c r="U2459" s="79"/>
      <c r="V2459" s="79"/>
      <c r="W2459" s="79"/>
      <c r="X2459" s="79"/>
      <c r="Y2459" s="79"/>
      <c r="Z2459" s="79"/>
      <c r="AA2459" s="79"/>
      <c r="AB2459" s="79"/>
      <c r="AC2459" s="79"/>
      <c r="AD2459" s="79"/>
      <c r="AE2459" s="79"/>
      <c r="AF2459" s="79"/>
      <c r="AG2459" s="79"/>
      <c r="AH2459" s="79"/>
      <c r="AI2459" s="79"/>
      <c r="AJ2459" s="79"/>
      <c r="AK2459" s="79"/>
      <c r="AL2459" s="79"/>
      <c r="AM2459" s="79"/>
      <c r="AN2459" s="79"/>
      <c r="AO2459" s="79"/>
      <c r="AP2459" s="79"/>
      <c r="AQ2459" s="79"/>
    </row>
    <row r="2460" spans="13:43" x14ac:dyDescent="0.25">
      <c r="M2460" s="79"/>
      <c r="N2460" s="79"/>
      <c r="O2460" s="79"/>
      <c r="P2460" s="79"/>
      <c r="Q2460" s="79"/>
      <c r="R2460" s="79"/>
      <c r="S2460" s="79"/>
      <c r="T2460" s="79"/>
      <c r="U2460" s="79"/>
      <c r="V2460" s="79"/>
      <c r="W2460" s="79"/>
      <c r="X2460" s="79"/>
      <c r="Y2460" s="79"/>
      <c r="Z2460" s="79"/>
      <c r="AA2460" s="79"/>
      <c r="AB2460" s="79"/>
      <c r="AC2460" s="79"/>
      <c r="AD2460" s="79"/>
      <c r="AE2460" s="79"/>
      <c r="AF2460" s="79"/>
      <c r="AG2460" s="79"/>
      <c r="AH2460" s="79"/>
      <c r="AI2460" s="79"/>
      <c r="AJ2460" s="79"/>
      <c r="AK2460" s="79"/>
      <c r="AL2460" s="79"/>
      <c r="AM2460" s="79"/>
      <c r="AN2460" s="79"/>
      <c r="AO2460" s="79"/>
      <c r="AP2460" s="79"/>
      <c r="AQ2460" s="79"/>
    </row>
    <row r="2461" spans="13:43" x14ac:dyDescent="0.25">
      <c r="M2461" s="79"/>
      <c r="N2461" s="79"/>
      <c r="O2461" s="79"/>
      <c r="P2461" s="79"/>
      <c r="Q2461" s="79"/>
      <c r="R2461" s="79"/>
      <c r="S2461" s="79"/>
      <c r="T2461" s="79"/>
      <c r="U2461" s="79"/>
      <c r="V2461" s="79"/>
      <c r="W2461" s="79"/>
      <c r="X2461" s="79"/>
      <c r="Y2461" s="79"/>
      <c r="Z2461" s="79"/>
      <c r="AA2461" s="79"/>
      <c r="AB2461" s="79"/>
      <c r="AC2461" s="79"/>
      <c r="AD2461" s="79"/>
      <c r="AE2461" s="79"/>
      <c r="AF2461" s="79"/>
      <c r="AG2461" s="79"/>
      <c r="AH2461" s="79"/>
      <c r="AI2461" s="79"/>
      <c r="AJ2461" s="79"/>
      <c r="AK2461" s="79"/>
      <c r="AL2461" s="79"/>
      <c r="AM2461" s="79"/>
      <c r="AN2461" s="79"/>
      <c r="AO2461" s="79"/>
      <c r="AP2461" s="79"/>
      <c r="AQ2461" s="79"/>
    </row>
    <row r="2462" spans="13:43" x14ac:dyDescent="0.25">
      <c r="M2462" s="79"/>
      <c r="N2462" s="79"/>
      <c r="O2462" s="79"/>
      <c r="P2462" s="79"/>
      <c r="Q2462" s="79"/>
      <c r="R2462" s="79"/>
      <c r="S2462" s="79"/>
      <c r="T2462" s="79"/>
      <c r="U2462" s="79"/>
      <c r="V2462" s="79"/>
      <c r="W2462" s="79"/>
      <c r="X2462" s="79"/>
      <c r="Y2462" s="79"/>
      <c r="Z2462" s="79"/>
      <c r="AA2462" s="79"/>
      <c r="AB2462" s="79"/>
      <c r="AC2462" s="79"/>
      <c r="AD2462" s="79"/>
      <c r="AE2462" s="79"/>
      <c r="AF2462" s="79"/>
      <c r="AG2462" s="79"/>
      <c r="AH2462" s="79"/>
      <c r="AI2462" s="79"/>
      <c r="AJ2462" s="79"/>
      <c r="AK2462" s="79"/>
      <c r="AL2462" s="79"/>
      <c r="AM2462" s="79"/>
      <c r="AN2462" s="79"/>
      <c r="AO2462" s="79"/>
      <c r="AP2462" s="79"/>
      <c r="AQ2462" s="79"/>
    </row>
    <row r="2463" spans="13:43" x14ac:dyDescent="0.25">
      <c r="M2463" s="79"/>
      <c r="N2463" s="79"/>
      <c r="O2463" s="79"/>
      <c r="P2463" s="79"/>
      <c r="Q2463" s="79"/>
      <c r="R2463" s="79"/>
      <c r="S2463" s="79"/>
      <c r="T2463" s="79"/>
      <c r="U2463" s="79"/>
      <c r="V2463" s="79"/>
      <c r="W2463" s="79"/>
      <c r="X2463" s="79"/>
      <c r="Y2463" s="79"/>
      <c r="Z2463" s="79"/>
      <c r="AA2463" s="79"/>
      <c r="AB2463" s="79"/>
      <c r="AC2463" s="79"/>
      <c r="AD2463" s="79"/>
      <c r="AE2463" s="79"/>
      <c r="AF2463" s="79"/>
      <c r="AG2463" s="79"/>
      <c r="AH2463" s="79"/>
      <c r="AI2463" s="79"/>
      <c r="AJ2463" s="79"/>
      <c r="AK2463" s="79"/>
      <c r="AL2463" s="79"/>
      <c r="AM2463" s="79"/>
      <c r="AN2463" s="79"/>
      <c r="AO2463" s="79"/>
      <c r="AP2463" s="79"/>
      <c r="AQ2463" s="79"/>
    </row>
    <row r="2464" spans="13:43" x14ac:dyDescent="0.25">
      <c r="M2464" s="79"/>
      <c r="N2464" s="79"/>
      <c r="O2464" s="79"/>
      <c r="P2464" s="79"/>
      <c r="Q2464" s="79"/>
      <c r="R2464" s="79"/>
      <c r="S2464" s="79"/>
      <c r="T2464" s="79"/>
      <c r="U2464" s="79"/>
      <c r="V2464" s="79"/>
      <c r="W2464" s="79"/>
      <c r="X2464" s="79"/>
      <c r="Y2464" s="79"/>
      <c r="Z2464" s="79"/>
      <c r="AA2464" s="79"/>
      <c r="AB2464" s="79"/>
      <c r="AC2464" s="79"/>
      <c r="AD2464" s="79"/>
      <c r="AE2464" s="79"/>
      <c r="AF2464" s="79"/>
      <c r="AG2464" s="79"/>
      <c r="AH2464" s="79"/>
      <c r="AI2464" s="79"/>
      <c r="AJ2464" s="79"/>
      <c r="AK2464" s="79"/>
      <c r="AL2464" s="79"/>
      <c r="AM2464" s="79"/>
      <c r="AN2464" s="79"/>
      <c r="AO2464" s="79"/>
      <c r="AP2464" s="79"/>
      <c r="AQ2464" s="79"/>
    </row>
    <row r="2465" spans="13:43" x14ac:dyDescent="0.25">
      <c r="M2465" s="79"/>
      <c r="N2465" s="79"/>
      <c r="O2465" s="79"/>
      <c r="P2465" s="79"/>
      <c r="Q2465" s="79"/>
      <c r="R2465" s="79"/>
      <c r="S2465" s="79"/>
      <c r="T2465" s="79"/>
      <c r="U2465" s="79"/>
      <c r="V2465" s="79"/>
      <c r="W2465" s="79"/>
      <c r="X2465" s="79"/>
      <c r="Y2465" s="79"/>
      <c r="Z2465" s="79"/>
      <c r="AA2465" s="79"/>
      <c r="AB2465" s="79"/>
      <c r="AC2465" s="79"/>
      <c r="AD2465" s="79"/>
      <c r="AE2465" s="79"/>
      <c r="AF2465" s="79"/>
      <c r="AG2465" s="79"/>
      <c r="AH2465" s="79"/>
      <c r="AI2465" s="79"/>
      <c r="AJ2465" s="79"/>
      <c r="AK2465" s="79"/>
      <c r="AL2465" s="79"/>
      <c r="AM2465" s="79"/>
      <c r="AN2465" s="79"/>
      <c r="AO2465" s="79"/>
      <c r="AP2465" s="79"/>
      <c r="AQ2465" s="79"/>
    </row>
    <row r="2466" spans="13:43" x14ac:dyDescent="0.25">
      <c r="M2466" s="79"/>
      <c r="N2466" s="79"/>
      <c r="O2466" s="79"/>
      <c r="P2466" s="79"/>
      <c r="Q2466" s="79"/>
      <c r="R2466" s="79"/>
      <c r="S2466" s="79"/>
      <c r="T2466" s="79"/>
      <c r="U2466" s="79"/>
      <c r="V2466" s="79"/>
      <c r="W2466" s="79"/>
      <c r="X2466" s="79"/>
      <c r="Y2466" s="79"/>
      <c r="Z2466" s="79"/>
      <c r="AA2466" s="79"/>
      <c r="AB2466" s="79"/>
      <c r="AC2466" s="79"/>
      <c r="AD2466" s="79"/>
      <c r="AE2466" s="79"/>
      <c r="AF2466" s="79"/>
      <c r="AG2466" s="79"/>
      <c r="AH2466" s="79"/>
      <c r="AI2466" s="79"/>
      <c r="AJ2466" s="79"/>
      <c r="AK2466" s="79"/>
      <c r="AL2466" s="79"/>
      <c r="AM2466" s="79"/>
      <c r="AN2466" s="79"/>
      <c r="AO2466" s="79"/>
      <c r="AP2466" s="79"/>
      <c r="AQ2466" s="79"/>
    </row>
    <row r="2467" spans="13:43" x14ac:dyDescent="0.25">
      <c r="M2467" s="79"/>
      <c r="N2467" s="79"/>
      <c r="O2467" s="79"/>
      <c r="P2467" s="79"/>
      <c r="Q2467" s="79"/>
      <c r="R2467" s="79"/>
      <c r="S2467" s="79"/>
      <c r="T2467" s="79"/>
      <c r="U2467" s="79"/>
      <c r="V2467" s="79"/>
      <c r="W2467" s="79"/>
      <c r="X2467" s="79"/>
      <c r="Y2467" s="79"/>
      <c r="Z2467" s="79"/>
      <c r="AA2467" s="79"/>
      <c r="AB2467" s="79"/>
      <c r="AC2467" s="79"/>
      <c r="AD2467" s="79"/>
      <c r="AE2467" s="79"/>
      <c r="AF2467" s="79"/>
      <c r="AG2467" s="79"/>
      <c r="AH2467" s="79"/>
      <c r="AI2467" s="79"/>
      <c r="AJ2467" s="79"/>
      <c r="AK2467" s="79"/>
      <c r="AL2467" s="79"/>
      <c r="AM2467" s="79"/>
      <c r="AN2467" s="79"/>
      <c r="AO2467" s="79"/>
      <c r="AP2467" s="79"/>
      <c r="AQ2467" s="79"/>
    </row>
    <row r="2468" spans="13:43" x14ac:dyDescent="0.25">
      <c r="M2468" s="79"/>
      <c r="N2468" s="79"/>
      <c r="O2468" s="79"/>
      <c r="P2468" s="79"/>
      <c r="Q2468" s="79"/>
      <c r="R2468" s="79"/>
      <c r="S2468" s="79"/>
      <c r="T2468" s="79"/>
      <c r="U2468" s="79"/>
      <c r="V2468" s="79"/>
      <c r="W2468" s="79"/>
      <c r="X2468" s="79"/>
      <c r="Y2468" s="79"/>
      <c r="Z2468" s="79"/>
      <c r="AA2468" s="79"/>
      <c r="AB2468" s="79"/>
      <c r="AC2468" s="79"/>
      <c r="AD2468" s="79"/>
      <c r="AE2468" s="79"/>
      <c r="AF2468" s="79"/>
      <c r="AG2468" s="79"/>
      <c r="AH2468" s="79"/>
      <c r="AI2468" s="79"/>
      <c r="AJ2468" s="79"/>
      <c r="AK2468" s="79"/>
      <c r="AL2468" s="79"/>
      <c r="AM2468" s="79"/>
      <c r="AN2468" s="79"/>
      <c r="AO2468" s="79"/>
      <c r="AP2468" s="79"/>
      <c r="AQ2468" s="79"/>
    </row>
    <row r="2469" spans="13:43" x14ac:dyDescent="0.25">
      <c r="M2469" s="79"/>
      <c r="N2469" s="79"/>
      <c r="O2469" s="79"/>
      <c r="P2469" s="79"/>
      <c r="Q2469" s="79"/>
      <c r="R2469" s="79"/>
      <c r="S2469" s="79"/>
      <c r="T2469" s="79"/>
      <c r="U2469" s="79"/>
      <c r="V2469" s="79"/>
      <c r="W2469" s="79"/>
      <c r="X2469" s="79"/>
      <c r="Y2469" s="79"/>
      <c r="Z2469" s="79"/>
      <c r="AA2469" s="79"/>
      <c r="AB2469" s="79"/>
      <c r="AC2469" s="79"/>
      <c r="AD2469" s="79"/>
      <c r="AE2469" s="79"/>
      <c r="AF2469" s="79"/>
      <c r="AG2469" s="79"/>
      <c r="AH2469" s="79"/>
      <c r="AI2469" s="79"/>
      <c r="AJ2469" s="79"/>
      <c r="AK2469" s="79"/>
      <c r="AL2469" s="79"/>
      <c r="AM2469" s="79"/>
      <c r="AN2469" s="79"/>
      <c r="AO2469" s="79"/>
      <c r="AP2469" s="79"/>
      <c r="AQ2469" s="79"/>
    </row>
    <row r="2470" spans="13:43" x14ac:dyDescent="0.25">
      <c r="M2470" s="79"/>
      <c r="N2470" s="79"/>
      <c r="O2470" s="79"/>
      <c r="P2470" s="79"/>
      <c r="Q2470" s="79"/>
      <c r="R2470" s="79"/>
      <c r="S2470" s="79"/>
      <c r="T2470" s="79"/>
      <c r="U2470" s="79"/>
      <c r="V2470" s="79"/>
      <c r="W2470" s="79"/>
      <c r="X2470" s="79"/>
      <c r="Y2470" s="79"/>
      <c r="Z2470" s="79"/>
      <c r="AA2470" s="79"/>
      <c r="AB2470" s="79"/>
      <c r="AC2470" s="79"/>
      <c r="AD2470" s="79"/>
      <c r="AE2470" s="79"/>
      <c r="AF2470" s="79"/>
      <c r="AG2470" s="79"/>
      <c r="AH2470" s="79"/>
      <c r="AI2470" s="79"/>
      <c r="AJ2470" s="79"/>
      <c r="AK2470" s="79"/>
      <c r="AL2470" s="79"/>
      <c r="AM2470" s="79"/>
      <c r="AN2470" s="79"/>
      <c r="AO2470" s="79"/>
      <c r="AP2470" s="79"/>
      <c r="AQ2470" s="79"/>
    </row>
    <row r="2471" spans="13:43" x14ac:dyDescent="0.25">
      <c r="M2471" s="79"/>
      <c r="N2471" s="79"/>
      <c r="O2471" s="79"/>
      <c r="P2471" s="79"/>
      <c r="Q2471" s="79"/>
      <c r="R2471" s="79"/>
      <c r="S2471" s="79"/>
      <c r="T2471" s="79"/>
      <c r="U2471" s="79"/>
      <c r="V2471" s="79"/>
      <c r="W2471" s="79"/>
      <c r="X2471" s="79"/>
      <c r="Y2471" s="79"/>
      <c r="Z2471" s="79"/>
      <c r="AA2471" s="79"/>
      <c r="AB2471" s="79"/>
      <c r="AC2471" s="79"/>
      <c r="AD2471" s="79"/>
      <c r="AE2471" s="79"/>
      <c r="AF2471" s="79"/>
      <c r="AG2471" s="79"/>
      <c r="AH2471" s="79"/>
      <c r="AI2471" s="79"/>
      <c r="AJ2471" s="79"/>
      <c r="AK2471" s="79"/>
      <c r="AL2471" s="79"/>
      <c r="AM2471" s="79"/>
      <c r="AN2471" s="79"/>
      <c r="AO2471" s="79"/>
      <c r="AP2471" s="79"/>
      <c r="AQ2471" s="79"/>
    </row>
    <row r="2472" spans="13:43" x14ac:dyDescent="0.25">
      <c r="M2472" s="79"/>
      <c r="N2472" s="79"/>
      <c r="O2472" s="79"/>
      <c r="P2472" s="79"/>
      <c r="Q2472" s="79"/>
      <c r="R2472" s="79"/>
      <c r="S2472" s="79"/>
      <c r="T2472" s="79"/>
      <c r="U2472" s="79"/>
      <c r="V2472" s="79"/>
      <c r="W2472" s="79"/>
      <c r="X2472" s="79"/>
      <c r="Y2472" s="79"/>
      <c r="Z2472" s="79"/>
      <c r="AA2472" s="79"/>
      <c r="AB2472" s="79"/>
      <c r="AC2472" s="79"/>
      <c r="AD2472" s="79"/>
      <c r="AE2472" s="79"/>
      <c r="AF2472" s="79"/>
      <c r="AG2472" s="79"/>
      <c r="AH2472" s="79"/>
      <c r="AI2472" s="79"/>
      <c r="AJ2472" s="79"/>
      <c r="AK2472" s="79"/>
      <c r="AL2472" s="79"/>
      <c r="AM2472" s="79"/>
      <c r="AN2472" s="79"/>
      <c r="AO2472" s="79"/>
      <c r="AP2472" s="79"/>
      <c r="AQ2472" s="79"/>
    </row>
    <row r="2473" spans="13:43" x14ac:dyDescent="0.25">
      <c r="M2473" s="79"/>
      <c r="N2473" s="79"/>
      <c r="O2473" s="79"/>
      <c r="P2473" s="79"/>
      <c r="Q2473" s="79"/>
      <c r="R2473" s="79"/>
      <c r="S2473" s="79"/>
      <c r="T2473" s="79"/>
      <c r="U2473" s="79"/>
      <c r="V2473" s="79"/>
      <c r="W2473" s="79"/>
      <c r="X2473" s="79"/>
      <c r="Y2473" s="79"/>
      <c r="Z2473" s="79"/>
      <c r="AA2473" s="79"/>
      <c r="AB2473" s="79"/>
      <c r="AC2473" s="79"/>
      <c r="AD2473" s="79"/>
      <c r="AE2473" s="79"/>
      <c r="AF2473" s="79"/>
      <c r="AG2473" s="79"/>
      <c r="AH2473" s="79"/>
      <c r="AI2473" s="79"/>
      <c r="AJ2473" s="79"/>
      <c r="AK2473" s="79"/>
      <c r="AL2473" s="79"/>
      <c r="AM2473" s="79"/>
      <c r="AN2473" s="79"/>
      <c r="AO2473" s="79"/>
      <c r="AP2473" s="79"/>
      <c r="AQ2473" s="79"/>
    </row>
    <row r="2474" spans="13:43" x14ac:dyDescent="0.25">
      <c r="M2474" s="79"/>
      <c r="N2474" s="79"/>
      <c r="O2474" s="79"/>
      <c r="P2474" s="79"/>
      <c r="Q2474" s="79"/>
      <c r="R2474" s="79"/>
      <c r="S2474" s="79"/>
      <c r="T2474" s="79"/>
      <c r="U2474" s="79"/>
      <c r="V2474" s="79"/>
      <c r="W2474" s="79"/>
      <c r="X2474" s="79"/>
      <c r="Y2474" s="79"/>
      <c r="Z2474" s="79"/>
      <c r="AA2474" s="79"/>
      <c r="AB2474" s="79"/>
      <c r="AC2474" s="79"/>
      <c r="AD2474" s="79"/>
      <c r="AE2474" s="79"/>
      <c r="AF2474" s="79"/>
      <c r="AG2474" s="79"/>
      <c r="AH2474" s="79"/>
      <c r="AI2474" s="79"/>
      <c r="AJ2474" s="79"/>
      <c r="AK2474" s="79"/>
      <c r="AL2474" s="79"/>
      <c r="AM2474" s="79"/>
      <c r="AN2474" s="79"/>
      <c r="AO2474" s="79"/>
      <c r="AP2474" s="79"/>
      <c r="AQ2474" s="79"/>
    </row>
    <row r="2475" spans="13:43" x14ac:dyDescent="0.25">
      <c r="M2475" s="79"/>
      <c r="N2475" s="79"/>
      <c r="O2475" s="79"/>
      <c r="P2475" s="79"/>
      <c r="Q2475" s="79"/>
      <c r="R2475" s="79"/>
      <c r="S2475" s="79"/>
      <c r="T2475" s="79"/>
      <c r="U2475" s="79"/>
      <c r="V2475" s="79"/>
      <c r="W2475" s="79"/>
      <c r="X2475" s="79"/>
      <c r="Y2475" s="79"/>
      <c r="Z2475" s="79"/>
      <c r="AA2475" s="79"/>
      <c r="AB2475" s="79"/>
      <c r="AC2475" s="79"/>
      <c r="AD2475" s="79"/>
      <c r="AE2475" s="79"/>
      <c r="AF2475" s="79"/>
      <c r="AG2475" s="79"/>
      <c r="AH2475" s="79"/>
      <c r="AI2475" s="79"/>
      <c r="AJ2475" s="79"/>
      <c r="AK2475" s="79"/>
      <c r="AL2475" s="79"/>
      <c r="AM2475" s="79"/>
      <c r="AN2475" s="79"/>
      <c r="AO2475" s="79"/>
      <c r="AP2475" s="79"/>
      <c r="AQ2475" s="79"/>
    </row>
    <row r="2476" spans="13:43" x14ac:dyDescent="0.25">
      <c r="M2476" s="79"/>
      <c r="N2476" s="79"/>
      <c r="O2476" s="79"/>
      <c r="P2476" s="79"/>
      <c r="Q2476" s="79"/>
      <c r="R2476" s="79"/>
      <c r="S2476" s="79"/>
      <c r="T2476" s="79"/>
      <c r="U2476" s="79"/>
      <c r="V2476" s="79"/>
      <c r="W2476" s="79"/>
      <c r="X2476" s="79"/>
      <c r="Y2476" s="79"/>
      <c r="Z2476" s="79"/>
      <c r="AA2476" s="79"/>
      <c r="AB2476" s="79"/>
      <c r="AC2476" s="79"/>
      <c r="AD2476" s="79"/>
      <c r="AE2476" s="79"/>
      <c r="AF2476" s="79"/>
      <c r="AG2476" s="79"/>
      <c r="AH2476" s="79"/>
      <c r="AI2476" s="79"/>
      <c r="AJ2476" s="79"/>
      <c r="AK2476" s="79"/>
      <c r="AL2476" s="79"/>
      <c r="AM2476" s="79"/>
      <c r="AN2476" s="79"/>
      <c r="AO2476" s="79"/>
      <c r="AP2476" s="79"/>
      <c r="AQ2476" s="79"/>
    </row>
    <row r="2477" spans="13:43" x14ac:dyDescent="0.25">
      <c r="M2477" s="79"/>
      <c r="N2477" s="79"/>
      <c r="O2477" s="79"/>
      <c r="P2477" s="79"/>
      <c r="Q2477" s="79"/>
      <c r="R2477" s="79"/>
      <c r="S2477" s="79"/>
      <c r="T2477" s="79"/>
      <c r="U2477" s="79"/>
      <c r="V2477" s="79"/>
      <c r="W2477" s="79"/>
      <c r="X2477" s="79"/>
      <c r="Y2477" s="79"/>
      <c r="Z2477" s="79"/>
      <c r="AA2477" s="79"/>
      <c r="AB2477" s="79"/>
      <c r="AC2477" s="79"/>
      <c r="AD2477" s="79"/>
      <c r="AE2477" s="79"/>
      <c r="AF2477" s="79"/>
      <c r="AG2477" s="79"/>
      <c r="AH2477" s="79"/>
      <c r="AI2477" s="79"/>
      <c r="AJ2477" s="79"/>
      <c r="AK2477" s="79"/>
      <c r="AL2477" s="79"/>
      <c r="AM2477" s="79"/>
      <c r="AN2477" s="79"/>
      <c r="AO2477" s="79"/>
      <c r="AP2477" s="79"/>
      <c r="AQ2477" s="79"/>
    </row>
    <row r="2478" spans="13:43" x14ac:dyDescent="0.25">
      <c r="M2478" s="79"/>
      <c r="N2478" s="79"/>
      <c r="O2478" s="79"/>
      <c r="P2478" s="79"/>
      <c r="Q2478" s="79"/>
      <c r="R2478" s="79"/>
      <c r="S2478" s="79"/>
      <c r="T2478" s="79"/>
      <c r="U2478" s="79"/>
      <c r="V2478" s="79"/>
      <c r="W2478" s="79"/>
      <c r="X2478" s="79"/>
      <c r="Y2478" s="79"/>
      <c r="Z2478" s="79"/>
      <c r="AA2478" s="79"/>
      <c r="AB2478" s="79"/>
      <c r="AC2478" s="79"/>
      <c r="AD2478" s="79"/>
      <c r="AE2478" s="79"/>
      <c r="AF2478" s="79"/>
      <c r="AG2478" s="79"/>
      <c r="AH2478" s="79"/>
      <c r="AI2478" s="79"/>
      <c r="AJ2478" s="79"/>
      <c r="AK2478" s="79"/>
      <c r="AL2478" s="79"/>
      <c r="AM2478" s="79"/>
      <c r="AN2478" s="79"/>
      <c r="AO2478" s="79"/>
      <c r="AP2478" s="79"/>
      <c r="AQ2478" s="79"/>
    </row>
    <row r="2479" spans="13:43" x14ac:dyDescent="0.25">
      <c r="M2479" s="79"/>
      <c r="N2479" s="79"/>
      <c r="O2479" s="79"/>
      <c r="P2479" s="79"/>
      <c r="Q2479" s="79"/>
      <c r="R2479" s="79"/>
      <c r="S2479" s="79"/>
      <c r="T2479" s="79"/>
      <c r="U2479" s="79"/>
      <c r="V2479" s="79"/>
      <c r="W2479" s="79"/>
      <c r="X2479" s="79"/>
      <c r="Y2479" s="79"/>
      <c r="Z2479" s="79"/>
      <c r="AA2479" s="79"/>
      <c r="AB2479" s="79"/>
      <c r="AC2479" s="79"/>
      <c r="AD2479" s="79"/>
      <c r="AE2479" s="79"/>
      <c r="AF2479" s="79"/>
      <c r="AG2479" s="79"/>
      <c r="AH2479" s="79"/>
      <c r="AI2479" s="79"/>
      <c r="AJ2479" s="79"/>
      <c r="AK2479" s="79"/>
      <c r="AL2479" s="79"/>
      <c r="AM2479" s="79"/>
      <c r="AN2479" s="79"/>
      <c r="AO2479" s="79"/>
      <c r="AP2479" s="79"/>
      <c r="AQ2479" s="79"/>
    </row>
    <row r="2480" spans="13:43" x14ac:dyDescent="0.25">
      <c r="M2480" s="79"/>
      <c r="N2480" s="79"/>
      <c r="O2480" s="79"/>
      <c r="P2480" s="79"/>
      <c r="Q2480" s="79"/>
      <c r="R2480" s="79"/>
      <c r="S2480" s="79"/>
      <c r="T2480" s="79"/>
      <c r="U2480" s="79"/>
      <c r="V2480" s="79"/>
      <c r="W2480" s="79"/>
      <c r="X2480" s="79"/>
      <c r="Y2480" s="79"/>
      <c r="Z2480" s="79"/>
      <c r="AA2480" s="79"/>
      <c r="AB2480" s="79"/>
      <c r="AC2480" s="79"/>
      <c r="AD2480" s="79"/>
      <c r="AE2480" s="79"/>
      <c r="AF2480" s="79"/>
      <c r="AG2480" s="79"/>
      <c r="AH2480" s="79"/>
      <c r="AI2480" s="79"/>
      <c r="AJ2480" s="79"/>
      <c r="AK2480" s="79"/>
      <c r="AL2480" s="79"/>
      <c r="AM2480" s="79"/>
      <c r="AN2480" s="79"/>
      <c r="AO2480" s="79"/>
      <c r="AP2480" s="79"/>
      <c r="AQ2480" s="79"/>
    </row>
    <row r="2481" spans="13:43" x14ac:dyDescent="0.25">
      <c r="M2481" s="79"/>
      <c r="N2481" s="79"/>
      <c r="O2481" s="79"/>
      <c r="P2481" s="79"/>
      <c r="Q2481" s="79"/>
      <c r="R2481" s="79"/>
      <c r="S2481" s="79"/>
      <c r="T2481" s="79"/>
      <c r="U2481" s="79"/>
      <c r="V2481" s="79"/>
      <c r="W2481" s="79"/>
      <c r="X2481" s="79"/>
      <c r="Y2481" s="79"/>
      <c r="Z2481" s="79"/>
      <c r="AA2481" s="79"/>
      <c r="AB2481" s="79"/>
      <c r="AC2481" s="79"/>
      <c r="AD2481" s="79"/>
      <c r="AE2481" s="79"/>
      <c r="AF2481" s="79"/>
      <c r="AG2481" s="79"/>
      <c r="AH2481" s="79"/>
      <c r="AI2481" s="79"/>
      <c r="AJ2481" s="79"/>
      <c r="AK2481" s="79"/>
      <c r="AL2481" s="79"/>
      <c r="AM2481" s="79"/>
      <c r="AN2481" s="79"/>
      <c r="AO2481" s="79"/>
      <c r="AP2481" s="79"/>
      <c r="AQ2481" s="79"/>
    </row>
    <row r="2482" spans="13:43" x14ac:dyDescent="0.25"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  <c r="AI2482" s="79"/>
      <c r="AJ2482" s="79"/>
      <c r="AK2482" s="79"/>
      <c r="AL2482" s="79"/>
      <c r="AM2482" s="79"/>
      <c r="AN2482" s="79"/>
      <c r="AO2482" s="79"/>
      <c r="AP2482" s="79"/>
      <c r="AQ2482" s="79"/>
    </row>
    <row r="2483" spans="13:43" x14ac:dyDescent="0.25">
      <c r="M2483" s="79"/>
      <c r="N2483" s="79"/>
      <c r="O2483" s="79"/>
      <c r="P2483" s="79"/>
      <c r="Q2483" s="79"/>
      <c r="R2483" s="79"/>
      <c r="S2483" s="79"/>
      <c r="T2483" s="79"/>
      <c r="U2483" s="79"/>
      <c r="V2483" s="79"/>
      <c r="W2483" s="79"/>
      <c r="X2483" s="79"/>
      <c r="Y2483" s="79"/>
      <c r="Z2483" s="79"/>
      <c r="AA2483" s="79"/>
      <c r="AB2483" s="79"/>
      <c r="AC2483" s="79"/>
      <c r="AD2483" s="79"/>
      <c r="AE2483" s="79"/>
      <c r="AF2483" s="79"/>
      <c r="AG2483" s="79"/>
      <c r="AH2483" s="79"/>
      <c r="AI2483" s="79"/>
      <c r="AJ2483" s="79"/>
      <c r="AK2483" s="79"/>
      <c r="AL2483" s="79"/>
      <c r="AM2483" s="79"/>
      <c r="AN2483" s="79"/>
      <c r="AO2483" s="79"/>
      <c r="AP2483" s="79"/>
      <c r="AQ2483" s="79"/>
    </row>
    <row r="2484" spans="13:43" x14ac:dyDescent="0.25">
      <c r="M2484" s="79"/>
      <c r="N2484" s="79"/>
      <c r="O2484" s="79"/>
      <c r="P2484" s="79"/>
      <c r="Q2484" s="79"/>
      <c r="R2484" s="79"/>
      <c r="S2484" s="79"/>
      <c r="T2484" s="79"/>
      <c r="U2484" s="79"/>
      <c r="V2484" s="79"/>
      <c r="W2484" s="79"/>
      <c r="X2484" s="79"/>
      <c r="Y2484" s="79"/>
      <c r="Z2484" s="79"/>
      <c r="AA2484" s="79"/>
      <c r="AB2484" s="79"/>
      <c r="AC2484" s="79"/>
      <c r="AD2484" s="79"/>
      <c r="AE2484" s="79"/>
      <c r="AF2484" s="79"/>
      <c r="AG2484" s="79"/>
      <c r="AH2484" s="79"/>
      <c r="AI2484" s="79"/>
      <c r="AJ2484" s="79"/>
      <c r="AK2484" s="79"/>
      <c r="AL2484" s="79"/>
      <c r="AM2484" s="79"/>
      <c r="AN2484" s="79"/>
      <c r="AO2484" s="79"/>
      <c r="AP2484" s="79"/>
      <c r="AQ2484" s="79"/>
    </row>
    <row r="2485" spans="13:43" x14ac:dyDescent="0.25">
      <c r="M2485" s="79"/>
      <c r="N2485" s="79"/>
      <c r="O2485" s="79"/>
      <c r="P2485" s="79"/>
      <c r="Q2485" s="79"/>
      <c r="R2485" s="79"/>
      <c r="S2485" s="79"/>
      <c r="T2485" s="79"/>
      <c r="U2485" s="79"/>
      <c r="V2485" s="79"/>
      <c r="W2485" s="79"/>
      <c r="X2485" s="79"/>
      <c r="Y2485" s="79"/>
      <c r="Z2485" s="79"/>
      <c r="AA2485" s="79"/>
      <c r="AB2485" s="79"/>
      <c r="AC2485" s="79"/>
      <c r="AD2485" s="79"/>
      <c r="AE2485" s="79"/>
      <c r="AF2485" s="79"/>
      <c r="AG2485" s="79"/>
      <c r="AH2485" s="79"/>
      <c r="AI2485" s="79"/>
      <c r="AJ2485" s="79"/>
      <c r="AK2485" s="79"/>
      <c r="AL2485" s="79"/>
      <c r="AM2485" s="79"/>
      <c r="AN2485" s="79"/>
      <c r="AO2485" s="79"/>
      <c r="AP2485" s="79"/>
      <c r="AQ2485" s="79"/>
    </row>
    <row r="2486" spans="13:43" x14ac:dyDescent="0.25">
      <c r="M2486" s="79"/>
      <c r="N2486" s="79"/>
      <c r="O2486" s="79"/>
      <c r="P2486" s="79"/>
      <c r="Q2486" s="79"/>
      <c r="R2486" s="79"/>
      <c r="S2486" s="79"/>
      <c r="T2486" s="79"/>
      <c r="U2486" s="79"/>
      <c r="V2486" s="79"/>
      <c r="W2486" s="79"/>
      <c r="X2486" s="79"/>
      <c r="Y2486" s="79"/>
      <c r="Z2486" s="79"/>
      <c r="AA2486" s="79"/>
      <c r="AB2486" s="79"/>
      <c r="AC2486" s="79"/>
      <c r="AD2486" s="79"/>
      <c r="AE2486" s="79"/>
      <c r="AF2486" s="79"/>
      <c r="AG2486" s="79"/>
      <c r="AH2486" s="79"/>
      <c r="AI2486" s="79"/>
      <c r="AJ2486" s="79"/>
      <c r="AK2486" s="79"/>
      <c r="AL2486" s="79"/>
      <c r="AM2486" s="79"/>
      <c r="AN2486" s="79"/>
      <c r="AO2486" s="79"/>
      <c r="AP2486" s="79"/>
      <c r="AQ2486" s="79"/>
    </row>
    <row r="2487" spans="13:43" x14ac:dyDescent="0.25">
      <c r="M2487" s="79"/>
      <c r="N2487" s="79"/>
      <c r="O2487" s="79"/>
      <c r="P2487" s="79"/>
      <c r="Q2487" s="79"/>
      <c r="R2487" s="79"/>
      <c r="S2487" s="79"/>
      <c r="T2487" s="79"/>
      <c r="U2487" s="79"/>
      <c r="V2487" s="79"/>
      <c r="W2487" s="79"/>
      <c r="X2487" s="79"/>
      <c r="Y2487" s="79"/>
      <c r="Z2487" s="79"/>
      <c r="AA2487" s="79"/>
      <c r="AB2487" s="79"/>
      <c r="AC2487" s="79"/>
      <c r="AD2487" s="79"/>
      <c r="AE2487" s="79"/>
      <c r="AF2487" s="79"/>
      <c r="AG2487" s="79"/>
      <c r="AH2487" s="79"/>
      <c r="AI2487" s="79"/>
      <c r="AJ2487" s="79"/>
      <c r="AK2487" s="79"/>
      <c r="AL2487" s="79"/>
      <c r="AM2487" s="79"/>
      <c r="AN2487" s="79"/>
      <c r="AO2487" s="79"/>
      <c r="AP2487" s="79"/>
      <c r="AQ2487" s="79"/>
    </row>
    <row r="2488" spans="13:43" x14ac:dyDescent="0.25">
      <c r="M2488" s="79"/>
      <c r="N2488" s="79"/>
      <c r="O2488" s="79"/>
      <c r="P2488" s="79"/>
      <c r="Q2488" s="79"/>
      <c r="R2488" s="79"/>
      <c r="S2488" s="79"/>
      <c r="T2488" s="79"/>
      <c r="U2488" s="79"/>
      <c r="V2488" s="79"/>
      <c r="W2488" s="79"/>
      <c r="X2488" s="79"/>
      <c r="Y2488" s="79"/>
      <c r="Z2488" s="79"/>
      <c r="AA2488" s="79"/>
      <c r="AB2488" s="79"/>
      <c r="AC2488" s="79"/>
      <c r="AD2488" s="79"/>
      <c r="AE2488" s="79"/>
      <c r="AF2488" s="79"/>
      <c r="AG2488" s="79"/>
      <c r="AH2488" s="79"/>
      <c r="AI2488" s="79"/>
      <c r="AJ2488" s="79"/>
      <c r="AK2488" s="79"/>
      <c r="AL2488" s="79"/>
      <c r="AM2488" s="79"/>
      <c r="AN2488" s="79"/>
      <c r="AO2488" s="79"/>
      <c r="AP2488" s="79"/>
      <c r="AQ2488" s="79"/>
    </row>
    <row r="2489" spans="13:43" x14ac:dyDescent="0.25">
      <c r="M2489" s="79"/>
      <c r="N2489" s="79"/>
      <c r="O2489" s="79"/>
      <c r="P2489" s="79"/>
      <c r="Q2489" s="79"/>
      <c r="R2489" s="79"/>
      <c r="S2489" s="79"/>
      <c r="T2489" s="79"/>
      <c r="U2489" s="79"/>
      <c r="V2489" s="79"/>
      <c r="W2489" s="79"/>
      <c r="X2489" s="79"/>
      <c r="Y2489" s="79"/>
      <c r="Z2489" s="79"/>
      <c r="AA2489" s="79"/>
      <c r="AB2489" s="79"/>
      <c r="AC2489" s="79"/>
      <c r="AD2489" s="79"/>
      <c r="AE2489" s="79"/>
      <c r="AF2489" s="79"/>
      <c r="AG2489" s="79"/>
      <c r="AH2489" s="79"/>
      <c r="AI2489" s="79"/>
      <c r="AJ2489" s="79"/>
      <c r="AK2489" s="79"/>
      <c r="AL2489" s="79"/>
      <c r="AM2489" s="79"/>
      <c r="AN2489" s="79"/>
      <c r="AO2489" s="79"/>
      <c r="AP2489" s="79"/>
      <c r="AQ2489" s="79"/>
    </row>
    <row r="2490" spans="13:43" x14ac:dyDescent="0.25">
      <c r="M2490" s="79"/>
      <c r="N2490" s="79"/>
      <c r="O2490" s="79"/>
      <c r="P2490" s="79"/>
      <c r="Q2490" s="79"/>
      <c r="R2490" s="79"/>
      <c r="S2490" s="79"/>
      <c r="T2490" s="79"/>
      <c r="U2490" s="79"/>
      <c r="V2490" s="79"/>
      <c r="W2490" s="79"/>
      <c r="X2490" s="79"/>
      <c r="Y2490" s="79"/>
      <c r="Z2490" s="79"/>
      <c r="AA2490" s="79"/>
      <c r="AB2490" s="79"/>
      <c r="AC2490" s="79"/>
      <c r="AD2490" s="79"/>
      <c r="AE2490" s="79"/>
      <c r="AF2490" s="79"/>
      <c r="AG2490" s="79"/>
      <c r="AH2490" s="79"/>
      <c r="AI2490" s="79"/>
      <c r="AJ2490" s="79"/>
      <c r="AK2490" s="79"/>
      <c r="AL2490" s="79"/>
      <c r="AM2490" s="79"/>
      <c r="AN2490" s="79"/>
      <c r="AO2490" s="79"/>
      <c r="AP2490" s="79"/>
      <c r="AQ2490" s="79"/>
    </row>
    <row r="2491" spans="13:43" x14ac:dyDescent="0.25">
      <c r="M2491" s="79"/>
      <c r="N2491" s="79"/>
      <c r="O2491" s="79"/>
      <c r="P2491" s="79"/>
      <c r="Q2491" s="79"/>
      <c r="R2491" s="79"/>
      <c r="S2491" s="79"/>
      <c r="T2491" s="79"/>
      <c r="U2491" s="79"/>
      <c r="V2491" s="79"/>
      <c r="W2491" s="79"/>
      <c r="X2491" s="79"/>
      <c r="Y2491" s="79"/>
      <c r="Z2491" s="79"/>
      <c r="AA2491" s="79"/>
      <c r="AB2491" s="79"/>
      <c r="AC2491" s="79"/>
      <c r="AD2491" s="79"/>
      <c r="AE2491" s="79"/>
      <c r="AF2491" s="79"/>
      <c r="AG2491" s="79"/>
      <c r="AH2491" s="79"/>
      <c r="AI2491" s="79"/>
      <c r="AJ2491" s="79"/>
      <c r="AK2491" s="79"/>
      <c r="AL2491" s="79"/>
      <c r="AM2491" s="79"/>
      <c r="AN2491" s="79"/>
      <c r="AO2491" s="79"/>
      <c r="AP2491" s="79"/>
      <c r="AQ2491" s="79"/>
    </row>
    <row r="2492" spans="13:43" x14ac:dyDescent="0.25">
      <c r="M2492" s="79"/>
      <c r="N2492" s="79"/>
      <c r="O2492" s="79"/>
      <c r="P2492" s="79"/>
      <c r="Q2492" s="79"/>
      <c r="R2492" s="79"/>
      <c r="S2492" s="79"/>
      <c r="T2492" s="79"/>
      <c r="U2492" s="79"/>
      <c r="V2492" s="79"/>
      <c r="W2492" s="79"/>
      <c r="X2492" s="79"/>
      <c r="Y2492" s="79"/>
      <c r="Z2492" s="79"/>
      <c r="AA2492" s="79"/>
      <c r="AB2492" s="79"/>
      <c r="AC2492" s="79"/>
      <c r="AD2492" s="79"/>
      <c r="AE2492" s="79"/>
      <c r="AF2492" s="79"/>
      <c r="AG2492" s="79"/>
      <c r="AH2492" s="79"/>
      <c r="AI2492" s="79"/>
      <c r="AJ2492" s="79"/>
      <c r="AK2492" s="79"/>
      <c r="AL2492" s="79"/>
      <c r="AM2492" s="79"/>
      <c r="AN2492" s="79"/>
      <c r="AO2492" s="79"/>
      <c r="AP2492" s="79"/>
      <c r="AQ2492" s="79"/>
    </row>
    <row r="2493" spans="13:43" x14ac:dyDescent="0.25">
      <c r="M2493" s="79"/>
      <c r="N2493" s="79"/>
      <c r="O2493" s="79"/>
      <c r="P2493" s="79"/>
      <c r="Q2493" s="79"/>
      <c r="R2493" s="79"/>
      <c r="S2493" s="79"/>
      <c r="T2493" s="79"/>
      <c r="U2493" s="79"/>
      <c r="V2493" s="79"/>
      <c r="W2493" s="79"/>
      <c r="X2493" s="79"/>
      <c r="Y2493" s="79"/>
      <c r="Z2493" s="79"/>
      <c r="AA2493" s="79"/>
      <c r="AB2493" s="79"/>
      <c r="AC2493" s="79"/>
      <c r="AD2493" s="79"/>
      <c r="AE2493" s="79"/>
      <c r="AF2493" s="79"/>
      <c r="AG2493" s="79"/>
      <c r="AH2493" s="79"/>
      <c r="AI2493" s="79"/>
      <c r="AJ2493" s="79"/>
      <c r="AK2493" s="79"/>
      <c r="AL2493" s="79"/>
      <c r="AM2493" s="79"/>
      <c r="AN2493" s="79"/>
      <c r="AO2493" s="79"/>
      <c r="AP2493" s="79"/>
      <c r="AQ2493" s="79"/>
    </row>
    <row r="2494" spans="13:43" x14ac:dyDescent="0.25">
      <c r="M2494" s="79"/>
      <c r="N2494" s="79"/>
      <c r="O2494" s="79"/>
      <c r="P2494" s="79"/>
      <c r="Q2494" s="79"/>
      <c r="R2494" s="79"/>
      <c r="S2494" s="79"/>
      <c r="T2494" s="79"/>
      <c r="U2494" s="79"/>
      <c r="V2494" s="79"/>
      <c r="W2494" s="79"/>
      <c r="X2494" s="79"/>
      <c r="Y2494" s="79"/>
      <c r="Z2494" s="79"/>
      <c r="AA2494" s="79"/>
      <c r="AB2494" s="79"/>
      <c r="AC2494" s="79"/>
      <c r="AD2494" s="79"/>
      <c r="AE2494" s="79"/>
      <c r="AF2494" s="79"/>
      <c r="AG2494" s="79"/>
      <c r="AH2494" s="79"/>
      <c r="AI2494" s="79"/>
      <c r="AJ2494" s="79"/>
      <c r="AK2494" s="79"/>
      <c r="AL2494" s="79"/>
      <c r="AM2494" s="79"/>
      <c r="AN2494" s="79"/>
      <c r="AO2494" s="79"/>
      <c r="AP2494" s="79"/>
      <c r="AQ2494" s="79"/>
    </row>
    <row r="2495" spans="13:43" x14ac:dyDescent="0.25">
      <c r="M2495" s="79"/>
      <c r="N2495" s="79"/>
      <c r="O2495" s="79"/>
      <c r="P2495" s="79"/>
      <c r="Q2495" s="79"/>
      <c r="R2495" s="79"/>
      <c r="S2495" s="79"/>
      <c r="T2495" s="79"/>
      <c r="U2495" s="79"/>
      <c r="V2495" s="79"/>
      <c r="W2495" s="79"/>
      <c r="X2495" s="79"/>
      <c r="Y2495" s="79"/>
      <c r="Z2495" s="79"/>
      <c r="AA2495" s="79"/>
      <c r="AB2495" s="79"/>
      <c r="AC2495" s="79"/>
      <c r="AD2495" s="79"/>
      <c r="AE2495" s="79"/>
      <c r="AF2495" s="79"/>
      <c r="AG2495" s="79"/>
      <c r="AH2495" s="79"/>
      <c r="AI2495" s="79"/>
      <c r="AJ2495" s="79"/>
      <c r="AK2495" s="79"/>
      <c r="AL2495" s="79"/>
      <c r="AM2495" s="79"/>
      <c r="AN2495" s="79"/>
      <c r="AO2495" s="79"/>
      <c r="AP2495" s="79"/>
      <c r="AQ2495" s="79"/>
    </row>
    <row r="2496" spans="13:43" x14ac:dyDescent="0.25">
      <c r="M2496" s="79"/>
      <c r="N2496" s="79"/>
      <c r="O2496" s="79"/>
      <c r="P2496" s="79"/>
      <c r="Q2496" s="79"/>
      <c r="R2496" s="79"/>
      <c r="S2496" s="79"/>
      <c r="T2496" s="79"/>
      <c r="U2496" s="79"/>
      <c r="V2496" s="79"/>
      <c r="W2496" s="79"/>
      <c r="X2496" s="79"/>
      <c r="Y2496" s="79"/>
      <c r="Z2496" s="79"/>
      <c r="AA2496" s="79"/>
      <c r="AB2496" s="79"/>
      <c r="AC2496" s="79"/>
      <c r="AD2496" s="79"/>
      <c r="AE2496" s="79"/>
      <c r="AF2496" s="79"/>
      <c r="AG2496" s="79"/>
      <c r="AH2496" s="79"/>
      <c r="AI2496" s="79"/>
      <c r="AJ2496" s="79"/>
      <c r="AK2496" s="79"/>
      <c r="AL2496" s="79"/>
      <c r="AM2496" s="79"/>
      <c r="AN2496" s="79"/>
      <c r="AO2496" s="79"/>
      <c r="AP2496" s="79"/>
      <c r="AQ2496" s="79"/>
    </row>
    <row r="2497" spans="13:43" x14ac:dyDescent="0.25">
      <c r="M2497" s="79"/>
      <c r="N2497" s="79"/>
      <c r="O2497" s="79"/>
      <c r="P2497" s="79"/>
      <c r="Q2497" s="79"/>
      <c r="R2497" s="79"/>
      <c r="S2497" s="79"/>
      <c r="T2497" s="79"/>
      <c r="U2497" s="79"/>
      <c r="V2497" s="79"/>
      <c r="W2497" s="79"/>
      <c r="X2497" s="79"/>
      <c r="Y2497" s="79"/>
      <c r="Z2497" s="79"/>
      <c r="AA2497" s="79"/>
      <c r="AB2497" s="79"/>
      <c r="AC2497" s="79"/>
      <c r="AD2497" s="79"/>
      <c r="AE2497" s="79"/>
      <c r="AF2497" s="79"/>
      <c r="AG2497" s="79"/>
      <c r="AH2497" s="79"/>
      <c r="AI2497" s="79"/>
      <c r="AJ2497" s="79"/>
      <c r="AK2497" s="79"/>
      <c r="AL2497" s="79"/>
      <c r="AM2497" s="79"/>
      <c r="AN2497" s="79"/>
      <c r="AO2497" s="79"/>
      <c r="AP2497" s="79"/>
      <c r="AQ2497" s="79"/>
    </row>
    <row r="2498" spans="13:43" x14ac:dyDescent="0.25">
      <c r="M2498" s="79"/>
      <c r="N2498" s="79"/>
      <c r="O2498" s="79"/>
      <c r="P2498" s="79"/>
      <c r="Q2498" s="79"/>
      <c r="R2498" s="79"/>
      <c r="S2498" s="79"/>
      <c r="T2498" s="79"/>
      <c r="U2498" s="79"/>
      <c r="V2498" s="79"/>
      <c r="W2498" s="79"/>
      <c r="X2498" s="79"/>
      <c r="Y2498" s="79"/>
      <c r="Z2498" s="79"/>
      <c r="AA2498" s="79"/>
      <c r="AB2498" s="79"/>
      <c r="AC2498" s="79"/>
      <c r="AD2498" s="79"/>
      <c r="AE2498" s="79"/>
      <c r="AF2498" s="79"/>
      <c r="AG2498" s="79"/>
      <c r="AH2498" s="79"/>
      <c r="AI2498" s="79"/>
      <c r="AJ2498" s="79"/>
      <c r="AK2498" s="79"/>
      <c r="AL2498" s="79"/>
      <c r="AM2498" s="79"/>
      <c r="AN2498" s="79"/>
      <c r="AO2498" s="79"/>
      <c r="AP2498" s="79"/>
      <c r="AQ2498" s="79"/>
    </row>
    <row r="2499" spans="13:43" x14ac:dyDescent="0.25">
      <c r="M2499" s="79"/>
      <c r="N2499" s="79"/>
      <c r="O2499" s="79"/>
      <c r="P2499" s="79"/>
      <c r="Q2499" s="79"/>
      <c r="R2499" s="79"/>
      <c r="S2499" s="79"/>
      <c r="T2499" s="79"/>
      <c r="U2499" s="79"/>
      <c r="V2499" s="79"/>
      <c r="W2499" s="79"/>
      <c r="X2499" s="79"/>
      <c r="Y2499" s="79"/>
      <c r="Z2499" s="79"/>
      <c r="AA2499" s="79"/>
      <c r="AB2499" s="79"/>
      <c r="AC2499" s="79"/>
      <c r="AD2499" s="79"/>
      <c r="AE2499" s="79"/>
      <c r="AF2499" s="79"/>
      <c r="AG2499" s="79"/>
      <c r="AH2499" s="79"/>
      <c r="AI2499" s="79"/>
      <c r="AJ2499" s="79"/>
      <c r="AK2499" s="79"/>
      <c r="AL2499" s="79"/>
      <c r="AM2499" s="79"/>
      <c r="AN2499" s="79"/>
      <c r="AO2499" s="79"/>
      <c r="AP2499" s="79"/>
      <c r="AQ2499" s="79"/>
    </row>
    <row r="2500" spans="13:43" x14ac:dyDescent="0.25"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9"/>
      <c r="AA2500" s="79"/>
      <c r="AB2500" s="79"/>
      <c r="AC2500" s="79"/>
      <c r="AD2500" s="79"/>
      <c r="AE2500" s="79"/>
      <c r="AF2500" s="79"/>
      <c r="AG2500" s="79"/>
      <c r="AH2500" s="79"/>
      <c r="AI2500" s="79"/>
      <c r="AJ2500" s="79"/>
      <c r="AK2500" s="79"/>
      <c r="AL2500" s="79"/>
      <c r="AM2500" s="79"/>
      <c r="AN2500" s="79"/>
      <c r="AO2500" s="79"/>
      <c r="AP2500" s="79"/>
      <c r="AQ2500" s="79"/>
    </row>
    <row r="2501" spans="13:43" x14ac:dyDescent="0.25">
      <c r="M2501" s="79"/>
      <c r="N2501" s="79"/>
      <c r="O2501" s="79"/>
      <c r="P2501" s="79"/>
      <c r="Q2501" s="79"/>
      <c r="R2501" s="79"/>
      <c r="S2501" s="79"/>
      <c r="T2501" s="79"/>
      <c r="U2501" s="79"/>
      <c r="V2501" s="79"/>
      <c r="W2501" s="79"/>
      <c r="X2501" s="79"/>
      <c r="Y2501" s="79"/>
      <c r="Z2501" s="79"/>
      <c r="AA2501" s="79"/>
      <c r="AB2501" s="79"/>
      <c r="AC2501" s="79"/>
      <c r="AD2501" s="79"/>
      <c r="AE2501" s="79"/>
      <c r="AF2501" s="79"/>
      <c r="AG2501" s="79"/>
      <c r="AH2501" s="79"/>
      <c r="AI2501" s="79"/>
      <c r="AJ2501" s="79"/>
      <c r="AK2501" s="79"/>
      <c r="AL2501" s="79"/>
      <c r="AM2501" s="79"/>
      <c r="AN2501" s="79"/>
      <c r="AO2501" s="79"/>
      <c r="AP2501" s="79"/>
      <c r="AQ2501" s="79"/>
    </row>
    <row r="2502" spans="13:43" x14ac:dyDescent="0.25">
      <c r="M2502" s="79"/>
      <c r="N2502" s="79"/>
      <c r="O2502" s="79"/>
      <c r="P2502" s="79"/>
      <c r="Q2502" s="79"/>
      <c r="R2502" s="79"/>
      <c r="S2502" s="79"/>
      <c r="T2502" s="79"/>
      <c r="U2502" s="79"/>
      <c r="V2502" s="79"/>
      <c r="W2502" s="79"/>
      <c r="X2502" s="79"/>
      <c r="Y2502" s="79"/>
      <c r="Z2502" s="79"/>
      <c r="AA2502" s="79"/>
      <c r="AB2502" s="79"/>
      <c r="AC2502" s="79"/>
      <c r="AD2502" s="79"/>
      <c r="AE2502" s="79"/>
      <c r="AF2502" s="79"/>
      <c r="AG2502" s="79"/>
      <c r="AH2502" s="79"/>
      <c r="AI2502" s="79"/>
      <c r="AJ2502" s="79"/>
      <c r="AK2502" s="79"/>
      <c r="AL2502" s="79"/>
      <c r="AM2502" s="79"/>
      <c r="AN2502" s="79"/>
      <c r="AO2502" s="79"/>
      <c r="AP2502" s="79"/>
      <c r="AQ2502" s="79"/>
    </row>
    <row r="2503" spans="13:43" x14ac:dyDescent="0.25">
      <c r="M2503" s="79"/>
      <c r="N2503" s="79"/>
      <c r="O2503" s="79"/>
      <c r="P2503" s="79"/>
      <c r="Q2503" s="79"/>
      <c r="R2503" s="79"/>
      <c r="S2503" s="79"/>
      <c r="T2503" s="79"/>
      <c r="U2503" s="79"/>
      <c r="V2503" s="79"/>
      <c r="W2503" s="79"/>
      <c r="X2503" s="79"/>
      <c r="Y2503" s="79"/>
      <c r="Z2503" s="79"/>
      <c r="AA2503" s="79"/>
      <c r="AB2503" s="79"/>
      <c r="AC2503" s="79"/>
      <c r="AD2503" s="79"/>
      <c r="AE2503" s="79"/>
      <c r="AF2503" s="79"/>
      <c r="AG2503" s="79"/>
      <c r="AH2503" s="79"/>
      <c r="AI2503" s="79"/>
      <c r="AJ2503" s="79"/>
      <c r="AK2503" s="79"/>
      <c r="AL2503" s="79"/>
      <c r="AM2503" s="79"/>
      <c r="AN2503" s="79"/>
      <c r="AO2503" s="79"/>
      <c r="AP2503" s="79"/>
      <c r="AQ2503" s="79"/>
    </row>
    <row r="2504" spans="13:43" x14ac:dyDescent="0.25">
      <c r="M2504" s="79"/>
      <c r="N2504" s="79"/>
      <c r="O2504" s="79"/>
      <c r="P2504" s="79"/>
      <c r="Q2504" s="79"/>
      <c r="R2504" s="79"/>
      <c r="S2504" s="79"/>
      <c r="T2504" s="79"/>
      <c r="U2504" s="79"/>
      <c r="V2504" s="79"/>
      <c r="W2504" s="79"/>
      <c r="X2504" s="79"/>
      <c r="Y2504" s="79"/>
      <c r="Z2504" s="79"/>
      <c r="AA2504" s="79"/>
      <c r="AB2504" s="79"/>
      <c r="AC2504" s="79"/>
      <c r="AD2504" s="79"/>
      <c r="AE2504" s="79"/>
      <c r="AF2504" s="79"/>
      <c r="AG2504" s="79"/>
      <c r="AH2504" s="79"/>
      <c r="AI2504" s="79"/>
      <c r="AJ2504" s="79"/>
      <c r="AK2504" s="79"/>
      <c r="AL2504" s="79"/>
      <c r="AM2504" s="79"/>
      <c r="AN2504" s="79"/>
      <c r="AO2504" s="79"/>
      <c r="AP2504" s="79"/>
      <c r="AQ2504" s="79"/>
    </row>
    <row r="2505" spans="13:43" x14ac:dyDescent="0.25">
      <c r="M2505" s="79"/>
      <c r="N2505" s="79"/>
      <c r="O2505" s="79"/>
      <c r="P2505" s="79"/>
      <c r="Q2505" s="79"/>
      <c r="R2505" s="79"/>
      <c r="S2505" s="79"/>
      <c r="T2505" s="79"/>
      <c r="U2505" s="79"/>
      <c r="V2505" s="79"/>
      <c r="W2505" s="79"/>
      <c r="X2505" s="79"/>
      <c r="Y2505" s="79"/>
      <c r="Z2505" s="79"/>
      <c r="AA2505" s="79"/>
      <c r="AB2505" s="79"/>
      <c r="AC2505" s="79"/>
      <c r="AD2505" s="79"/>
      <c r="AE2505" s="79"/>
      <c r="AF2505" s="79"/>
      <c r="AG2505" s="79"/>
      <c r="AH2505" s="79"/>
      <c r="AI2505" s="79"/>
      <c r="AJ2505" s="79"/>
      <c r="AK2505" s="79"/>
      <c r="AL2505" s="79"/>
      <c r="AM2505" s="79"/>
      <c r="AN2505" s="79"/>
      <c r="AO2505" s="79"/>
      <c r="AP2505" s="79"/>
      <c r="AQ2505" s="79"/>
    </row>
    <row r="2506" spans="13:43" x14ac:dyDescent="0.25">
      <c r="M2506" s="79"/>
      <c r="N2506" s="79"/>
      <c r="O2506" s="79"/>
      <c r="P2506" s="79"/>
      <c r="Q2506" s="79"/>
      <c r="R2506" s="79"/>
      <c r="S2506" s="79"/>
      <c r="T2506" s="79"/>
      <c r="U2506" s="79"/>
      <c r="V2506" s="79"/>
      <c r="W2506" s="79"/>
      <c r="X2506" s="79"/>
      <c r="Y2506" s="79"/>
      <c r="Z2506" s="79"/>
      <c r="AA2506" s="79"/>
      <c r="AB2506" s="79"/>
      <c r="AC2506" s="79"/>
      <c r="AD2506" s="79"/>
      <c r="AE2506" s="79"/>
      <c r="AF2506" s="79"/>
      <c r="AG2506" s="79"/>
      <c r="AH2506" s="79"/>
      <c r="AI2506" s="79"/>
      <c r="AJ2506" s="79"/>
      <c r="AK2506" s="79"/>
      <c r="AL2506" s="79"/>
      <c r="AM2506" s="79"/>
      <c r="AN2506" s="79"/>
      <c r="AO2506" s="79"/>
      <c r="AP2506" s="79"/>
      <c r="AQ2506" s="79"/>
    </row>
    <row r="2507" spans="13:43" x14ac:dyDescent="0.25">
      <c r="M2507" s="79"/>
      <c r="N2507" s="79"/>
      <c r="O2507" s="79"/>
      <c r="P2507" s="79"/>
      <c r="Q2507" s="79"/>
      <c r="R2507" s="79"/>
      <c r="S2507" s="79"/>
      <c r="T2507" s="79"/>
      <c r="U2507" s="79"/>
      <c r="V2507" s="79"/>
      <c r="W2507" s="79"/>
      <c r="X2507" s="79"/>
      <c r="Y2507" s="79"/>
      <c r="Z2507" s="79"/>
      <c r="AA2507" s="79"/>
      <c r="AB2507" s="79"/>
      <c r="AC2507" s="79"/>
      <c r="AD2507" s="79"/>
      <c r="AE2507" s="79"/>
      <c r="AF2507" s="79"/>
      <c r="AG2507" s="79"/>
      <c r="AH2507" s="79"/>
      <c r="AI2507" s="79"/>
      <c r="AJ2507" s="79"/>
      <c r="AK2507" s="79"/>
      <c r="AL2507" s="79"/>
      <c r="AM2507" s="79"/>
      <c r="AN2507" s="79"/>
      <c r="AO2507" s="79"/>
      <c r="AP2507" s="79"/>
      <c r="AQ2507" s="79"/>
    </row>
    <row r="2508" spans="13:43" x14ac:dyDescent="0.25">
      <c r="M2508" s="79"/>
      <c r="N2508" s="79"/>
      <c r="O2508" s="79"/>
      <c r="P2508" s="79"/>
      <c r="Q2508" s="79"/>
      <c r="R2508" s="79"/>
      <c r="S2508" s="79"/>
      <c r="T2508" s="79"/>
      <c r="U2508" s="79"/>
      <c r="V2508" s="79"/>
      <c r="W2508" s="79"/>
      <c r="X2508" s="79"/>
      <c r="Y2508" s="79"/>
      <c r="Z2508" s="79"/>
      <c r="AA2508" s="79"/>
      <c r="AB2508" s="79"/>
      <c r="AC2508" s="79"/>
      <c r="AD2508" s="79"/>
      <c r="AE2508" s="79"/>
      <c r="AF2508" s="79"/>
      <c r="AG2508" s="79"/>
      <c r="AH2508" s="79"/>
      <c r="AI2508" s="79"/>
      <c r="AJ2508" s="79"/>
      <c r="AK2508" s="79"/>
      <c r="AL2508" s="79"/>
      <c r="AM2508" s="79"/>
      <c r="AN2508" s="79"/>
      <c r="AO2508" s="79"/>
      <c r="AP2508" s="79"/>
      <c r="AQ2508" s="79"/>
    </row>
    <row r="2509" spans="13:43" x14ac:dyDescent="0.25">
      <c r="M2509" s="79"/>
      <c r="N2509" s="79"/>
      <c r="O2509" s="79"/>
      <c r="P2509" s="79"/>
      <c r="Q2509" s="79"/>
      <c r="R2509" s="79"/>
      <c r="S2509" s="79"/>
      <c r="T2509" s="79"/>
      <c r="U2509" s="79"/>
      <c r="V2509" s="79"/>
      <c r="W2509" s="79"/>
      <c r="X2509" s="79"/>
      <c r="Y2509" s="79"/>
      <c r="Z2509" s="79"/>
      <c r="AA2509" s="79"/>
      <c r="AB2509" s="79"/>
      <c r="AC2509" s="79"/>
      <c r="AD2509" s="79"/>
      <c r="AE2509" s="79"/>
      <c r="AF2509" s="79"/>
      <c r="AG2509" s="79"/>
      <c r="AH2509" s="79"/>
      <c r="AI2509" s="79"/>
      <c r="AJ2509" s="79"/>
      <c r="AK2509" s="79"/>
      <c r="AL2509" s="79"/>
      <c r="AM2509" s="79"/>
      <c r="AN2509" s="79"/>
      <c r="AO2509" s="79"/>
      <c r="AP2509" s="79"/>
      <c r="AQ2509" s="79"/>
    </row>
    <row r="2510" spans="13:43" x14ac:dyDescent="0.25">
      <c r="M2510" s="79"/>
      <c r="N2510" s="79"/>
      <c r="O2510" s="79"/>
      <c r="P2510" s="79"/>
      <c r="Q2510" s="79"/>
      <c r="R2510" s="79"/>
      <c r="S2510" s="79"/>
      <c r="T2510" s="79"/>
      <c r="U2510" s="79"/>
      <c r="V2510" s="79"/>
      <c r="W2510" s="79"/>
      <c r="X2510" s="79"/>
      <c r="Y2510" s="79"/>
      <c r="Z2510" s="79"/>
      <c r="AA2510" s="79"/>
      <c r="AB2510" s="79"/>
      <c r="AC2510" s="79"/>
      <c r="AD2510" s="79"/>
      <c r="AE2510" s="79"/>
      <c r="AF2510" s="79"/>
      <c r="AG2510" s="79"/>
      <c r="AH2510" s="79"/>
      <c r="AI2510" s="79"/>
      <c r="AJ2510" s="79"/>
      <c r="AK2510" s="79"/>
      <c r="AL2510" s="79"/>
      <c r="AM2510" s="79"/>
      <c r="AN2510" s="79"/>
      <c r="AO2510" s="79"/>
      <c r="AP2510" s="79"/>
      <c r="AQ2510" s="79"/>
    </row>
    <row r="2511" spans="13:43" x14ac:dyDescent="0.25">
      <c r="M2511" s="79"/>
      <c r="N2511" s="79"/>
      <c r="O2511" s="79"/>
      <c r="P2511" s="79"/>
      <c r="Q2511" s="79"/>
      <c r="R2511" s="79"/>
      <c r="S2511" s="79"/>
      <c r="T2511" s="79"/>
      <c r="U2511" s="79"/>
      <c r="V2511" s="79"/>
      <c r="W2511" s="79"/>
      <c r="X2511" s="79"/>
      <c r="Y2511" s="79"/>
      <c r="Z2511" s="79"/>
      <c r="AA2511" s="79"/>
      <c r="AB2511" s="79"/>
      <c r="AC2511" s="79"/>
      <c r="AD2511" s="79"/>
      <c r="AE2511" s="79"/>
      <c r="AF2511" s="79"/>
      <c r="AG2511" s="79"/>
      <c r="AH2511" s="79"/>
      <c r="AI2511" s="79"/>
      <c r="AJ2511" s="79"/>
      <c r="AK2511" s="79"/>
      <c r="AL2511" s="79"/>
      <c r="AM2511" s="79"/>
      <c r="AN2511" s="79"/>
      <c r="AO2511" s="79"/>
      <c r="AP2511" s="79"/>
      <c r="AQ2511" s="79"/>
    </row>
    <row r="2512" spans="13:43" x14ac:dyDescent="0.25">
      <c r="M2512" s="79"/>
      <c r="N2512" s="79"/>
      <c r="O2512" s="79"/>
      <c r="P2512" s="79"/>
      <c r="Q2512" s="79"/>
      <c r="R2512" s="79"/>
      <c r="S2512" s="79"/>
      <c r="T2512" s="79"/>
      <c r="U2512" s="79"/>
      <c r="V2512" s="79"/>
      <c r="W2512" s="79"/>
      <c r="X2512" s="79"/>
      <c r="Y2512" s="79"/>
      <c r="Z2512" s="79"/>
      <c r="AA2512" s="79"/>
      <c r="AB2512" s="79"/>
      <c r="AC2512" s="79"/>
      <c r="AD2512" s="79"/>
      <c r="AE2512" s="79"/>
      <c r="AF2512" s="79"/>
      <c r="AG2512" s="79"/>
      <c r="AH2512" s="79"/>
      <c r="AI2512" s="79"/>
      <c r="AJ2512" s="79"/>
      <c r="AK2512" s="79"/>
      <c r="AL2512" s="79"/>
      <c r="AM2512" s="79"/>
      <c r="AN2512" s="79"/>
      <c r="AO2512" s="79"/>
      <c r="AP2512" s="79"/>
      <c r="AQ2512" s="79"/>
    </row>
    <row r="2513" spans="13:43" x14ac:dyDescent="0.25">
      <c r="M2513" s="79"/>
      <c r="N2513" s="79"/>
      <c r="O2513" s="79"/>
      <c r="P2513" s="79"/>
      <c r="Q2513" s="79"/>
      <c r="R2513" s="79"/>
      <c r="S2513" s="79"/>
      <c r="T2513" s="79"/>
      <c r="U2513" s="79"/>
      <c r="V2513" s="79"/>
      <c r="W2513" s="79"/>
      <c r="X2513" s="79"/>
      <c r="Y2513" s="79"/>
      <c r="Z2513" s="79"/>
      <c r="AA2513" s="79"/>
      <c r="AB2513" s="79"/>
      <c r="AC2513" s="79"/>
      <c r="AD2513" s="79"/>
      <c r="AE2513" s="79"/>
      <c r="AF2513" s="79"/>
      <c r="AG2513" s="79"/>
      <c r="AH2513" s="79"/>
      <c r="AI2513" s="79"/>
      <c r="AJ2513" s="79"/>
      <c r="AK2513" s="79"/>
      <c r="AL2513" s="79"/>
      <c r="AM2513" s="79"/>
      <c r="AN2513" s="79"/>
      <c r="AO2513" s="79"/>
      <c r="AP2513" s="79"/>
      <c r="AQ2513" s="79"/>
    </row>
    <row r="2514" spans="13:43" x14ac:dyDescent="0.25">
      <c r="M2514" s="79"/>
      <c r="N2514" s="79"/>
      <c r="O2514" s="79"/>
      <c r="P2514" s="79"/>
      <c r="Q2514" s="79"/>
      <c r="R2514" s="79"/>
      <c r="S2514" s="79"/>
      <c r="T2514" s="79"/>
      <c r="U2514" s="79"/>
      <c r="V2514" s="79"/>
      <c r="W2514" s="79"/>
      <c r="X2514" s="79"/>
      <c r="Y2514" s="79"/>
      <c r="Z2514" s="79"/>
      <c r="AA2514" s="79"/>
      <c r="AB2514" s="79"/>
      <c r="AC2514" s="79"/>
      <c r="AD2514" s="79"/>
      <c r="AE2514" s="79"/>
      <c r="AF2514" s="79"/>
      <c r="AG2514" s="79"/>
      <c r="AH2514" s="79"/>
      <c r="AI2514" s="79"/>
      <c r="AJ2514" s="79"/>
      <c r="AK2514" s="79"/>
      <c r="AL2514" s="79"/>
      <c r="AM2514" s="79"/>
      <c r="AN2514" s="79"/>
      <c r="AO2514" s="79"/>
      <c r="AP2514" s="79"/>
      <c r="AQ2514" s="79"/>
    </row>
    <row r="2515" spans="13:43" x14ac:dyDescent="0.25">
      <c r="M2515" s="79"/>
      <c r="N2515" s="79"/>
      <c r="O2515" s="79"/>
      <c r="P2515" s="79"/>
      <c r="Q2515" s="79"/>
      <c r="R2515" s="79"/>
      <c r="S2515" s="79"/>
      <c r="T2515" s="79"/>
      <c r="U2515" s="79"/>
      <c r="V2515" s="79"/>
      <c r="W2515" s="79"/>
      <c r="X2515" s="79"/>
      <c r="Y2515" s="79"/>
      <c r="Z2515" s="79"/>
      <c r="AA2515" s="79"/>
      <c r="AB2515" s="79"/>
      <c r="AC2515" s="79"/>
      <c r="AD2515" s="79"/>
      <c r="AE2515" s="79"/>
      <c r="AF2515" s="79"/>
      <c r="AG2515" s="79"/>
      <c r="AH2515" s="79"/>
      <c r="AI2515" s="79"/>
      <c r="AJ2515" s="79"/>
      <c r="AK2515" s="79"/>
      <c r="AL2515" s="79"/>
      <c r="AM2515" s="79"/>
      <c r="AN2515" s="79"/>
      <c r="AO2515" s="79"/>
      <c r="AP2515" s="79"/>
      <c r="AQ2515" s="79"/>
    </row>
    <row r="2516" spans="13:43" x14ac:dyDescent="0.25">
      <c r="M2516" s="79"/>
      <c r="N2516" s="79"/>
      <c r="O2516" s="79"/>
      <c r="P2516" s="79"/>
      <c r="Q2516" s="79"/>
      <c r="R2516" s="79"/>
      <c r="S2516" s="79"/>
      <c r="T2516" s="79"/>
      <c r="U2516" s="79"/>
      <c r="V2516" s="79"/>
      <c r="W2516" s="79"/>
      <c r="X2516" s="79"/>
      <c r="Y2516" s="79"/>
      <c r="Z2516" s="79"/>
      <c r="AA2516" s="79"/>
      <c r="AB2516" s="79"/>
      <c r="AC2516" s="79"/>
      <c r="AD2516" s="79"/>
      <c r="AE2516" s="79"/>
      <c r="AF2516" s="79"/>
      <c r="AG2516" s="79"/>
      <c r="AH2516" s="79"/>
      <c r="AI2516" s="79"/>
      <c r="AJ2516" s="79"/>
      <c r="AK2516" s="79"/>
      <c r="AL2516" s="79"/>
      <c r="AM2516" s="79"/>
      <c r="AN2516" s="79"/>
      <c r="AO2516" s="79"/>
      <c r="AP2516" s="79"/>
      <c r="AQ2516" s="79"/>
    </row>
    <row r="2517" spans="13:43" x14ac:dyDescent="0.25">
      <c r="M2517" s="79"/>
      <c r="N2517" s="79"/>
      <c r="O2517" s="79"/>
      <c r="P2517" s="79"/>
      <c r="Q2517" s="79"/>
      <c r="R2517" s="79"/>
      <c r="S2517" s="79"/>
      <c r="T2517" s="79"/>
      <c r="U2517" s="79"/>
      <c r="V2517" s="79"/>
      <c r="W2517" s="79"/>
      <c r="X2517" s="79"/>
      <c r="Y2517" s="79"/>
      <c r="Z2517" s="79"/>
      <c r="AA2517" s="79"/>
      <c r="AB2517" s="79"/>
      <c r="AC2517" s="79"/>
      <c r="AD2517" s="79"/>
      <c r="AE2517" s="79"/>
      <c r="AF2517" s="79"/>
      <c r="AG2517" s="79"/>
      <c r="AH2517" s="79"/>
      <c r="AI2517" s="79"/>
      <c r="AJ2517" s="79"/>
      <c r="AK2517" s="79"/>
      <c r="AL2517" s="79"/>
      <c r="AM2517" s="79"/>
      <c r="AN2517" s="79"/>
      <c r="AO2517" s="79"/>
      <c r="AP2517" s="79"/>
      <c r="AQ2517" s="79"/>
    </row>
    <row r="2518" spans="13:43" x14ac:dyDescent="0.25">
      <c r="M2518" s="79"/>
      <c r="N2518" s="79"/>
      <c r="O2518" s="79"/>
      <c r="P2518" s="79"/>
      <c r="Q2518" s="79"/>
      <c r="R2518" s="79"/>
      <c r="S2518" s="79"/>
      <c r="T2518" s="79"/>
      <c r="U2518" s="79"/>
      <c r="V2518" s="79"/>
      <c r="W2518" s="79"/>
      <c r="X2518" s="79"/>
      <c r="Y2518" s="79"/>
      <c r="Z2518" s="79"/>
      <c r="AA2518" s="79"/>
      <c r="AB2518" s="79"/>
      <c r="AC2518" s="79"/>
      <c r="AD2518" s="79"/>
      <c r="AE2518" s="79"/>
      <c r="AF2518" s="79"/>
      <c r="AG2518" s="79"/>
      <c r="AH2518" s="79"/>
      <c r="AI2518" s="79"/>
      <c r="AJ2518" s="79"/>
      <c r="AK2518" s="79"/>
      <c r="AL2518" s="79"/>
      <c r="AM2518" s="79"/>
      <c r="AN2518" s="79"/>
      <c r="AO2518" s="79"/>
      <c r="AP2518" s="79"/>
      <c r="AQ2518" s="79"/>
    </row>
    <row r="2519" spans="13:43" x14ac:dyDescent="0.25">
      <c r="M2519" s="79"/>
      <c r="N2519" s="79"/>
      <c r="O2519" s="79"/>
      <c r="P2519" s="79"/>
      <c r="Q2519" s="79"/>
      <c r="R2519" s="79"/>
      <c r="S2519" s="79"/>
      <c r="T2519" s="79"/>
      <c r="U2519" s="79"/>
      <c r="V2519" s="79"/>
      <c r="W2519" s="79"/>
      <c r="X2519" s="79"/>
      <c r="Y2519" s="79"/>
      <c r="Z2519" s="79"/>
      <c r="AA2519" s="79"/>
      <c r="AB2519" s="79"/>
      <c r="AC2519" s="79"/>
      <c r="AD2519" s="79"/>
      <c r="AE2519" s="79"/>
      <c r="AF2519" s="79"/>
      <c r="AG2519" s="79"/>
      <c r="AH2519" s="79"/>
      <c r="AI2519" s="79"/>
      <c r="AJ2519" s="79"/>
      <c r="AK2519" s="79"/>
      <c r="AL2519" s="79"/>
      <c r="AM2519" s="79"/>
      <c r="AN2519" s="79"/>
      <c r="AO2519" s="79"/>
      <c r="AP2519" s="79"/>
      <c r="AQ2519" s="79"/>
    </row>
    <row r="2520" spans="13:43" x14ac:dyDescent="0.25">
      <c r="M2520" s="79"/>
      <c r="N2520" s="79"/>
      <c r="O2520" s="79"/>
      <c r="P2520" s="79"/>
      <c r="Q2520" s="79"/>
      <c r="R2520" s="79"/>
      <c r="S2520" s="79"/>
      <c r="T2520" s="79"/>
      <c r="U2520" s="79"/>
      <c r="V2520" s="79"/>
      <c r="W2520" s="79"/>
      <c r="X2520" s="79"/>
      <c r="Y2520" s="79"/>
      <c r="Z2520" s="79"/>
      <c r="AA2520" s="79"/>
      <c r="AB2520" s="79"/>
      <c r="AC2520" s="79"/>
      <c r="AD2520" s="79"/>
      <c r="AE2520" s="79"/>
      <c r="AF2520" s="79"/>
      <c r="AG2520" s="79"/>
      <c r="AH2520" s="79"/>
      <c r="AI2520" s="79"/>
      <c r="AJ2520" s="79"/>
      <c r="AK2520" s="79"/>
      <c r="AL2520" s="79"/>
      <c r="AM2520" s="79"/>
      <c r="AN2520" s="79"/>
      <c r="AO2520" s="79"/>
      <c r="AP2520" s="79"/>
      <c r="AQ2520" s="79"/>
    </row>
    <row r="2521" spans="13:43" x14ac:dyDescent="0.25">
      <c r="M2521" s="79"/>
      <c r="N2521" s="79"/>
      <c r="O2521" s="79"/>
      <c r="P2521" s="79"/>
      <c r="Q2521" s="79"/>
      <c r="R2521" s="79"/>
      <c r="S2521" s="79"/>
      <c r="T2521" s="79"/>
      <c r="U2521" s="79"/>
      <c r="V2521" s="79"/>
      <c r="W2521" s="79"/>
      <c r="X2521" s="79"/>
      <c r="Y2521" s="79"/>
      <c r="Z2521" s="79"/>
      <c r="AA2521" s="79"/>
      <c r="AB2521" s="79"/>
      <c r="AC2521" s="79"/>
      <c r="AD2521" s="79"/>
      <c r="AE2521" s="79"/>
      <c r="AF2521" s="79"/>
      <c r="AG2521" s="79"/>
      <c r="AH2521" s="79"/>
      <c r="AI2521" s="79"/>
      <c r="AJ2521" s="79"/>
      <c r="AK2521" s="79"/>
      <c r="AL2521" s="79"/>
      <c r="AM2521" s="79"/>
      <c r="AN2521" s="79"/>
      <c r="AO2521" s="79"/>
      <c r="AP2521" s="79"/>
      <c r="AQ2521" s="79"/>
    </row>
    <row r="2522" spans="13:43" x14ac:dyDescent="0.25">
      <c r="M2522" s="79"/>
      <c r="N2522" s="79"/>
      <c r="O2522" s="79"/>
      <c r="P2522" s="79"/>
      <c r="Q2522" s="79"/>
      <c r="R2522" s="79"/>
      <c r="S2522" s="79"/>
      <c r="T2522" s="79"/>
      <c r="U2522" s="79"/>
      <c r="V2522" s="79"/>
      <c r="W2522" s="79"/>
      <c r="X2522" s="79"/>
      <c r="Y2522" s="79"/>
      <c r="Z2522" s="79"/>
      <c r="AA2522" s="79"/>
      <c r="AB2522" s="79"/>
      <c r="AC2522" s="79"/>
      <c r="AD2522" s="79"/>
      <c r="AE2522" s="79"/>
      <c r="AF2522" s="79"/>
      <c r="AG2522" s="79"/>
      <c r="AH2522" s="79"/>
      <c r="AI2522" s="79"/>
      <c r="AJ2522" s="79"/>
      <c r="AK2522" s="79"/>
      <c r="AL2522" s="79"/>
      <c r="AM2522" s="79"/>
      <c r="AN2522" s="79"/>
      <c r="AO2522" s="79"/>
      <c r="AP2522" s="79"/>
      <c r="AQ2522" s="79"/>
    </row>
    <row r="2523" spans="13:43" x14ac:dyDescent="0.25">
      <c r="M2523" s="79"/>
      <c r="N2523" s="79"/>
      <c r="O2523" s="79"/>
      <c r="P2523" s="79"/>
      <c r="Q2523" s="79"/>
      <c r="R2523" s="79"/>
      <c r="S2523" s="79"/>
      <c r="T2523" s="79"/>
      <c r="U2523" s="79"/>
      <c r="V2523" s="79"/>
      <c r="W2523" s="79"/>
      <c r="X2523" s="79"/>
      <c r="Y2523" s="79"/>
      <c r="Z2523" s="79"/>
      <c r="AA2523" s="79"/>
      <c r="AB2523" s="79"/>
      <c r="AC2523" s="79"/>
      <c r="AD2523" s="79"/>
      <c r="AE2523" s="79"/>
      <c r="AF2523" s="79"/>
      <c r="AG2523" s="79"/>
      <c r="AH2523" s="79"/>
      <c r="AI2523" s="79"/>
      <c r="AJ2523" s="79"/>
      <c r="AK2523" s="79"/>
      <c r="AL2523" s="79"/>
      <c r="AM2523" s="79"/>
      <c r="AN2523" s="79"/>
      <c r="AO2523" s="79"/>
      <c r="AP2523" s="79"/>
      <c r="AQ2523" s="79"/>
    </row>
    <row r="2524" spans="13:43" x14ac:dyDescent="0.25">
      <c r="M2524" s="79"/>
      <c r="N2524" s="79"/>
      <c r="O2524" s="79"/>
      <c r="P2524" s="79"/>
      <c r="Q2524" s="79"/>
      <c r="R2524" s="79"/>
      <c r="S2524" s="79"/>
      <c r="T2524" s="79"/>
      <c r="U2524" s="79"/>
      <c r="V2524" s="79"/>
      <c r="W2524" s="79"/>
      <c r="X2524" s="79"/>
      <c r="Y2524" s="79"/>
      <c r="Z2524" s="79"/>
      <c r="AA2524" s="79"/>
      <c r="AB2524" s="79"/>
      <c r="AC2524" s="79"/>
      <c r="AD2524" s="79"/>
      <c r="AE2524" s="79"/>
      <c r="AF2524" s="79"/>
      <c r="AG2524" s="79"/>
      <c r="AH2524" s="79"/>
      <c r="AI2524" s="79"/>
      <c r="AJ2524" s="79"/>
      <c r="AK2524" s="79"/>
      <c r="AL2524" s="79"/>
      <c r="AM2524" s="79"/>
      <c r="AN2524" s="79"/>
      <c r="AO2524" s="79"/>
      <c r="AP2524" s="79"/>
      <c r="AQ2524" s="79"/>
    </row>
    <row r="2525" spans="13:43" x14ac:dyDescent="0.25">
      <c r="M2525" s="79"/>
      <c r="N2525" s="79"/>
      <c r="O2525" s="79"/>
      <c r="P2525" s="79"/>
      <c r="Q2525" s="79"/>
      <c r="R2525" s="79"/>
      <c r="S2525" s="79"/>
      <c r="T2525" s="79"/>
      <c r="U2525" s="79"/>
      <c r="V2525" s="79"/>
      <c r="W2525" s="79"/>
      <c r="X2525" s="79"/>
      <c r="Y2525" s="79"/>
      <c r="Z2525" s="79"/>
      <c r="AA2525" s="79"/>
      <c r="AB2525" s="79"/>
      <c r="AC2525" s="79"/>
      <c r="AD2525" s="79"/>
      <c r="AE2525" s="79"/>
      <c r="AF2525" s="79"/>
      <c r="AG2525" s="79"/>
      <c r="AH2525" s="79"/>
      <c r="AI2525" s="79"/>
      <c r="AJ2525" s="79"/>
      <c r="AK2525" s="79"/>
      <c r="AL2525" s="79"/>
      <c r="AM2525" s="79"/>
      <c r="AN2525" s="79"/>
      <c r="AO2525" s="79"/>
      <c r="AP2525" s="79"/>
      <c r="AQ2525" s="79"/>
    </row>
    <row r="2526" spans="13:43" x14ac:dyDescent="0.25">
      <c r="M2526" s="79"/>
      <c r="N2526" s="79"/>
      <c r="O2526" s="79"/>
      <c r="P2526" s="79"/>
      <c r="Q2526" s="79"/>
      <c r="R2526" s="79"/>
      <c r="S2526" s="79"/>
      <c r="T2526" s="79"/>
      <c r="U2526" s="79"/>
      <c r="V2526" s="79"/>
      <c r="W2526" s="79"/>
      <c r="X2526" s="79"/>
      <c r="Y2526" s="79"/>
      <c r="Z2526" s="79"/>
      <c r="AA2526" s="79"/>
      <c r="AB2526" s="79"/>
      <c r="AC2526" s="79"/>
      <c r="AD2526" s="79"/>
      <c r="AE2526" s="79"/>
      <c r="AF2526" s="79"/>
      <c r="AG2526" s="79"/>
      <c r="AH2526" s="79"/>
      <c r="AI2526" s="79"/>
      <c r="AJ2526" s="79"/>
      <c r="AK2526" s="79"/>
      <c r="AL2526" s="79"/>
      <c r="AM2526" s="79"/>
      <c r="AN2526" s="79"/>
      <c r="AO2526" s="79"/>
      <c r="AP2526" s="79"/>
      <c r="AQ2526" s="79"/>
    </row>
    <row r="2527" spans="13:43" x14ac:dyDescent="0.25">
      <c r="M2527" s="79"/>
      <c r="N2527" s="79"/>
      <c r="O2527" s="79"/>
      <c r="P2527" s="79"/>
      <c r="Q2527" s="79"/>
      <c r="R2527" s="79"/>
      <c r="S2527" s="79"/>
      <c r="T2527" s="79"/>
      <c r="U2527" s="79"/>
      <c r="V2527" s="79"/>
      <c r="W2527" s="79"/>
      <c r="X2527" s="79"/>
      <c r="Y2527" s="79"/>
      <c r="Z2527" s="79"/>
      <c r="AA2527" s="79"/>
      <c r="AB2527" s="79"/>
      <c r="AC2527" s="79"/>
      <c r="AD2527" s="79"/>
      <c r="AE2527" s="79"/>
      <c r="AF2527" s="79"/>
      <c r="AG2527" s="79"/>
      <c r="AH2527" s="79"/>
      <c r="AI2527" s="79"/>
      <c r="AJ2527" s="79"/>
      <c r="AK2527" s="79"/>
      <c r="AL2527" s="79"/>
      <c r="AM2527" s="79"/>
      <c r="AN2527" s="79"/>
      <c r="AO2527" s="79"/>
      <c r="AP2527" s="79"/>
      <c r="AQ2527" s="79"/>
    </row>
    <row r="2528" spans="13:43" x14ac:dyDescent="0.25">
      <c r="M2528" s="79"/>
      <c r="N2528" s="79"/>
      <c r="O2528" s="79"/>
      <c r="P2528" s="79"/>
      <c r="Q2528" s="79"/>
      <c r="R2528" s="79"/>
      <c r="S2528" s="79"/>
      <c r="T2528" s="79"/>
      <c r="U2528" s="79"/>
      <c r="V2528" s="79"/>
      <c r="W2528" s="79"/>
      <c r="X2528" s="79"/>
      <c r="Y2528" s="79"/>
      <c r="Z2528" s="79"/>
      <c r="AA2528" s="79"/>
      <c r="AB2528" s="79"/>
      <c r="AC2528" s="79"/>
      <c r="AD2528" s="79"/>
      <c r="AE2528" s="79"/>
      <c r="AF2528" s="79"/>
      <c r="AG2528" s="79"/>
      <c r="AH2528" s="79"/>
      <c r="AI2528" s="79"/>
      <c r="AJ2528" s="79"/>
      <c r="AK2528" s="79"/>
      <c r="AL2528" s="79"/>
      <c r="AM2528" s="79"/>
      <c r="AN2528" s="79"/>
      <c r="AO2528" s="79"/>
      <c r="AP2528" s="79"/>
      <c r="AQ2528" s="79"/>
    </row>
    <row r="2529" spans="13:43" x14ac:dyDescent="0.25">
      <c r="M2529" s="79"/>
      <c r="N2529" s="79"/>
      <c r="O2529" s="79"/>
      <c r="P2529" s="79"/>
      <c r="Q2529" s="79"/>
      <c r="R2529" s="79"/>
      <c r="S2529" s="79"/>
      <c r="T2529" s="79"/>
      <c r="U2529" s="79"/>
      <c r="V2529" s="79"/>
      <c r="W2529" s="79"/>
      <c r="X2529" s="79"/>
      <c r="Y2529" s="79"/>
      <c r="Z2529" s="79"/>
      <c r="AA2529" s="79"/>
      <c r="AB2529" s="79"/>
      <c r="AC2529" s="79"/>
      <c r="AD2529" s="79"/>
      <c r="AE2529" s="79"/>
      <c r="AF2529" s="79"/>
      <c r="AG2529" s="79"/>
      <c r="AH2529" s="79"/>
      <c r="AI2529" s="79"/>
      <c r="AJ2529" s="79"/>
      <c r="AK2529" s="79"/>
      <c r="AL2529" s="79"/>
      <c r="AM2529" s="79"/>
      <c r="AN2529" s="79"/>
      <c r="AO2529" s="79"/>
      <c r="AP2529" s="79"/>
      <c r="AQ2529" s="79"/>
    </row>
    <row r="2530" spans="13:43" x14ac:dyDescent="0.25">
      <c r="M2530" s="79"/>
      <c r="N2530" s="79"/>
      <c r="O2530" s="79"/>
      <c r="P2530" s="79"/>
      <c r="Q2530" s="79"/>
      <c r="R2530" s="79"/>
      <c r="S2530" s="79"/>
      <c r="T2530" s="79"/>
      <c r="U2530" s="79"/>
      <c r="V2530" s="79"/>
      <c r="W2530" s="79"/>
      <c r="X2530" s="79"/>
      <c r="Y2530" s="79"/>
      <c r="Z2530" s="79"/>
      <c r="AA2530" s="79"/>
      <c r="AB2530" s="79"/>
      <c r="AC2530" s="79"/>
      <c r="AD2530" s="79"/>
      <c r="AE2530" s="79"/>
      <c r="AF2530" s="79"/>
      <c r="AG2530" s="79"/>
      <c r="AH2530" s="79"/>
      <c r="AI2530" s="79"/>
      <c r="AJ2530" s="79"/>
      <c r="AK2530" s="79"/>
      <c r="AL2530" s="79"/>
      <c r="AM2530" s="79"/>
      <c r="AN2530" s="79"/>
      <c r="AO2530" s="79"/>
      <c r="AP2530" s="79"/>
      <c r="AQ2530" s="79"/>
    </row>
    <row r="2531" spans="13:43" x14ac:dyDescent="0.25">
      <c r="M2531" s="79"/>
      <c r="N2531" s="79"/>
      <c r="O2531" s="79"/>
      <c r="P2531" s="79"/>
      <c r="Q2531" s="79"/>
      <c r="R2531" s="79"/>
      <c r="S2531" s="79"/>
      <c r="T2531" s="79"/>
      <c r="U2531" s="79"/>
      <c r="V2531" s="79"/>
      <c r="W2531" s="79"/>
      <c r="X2531" s="79"/>
      <c r="Y2531" s="79"/>
      <c r="Z2531" s="79"/>
      <c r="AA2531" s="79"/>
      <c r="AB2531" s="79"/>
      <c r="AC2531" s="79"/>
      <c r="AD2531" s="79"/>
      <c r="AE2531" s="79"/>
      <c r="AF2531" s="79"/>
      <c r="AG2531" s="79"/>
      <c r="AH2531" s="79"/>
      <c r="AI2531" s="79"/>
      <c r="AJ2531" s="79"/>
      <c r="AK2531" s="79"/>
      <c r="AL2531" s="79"/>
      <c r="AM2531" s="79"/>
      <c r="AN2531" s="79"/>
      <c r="AO2531" s="79"/>
      <c r="AP2531" s="79"/>
      <c r="AQ2531" s="79"/>
    </row>
    <row r="2532" spans="13:43" x14ac:dyDescent="0.25">
      <c r="M2532" s="79"/>
      <c r="N2532" s="79"/>
      <c r="O2532" s="79"/>
      <c r="P2532" s="79"/>
      <c r="Q2532" s="79"/>
      <c r="R2532" s="79"/>
      <c r="S2532" s="79"/>
      <c r="T2532" s="79"/>
      <c r="U2532" s="79"/>
      <c r="V2532" s="79"/>
      <c r="W2532" s="79"/>
      <c r="X2532" s="79"/>
      <c r="Y2532" s="79"/>
      <c r="Z2532" s="79"/>
      <c r="AA2532" s="79"/>
      <c r="AB2532" s="79"/>
      <c r="AC2532" s="79"/>
      <c r="AD2532" s="79"/>
      <c r="AE2532" s="79"/>
      <c r="AF2532" s="79"/>
      <c r="AG2532" s="79"/>
      <c r="AH2532" s="79"/>
      <c r="AI2532" s="79"/>
      <c r="AJ2532" s="79"/>
      <c r="AK2532" s="79"/>
      <c r="AL2532" s="79"/>
      <c r="AM2532" s="79"/>
      <c r="AN2532" s="79"/>
      <c r="AO2532" s="79"/>
      <c r="AP2532" s="79"/>
      <c r="AQ2532" s="79"/>
    </row>
    <row r="2533" spans="13:43" x14ac:dyDescent="0.25">
      <c r="M2533" s="79"/>
      <c r="N2533" s="79"/>
      <c r="O2533" s="79"/>
      <c r="P2533" s="79"/>
      <c r="Q2533" s="79"/>
      <c r="R2533" s="79"/>
      <c r="S2533" s="79"/>
      <c r="T2533" s="79"/>
      <c r="U2533" s="79"/>
      <c r="V2533" s="79"/>
      <c r="W2533" s="79"/>
      <c r="X2533" s="79"/>
      <c r="Y2533" s="79"/>
      <c r="Z2533" s="79"/>
      <c r="AA2533" s="79"/>
      <c r="AB2533" s="79"/>
      <c r="AC2533" s="79"/>
      <c r="AD2533" s="79"/>
      <c r="AE2533" s="79"/>
      <c r="AF2533" s="79"/>
      <c r="AG2533" s="79"/>
      <c r="AH2533" s="79"/>
      <c r="AI2533" s="79"/>
      <c r="AJ2533" s="79"/>
      <c r="AK2533" s="79"/>
      <c r="AL2533" s="79"/>
      <c r="AM2533" s="79"/>
      <c r="AN2533" s="79"/>
      <c r="AO2533" s="79"/>
      <c r="AP2533" s="79"/>
      <c r="AQ2533" s="79"/>
    </row>
    <row r="2534" spans="13:43" x14ac:dyDescent="0.25">
      <c r="M2534" s="79"/>
      <c r="N2534" s="79"/>
      <c r="O2534" s="79"/>
      <c r="P2534" s="79"/>
      <c r="Q2534" s="79"/>
      <c r="R2534" s="79"/>
      <c r="S2534" s="79"/>
      <c r="T2534" s="79"/>
      <c r="U2534" s="79"/>
      <c r="V2534" s="79"/>
      <c r="W2534" s="79"/>
      <c r="X2534" s="79"/>
      <c r="Y2534" s="79"/>
      <c r="Z2534" s="79"/>
      <c r="AA2534" s="79"/>
      <c r="AB2534" s="79"/>
      <c r="AC2534" s="79"/>
      <c r="AD2534" s="79"/>
      <c r="AE2534" s="79"/>
      <c r="AF2534" s="79"/>
      <c r="AG2534" s="79"/>
      <c r="AH2534" s="79"/>
      <c r="AI2534" s="79"/>
      <c r="AJ2534" s="79"/>
      <c r="AK2534" s="79"/>
      <c r="AL2534" s="79"/>
      <c r="AM2534" s="79"/>
      <c r="AN2534" s="79"/>
      <c r="AO2534" s="79"/>
      <c r="AP2534" s="79"/>
      <c r="AQ2534" s="79"/>
    </row>
    <row r="2535" spans="13:43" x14ac:dyDescent="0.25">
      <c r="M2535" s="79"/>
      <c r="N2535" s="79"/>
      <c r="O2535" s="79"/>
      <c r="P2535" s="79"/>
      <c r="Q2535" s="79"/>
      <c r="R2535" s="79"/>
      <c r="S2535" s="79"/>
      <c r="T2535" s="79"/>
      <c r="U2535" s="79"/>
      <c r="V2535" s="79"/>
      <c r="W2535" s="79"/>
      <c r="X2535" s="79"/>
      <c r="Y2535" s="79"/>
      <c r="Z2535" s="79"/>
      <c r="AA2535" s="79"/>
      <c r="AB2535" s="79"/>
      <c r="AC2535" s="79"/>
      <c r="AD2535" s="79"/>
      <c r="AE2535" s="79"/>
      <c r="AF2535" s="79"/>
      <c r="AG2535" s="79"/>
      <c r="AH2535" s="79"/>
      <c r="AI2535" s="79"/>
      <c r="AJ2535" s="79"/>
      <c r="AK2535" s="79"/>
      <c r="AL2535" s="79"/>
      <c r="AM2535" s="79"/>
      <c r="AN2535" s="79"/>
      <c r="AO2535" s="79"/>
      <c r="AP2535" s="79"/>
      <c r="AQ2535" s="79"/>
    </row>
    <row r="2536" spans="13:43" x14ac:dyDescent="0.25">
      <c r="M2536" s="79"/>
      <c r="N2536" s="79"/>
      <c r="O2536" s="79"/>
      <c r="P2536" s="79"/>
      <c r="Q2536" s="79"/>
      <c r="R2536" s="79"/>
      <c r="S2536" s="79"/>
      <c r="T2536" s="79"/>
      <c r="U2536" s="79"/>
      <c r="V2536" s="79"/>
      <c r="W2536" s="79"/>
      <c r="X2536" s="79"/>
      <c r="Y2536" s="79"/>
      <c r="Z2536" s="79"/>
      <c r="AA2536" s="79"/>
      <c r="AB2536" s="79"/>
      <c r="AC2536" s="79"/>
      <c r="AD2536" s="79"/>
      <c r="AE2536" s="79"/>
      <c r="AF2536" s="79"/>
      <c r="AG2536" s="79"/>
      <c r="AH2536" s="79"/>
      <c r="AI2536" s="79"/>
      <c r="AJ2536" s="79"/>
      <c r="AK2536" s="79"/>
      <c r="AL2536" s="79"/>
      <c r="AM2536" s="79"/>
      <c r="AN2536" s="79"/>
      <c r="AO2536" s="79"/>
      <c r="AP2536" s="79"/>
      <c r="AQ2536" s="79"/>
    </row>
    <row r="2537" spans="13:43" x14ac:dyDescent="0.25">
      <c r="M2537" s="79"/>
      <c r="N2537" s="79"/>
      <c r="O2537" s="79"/>
      <c r="P2537" s="79"/>
      <c r="Q2537" s="79"/>
      <c r="R2537" s="79"/>
      <c r="S2537" s="79"/>
      <c r="T2537" s="79"/>
      <c r="U2537" s="79"/>
      <c r="V2537" s="79"/>
      <c r="W2537" s="79"/>
      <c r="X2537" s="79"/>
      <c r="Y2537" s="79"/>
      <c r="Z2537" s="79"/>
      <c r="AA2537" s="79"/>
      <c r="AB2537" s="79"/>
      <c r="AC2537" s="79"/>
      <c r="AD2537" s="79"/>
      <c r="AE2537" s="79"/>
      <c r="AF2537" s="79"/>
      <c r="AG2537" s="79"/>
      <c r="AH2537" s="79"/>
      <c r="AI2537" s="79"/>
      <c r="AJ2537" s="79"/>
      <c r="AK2537" s="79"/>
      <c r="AL2537" s="79"/>
      <c r="AM2537" s="79"/>
      <c r="AN2537" s="79"/>
      <c r="AO2537" s="79"/>
      <c r="AP2537" s="79"/>
      <c r="AQ2537" s="79"/>
    </row>
    <row r="2538" spans="13:43" x14ac:dyDescent="0.25">
      <c r="M2538" s="79"/>
      <c r="N2538" s="79"/>
      <c r="O2538" s="79"/>
      <c r="P2538" s="79"/>
      <c r="Q2538" s="79"/>
      <c r="R2538" s="79"/>
      <c r="S2538" s="79"/>
      <c r="T2538" s="79"/>
      <c r="U2538" s="79"/>
      <c r="V2538" s="79"/>
      <c r="W2538" s="79"/>
      <c r="X2538" s="79"/>
      <c r="Y2538" s="79"/>
      <c r="Z2538" s="79"/>
      <c r="AA2538" s="79"/>
      <c r="AB2538" s="79"/>
      <c r="AC2538" s="79"/>
      <c r="AD2538" s="79"/>
      <c r="AE2538" s="79"/>
      <c r="AF2538" s="79"/>
      <c r="AG2538" s="79"/>
      <c r="AH2538" s="79"/>
      <c r="AI2538" s="79"/>
      <c r="AJ2538" s="79"/>
      <c r="AK2538" s="79"/>
      <c r="AL2538" s="79"/>
      <c r="AM2538" s="79"/>
      <c r="AN2538" s="79"/>
      <c r="AO2538" s="79"/>
      <c r="AP2538" s="79"/>
      <c r="AQ2538" s="79"/>
    </row>
    <row r="2539" spans="13:43" x14ac:dyDescent="0.25">
      <c r="M2539" s="79"/>
      <c r="N2539" s="79"/>
      <c r="O2539" s="79"/>
      <c r="P2539" s="79"/>
      <c r="Q2539" s="79"/>
      <c r="R2539" s="79"/>
      <c r="S2539" s="79"/>
      <c r="T2539" s="79"/>
      <c r="U2539" s="79"/>
      <c r="V2539" s="79"/>
      <c r="W2539" s="79"/>
      <c r="X2539" s="79"/>
      <c r="Y2539" s="79"/>
      <c r="Z2539" s="79"/>
      <c r="AA2539" s="79"/>
      <c r="AB2539" s="79"/>
      <c r="AC2539" s="79"/>
      <c r="AD2539" s="79"/>
      <c r="AE2539" s="79"/>
      <c r="AF2539" s="79"/>
      <c r="AG2539" s="79"/>
      <c r="AH2539" s="79"/>
      <c r="AI2539" s="79"/>
      <c r="AJ2539" s="79"/>
      <c r="AK2539" s="79"/>
      <c r="AL2539" s="79"/>
      <c r="AM2539" s="79"/>
      <c r="AN2539" s="79"/>
      <c r="AO2539" s="79"/>
      <c r="AP2539" s="79"/>
      <c r="AQ2539" s="79"/>
    </row>
    <row r="2540" spans="13:43" x14ac:dyDescent="0.25">
      <c r="M2540" s="79"/>
      <c r="N2540" s="79"/>
      <c r="O2540" s="79"/>
      <c r="P2540" s="79"/>
      <c r="Q2540" s="79"/>
      <c r="R2540" s="79"/>
      <c r="S2540" s="79"/>
      <c r="T2540" s="79"/>
      <c r="U2540" s="79"/>
      <c r="V2540" s="79"/>
      <c r="W2540" s="79"/>
      <c r="X2540" s="79"/>
      <c r="Y2540" s="79"/>
      <c r="Z2540" s="79"/>
      <c r="AA2540" s="79"/>
      <c r="AB2540" s="79"/>
      <c r="AC2540" s="79"/>
      <c r="AD2540" s="79"/>
      <c r="AE2540" s="79"/>
      <c r="AF2540" s="79"/>
      <c r="AG2540" s="79"/>
      <c r="AH2540" s="79"/>
      <c r="AI2540" s="79"/>
      <c r="AJ2540" s="79"/>
      <c r="AK2540" s="79"/>
      <c r="AL2540" s="79"/>
      <c r="AM2540" s="79"/>
      <c r="AN2540" s="79"/>
      <c r="AO2540" s="79"/>
      <c r="AP2540" s="79"/>
      <c r="AQ2540" s="79"/>
    </row>
    <row r="2541" spans="13:43" x14ac:dyDescent="0.25">
      <c r="M2541" s="79"/>
      <c r="N2541" s="79"/>
      <c r="O2541" s="79"/>
      <c r="P2541" s="79"/>
      <c r="Q2541" s="79"/>
      <c r="R2541" s="79"/>
      <c r="S2541" s="79"/>
      <c r="T2541" s="79"/>
      <c r="U2541" s="79"/>
      <c r="V2541" s="79"/>
      <c r="W2541" s="79"/>
      <c r="X2541" s="79"/>
      <c r="Y2541" s="79"/>
      <c r="Z2541" s="79"/>
      <c r="AA2541" s="79"/>
      <c r="AB2541" s="79"/>
      <c r="AC2541" s="79"/>
      <c r="AD2541" s="79"/>
      <c r="AE2541" s="79"/>
      <c r="AF2541" s="79"/>
      <c r="AG2541" s="79"/>
      <c r="AH2541" s="79"/>
      <c r="AI2541" s="79"/>
      <c r="AJ2541" s="79"/>
      <c r="AK2541" s="79"/>
      <c r="AL2541" s="79"/>
      <c r="AM2541" s="79"/>
      <c r="AN2541" s="79"/>
      <c r="AO2541" s="79"/>
      <c r="AP2541" s="79"/>
      <c r="AQ2541" s="79"/>
    </row>
    <row r="2542" spans="13:43" x14ac:dyDescent="0.25">
      <c r="M2542" s="79"/>
      <c r="N2542" s="79"/>
      <c r="O2542" s="79"/>
      <c r="P2542" s="79"/>
      <c r="Q2542" s="79"/>
      <c r="R2542" s="79"/>
      <c r="S2542" s="79"/>
      <c r="T2542" s="79"/>
      <c r="U2542" s="79"/>
      <c r="V2542" s="79"/>
      <c r="W2542" s="79"/>
      <c r="X2542" s="79"/>
      <c r="Y2542" s="79"/>
      <c r="Z2542" s="79"/>
      <c r="AA2542" s="79"/>
      <c r="AB2542" s="79"/>
      <c r="AC2542" s="79"/>
      <c r="AD2542" s="79"/>
      <c r="AE2542" s="79"/>
      <c r="AF2542" s="79"/>
      <c r="AG2542" s="79"/>
      <c r="AH2542" s="79"/>
      <c r="AI2542" s="79"/>
      <c r="AJ2542" s="79"/>
      <c r="AK2542" s="79"/>
      <c r="AL2542" s="79"/>
      <c r="AM2542" s="79"/>
      <c r="AN2542" s="79"/>
      <c r="AO2542" s="79"/>
      <c r="AP2542" s="79"/>
      <c r="AQ2542" s="79"/>
    </row>
    <row r="2543" spans="13:43" x14ac:dyDescent="0.25">
      <c r="M2543" s="79"/>
      <c r="N2543" s="79"/>
      <c r="O2543" s="79"/>
      <c r="P2543" s="79"/>
      <c r="Q2543" s="79"/>
      <c r="R2543" s="79"/>
      <c r="S2543" s="79"/>
      <c r="T2543" s="79"/>
      <c r="U2543" s="79"/>
      <c r="V2543" s="79"/>
      <c r="W2543" s="79"/>
      <c r="X2543" s="79"/>
      <c r="Y2543" s="79"/>
      <c r="Z2543" s="79"/>
      <c r="AA2543" s="79"/>
      <c r="AB2543" s="79"/>
      <c r="AC2543" s="79"/>
      <c r="AD2543" s="79"/>
      <c r="AE2543" s="79"/>
      <c r="AF2543" s="79"/>
      <c r="AG2543" s="79"/>
      <c r="AH2543" s="79"/>
      <c r="AI2543" s="79"/>
      <c r="AJ2543" s="79"/>
      <c r="AK2543" s="79"/>
      <c r="AL2543" s="79"/>
      <c r="AM2543" s="79"/>
      <c r="AN2543" s="79"/>
      <c r="AO2543" s="79"/>
      <c r="AP2543" s="79"/>
      <c r="AQ2543" s="79"/>
    </row>
    <row r="2544" spans="13:43" x14ac:dyDescent="0.25">
      <c r="M2544" s="79"/>
      <c r="N2544" s="79"/>
      <c r="O2544" s="79"/>
      <c r="P2544" s="79"/>
      <c r="Q2544" s="79"/>
      <c r="R2544" s="79"/>
      <c r="S2544" s="79"/>
      <c r="T2544" s="79"/>
      <c r="U2544" s="79"/>
      <c r="V2544" s="79"/>
      <c r="W2544" s="79"/>
      <c r="X2544" s="79"/>
      <c r="Y2544" s="79"/>
      <c r="Z2544" s="79"/>
      <c r="AA2544" s="79"/>
      <c r="AB2544" s="79"/>
      <c r="AC2544" s="79"/>
      <c r="AD2544" s="79"/>
      <c r="AE2544" s="79"/>
      <c r="AF2544" s="79"/>
      <c r="AG2544" s="79"/>
      <c r="AH2544" s="79"/>
      <c r="AI2544" s="79"/>
      <c r="AJ2544" s="79"/>
      <c r="AK2544" s="79"/>
      <c r="AL2544" s="79"/>
      <c r="AM2544" s="79"/>
      <c r="AN2544" s="79"/>
      <c r="AO2544" s="79"/>
      <c r="AP2544" s="79"/>
      <c r="AQ2544" s="79"/>
    </row>
    <row r="2545" spans="13:43" x14ac:dyDescent="0.25">
      <c r="M2545" s="79"/>
      <c r="N2545" s="79"/>
      <c r="O2545" s="79"/>
      <c r="P2545" s="79"/>
      <c r="Q2545" s="79"/>
      <c r="R2545" s="79"/>
      <c r="S2545" s="79"/>
      <c r="T2545" s="79"/>
      <c r="U2545" s="79"/>
      <c r="V2545" s="79"/>
      <c r="W2545" s="79"/>
      <c r="X2545" s="79"/>
      <c r="Y2545" s="79"/>
      <c r="Z2545" s="79"/>
      <c r="AA2545" s="79"/>
      <c r="AB2545" s="79"/>
      <c r="AC2545" s="79"/>
      <c r="AD2545" s="79"/>
      <c r="AE2545" s="79"/>
      <c r="AF2545" s="79"/>
      <c r="AG2545" s="79"/>
      <c r="AH2545" s="79"/>
      <c r="AI2545" s="79"/>
      <c r="AJ2545" s="79"/>
      <c r="AK2545" s="79"/>
      <c r="AL2545" s="79"/>
      <c r="AM2545" s="79"/>
      <c r="AN2545" s="79"/>
      <c r="AO2545" s="79"/>
      <c r="AP2545" s="79"/>
      <c r="AQ2545" s="79"/>
    </row>
    <row r="2546" spans="13:43" x14ac:dyDescent="0.25">
      <c r="M2546" s="79"/>
      <c r="N2546" s="79"/>
      <c r="O2546" s="79"/>
      <c r="P2546" s="79"/>
      <c r="Q2546" s="79"/>
      <c r="R2546" s="79"/>
      <c r="S2546" s="79"/>
      <c r="T2546" s="79"/>
      <c r="U2546" s="79"/>
      <c r="V2546" s="79"/>
      <c r="W2546" s="79"/>
      <c r="X2546" s="79"/>
      <c r="Y2546" s="79"/>
      <c r="Z2546" s="79"/>
      <c r="AA2546" s="79"/>
      <c r="AB2546" s="79"/>
      <c r="AC2546" s="79"/>
      <c r="AD2546" s="79"/>
      <c r="AE2546" s="79"/>
      <c r="AF2546" s="79"/>
      <c r="AG2546" s="79"/>
      <c r="AH2546" s="79"/>
      <c r="AI2546" s="79"/>
      <c r="AJ2546" s="79"/>
      <c r="AK2546" s="79"/>
      <c r="AL2546" s="79"/>
      <c r="AM2546" s="79"/>
      <c r="AN2546" s="79"/>
      <c r="AO2546" s="79"/>
      <c r="AP2546" s="79"/>
      <c r="AQ2546" s="79"/>
    </row>
    <row r="2547" spans="13:43" x14ac:dyDescent="0.25">
      <c r="M2547" s="79"/>
      <c r="N2547" s="79"/>
      <c r="O2547" s="79"/>
      <c r="P2547" s="79"/>
      <c r="Q2547" s="79"/>
      <c r="R2547" s="79"/>
      <c r="S2547" s="79"/>
      <c r="T2547" s="79"/>
      <c r="U2547" s="79"/>
      <c r="V2547" s="79"/>
      <c r="W2547" s="79"/>
      <c r="X2547" s="79"/>
      <c r="Y2547" s="79"/>
      <c r="Z2547" s="79"/>
      <c r="AA2547" s="79"/>
      <c r="AB2547" s="79"/>
      <c r="AC2547" s="79"/>
      <c r="AD2547" s="79"/>
      <c r="AE2547" s="79"/>
      <c r="AF2547" s="79"/>
      <c r="AG2547" s="79"/>
      <c r="AH2547" s="79"/>
      <c r="AI2547" s="79"/>
      <c r="AJ2547" s="79"/>
      <c r="AK2547" s="79"/>
      <c r="AL2547" s="79"/>
      <c r="AM2547" s="79"/>
      <c r="AN2547" s="79"/>
      <c r="AO2547" s="79"/>
      <c r="AP2547" s="79"/>
      <c r="AQ2547" s="79"/>
    </row>
    <row r="2548" spans="13:43" x14ac:dyDescent="0.25">
      <c r="M2548" s="79"/>
      <c r="N2548" s="79"/>
      <c r="O2548" s="79"/>
      <c r="P2548" s="79"/>
      <c r="Q2548" s="79"/>
      <c r="R2548" s="79"/>
      <c r="S2548" s="79"/>
      <c r="T2548" s="79"/>
      <c r="U2548" s="79"/>
      <c r="V2548" s="79"/>
      <c r="W2548" s="79"/>
      <c r="X2548" s="79"/>
      <c r="Y2548" s="79"/>
      <c r="Z2548" s="79"/>
      <c r="AA2548" s="79"/>
      <c r="AB2548" s="79"/>
      <c r="AC2548" s="79"/>
      <c r="AD2548" s="79"/>
      <c r="AE2548" s="79"/>
      <c r="AF2548" s="79"/>
      <c r="AG2548" s="79"/>
      <c r="AH2548" s="79"/>
      <c r="AI2548" s="79"/>
      <c r="AJ2548" s="79"/>
      <c r="AK2548" s="79"/>
      <c r="AL2548" s="79"/>
      <c r="AM2548" s="79"/>
      <c r="AN2548" s="79"/>
      <c r="AO2548" s="79"/>
      <c r="AP2548" s="79"/>
      <c r="AQ2548" s="79"/>
    </row>
    <row r="2549" spans="13:43" x14ac:dyDescent="0.25">
      <c r="M2549" s="79"/>
      <c r="N2549" s="79"/>
      <c r="O2549" s="79"/>
      <c r="P2549" s="79"/>
      <c r="Q2549" s="79"/>
      <c r="R2549" s="79"/>
      <c r="S2549" s="79"/>
      <c r="T2549" s="79"/>
      <c r="U2549" s="79"/>
      <c r="V2549" s="79"/>
      <c r="W2549" s="79"/>
      <c r="X2549" s="79"/>
      <c r="Y2549" s="79"/>
      <c r="Z2549" s="79"/>
      <c r="AA2549" s="79"/>
      <c r="AB2549" s="79"/>
      <c r="AC2549" s="79"/>
      <c r="AD2549" s="79"/>
      <c r="AE2549" s="79"/>
      <c r="AF2549" s="79"/>
      <c r="AG2549" s="79"/>
      <c r="AH2549" s="79"/>
      <c r="AI2549" s="79"/>
      <c r="AJ2549" s="79"/>
      <c r="AK2549" s="79"/>
      <c r="AL2549" s="79"/>
      <c r="AM2549" s="79"/>
      <c r="AN2549" s="79"/>
      <c r="AO2549" s="79"/>
      <c r="AP2549" s="79"/>
      <c r="AQ2549" s="79"/>
    </row>
    <row r="2550" spans="13:43" x14ac:dyDescent="0.25">
      <c r="M2550" s="79"/>
      <c r="N2550" s="79"/>
      <c r="O2550" s="79"/>
      <c r="P2550" s="79"/>
      <c r="Q2550" s="79"/>
      <c r="R2550" s="79"/>
      <c r="S2550" s="79"/>
      <c r="T2550" s="79"/>
      <c r="U2550" s="79"/>
      <c r="V2550" s="79"/>
      <c r="W2550" s="79"/>
      <c r="X2550" s="79"/>
      <c r="Y2550" s="79"/>
      <c r="Z2550" s="79"/>
      <c r="AA2550" s="79"/>
      <c r="AB2550" s="79"/>
      <c r="AC2550" s="79"/>
      <c r="AD2550" s="79"/>
      <c r="AE2550" s="79"/>
      <c r="AF2550" s="79"/>
      <c r="AG2550" s="79"/>
      <c r="AH2550" s="79"/>
      <c r="AI2550" s="79"/>
      <c r="AJ2550" s="79"/>
      <c r="AK2550" s="79"/>
      <c r="AL2550" s="79"/>
      <c r="AM2550" s="79"/>
      <c r="AN2550" s="79"/>
      <c r="AO2550" s="79"/>
      <c r="AP2550" s="79"/>
      <c r="AQ2550" s="79"/>
    </row>
    <row r="2551" spans="13:43" x14ac:dyDescent="0.25">
      <c r="M2551" s="79"/>
      <c r="N2551" s="79"/>
      <c r="O2551" s="79"/>
      <c r="P2551" s="79"/>
      <c r="Q2551" s="79"/>
      <c r="R2551" s="79"/>
      <c r="S2551" s="79"/>
      <c r="T2551" s="79"/>
      <c r="U2551" s="79"/>
      <c r="V2551" s="79"/>
      <c r="W2551" s="79"/>
      <c r="X2551" s="79"/>
      <c r="Y2551" s="79"/>
      <c r="Z2551" s="79"/>
      <c r="AA2551" s="79"/>
      <c r="AB2551" s="79"/>
      <c r="AC2551" s="79"/>
      <c r="AD2551" s="79"/>
      <c r="AE2551" s="79"/>
      <c r="AF2551" s="79"/>
      <c r="AG2551" s="79"/>
      <c r="AH2551" s="79"/>
      <c r="AI2551" s="79"/>
      <c r="AJ2551" s="79"/>
      <c r="AK2551" s="79"/>
      <c r="AL2551" s="79"/>
      <c r="AM2551" s="79"/>
      <c r="AN2551" s="79"/>
      <c r="AO2551" s="79"/>
      <c r="AP2551" s="79"/>
      <c r="AQ2551" s="79"/>
    </row>
    <row r="2552" spans="13:43" x14ac:dyDescent="0.25">
      <c r="M2552" s="79"/>
      <c r="N2552" s="79"/>
      <c r="O2552" s="79"/>
      <c r="P2552" s="79"/>
      <c r="Q2552" s="79"/>
      <c r="R2552" s="79"/>
      <c r="S2552" s="79"/>
      <c r="T2552" s="79"/>
      <c r="U2552" s="79"/>
      <c r="V2552" s="79"/>
      <c r="W2552" s="79"/>
      <c r="X2552" s="79"/>
      <c r="Y2552" s="79"/>
      <c r="Z2552" s="79"/>
      <c r="AA2552" s="79"/>
      <c r="AB2552" s="79"/>
      <c r="AC2552" s="79"/>
      <c r="AD2552" s="79"/>
      <c r="AE2552" s="79"/>
      <c r="AF2552" s="79"/>
      <c r="AG2552" s="79"/>
      <c r="AH2552" s="79"/>
      <c r="AI2552" s="79"/>
      <c r="AJ2552" s="79"/>
      <c r="AK2552" s="79"/>
      <c r="AL2552" s="79"/>
      <c r="AM2552" s="79"/>
      <c r="AN2552" s="79"/>
      <c r="AO2552" s="79"/>
      <c r="AP2552" s="79"/>
      <c r="AQ2552" s="79"/>
    </row>
    <row r="2553" spans="13:43" x14ac:dyDescent="0.25">
      <c r="M2553" s="79"/>
      <c r="N2553" s="79"/>
      <c r="O2553" s="79"/>
      <c r="P2553" s="79"/>
      <c r="Q2553" s="79"/>
      <c r="R2553" s="79"/>
      <c r="S2553" s="79"/>
      <c r="T2553" s="79"/>
      <c r="U2553" s="79"/>
      <c r="V2553" s="79"/>
      <c r="W2553" s="79"/>
      <c r="X2553" s="79"/>
      <c r="Y2553" s="79"/>
      <c r="Z2553" s="79"/>
      <c r="AA2553" s="79"/>
      <c r="AB2553" s="79"/>
      <c r="AC2553" s="79"/>
      <c r="AD2553" s="79"/>
      <c r="AE2553" s="79"/>
      <c r="AF2553" s="79"/>
      <c r="AG2553" s="79"/>
      <c r="AH2553" s="79"/>
      <c r="AI2553" s="79"/>
      <c r="AJ2553" s="79"/>
      <c r="AK2553" s="79"/>
      <c r="AL2553" s="79"/>
      <c r="AM2553" s="79"/>
      <c r="AN2553" s="79"/>
      <c r="AO2553" s="79"/>
      <c r="AP2553" s="79"/>
      <c r="AQ2553" s="79"/>
    </row>
    <row r="2554" spans="13:43" x14ac:dyDescent="0.25">
      <c r="M2554" s="79"/>
      <c r="N2554" s="79"/>
      <c r="O2554" s="79"/>
      <c r="P2554" s="79"/>
      <c r="Q2554" s="79"/>
      <c r="R2554" s="79"/>
      <c r="S2554" s="79"/>
      <c r="T2554" s="79"/>
      <c r="U2554" s="79"/>
      <c r="V2554" s="79"/>
      <c r="W2554" s="79"/>
      <c r="X2554" s="79"/>
      <c r="Y2554" s="79"/>
      <c r="Z2554" s="79"/>
      <c r="AA2554" s="79"/>
      <c r="AB2554" s="79"/>
      <c r="AC2554" s="79"/>
      <c r="AD2554" s="79"/>
      <c r="AE2554" s="79"/>
      <c r="AF2554" s="79"/>
      <c r="AG2554" s="79"/>
      <c r="AH2554" s="79"/>
      <c r="AI2554" s="79"/>
      <c r="AJ2554" s="79"/>
      <c r="AK2554" s="79"/>
      <c r="AL2554" s="79"/>
      <c r="AM2554" s="79"/>
      <c r="AN2554" s="79"/>
      <c r="AO2554" s="79"/>
      <c r="AP2554" s="79"/>
      <c r="AQ2554" s="79"/>
    </row>
    <row r="2555" spans="13:43" x14ac:dyDescent="0.25">
      <c r="M2555" s="79"/>
      <c r="N2555" s="79"/>
      <c r="O2555" s="79"/>
      <c r="P2555" s="79"/>
      <c r="Q2555" s="79"/>
      <c r="R2555" s="79"/>
      <c r="S2555" s="79"/>
      <c r="T2555" s="79"/>
      <c r="U2555" s="79"/>
      <c r="V2555" s="79"/>
      <c r="W2555" s="79"/>
      <c r="X2555" s="79"/>
      <c r="Y2555" s="79"/>
      <c r="Z2555" s="79"/>
      <c r="AA2555" s="79"/>
      <c r="AB2555" s="79"/>
      <c r="AC2555" s="79"/>
      <c r="AD2555" s="79"/>
      <c r="AE2555" s="79"/>
      <c r="AF2555" s="79"/>
      <c r="AG2555" s="79"/>
      <c r="AH2555" s="79"/>
      <c r="AI2555" s="79"/>
      <c r="AJ2555" s="79"/>
      <c r="AK2555" s="79"/>
      <c r="AL2555" s="79"/>
      <c r="AM2555" s="79"/>
      <c r="AN2555" s="79"/>
      <c r="AO2555" s="79"/>
      <c r="AP2555" s="79"/>
      <c r="AQ2555" s="79"/>
    </row>
    <row r="2556" spans="13:43" x14ac:dyDescent="0.25">
      <c r="M2556" s="79"/>
      <c r="N2556" s="79"/>
      <c r="O2556" s="79"/>
      <c r="P2556" s="79"/>
      <c r="Q2556" s="79"/>
      <c r="R2556" s="79"/>
      <c r="S2556" s="79"/>
      <c r="T2556" s="79"/>
      <c r="U2556" s="79"/>
      <c r="V2556" s="79"/>
      <c r="W2556" s="79"/>
      <c r="X2556" s="79"/>
      <c r="Y2556" s="79"/>
      <c r="Z2556" s="79"/>
      <c r="AA2556" s="79"/>
      <c r="AB2556" s="79"/>
      <c r="AC2556" s="79"/>
      <c r="AD2556" s="79"/>
      <c r="AE2556" s="79"/>
      <c r="AF2556" s="79"/>
      <c r="AG2556" s="79"/>
      <c r="AH2556" s="79"/>
      <c r="AI2556" s="79"/>
      <c r="AJ2556" s="79"/>
      <c r="AK2556" s="79"/>
      <c r="AL2556" s="79"/>
      <c r="AM2556" s="79"/>
      <c r="AN2556" s="79"/>
      <c r="AO2556" s="79"/>
      <c r="AP2556" s="79"/>
      <c r="AQ2556" s="79"/>
    </row>
    <row r="2557" spans="13:43" x14ac:dyDescent="0.25">
      <c r="M2557" s="79"/>
      <c r="N2557" s="79"/>
      <c r="O2557" s="79"/>
      <c r="P2557" s="79"/>
      <c r="Q2557" s="79"/>
      <c r="R2557" s="79"/>
      <c r="S2557" s="79"/>
      <c r="T2557" s="79"/>
      <c r="U2557" s="79"/>
      <c r="V2557" s="79"/>
      <c r="W2557" s="79"/>
      <c r="X2557" s="79"/>
      <c r="Y2557" s="79"/>
      <c r="Z2557" s="79"/>
      <c r="AA2557" s="79"/>
      <c r="AB2557" s="79"/>
      <c r="AC2557" s="79"/>
      <c r="AD2557" s="79"/>
      <c r="AE2557" s="79"/>
      <c r="AF2557" s="79"/>
      <c r="AG2557" s="79"/>
      <c r="AH2557" s="79"/>
      <c r="AI2557" s="79"/>
      <c r="AJ2557" s="79"/>
      <c r="AK2557" s="79"/>
      <c r="AL2557" s="79"/>
      <c r="AM2557" s="79"/>
      <c r="AN2557" s="79"/>
      <c r="AO2557" s="79"/>
      <c r="AP2557" s="79"/>
      <c r="AQ2557" s="79"/>
    </row>
    <row r="2558" spans="13:43" x14ac:dyDescent="0.25">
      <c r="M2558" s="79"/>
      <c r="N2558" s="79"/>
      <c r="O2558" s="79"/>
      <c r="P2558" s="79"/>
      <c r="Q2558" s="79"/>
      <c r="R2558" s="79"/>
      <c r="S2558" s="79"/>
      <c r="T2558" s="79"/>
      <c r="U2558" s="79"/>
      <c r="V2558" s="79"/>
      <c r="W2558" s="79"/>
      <c r="X2558" s="79"/>
      <c r="Y2558" s="79"/>
      <c r="Z2558" s="79"/>
      <c r="AA2558" s="79"/>
      <c r="AB2558" s="79"/>
      <c r="AC2558" s="79"/>
      <c r="AD2558" s="79"/>
      <c r="AE2558" s="79"/>
      <c r="AF2558" s="79"/>
      <c r="AG2558" s="79"/>
      <c r="AH2558" s="79"/>
      <c r="AI2558" s="79"/>
      <c r="AJ2558" s="79"/>
      <c r="AK2558" s="79"/>
      <c r="AL2558" s="79"/>
      <c r="AM2558" s="79"/>
      <c r="AN2558" s="79"/>
      <c r="AO2558" s="79"/>
      <c r="AP2558" s="79"/>
      <c r="AQ2558" s="79"/>
    </row>
    <row r="2559" spans="13:43" x14ac:dyDescent="0.25">
      <c r="M2559" s="79"/>
      <c r="N2559" s="79"/>
      <c r="O2559" s="79"/>
      <c r="P2559" s="79"/>
      <c r="Q2559" s="79"/>
      <c r="R2559" s="79"/>
      <c r="S2559" s="79"/>
      <c r="T2559" s="79"/>
      <c r="U2559" s="79"/>
      <c r="V2559" s="79"/>
      <c r="W2559" s="79"/>
      <c r="X2559" s="79"/>
      <c r="Y2559" s="79"/>
      <c r="Z2559" s="79"/>
      <c r="AA2559" s="79"/>
      <c r="AB2559" s="79"/>
      <c r="AC2559" s="79"/>
      <c r="AD2559" s="79"/>
      <c r="AE2559" s="79"/>
      <c r="AF2559" s="79"/>
      <c r="AG2559" s="79"/>
      <c r="AH2559" s="79"/>
      <c r="AI2559" s="79"/>
      <c r="AJ2559" s="79"/>
      <c r="AK2559" s="79"/>
      <c r="AL2559" s="79"/>
      <c r="AM2559" s="79"/>
      <c r="AN2559" s="79"/>
      <c r="AO2559" s="79"/>
      <c r="AP2559" s="79"/>
      <c r="AQ2559" s="79"/>
    </row>
    <row r="2560" spans="13:43" x14ac:dyDescent="0.25">
      <c r="M2560" s="79"/>
      <c r="N2560" s="79"/>
      <c r="O2560" s="79"/>
      <c r="P2560" s="79"/>
      <c r="Q2560" s="79"/>
      <c r="R2560" s="79"/>
      <c r="S2560" s="79"/>
      <c r="T2560" s="79"/>
      <c r="U2560" s="79"/>
      <c r="V2560" s="79"/>
      <c r="W2560" s="79"/>
      <c r="X2560" s="79"/>
      <c r="Y2560" s="79"/>
      <c r="Z2560" s="79"/>
      <c r="AA2560" s="79"/>
      <c r="AB2560" s="79"/>
      <c r="AC2560" s="79"/>
      <c r="AD2560" s="79"/>
      <c r="AE2560" s="79"/>
      <c r="AF2560" s="79"/>
      <c r="AG2560" s="79"/>
      <c r="AH2560" s="79"/>
      <c r="AI2560" s="79"/>
      <c r="AJ2560" s="79"/>
      <c r="AK2560" s="79"/>
      <c r="AL2560" s="79"/>
      <c r="AM2560" s="79"/>
      <c r="AN2560" s="79"/>
      <c r="AO2560" s="79"/>
      <c r="AP2560" s="79"/>
      <c r="AQ2560" s="79"/>
    </row>
    <row r="2561" spans="13:43" x14ac:dyDescent="0.25">
      <c r="M2561" s="79"/>
      <c r="N2561" s="79"/>
      <c r="O2561" s="79"/>
      <c r="P2561" s="79"/>
      <c r="Q2561" s="79"/>
      <c r="R2561" s="79"/>
      <c r="S2561" s="79"/>
      <c r="T2561" s="79"/>
      <c r="U2561" s="79"/>
      <c r="V2561" s="79"/>
      <c r="W2561" s="79"/>
      <c r="X2561" s="79"/>
      <c r="Y2561" s="79"/>
      <c r="Z2561" s="79"/>
      <c r="AA2561" s="79"/>
      <c r="AB2561" s="79"/>
      <c r="AC2561" s="79"/>
      <c r="AD2561" s="79"/>
      <c r="AE2561" s="79"/>
      <c r="AF2561" s="79"/>
      <c r="AG2561" s="79"/>
      <c r="AH2561" s="79"/>
      <c r="AI2561" s="79"/>
      <c r="AJ2561" s="79"/>
      <c r="AK2561" s="79"/>
      <c r="AL2561" s="79"/>
      <c r="AM2561" s="79"/>
      <c r="AN2561" s="79"/>
      <c r="AO2561" s="79"/>
      <c r="AP2561" s="79"/>
      <c r="AQ2561" s="79"/>
    </row>
    <row r="2562" spans="13:43" x14ac:dyDescent="0.25">
      <c r="M2562" s="79"/>
      <c r="N2562" s="79"/>
      <c r="O2562" s="79"/>
      <c r="P2562" s="79"/>
      <c r="Q2562" s="79"/>
      <c r="R2562" s="79"/>
      <c r="S2562" s="79"/>
      <c r="T2562" s="79"/>
      <c r="U2562" s="79"/>
      <c r="V2562" s="79"/>
      <c r="W2562" s="79"/>
      <c r="X2562" s="79"/>
      <c r="Y2562" s="79"/>
      <c r="Z2562" s="79"/>
      <c r="AA2562" s="79"/>
      <c r="AB2562" s="79"/>
      <c r="AC2562" s="79"/>
      <c r="AD2562" s="79"/>
      <c r="AE2562" s="79"/>
      <c r="AF2562" s="79"/>
      <c r="AG2562" s="79"/>
      <c r="AH2562" s="79"/>
      <c r="AI2562" s="79"/>
      <c r="AJ2562" s="79"/>
      <c r="AK2562" s="79"/>
      <c r="AL2562" s="79"/>
      <c r="AM2562" s="79"/>
      <c r="AN2562" s="79"/>
      <c r="AO2562" s="79"/>
      <c r="AP2562" s="79"/>
      <c r="AQ2562" s="79"/>
    </row>
    <row r="2563" spans="13:43" x14ac:dyDescent="0.25">
      <c r="M2563" s="79"/>
      <c r="N2563" s="79"/>
      <c r="O2563" s="79"/>
      <c r="P2563" s="79"/>
      <c r="Q2563" s="79"/>
      <c r="R2563" s="79"/>
      <c r="S2563" s="79"/>
      <c r="T2563" s="79"/>
      <c r="U2563" s="79"/>
      <c r="V2563" s="79"/>
      <c r="W2563" s="79"/>
      <c r="X2563" s="79"/>
      <c r="Y2563" s="79"/>
      <c r="Z2563" s="79"/>
      <c r="AA2563" s="79"/>
      <c r="AB2563" s="79"/>
      <c r="AC2563" s="79"/>
      <c r="AD2563" s="79"/>
      <c r="AE2563" s="79"/>
      <c r="AF2563" s="79"/>
      <c r="AG2563" s="79"/>
      <c r="AH2563" s="79"/>
      <c r="AI2563" s="79"/>
      <c r="AJ2563" s="79"/>
      <c r="AK2563" s="79"/>
      <c r="AL2563" s="79"/>
      <c r="AM2563" s="79"/>
      <c r="AN2563" s="79"/>
      <c r="AO2563" s="79"/>
      <c r="AP2563" s="79"/>
      <c r="AQ2563" s="79"/>
    </row>
    <row r="2564" spans="13:43" x14ac:dyDescent="0.25">
      <c r="M2564" s="79"/>
      <c r="N2564" s="79"/>
      <c r="O2564" s="79"/>
      <c r="P2564" s="79"/>
      <c r="Q2564" s="79"/>
      <c r="R2564" s="79"/>
      <c r="S2564" s="79"/>
      <c r="T2564" s="79"/>
      <c r="U2564" s="79"/>
      <c r="V2564" s="79"/>
      <c r="W2564" s="79"/>
      <c r="X2564" s="79"/>
      <c r="Y2564" s="79"/>
      <c r="Z2564" s="79"/>
      <c r="AA2564" s="79"/>
      <c r="AB2564" s="79"/>
      <c r="AC2564" s="79"/>
      <c r="AD2564" s="79"/>
      <c r="AE2564" s="79"/>
      <c r="AF2564" s="79"/>
      <c r="AG2564" s="79"/>
      <c r="AH2564" s="79"/>
      <c r="AI2564" s="79"/>
      <c r="AJ2564" s="79"/>
      <c r="AK2564" s="79"/>
      <c r="AL2564" s="79"/>
      <c r="AM2564" s="79"/>
      <c r="AN2564" s="79"/>
      <c r="AO2564" s="79"/>
      <c r="AP2564" s="79"/>
      <c r="AQ2564" s="79"/>
    </row>
    <row r="2565" spans="13:43" x14ac:dyDescent="0.25">
      <c r="M2565" s="79"/>
      <c r="N2565" s="79"/>
      <c r="O2565" s="79"/>
      <c r="P2565" s="79"/>
      <c r="Q2565" s="79"/>
      <c r="R2565" s="79"/>
      <c r="S2565" s="79"/>
      <c r="T2565" s="79"/>
      <c r="U2565" s="79"/>
      <c r="V2565" s="79"/>
      <c r="W2565" s="79"/>
      <c r="X2565" s="79"/>
      <c r="Y2565" s="79"/>
      <c r="Z2565" s="79"/>
      <c r="AA2565" s="79"/>
      <c r="AB2565" s="79"/>
      <c r="AC2565" s="79"/>
      <c r="AD2565" s="79"/>
      <c r="AE2565" s="79"/>
      <c r="AF2565" s="79"/>
      <c r="AG2565" s="79"/>
      <c r="AH2565" s="79"/>
      <c r="AI2565" s="79"/>
      <c r="AJ2565" s="79"/>
      <c r="AK2565" s="79"/>
      <c r="AL2565" s="79"/>
      <c r="AM2565" s="79"/>
      <c r="AN2565" s="79"/>
      <c r="AO2565" s="79"/>
      <c r="AP2565" s="79"/>
      <c r="AQ2565" s="79"/>
    </row>
    <row r="2566" spans="13:43" x14ac:dyDescent="0.25">
      <c r="M2566" s="79"/>
      <c r="N2566" s="79"/>
      <c r="O2566" s="79"/>
      <c r="P2566" s="79"/>
      <c r="Q2566" s="79"/>
      <c r="R2566" s="79"/>
      <c r="S2566" s="79"/>
      <c r="T2566" s="79"/>
      <c r="U2566" s="79"/>
      <c r="V2566" s="79"/>
      <c r="W2566" s="79"/>
      <c r="X2566" s="79"/>
      <c r="Y2566" s="79"/>
      <c r="Z2566" s="79"/>
      <c r="AA2566" s="79"/>
      <c r="AB2566" s="79"/>
      <c r="AC2566" s="79"/>
      <c r="AD2566" s="79"/>
      <c r="AE2566" s="79"/>
      <c r="AF2566" s="79"/>
      <c r="AG2566" s="79"/>
      <c r="AH2566" s="79"/>
      <c r="AI2566" s="79"/>
      <c r="AJ2566" s="79"/>
      <c r="AK2566" s="79"/>
      <c r="AL2566" s="79"/>
      <c r="AM2566" s="79"/>
      <c r="AN2566" s="79"/>
      <c r="AO2566" s="79"/>
      <c r="AP2566" s="79"/>
      <c r="AQ2566" s="79"/>
    </row>
    <row r="2567" spans="13:43" x14ac:dyDescent="0.25">
      <c r="M2567" s="79"/>
      <c r="N2567" s="79"/>
      <c r="O2567" s="79"/>
      <c r="P2567" s="79"/>
      <c r="Q2567" s="79"/>
      <c r="R2567" s="79"/>
      <c r="S2567" s="79"/>
      <c r="T2567" s="79"/>
      <c r="U2567" s="79"/>
      <c r="V2567" s="79"/>
      <c r="W2567" s="79"/>
      <c r="X2567" s="79"/>
      <c r="Y2567" s="79"/>
      <c r="Z2567" s="79"/>
      <c r="AA2567" s="79"/>
      <c r="AB2567" s="79"/>
      <c r="AC2567" s="79"/>
      <c r="AD2567" s="79"/>
      <c r="AE2567" s="79"/>
      <c r="AF2567" s="79"/>
      <c r="AG2567" s="79"/>
      <c r="AH2567" s="79"/>
      <c r="AI2567" s="79"/>
      <c r="AJ2567" s="79"/>
      <c r="AK2567" s="79"/>
      <c r="AL2567" s="79"/>
      <c r="AM2567" s="79"/>
      <c r="AN2567" s="79"/>
      <c r="AO2567" s="79"/>
      <c r="AP2567" s="79"/>
      <c r="AQ2567" s="79"/>
    </row>
    <row r="2568" spans="13:43" x14ac:dyDescent="0.25">
      <c r="M2568" s="79"/>
      <c r="N2568" s="79"/>
      <c r="O2568" s="79"/>
      <c r="P2568" s="79"/>
      <c r="Q2568" s="79"/>
      <c r="R2568" s="79"/>
      <c r="S2568" s="79"/>
      <c r="T2568" s="79"/>
      <c r="U2568" s="79"/>
      <c r="V2568" s="79"/>
      <c r="W2568" s="79"/>
      <c r="X2568" s="79"/>
      <c r="Y2568" s="79"/>
      <c r="Z2568" s="79"/>
      <c r="AA2568" s="79"/>
      <c r="AB2568" s="79"/>
      <c r="AC2568" s="79"/>
      <c r="AD2568" s="79"/>
      <c r="AE2568" s="79"/>
      <c r="AF2568" s="79"/>
      <c r="AG2568" s="79"/>
      <c r="AH2568" s="79"/>
      <c r="AI2568" s="79"/>
      <c r="AJ2568" s="79"/>
      <c r="AK2568" s="79"/>
      <c r="AL2568" s="79"/>
      <c r="AM2568" s="79"/>
      <c r="AN2568" s="79"/>
      <c r="AO2568" s="79"/>
      <c r="AP2568" s="79"/>
      <c r="AQ2568" s="79"/>
    </row>
    <row r="2569" spans="13:43" x14ac:dyDescent="0.25">
      <c r="M2569" s="79"/>
      <c r="N2569" s="79"/>
      <c r="O2569" s="79"/>
      <c r="P2569" s="79"/>
      <c r="Q2569" s="79"/>
      <c r="R2569" s="79"/>
      <c r="S2569" s="79"/>
      <c r="T2569" s="79"/>
      <c r="U2569" s="79"/>
      <c r="V2569" s="79"/>
      <c r="W2569" s="79"/>
      <c r="X2569" s="79"/>
      <c r="Y2569" s="79"/>
      <c r="Z2569" s="79"/>
      <c r="AA2569" s="79"/>
      <c r="AB2569" s="79"/>
      <c r="AC2569" s="79"/>
      <c r="AD2569" s="79"/>
      <c r="AE2569" s="79"/>
      <c r="AF2569" s="79"/>
      <c r="AG2569" s="79"/>
      <c r="AH2569" s="79"/>
      <c r="AI2569" s="79"/>
      <c r="AJ2569" s="79"/>
      <c r="AK2569" s="79"/>
      <c r="AL2569" s="79"/>
      <c r="AM2569" s="79"/>
      <c r="AN2569" s="79"/>
      <c r="AO2569" s="79"/>
      <c r="AP2569" s="79"/>
      <c r="AQ2569" s="79"/>
    </row>
    <row r="2570" spans="13:43" x14ac:dyDescent="0.25">
      <c r="M2570" s="79"/>
      <c r="N2570" s="79"/>
      <c r="O2570" s="79"/>
      <c r="P2570" s="79"/>
      <c r="Q2570" s="79"/>
      <c r="R2570" s="79"/>
      <c r="S2570" s="79"/>
      <c r="T2570" s="79"/>
      <c r="U2570" s="79"/>
      <c r="V2570" s="79"/>
      <c r="W2570" s="79"/>
      <c r="X2570" s="79"/>
      <c r="Y2570" s="79"/>
      <c r="Z2570" s="79"/>
      <c r="AA2570" s="79"/>
      <c r="AB2570" s="79"/>
      <c r="AC2570" s="79"/>
      <c r="AD2570" s="79"/>
      <c r="AE2570" s="79"/>
      <c r="AF2570" s="79"/>
      <c r="AG2570" s="79"/>
      <c r="AH2570" s="79"/>
      <c r="AI2570" s="79"/>
      <c r="AJ2570" s="79"/>
      <c r="AK2570" s="79"/>
      <c r="AL2570" s="79"/>
      <c r="AM2570" s="79"/>
      <c r="AN2570" s="79"/>
      <c r="AO2570" s="79"/>
      <c r="AP2570" s="79"/>
      <c r="AQ2570" s="79"/>
    </row>
    <row r="2571" spans="13:43" x14ac:dyDescent="0.25">
      <c r="M2571" s="79"/>
      <c r="N2571" s="79"/>
      <c r="O2571" s="79"/>
      <c r="P2571" s="79"/>
      <c r="Q2571" s="79"/>
      <c r="R2571" s="79"/>
      <c r="S2571" s="79"/>
      <c r="T2571" s="79"/>
      <c r="U2571" s="79"/>
      <c r="V2571" s="79"/>
      <c r="W2571" s="79"/>
      <c r="X2571" s="79"/>
      <c r="Y2571" s="79"/>
      <c r="Z2571" s="79"/>
      <c r="AA2571" s="79"/>
      <c r="AB2571" s="79"/>
      <c r="AC2571" s="79"/>
      <c r="AD2571" s="79"/>
      <c r="AE2571" s="79"/>
      <c r="AF2571" s="79"/>
      <c r="AG2571" s="79"/>
      <c r="AH2571" s="79"/>
      <c r="AI2571" s="79"/>
      <c r="AJ2571" s="79"/>
      <c r="AK2571" s="79"/>
      <c r="AL2571" s="79"/>
      <c r="AM2571" s="79"/>
      <c r="AN2571" s="79"/>
      <c r="AO2571" s="79"/>
      <c r="AP2571" s="79"/>
      <c r="AQ2571" s="79"/>
    </row>
    <row r="2572" spans="13:43" x14ac:dyDescent="0.25">
      <c r="M2572" s="79"/>
      <c r="N2572" s="79"/>
      <c r="O2572" s="79"/>
      <c r="P2572" s="79"/>
      <c r="Q2572" s="79"/>
      <c r="R2572" s="79"/>
      <c r="S2572" s="79"/>
      <c r="T2572" s="79"/>
      <c r="U2572" s="79"/>
      <c r="V2572" s="79"/>
      <c r="W2572" s="79"/>
      <c r="X2572" s="79"/>
      <c r="Y2572" s="79"/>
      <c r="Z2572" s="79"/>
      <c r="AA2572" s="79"/>
      <c r="AB2572" s="79"/>
      <c r="AC2572" s="79"/>
      <c r="AD2572" s="79"/>
      <c r="AE2572" s="79"/>
      <c r="AF2572" s="79"/>
      <c r="AG2572" s="79"/>
      <c r="AH2572" s="79"/>
      <c r="AI2572" s="79"/>
      <c r="AJ2572" s="79"/>
      <c r="AK2572" s="79"/>
      <c r="AL2572" s="79"/>
      <c r="AM2572" s="79"/>
      <c r="AN2572" s="79"/>
      <c r="AO2572" s="79"/>
      <c r="AP2572" s="79"/>
      <c r="AQ2572" s="79"/>
    </row>
    <row r="2573" spans="13:43" x14ac:dyDescent="0.25">
      <c r="M2573" s="79"/>
      <c r="N2573" s="79"/>
      <c r="O2573" s="79"/>
      <c r="P2573" s="79"/>
      <c r="Q2573" s="79"/>
      <c r="R2573" s="79"/>
      <c r="S2573" s="79"/>
      <c r="T2573" s="79"/>
      <c r="U2573" s="79"/>
      <c r="V2573" s="79"/>
      <c r="W2573" s="79"/>
      <c r="X2573" s="79"/>
      <c r="Y2573" s="79"/>
      <c r="Z2573" s="79"/>
      <c r="AA2573" s="79"/>
      <c r="AB2573" s="79"/>
      <c r="AC2573" s="79"/>
      <c r="AD2573" s="79"/>
      <c r="AE2573" s="79"/>
      <c r="AF2573" s="79"/>
      <c r="AG2573" s="79"/>
      <c r="AH2573" s="79"/>
      <c r="AI2573" s="79"/>
      <c r="AJ2573" s="79"/>
      <c r="AK2573" s="79"/>
      <c r="AL2573" s="79"/>
      <c r="AM2573" s="79"/>
      <c r="AN2573" s="79"/>
      <c r="AO2573" s="79"/>
      <c r="AP2573" s="79"/>
      <c r="AQ2573" s="79"/>
    </row>
    <row r="2574" spans="13:43" x14ac:dyDescent="0.25">
      <c r="M2574" s="79"/>
      <c r="N2574" s="79"/>
      <c r="O2574" s="79"/>
      <c r="P2574" s="79"/>
      <c r="Q2574" s="79"/>
      <c r="R2574" s="79"/>
      <c r="S2574" s="79"/>
      <c r="T2574" s="79"/>
      <c r="U2574" s="79"/>
      <c r="V2574" s="79"/>
      <c r="W2574" s="79"/>
      <c r="X2574" s="79"/>
      <c r="Y2574" s="79"/>
      <c r="Z2574" s="79"/>
      <c r="AA2574" s="79"/>
      <c r="AB2574" s="79"/>
      <c r="AC2574" s="79"/>
      <c r="AD2574" s="79"/>
      <c r="AE2574" s="79"/>
      <c r="AF2574" s="79"/>
      <c r="AG2574" s="79"/>
      <c r="AH2574" s="79"/>
      <c r="AI2574" s="79"/>
      <c r="AJ2574" s="79"/>
      <c r="AK2574" s="79"/>
      <c r="AL2574" s="79"/>
      <c r="AM2574" s="79"/>
      <c r="AN2574" s="79"/>
      <c r="AO2574" s="79"/>
      <c r="AP2574" s="79"/>
      <c r="AQ2574" s="79"/>
    </row>
    <row r="2575" spans="13:43" x14ac:dyDescent="0.25">
      <c r="M2575" s="79"/>
      <c r="N2575" s="79"/>
      <c r="O2575" s="79"/>
      <c r="P2575" s="79"/>
      <c r="Q2575" s="79"/>
      <c r="R2575" s="79"/>
      <c r="S2575" s="79"/>
      <c r="T2575" s="79"/>
      <c r="U2575" s="79"/>
      <c r="V2575" s="79"/>
      <c r="W2575" s="79"/>
      <c r="X2575" s="79"/>
      <c r="Y2575" s="79"/>
      <c r="Z2575" s="79"/>
      <c r="AA2575" s="79"/>
      <c r="AB2575" s="79"/>
      <c r="AC2575" s="79"/>
      <c r="AD2575" s="79"/>
      <c r="AE2575" s="79"/>
      <c r="AF2575" s="79"/>
      <c r="AG2575" s="79"/>
      <c r="AH2575" s="79"/>
      <c r="AI2575" s="79"/>
      <c r="AJ2575" s="79"/>
      <c r="AK2575" s="79"/>
      <c r="AL2575" s="79"/>
      <c r="AM2575" s="79"/>
      <c r="AN2575" s="79"/>
      <c r="AO2575" s="79"/>
      <c r="AP2575" s="79"/>
      <c r="AQ2575" s="79"/>
    </row>
    <row r="2576" spans="13:43" x14ac:dyDescent="0.25">
      <c r="M2576" s="79"/>
      <c r="N2576" s="79"/>
      <c r="O2576" s="79"/>
      <c r="P2576" s="79"/>
      <c r="Q2576" s="79"/>
      <c r="R2576" s="79"/>
      <c r="S2576" s="79"/>
      <c r="T2576" s="79"/>
      <c r="U2576" s="79"/>
      <c r="V2576" s="79"/>
      <c r="W2576" s="79"/>
      <c r="X2576" s="79"/>
      <c r="Y2576" s="79"/>
      <c r="Z2576" s="79"/>
      <c r="AA2576" s="79"/>
      <c r="AB2576" s="79"/>
      <c r="AC2576" s="79"/>
      <c r="AD2576" s="79"/>
      <c r="AE2576" s="79"/>
      <c r="AF2576" s="79"/>
      <c r="AG2576" s="79"/>
      <c r="AH2576" s="79"/>
      <c r="AI2576" s="79"/>
      <c r="AJ2576" s="79"/>
      <c r="AK2576" s="79"/>
      <c r="AL2576" s="79"/>
      <c r="AM2576" s="79"/>
      <c r="AN2576" s="79"/>
      <c r="AO2576" s="79"/>
      <c r="AP2576" s="79"/>
      <c r="AQ2576" s="79"/>
    </row>
    <row r="2577" spans="13:43" x14ac:dyDescent="0.25">
      <c r="M2577" s="79"/>
      <c r="N2577" s="79"/>
      <c r="O2577" s="79"/>
      <c r="P2577" s="79"/>
      <c r="Q2577" s="79"/>
      <c r="R2577" s="79"/>
      <c r="S2577" s="79"/>
      <c r="T2577" s="79"/>
      <c r="U2577" s="79"/>
      <c r="V2577" s="79"/>
      <c r="W2577" s="79"/>
      <c r="X2577" s="79"/>
      <c r="Y2577" s="79"/>
      <c r="Z2577" s="79"/>
      <c r="AA2577" s="79"/>
      <c r="AB2577" s="79"/>
      <c r="AC2577" s="79"/>
      <c r="AD2577" s="79"/>
      <c r="AE2577" s="79"/>
      <c r="AF2577" s="79"/>
      <c r="AG2577" s="79"/>
      <c r="AH2577" s="79"/>
      <c r="AI2577" s="79"/>
      <c r="AJ2577" s="79"/>
      <c r="AK2577" s="79"/>
      <c r="AL2577" s="79"/>
      <c r="AM2577" s="79"/>
      <c r="AN2577" s="79"/>
      <c r="AO2577" s="79"/>
      <c r="AP2577" s="79"/>
      <c r="AQ2577" s="79"/>
    </row>
    <row r="2578" spans="13:43" x14ac:dyDescent="0.25">
      <c r="M2578" s="79"/>
      <c r="N2578" s="79"/>
      <c r="O2578" s="79"/>
      <c r="P2578" s="79"/>
      <c r="Q2578" s="79"/>
      <c r="R2578" s="79"/>
      <c r="S2578" s="79"/>
      <c r="T2578" s="79"/>
      <c r="U2578" s="79"/>
      <c r="V2578" s="79"/>
      <c r="W2578" s="79"/>
      <c r="X2578" s="79"/>
      <c r="Y2578" s="79"/>
      <c r="Z2578" s="79"/>
      <c r="AA2578" s="79"/>
      <c r="AB2578" s="79"/>
      <c r="AC2578" s="79"/>
      <c r="AD2578" s="79"/>
      <c r="AE2578" s="79"/>
      <c r="AF2578" s="79"/>
      <c r="AG2578" s="79"/>
      <c r="AH2578" s="79"/>
      <c r="AI2578" s="79"/>
      <c r="AJ2578" s="79"/>
      <c r="AK2578" s="79"/>
      <c r="AL2578" s="79"/>
      <c r="AM2578" s="79"/>
      <c r="AN2578" s="79"/>
      <c r="AO2578" s="79"/>
      <c r="AP2578" s="79"/>
      <c r="AQ2578" s="79"/>
    </row>
    <row r="2579" spans="13:43" x14ac:dyDescent="0.25">
      <c r="M2579" s="79"/>
      <c r="N2579" s="79"/>
      <c r="O2579" s="79"/>
      <c r="P2579" s="79"/>
      <c r="Q2579" s="79"/>
      <c r="R2579" s="79"/>
      <c r="S2579" s="79"/>
      <c r="T2579" s="79"/>
      <c r="U2579" s="79"/>
      <c r="V2579" s="79"/>
      <c r="W2579" s="79"/>
      <c r="X2579" s="79"/>
      <c r="Y2579" s="79"/>
      <c r="Z2579" s="79"/>
      <c r="AA2579" s="79"/>
      <c r="AB2579" s="79"/>
      <c r="AC2579" s="79"/>
      <c r="AD2579" s="79"/>
      <c r="AE2579" s="79"/>
      <c r="AF2579" s="79"/>
      <c r="AG2579" s="79"/>
      <c r="AH2579" s="79"/>
      <c r="AI2579" s="79"/>
      <c r="AJ2579" s="79"/>
      <c r="AK2579" s="79"/>
      <c r="AL2579" s="79"/>
      <c r="AM2579" s="79"/>
      <c r="AN2579" s="79"/>
      <c r="AO2579" s="79"/>
      <c r="AP2579" s="79"/>
      <c r="AQ2579" s="79"/>
    </row>
    <row r="2580" spans="13:43" x14ac:dyDescent="0.25">
      <c r="M2580" s="79"/>
      <c r="N2580" s="79"/>
      <c r="O2580" s="79"/>
      <c r="P2580" s="79"/>
      <c r="Q2580" s="79"/>
      <c r="R2580" s="79"/>
      <c r="S2580" s="79"/>
      <c r="T2580" s="79"/>
      <c r="U2580" s="79"/>
      <c r="V2580" s="79"/>
      <c r="W2580" s="79"/>
      <c r="X2580" s="79"/>
      <c r="Y2580" s="79"/>
      <c r="Z2580" s="79"/>
      <c r="AA2580" s="79"/>
      <c r="AB2580" s="79"/>
      <c r="AC2580" s="79"/>
      <c r="AD2580" s="79"/>
      <c r="AE2580" s="79"/>
      <c r="AF2580" s="79"/>
      <c r="AG2580" s="79"/>
      <c r="AH2580" s="79"/>
      <c r="AI2580" s="79"/>
      <c r="AJ2580" s="79"/>
      <c r="AK2580" s="79"/>
      <c r="AL2580" s="79"/>
      <c r="AM2580" s="79"/>
      <c r="AN2580" s="79"/>
      <c r="AO2580" s="79"/>
      <c r="AP2580" s="79"/>
      <c r="AQ2580" s="79"/>
    </row>
    <row r="2581" spans="13:43" x14ac:dyDescent="0.25">
      <c r="M2581" s="79"/>
      <c r="N2581" s="79"/>
      <c r="O2581" s="79"/>
      <c r="P2581" s="79"/>
      <c r="Q2581" s="79"/>
      <c r="R2581" s="79"/>
      <c r="S2581" s="79"/>
      <c r="T2581" s="79"/>
      <c r="U2581" s="79"/>
      <c r="V2581" s="79"/>
      <c r="W2581" s="79"/>
      <c r="X2581" s="79"/>
      <c r="Y2581" s="79"/>
      <c r="Z2581" s="79"/>
      <c r="AA2581" s="79"/>
      <c r="AB2581" s="79"/>
      <c r="AC2581" s="79"/>
      <c r="AD2581" s="79"/>
      <c r="AE2581" s="79"/>
      <c r="AF2581" s="79"/>
      <c r="AG2581" s="79"/>
      <c r="AH2581" s="79"/>
      <c r="AI2581" s="79"/>
      <c r="AJ2581" s="79"/>
      <c r="AK2581" s="79"/>
      <c r="AL2581" s="79"/>
      <c r="AM2581" s="79"/>
      <c r="AN2581" s="79"/>
      <c r="AO2581" s="79"/>
      <c r="AP2581" s="79"/>
      <c r="AQ2581" s="79"/>
    </row>
    <row r="2582" spans="13:43" x14ac:dyDescent="0.25">
      <c r="M2582" s="79"/>
      <c r="N2582" s="79"/>
      <c r="O2582" s="79"/>
      <c r="P2582" s="79"/>
      <c r="Q2582" s="79"/>
      <c r="R2582" s="79"/>
      <c r="S2582" s="79"/>
      <c r="T2582" s="79"/>
      <c r="U2582" s="79"/>
      <c r="V2582" s="79"/>
      <c r="W2582" s="79"/>
      <c r="X2582" s="79"/>
      <c r="Y2582" s="79"/>
      <c r="Z2582" s="79"/>
      <c r="AA2582" s="79"/>
      <c r="AB2582" s="79"/>
      <c r="AC2582" s="79"/>
      <c r="AD2582" s="79"/>
      <c r="AE2582" s="79"/>
      <c r="AF2582" s="79"/>
      <c r="AG2582" s="79"/>
      <c r="AH2582" s="79"/>
      <c r="AI2582" s="79"/>
      <c r="AJ2582" s="79"/>
      <c r="AK2582" s="79"/>
      <c r="AL2582" s="79"/>
      <c r="AM2582" s="79"/>
      <c r="AN2582" s="79"/>
      <c r="AO2582" s="79"/>
      <c r="AP2582" s="79"/>
      <c r="AQ2582" s="79"/>
    </row>
    <row r="2583" spans="13:43" x14ac:dyDescent="0.25">
      <c r="M2583" s="79"/>
      <c r="N2583" s="79"/>
      <c r="O2583" s="79"/>
      <c r="P2583" s="79"/>
      <c r="Q2583" s="79"/>
      <c r="R2583" s="79"/>
      <c r="S2583" s="79"/>
      <c r="T2583" s="79"/>
      <c r="U2583" s="79"/>
      <c r="V2583" s="79"/>
      <c r="W2583" s="79"/>
      <c r="X2583" s="79"/>
      <c r="Y2583" s="79"/>
      <c r="Z2583" s="79"/>
      <c r="AA2583" s="79"/>
      <c r="AB2583" s="79"/>
      <c r="AC2583" s="79"/>
      <c r="AD2583" s="79"/>
      <c r="AE2583" s="79"/>
      <c r="AF2583" s="79"/>
      <c r="AG2583" s="79"/>
      <c r="AH2583" s="79"/>
      <c r="AI2583" s="79"/>
      <c r="AJ2583" s="79"/>
      <c r="AK2583" s="79"/>
      <c r="AL2583" s="79"/>
      <c r="AM2583" s="79"/>
      <c r="AN2583" s="79"/>
      <c r="AO2583" s="79"/>
      <c r="AP2583" s="79"/>
      <c r="AQ2583" s="79"/>
    </row>
    <row r="2584" spans="13:43" x14ac:dyDescent="0.25">
      <c r="M2584" s="79"/>
      <c r="N2584" s="79"/>
      <c r="O2584" s="79"/>
      <c r="P2584" s="79"/>
      <c r="Q2584" s="79"/>
      <c r="R2584" s="79"/>
      <c r="S2584" s="79"/>
      <c r="T2584" s="79"/>
      <c r="U2584" s="79"/>
      <c r="V2584" s="79"/>
      <c r="W2584" s="79"/>
      <c r="X2584" s="79"/>
      <c r="Y2584" s="79"/>
      <c r="Z2584" s="79"/>
      <c r="AA2584" s="79"/>
      <c r="AB2584" s="79"/>
      <c r="AC2584" s="79"/>
      <c r="AD2584" s="79"/>
      <c r="AE2584" s="79"/>
      <c r="AF2584" s="79"/>
      <c r="AG2584" s="79"/>
      <c r="AH2584" s="79"/>
      <c r="AI2584" s="79"/>
      <c r="AJ2584" s="79"/>
      <c r="AK2584" s="79"/>
      <c r="AL2584" s="79"/>
      <c r="AM2584" s="79"/>
      <c r="AN2584" s="79"/>
      <c r="AO2584" s="79"/>
      <c r="AP2584" s="79"/>
      <c r="AQ2584" s="79"/>
    </row>
    <row r="2585" spans="13:43" x14ac:dyDescent="0.25">
      <c r="M2585" s="79"/>
      <c r="N2585" s="79"/>
      <c r="O2585" s="79"/>
      <c r="P2585" s="79"/>
      <c r="Q2585" s="79"/>
      <c r="R2585" s="79"/>
      <c r="S2585" s="79"/>
      <c r="T2585" s="79"/>
      <c r="U2585" s="79"/>
      <c r="V2585" s="79"/>
      <c r="W2585" s="79"/>
      <c r="X2585" s="79"/>
      <c r="Y2585" s="79"/>
      <c r="Z2585" s="79"/>
      <c r="AA2585" s="79"/>
      <c r="AB2585" s="79"/>
      <c r="AC2585" s="79"/>
      <c r="AD2585" s="79"/>
      <c r="AE2585" s="79"/>
      <c r="AF2585" s="79"/>
      <c r="AG2585" s="79"/>
      <c r="AH2585" s="79"/>
      <c r="AI2585" s="79"/>
      <c r="AJ2585" s="79"/>
      <c r="AK2585" s="79"/>
      <c r="AL2585" s="79"/>
      <c r="AM2585" s="79"/>
      <c r="AN2585" s="79"/>
      <c r="AO2585" s="79"/>
      <c r="AP2585" s="79"/>
      <c r="AQ2585" s="79"/>
    </row>
    <row r="2586" spans="13:43" x14ac:dyDescent="0.25">
      <c r="M2586" s="79"/>
      <c r="N2586" s="79"/>
      <c r="O2586" s="79"/>
      <c r="P2586" s="79"/>
      <c r="Q2586" s="79"/>
      <c r="R2586" s="79"/>
      <c r="S2586" s="79"/>
      <c r="T2586" s="79"/>
      <c r="U2586" s="79"/>
      <c r="V2586" s="79"/>
      <c r="W2586" s="79"/>
      <c r="X2586" s="79"/>
      <c r="Y2586" s="79"/>
      <c r="Z2586" s="79"/>
      <c r="AA2586" s="79"/>
      <c r="AB2586" s="79"/>
      <c r="AC2586" s="79"/>
      <c r="AD2586" s="79"/>
      <c r="AE2586" s="79"/>
      <c r="AF2586" s="79"/>
      <c r="AG2586" s="79"/>
      <c r="AH2586" s="79"/>
      <c r="AI2586" s="79"/>
      <c r="AJ2586" s="79"/>
      <c r="AK2586" s="79"/>
      <c r="AL2586" s="79"/>
      <c r="AM2586" s="79"/>
      <c r="AN2586" s="79"/>
      <c r="AO2586" s="79"/>
      <c r="AP2586" s="79"/>
      <c r="AQ2586" s="79"/>
    </row>
    <row r="2587" spans="13:43" x14ac:dyDescent="0.25">
      <c r="M2587" s="79"/>
      <c r="N2587" s="79"/>
      <c r="O2587" s="79"/>
      <c r="P2587" s="79"/>
      <c r="Q2587" s="79"/>
      <c r="R2587" s="79"/>
      <c r="S2587" s="79"/>
      <c r="T2587" s="79"/>
      <c r="U2587" s="79"/>
      <c r="V2587" s="79"/>
      <c r="W2587" s="79"/>
      <c r="X2587" s="79"/>
      <c r="Y2587" s="79"/>
      <c r="Z2587" s="79"/>
      <c r="AA2587" s="79"/>
      <c r="AB2587" s="79"/>
      <c r="AC2587" s="79"/>
      <c r="AD2587" s="79"/>
      <c r="AE2587" s="79"/>
      <c r="AF2587" s="79"/>
      <c r="AG2587" s="79"/>
      <c r="AH2587" s="79"/>
      <c r="AI2587" s="79"/>
      <c r="AJ2587" s="79"/>
      <c r="AK2587" s="79"/>
      <c r="AL2587" s="79"/>
      <c r="AM2587" s="79"/>
      <c r="AN2587" s="79"/>
      <c r="AO2587" s="79"/>
      <c r="AP2587" s="79"/>
      <c r="AQ2587" s="79"/>
    </row>
    <row r="2588" spans="13:43" x14ac:dyDescent="0.25">
      <c r="M2588" s="79"/>
      <c r="N2588" s="79"/>
      <c r="O2588" s="79"/>
      <c r="P2588" s="79"/>
      <c r="Q2588" s="79"/>
      <c r="R2588" s="79"/>
      <c r="S2588" s="79"/>
      <c r="T2588" s="79"/>
      <c r="U2588" s="79"/>
      <c r="V2588" s="79"/>
      <c r="W2588" s="79"/>
      <c r="X2588" s="79"/>
      <c r="Y2588" s="79"/>
      <c r="Z2588" s="79"/>
      <c r="AA2588" s="79"/>
      <c r="AB2588" s="79"/>
      <c r="AC2588" s="79"/>
      <c r="AD2588" s="79"/>
      <c r="AE2588" s="79"/>
      <c r="AF2588" s="79"/>
      <c r="AG2588" s="79"/>
      <c r="AH2588" s="79"/>
      <c r="AI2588" s="79"/>
      <c r="AJ2588" s="79"/>
      <c r="AK2588" s="79"/>
      <c r="AL2588" s="79"/>
      <c r="AM2588" s="79"/>
      <c r="AN2588" s="79"/>
      <c r="AO2588" s="79"/>
      <c r="AP2588" s="79"/>
      <c r="AQ2588" s="79"/>
    </row>
    <row r="2589" spans="13:43" x14ac:dyDescent="0.25">
      <c r="M2589" s="79"/>
      <c r="N2589" s="79"/>
      <c r="O2589" s="79"/>
      <c r="P2589" s="79"/>
      <c r="Q2589" s="79"/>
      <c r="R2589" s="79"/>
      <c r="S2589" s="79"/>
      <c r="T2589" s="79"/>
      <c r="U2589" s="79"/>
      <c r="V2589" s="79"/>
      <c r="W2589" s="79"/>
      <c r="X2589" s="79"/>
      <c r="Y2589" s="79"/>
      <c r="Z2589" s="79"/>
      <c r="AA2589" s="79"/>
      <c r="AB2589" s="79"/>
      <c r="AC2589" s="79"/>
      <c r="AD2589" s="79"/>
      <c r="AE2589" s="79"/>
      <c r="AF2589" s="79"/>
      <c r="AG2589" s="79"/>
      <c r="AH2589" s="79"/>
      <c r="AI2589" s="79"/>
      <c r="AJ2589" s="79"/>
      <c r="AK2589" s="79"/>
      <c r="AL2589" s="79"/>
      <c r="AM2589" s="79"/>
      <c r="AN2589" s="79"/>
      <c r="AO2589" s="79"/>
      <c r="AP2589" s="79"/>
      <c r="AQ2589" s="79"/>
    </row>
    <row r="2590" spans="13:43" x14ac:dyDescent="0.25">
      <c r="M2590" s="79"/>
      <c r="N2590" s="79"/>
      <c r="O2590" s="79"/>
      <c r="P2590" s="79"/>
      <c r="Q2590" s="79"/>
      <c r="R2590" s="79"/>
      <c r="S2590" s="79"/>
      <c r="T2590" s="79"/>
      <c r="U2590" s="79"/>
      <c r="V2590" s="79"/>
      <c r="W2590" s="79"/>
      <c r="X2590" s="79"/>
      <c r="Y2590" s="79"/>
      <c r="Z2590" s="79"/>
      <c r="AA2590" s="79"/>
      <c r="AB2590" s="79"/>
      <c r="AC2590" s="79"/>
      <c r="AD2590" s="79"/>
      <c r="AE2590" s="79"/>
      <c r="AF2590" s="79"/>
      <c r="AG2590" s="79"/>
      <c r="AH2590" s="79"/>
      <c r="AI2590" s="79"/>
      <c r="AJ2590" s="79"/>
      <c r="AK2590" s="79"/>
      <c r="AL2590" s="79"/>
      <c r="AM2590" s="79"/>
      <c r="AN2590" s="79"/>
      <c r="AO2590" s="79"/>
      <c r="AP2590" s="79"/>
      <c r="AQ2590" s="79"/>
    </row>
    <row r="2591" spans="13:43" x14ac:dyDescent="0.25">
      <c r="M2591" s="79"/>
      <c r="N2591" s="79"/>
      <c r="O2591" s="79"/>
      <c r="P2591" s="79"/>
      <c r="Q2591" s="79"/>
      <c r="R2591" s="79"/>
      <c r="S2591" s="79"/>
      <c r="T2591" s="79"/>
      <c r="U2591" s="79"/>
      <c r="V2591" s="79"/>
      <c r="W2591" s="79"/>
      <c r="X2591" s="79"/>
      <c r="Y2591" s="79"/>
      <c r="Z2591" s="79"/>
      <c r="AA2591" s="79"/>
      <c r="AB2591" s="79"/>
      <c r="AC2591" s="79"/>
      <c r="AD2591" s="79"/>
      <c r="AE2591" s="79"/>
      <c r="AF2591" s="79"/>
      <c r="AG2591" s="79"/>
      <c r="AH2591" s="79"/>
      <c r="AI2591" s="79"/>
      <c r="AJ2591" s="79"/>
      <c r="AK2591" s="79"/>
      <c r="AL2591" s="79"/>
      <c r="AM2591" s="79"/>
      <c r="AN2591" s="79"/>
      <c r="AO2591" s="79"/>
      <c r="AP2591" s="79"/>
      <c r="AQ2591" s="79"/>
    </row>
    <row r="2592" spans="13:43" x14ac:dyDescent="0.25">
      <c r="M2592" s="79"/>
      <c r="N2592" s="79"/>
      <c r="O2592" s="79"/>
      <c r="P2592" s="79"/>
      <c r="Q2592" s="79"/>
      <c r="R2592" s="79"/>
      <c r="S2592" s="79"/>
      <c r="T2592" s="79"/>
      <c r="U2592" s="79"/>
      <c r="V2592" s="79"/>
      <c r="W2592" s="79"/>
      <c r="X2592" s="79"/>
      <c r="Y2592" s="79"/>
      <c r="Z2592" s="79"/>
      <c r="AA2592" s="79"/>
      <c r="AB2592" s="79"/>
      <c r="AC2592" s="79"/>
      <c r="AD2592" s="79"/>
      <c r="AE2592" s="79"/>
      <c r="AF2592" s="79"/>
      <c r="AG2592" s="79"/>
      <c r="AH2592" s="79"/>
      <c r="AI2592" s="79"/>
      <c r="AJ2592" s="79"/>
      <c r="AK2592" s="79"/>
      <c r="AL2592" s="79"/>
      <c r="AM2592" s="79"/>
      <c r="AN2592" s="79"/>
      <c r="AO2592" s="79"/>
      <c r="AP2592" s="79"/>
      <c r="AQ2592" s="79"/>
    </row>
    <row r="2593" spans="13:43" x14ac:dyDescent="0.25">
      <c r="M2593" s="79"/>
      <c r="N2593" s="79"/>
      <c r="O2593" s="79"/>
      <c r="P2593" s="79"/>
      <c r="Q2593" s="79"/>
      <c r="R2593" s="79"/>
      <c r="S2593" s="79"/>
      <c r="T2593" s="79"/>
      <c r="U2593" s="79"/>
      <c r="V2593" s="79"/>
      <c r="W2593" s="79"/>
      <c r="X2593" s="79"/>
      <c r="Y2593" s="79"/>
      <c r="Z2593" s="79"/>
      <c r="AA2593" s="79"/>
      <c r="AB2593" s="79"/>
      <c r="AC2593" s="79"/>
      <c r="AD2593" s="79"/>
      <c r="AE2593" s="79"/>
      <c r="AF2593" s="79"/>
      <c r="AG2593" s="79"/>
      <c r="AH2593" s="79"/>
      <c r="AI2593" s="79"/>
      <c r="AJ2593" s="79"/>
      <c r="AK2593" s="79"/>
      <c r="AL2593" s="79"/>
      <c r="AM2593" s="79"/>
      <c r="AN2593" s="79"/>
      <c r="AO2593" s="79"/>
      <c r="AP2593" s="79"/>
      <c r="AQ2593" s="79"/>
    </row>
    <row r="2594" spans="13:43" x14ac:dyDescent="0.25">
      <c r="M2594" s="79"/>
      <c r="N2594" s="79"/>
      <c r="O2594" s="79"/>
      <c r="P2594" s="79"/>
      <c r="Q2594" s="79"/>
      <c r="R2594" s="79"/>
      <c r="S2594" s="79"/>
      <c r="T2594" s="79"/>
      <c r="U2594" s="79"/>
      <c r="V2594" s="79"/>
      <c r="W2594" s="79"/>
      <c r="X2594" s="79"/>
      <c r="Y2594" s="79"/>
      <c r="Z2594" s="79"/>
      <c r="AA2594" s="79"/>
      <c r="AB2594" s="79"/>
      <c r="AC2594" s="79"/>
      <c r="AD2594" s="79"/>
      <c r="AE2594" s="79"/>
      <c r="AF2594" s="79"/>
      <c r="AG2594" s="79"/>
      <c r="AH2594" s="79"/>
      <c r="AI2594" s="79"/>
      <c r="AJ2594" s="79"/>
      <c r="AK2594" s="79"/>
      <c r="AL2594" s="79"/>
      <c r="AM2594" s="79"/>
      <c r="AN2594" s="79"/>
      <c r="AO2594" s="79"/>
      <c r="AP2594" s="79"/>
      <c r="AQ2594" s="79"/>
    </row>
    <row r="2595" spans="13:43" x14ac:dyDescent="0.25">
      <c r="M2595" s="79"/>
      <c r="N2595" s="79"/>
      <c r="O2595" s="79"/>
      <c r="P2595" s="79"/>
      <c r="Q2595" s="79"/>
      <c r="R2595" s="79"/>
      <c r="S2595" s="79"/>
      <c r="T2595" s="79"/>
      <c r="U2595" s="79"/>
      <c r="V2595" s="79"/>
      <c r="W2595" s="79"/>
      <c r="X2595" s="79"/>
      <c r="Y2595" s="79"/>
      <c r="Z2595" s="79"/>
      <c r="AA2595" s="79"/>
      <c r="AB2595" s="79"/>
      <c r="AC2595" s="79"/>
      <c r="AD2595" s="79"/>
      <c r="AE2595" s="79"/>
      <c r="AF2595" s="79"/>
      <c r="AG2595" s="79"/>
      <c r="AH2595" s="79"/>
      <c r="AI2595" s="79"/>
      <c r="AJ2595" s="79"/>
      <c r="AK2595" s="79"/>
      <c r="AL2595" s="79"/>
      <c r="AM2595" s="79"/>
      <c r="AN2595" s="79"/>
      <c r="AO2595" s="79"/>
      <c r="AP2595" s="79"/>
      <c r="AQ2595" s="79"/>
    </row>
    <row r="2596" spans="13:43" x14ac:dyDescent="0.25">
      <c r="M2596" s="79"/>
      <c r="N2596" s="79"/>
      <c r="O2596" s="79"/>
      <c r="P2596" s="79"/>
      <c r="Q2596" s="79"/>
      <c r="R2596" s="79"/>
      <c r="S2596" s="79"/>
      <c r="T2596" s="79"/>
      <c r="U2596" s="79"/>
      <c r="V2596" s="79"/>
      <c r="W2596" s="79"/>
      <c r="X2596" s="79"/>
      <c r="Y2596" s="79"/>
      <c r="Z2596" s="79"/>
      <c r="AA2596" s="79"/>
      <c r="AB2596" s="79"/>
      <c r="AC2596" s="79"/>
      <c r="AD2596" s="79"/>
      <c r="AE2596" s="79"/>
      <c r="AF2596" s="79"/>
      <c r="AG2596" s="79"/>
      <c r="AH2596" s="79"/>
      <c r="AI2596" s="79"/>
      <c r="AJ2596" s="79"/>
      <c r="AK2596" s="79"/>
      <c r="AL2596" s="79"/>
      <c r="AM2596" s="79"/>
      <c r="AN2596" s="79"/>
      <c r="AO2596" s="79"/>
      <c r="AP2596" s="79"/>
      <c r="AQ2596" s="79"/>
    </row>
    <row r="2597" spans="13:43" x14ac:dyDescent="0.25">
      <c r="M2597" s="79"/>
      <c r="N2597" s="79"/>
      <c r="O2597" s="79"/>
      <c r="P2597" s="79"/>
      <c r="Q2597" s="79"/>
      <c r="R2597" s="79"/>
      <c r="S2597" s="79"/>
      <c r="T2597" s="79"/>
      <c r="U2597" s="79"/>
      <c r="V2597" s="79"/>
      <c r="W2597" s="79"/>
      <c r="X2597" s="79"/>
      <c r="Y2597" s="79"/>
      <c r="Z2597" s="79"/>
      <c r="AA2597" s="79"/>
      <c r="AB2597" s="79"/>
      <c r="AC2597" s="79"/>
      <c r="AD2597" s="79"/>
      <c r="AE2597" s="79"/>
      <c r="AF2597" s="79"/>
      <c r="AG2597" s="79"/>
      <c r="AH2597" s="79"/>
      <c r="AI2597" s="79"/>
      <c r="AJ2597" s="79"/>
      <c r="AK2597" s="79"/>
      <c r="AL2597" s="79"/>
      <c r="AM2597" s="79"/>
      <c r="AN2597" s="79"/>
      <c r="AO2597" s="79"/>
      <c r="AP2597" s="79"/>
      <c r="AQ2597" s="79"/>
    </row>
    <row r="2598" spans="13:43" x14ac:dyDescent="0.25">
      <c r="M2598" s="79"/>
      <c r="N2598" s="79"/>
      <c r="O2598" s="79"/>
      <c r="P2598" s="79"/>
      <c r="Q2598" s="79"/>
      <c r="R2598" s="79"/>
      <c r="S2598" s="79"/>
      <c r="T2598" s="79"/>
      <c r="U2598" s="79"/>
      <c r="V2598" s="79"/>
      <c r="W2598" s="79"/>
      <c r="X2598" s="79"/>
      <c r="Y2598" s="79"/>
      <c r="Z2598" s="79"/>
      <c r="AA2598" s="79"/>
      <c r="AB2598" s="79"/>
      <c r="AC2598" s="79"/>
      <c r="AD2598" s="79"/>
      <c r="AE2598" s="79"/>
      <c r="AF2598" s="79"/>
      <c r="AG2598" s="79"/>
      <c r="AH2598" s="79"/>
      <c r="AI2598" s="79"/>
      <c r="AJ2598" s="79"/>
      <c r="AK2598" s="79"/>
      <c r="AL2598" s="79"/>
      <c r="AM2598" s="79"/>
      <c r="AN2598" s="79"/>
      <c r="AO2598" s="79"/>
      <c r="AP2598" s="79"/>
      <c r="AQ2598" s="79"/>
    </row>
    <row r="2599" spans="13:43" x14ac:dyDescent="0.25">
      <c r="M2599" s="79"/>
      <c r="N2599" s="79"/>
      <c r="O2599" s="79"/>
      <c r="P2599" s="79"/>
      <c r="Q2599" s="79"/>
      <c r="R2599" s="79"/>
      <c r="S2599" s="79"/>
      <c r="T2599" s="79"/>
      <c r="U2599" s="79"/>
      <c r="V2599" s="79"/>
      <c r="W2599" s="79"/>
      <c r="X2599" s="79"/>
      <c r="Y2599" s="79"/>
      <c r="Z2599" s="79"/>
      <c r="AA2599" s="79"/>
      <c r="AB2599" s="79"/>
      <c r="AC2599" s="79"/>
      <c r="AD2599" s="79"/>
      <c r="AE2599" s="79"/>
      <c r="AF2599" s="79"/>
      <c r="AG2599" s="79"/>
      <c r="AH2599" s="79"/>
      <c r="AI2599" s="79"/>
      <c r="AJ2599" s="79"/>
      <c r="AK2599" s="79"/>
      <c r="AL2599" s="79"/>
      <c r="AM2599" s="79"/>
      <c r="AN2599" s="79"/>
      <c r="AO2599" s="79"/>
      <c r="AP2599" s="79"/>
      <c r="AQ2599" s="79"/>
    </row>
    <row r="2600" spans="13:43" x14ac:dyDescent="0.25">
      <c r="M2600" s="79"/>
      <c r="N2600" s="79"/>
      <c r="O2600" s="79"/>
      <c r="P2600" s="79"/>
      <c r="Q2600" s="79"/>
      <c r="R2600" s="79"/>
      <c r="S2600" s="79"/>
      <c r="T2600" s="79"/>
      <c r="U2600" s="79"/>
      <c r="V2600" s="79"/>
      <c r="W2600" s="79"/>
      <c r="X2600" s="79"/>
      <c r="Y2600" s="79"/>
      <c r="Z2600" s="79"/>
      <c r="AA2600" s="79"/>
      <c r="AB2600" s="79"/>
      <c r="AC2600" s="79"/>
      <c r="AD2600" s="79"/>
      <c r="AE2600" s="79"/>
      <c r="AF2600" s="79"/>
      <c r="AG2600" s="79"/>
      <c r="AH2600" s="79"/>
      <c r="AI2600" s="79"/>
      <c r="AJ2600" s="79"/>
      <c r="AK2600" s="79"/>
      <c r="AL2600" s="79"/>
      <c r="AM2600" s="79"/>
      <c r="AN2600" s="79"/>
      <c r="AO2600" s="79"/>
      <c r="AP2600" s="79"/>
      <c r="AQ2600" s="79"/>
    </row>
    <row r="2601" spans="13:43" x14ac:dyDescent="0.25">
      <c r="M2601" s="79"/>
      <c r="N2601" s="79"/>
      <c r="O2601" s="79"/>
      <c r="P2601" s="79"/>
      <c r="Q2601" s="79"/>
      <c r="R2601" s="79"/>
      <c r="S2601" s="79"/>
      <c r="T2601" s="79"/>
      <c r="U2601" s="79"/>
      <c r="V2601" s="79"/>
      <c r="W2601" s="79"/>
      <c r="X2601" s="79"/>
      <c r="Y2601" s="79"/>
      <c r="Z2601" s="79"/>
      <c r="AA2601" s="79"/>
      <c r="AB2601" s="79"/>
      <c r="AC2601" s="79"/>
      <c r="AD2601" s="79"/>
      <c r="AE2601" s="79"/>
      <c r="AF2601" s="79"/>
      <c r="AG2601" s="79"/>
      <c r="AH2601" s="79"/>
      <c r="AI2601" s="79"/>
      <c r="AJ2601" s="79"/>
      <c r="AK2601" s="79"/>
      <c r="AL2601" s="79"/>
      <c r="AM2601" s="79"/>
      <c r="AN2601" s="79"/>
      <c r="AO2601" s="79"/>
      <c r="AP2601" s="79"/>
      <c r="AQ2601" s="79"/>
    </row>
    <row r="2602" spans="13:43" x14ac:dyDescent="0.25">
      <c r="M2602" s="79"/>
      <c r="N2602" s="79"/>
      <c r="O2602" s="79"/>
      <c r="P2602" s="79"/>
      <c r="Q2602" s="79"/>
      <c r="R2602" s="79"/>
      <c r="S2602" s="79"/>
      <c r="T2602" s="79"/>
      <c r="U2602" s="79"/>
      <c r="V2602" s="79"/>
      <c r="W2602" s="79"/>
      <c r="X2602" s="79"/>
      <c r="Y2602" s="79"/>
      <c r="Z2602" s="79"/>
      <c r="AA2602" s="79"/>
      <c r="AB2602" s="79"/>
      <c r="AC2602" s="79"/>
      <c r="AD2602" s="79"/>
      <c r="AE2602" s="79"/>
      <c r="AF2602" s="79"/>
      <c r="AG2602" s="79"/>
      <c r="AH2602" s="79"/>
      <c r="AI2602" s="79"/>
      <c r="AJ2602" s="79"/>
      <c r="AK2602" s="79"/>
      <c r="AL2602" s="79"/>
      <c r="AM2602" s="79"/>
      <c r="AN2602" s="79"/>
      <c r="AO2602" s="79"/>
      <c r="AP2602" s="79"/>
      <c r="AQ2602" s="79"/>
    </row>
    <row r="2603" spans="13:43" x14ac:dyDescent="0.25">
      <c r="M2603" s="79"/>
      <c r="N2603" s="79"/>
      <c r="O2603" s="79"/>
      <c r="P2603" s="79"/>
      <c r="Q2603" s="79"/>
      <c r="R2603" s="79"/>
      <c r="S2603" s="79"/>
      <c r="T2603" s="79"/>
      <c r="U2603" s="79"/>
      <c r="V2603" s="79"/>
      <c r="W2603" s="79"/>
      <c r="X2603" s="79"/>
      <c r="Y2603" s="79"/>
      <c r="Z2603" s="79"/>
      <c r="AA2603" s="79"/>
      <c r="AB2603" s="79"/>
      <c r="AC2603" s="79"/>
      <c r="AD2603" s="79"/>
      <c r="AE2603" s="79"/>
      <c r="AF2603" s="79"/>
      <c r="AG2603" s="79"/>
      <c r="AH2603" s="79"/>
      <c r="AI2603" s="79"/>
      <c r="AJ2603" s="79"/>
      <c r="AK2603" s="79"/>
      <c r="AL2603" s="79"/>
      <c r="AM2603" s="79"/>
      <c r="AN2603" s="79"/>
      <c r="AO2603" s="79"/>
      <c r="AP2603" s="79"/>
      <c r="AQ2603" s="79"/>
    </row>
    <row r="2604" spans="13:43" x14ac:dyDescent="0.25">
      <c r="M2604" s="79"/>
      <c r="N2604" s="79"/>
      <c r="O2604" s="79"/>
      <c r="P2604" s="79"/>
      <c r="Q2604" s="79"/>
      <c r="R2604" s="79"/>
      <c r="S2604" s="79"/>
      <c r="T2604" s="79"/>
      <c r="U2604" s="79"/>
      <c r="V2604" s="79"/>
      <c r="W2604" s="79"/>
      <c r="X2604" s="79"/>
      <c r="Y2604" s="79"/>
      <c r="Z2604" s="79"/>
      <c r="AA2604" s="79"/>
      <c r="AB2604" s="79"/>
      <c r="AC2604" s="79"/>
      <c r="AD2604" s="79"/>
      <c r="AE2604" s="79"/>
      <c r="AF2604" s="79"/>
      <c r="AG2604" s="79"/>
      <c r="AH2604" s="79"/>
      <c r="AI2604" s="79"/>
      <c r="AJ2604" s="79"/>
      <c r="AK2604" s="79"/>
      <c r="AL2604" s="79"/>
      <c r="AM2604" s="79"/>
      <c r="AN2604" s="79"/>
      <c r="AO2604" s="79"/>
      <c r="AP2604" s="79"/>
      <c r="AQ2604" s="79"/>
    </row>
    <row r="2605" spans="13:43" x14ac:dyDescent="0.25">
      <c r="M2605" s="79"/>
      <c r="N2605" s="79"/>
      <c r="O2605" s="79"/>
      <c r="P2605" s="79"/>
      <c r="Q2605" s="79"/>
      <c r="R2605" s="79"/>
      <c r="S2605" s="79"/>
      <c r="T2605" s="79"/>
      <c r="U2605" s="79"/>
      <c r="V2605" s="79"/>
      <c r="W2605" s="79"/>
      <c r="X2605" s="79"/>
      <c r="Y2605" s="79"/>
      <c r="Z2605" s="79"/>
      <c r="AA2605" s="79"/>
      <c r="AB2605" s="79"/>
      <c r="AC2605" s="79"/>
      <c r="AD2605" s="79"/>
      <c r="AE2605" s="79"/>
      <c r="AF2605" s="79"/>
      <c r="AG2605" s="79"/>
      <c r="AH2605" s="79"/>
      <c r="AI2605" s="79"/>
      <c r="AJ2605" s="79"/>
      <c r="AK2605" s="79"/>
      <c r="AL2605" s="79"/>
      <c r="AM2605" s="79"/>
      <c r="AN2605" s="79"/>
      <c r="AO2605" s="79"/>
      <c r="AP2605" s="79"/>
      <c r="AQ2605" s="79"/>
    </row>
    <row r="2606" spans="13:43" x14ac:dyDescent="0.25">
      <c r="M2606" s="79"/>
      <c r="N2606" s="79"/>
      <c r="O2606" s="79"/>
      <c r="P2606" s="79"/>
      <c r="Q2606" s="79"/>
      <c r="R2606" s="79"/>
      <c r="S2606" s="79"/>
      <c r="T2606" s="79"/>
      <c r="U2606" s="79"/>
      <c r="V2606" s="79"/>
      <c r="W2606" s="79"/>
      <c r="X2606" s="79"/>
      <c r="Y2606" s="79"/>
      <c r="Z2606" s="79"/>
      <c r="AA2606" s="79"/>
      <c r="AB2606" s="79"/>
      <c r="AC2606" s="79"/>
      <c r="AD2606" s="79"/>
      <c r="AE2606" s="79"/>
      <c r="AF2606" s="79"/>
      <c r="AG2606" s="79"/>
      <c r="AH2606" s="79"/>
      <c r="AI2606" s="79"/>
      <c r="AJ2606" s="79"/>
      <c r="AK2606" s="79"/>
      <c r="AL2606" s="79"/>
      <c r="AM2606" s="79"/>
      <c r="AN2606" s="79"/>
      <c r="AO2606" s="79"/>
      <c r="AP2606" s="79"/>
      <c r="AQ2606" s="79"/>
    </row>
    <row r="2607" spans="13:43" x14ac:dyDescent="0.25">
      <c r="M2607" s="79"/>
      <c r="N2607" s="79"/>
      <c r="O2607" s="79"/>
      <c r="P2607" s="79"/>
      <c r="Q2607" s="79"/>
      <c r="R2607" s="79"/>
      <c r="S2607" s="79"/>
      <c r="T2607" s="79"/>
      <c r="U2607" s="79"/>
      <c r="V2607" s="79"/>
      <c r="W2607" s="79"/>
      <c r="X2607" s="79"/>
      <c r="Y2607" s="79"/>
      <c r="Z2607" s="79"/>
      <c r="AA2607" s="79"/>
      <c r="AB2607" s="79"/>
      <c r="AC2607" s="79"/>
      <c r="AD2607" s="79"/>
      <c r="AE2607" s="79"/>
      <c r="AF2607" s="79"/>
      <c r="AG2607" s="79"/>
      <c r="AH2607" s="79"/>
      <c r="AI2607" s="79"/>
      <c r="AJ2607" s="79"/>
      <c r="AK2607" s="79"/>
      <c r="AL2607" s="79"/>
      <c r="AM2607" s="79"/>
      <c r="AN2607" s="79"/>
      <c r="AO2607" s="79"/>
      <c r="AP2607" s="79"/>
      <c r="AQ2607" s="79"/>
    </row>
    <row r="2608" spans="13:43" x14ac:dyDescent="0.25">
      <c r="M2608" s="79"/>
      <c r="N2608" s="79"/>
      <c r="O2608" s="79"/>
      <c r="P2608" s="79"/>
      <c r="Q2608" s="79"/>
      <c r="R2608" s="79"/>
      <c r="S2608" s="79"/>
      <c r="T2608" s="79"/>
      <c r="U2608" s="79"/>
      <c r="V2608" s="79"/>
      <c r="W2608" s="79"/>
      <c r="X2608" s="79"/>
      <c r="Y2608" s="79"/>
      <c r="Z2608" s="79"/>
      <c r="AA2608" s="79"/>
      <c r="AB2608" s="79"/>
      <c r="AC2608" s="79"/>
      <c r="AD2608" s="79"/>
      <c r="AE2608" s="79"/>
      <c r="AF2608" s="79"/>
      <c r="AG2608" s="79"/>
      <c r="AH2608" s="79"/>
      <c r="AI2608" s="79"/>
      <c r="AJ2608" s="79"/>
      <c r="AK2608" s="79"/>
      <c r="AL2608" s="79"/>
      <c r="AM2608" s="79"/>
      <c r="AN2608" s="79"/>
      <c r="AO2608" s="79"/>
      <c r="AP2608" s="79"/>
      <c r="AQ2608" s="79"/>
    </row>
    <row r="2609" spans="13:43" x14ac:dyDescent="0.25">
      <c r="M2609" s="79"/>
      <c r="N2609" s="79"/>
      <c r="O2609" s="79"/>
      <c r="P2609" s="79"/>
      <c r="Q2609" s="79"/>
      <c r="R2609" s="79"/>
      <c r="S2609" s="79"/>
      <c r="T2609" s="79"/>
      <c r="U2609" s="79"/>
      <c r="V2609" s="79"/>
      <c r="W2609" s="79"/>
      <c r="X2609" s="79"/>
      <c r="Y2609" s="79"/>
      <c r="Z2609" s="79"/>
      <c r="AA2609" s="79"/>
      <c r="AB2609" s="79"/>
      <c r="AC2609" s="79"/>
      <c r="AD2609" s="79"/>
      <c r="AE2609" s="79"/>
      <c r="AF2609" s="79"/>
      <c r="AG2609" s="79"/>
      <c r="AH2609" s="79"/>
      <c r="AI2609" s="79"/>
      <c r="AJ2609" s="79"/>
      <c r="AK2609" s="79"/>
      <c r="AL2609" s="79"/>
      <c r="AM2609" s="79"/>
      <c r="AN2609" s="79"/>
      <c r="AO2609" s="79"/>
      <c r="AP2609" s="79"/>
      <c r="AQ2609" s="79"/>
    </row>
    <row r="2610" spans="13:43" x14ac:dyDescent="0.25">
      <c r="M2610" s="79"/>
      <c r="N2610" s="79"/>
      <c r="O2610" s="79"/>
      <c r="P2610" s="79"/>
      <c r="Q2610" s="79"/>
      <c r="R2610" s="79"/>
      <c r="S2610" s="79"/>
      <c r="T2610" s="79"/>
      <c r="U2610" s="79"/>
      <c r="V2610" s="79"/>
      <c r="W2610" s="79"/>
      <c r="X2610" s="79"/>
      <c r="Y2610" s="79"/>
      <c r="Z2610" s="79"/>
      <c r="AA2610" s="79"/>
      <c r="AB2610" s="79"/>
      <c r="AC2610" s="79"/>
      <c r="AD2610" s="79"/>
      <c r="AE2610" s="79"/>
      <c r="AF2610" s="79"/>
      <c r="AG2610" s="79"/>
      <c r="AH2610" s="79"/>
      <c r="AI2610" s="79"/>
      <c r="AJ2610" s="79"/>
      <c r="AK2610" s="79"/>
      <c r="AL2610" s="79"/>
      <c r="AM2610" s="79"/>
      <c r="AN2610" s="79"/>
      <c r="AO2610" s="79"/>
      <c r="AP2610" s="79"/>
      <c r="AQ2610" s="79"/>
    </row>
    <row r="2611" spans="13:43" x14ac:dyDescent="0.25">
      <c r="M2611" s="79"/>
      <c r="N2611" s="79"/>
      <c r="O2611" s="79"/>
      <c r="P2611" s="79"/>
      <c r="Q2611" s="79"/>
      <c r="R2611" s="79"/>
      <c r="S2611" s="79"/>
      <c r="T2611" s="79"/>
      <c r="U2611" s="79"/>
      <c r="V2611" s="79"/>
      <c r="W2611" s="79"/>
      <c r="X2611" s="79"/>
      <c r="Y2611" s="79"/>
      <c r="Z2611" s="79"/>
      <c r="AA2611" s="79"/>
      <c r="AB2611" s="79"/>
      <c r="AC2611" s="79"/>
      <c r="AD2611" s="79"/>
      <c r="AE2611" s="79"/>
      <c r="AF2611" s="79"/>
      <c r="AG2611" s="79"/>
      <c r="AH2611" s="79"/>
      <c r="AI2611" s="79"/>
      <c r="AJ2611" s="79"/>
      <c r="AK2611" s="79"/>
      <c r="AL2611" s="79"/>
      <c r="AM2611" s="79"/>
      <c r="AN2611" s="79"/>
      <c r="AO2611" s="79"/>
      <c r="AP2611" s="79"/>
      <c r="AQ2611" s="79"/>
    </row>
    <row r="2612" spans="13:43" x14ac:dyDescent="0.25">
      <c r="M2612" s="79"/>
      <c r="N2612" s="79"/>
      <c r="O2612" s="79"/>
      <c r="P2612" s="79"/>
      <c r="Q2612" s="79"/>
      <c r="R2612" s="79"/>
      <c r="S2612" s="79"/>
      <c r="T2612" s="79"/>
      <c r="U2612" s="79"/>
      <c r="V2612" s="79"/>
      <c r="W2612" s="79"/>
      <c r="X2612" s="79"/>
      <c r="Y2612" s="79"/>
      <c r="Z2612" s="79"/>
      <c r="AA2612" s="79"/>
      <c r="AB2612" s="79"/>
      <c r="AC2612" s="79"/>
      <c r="AD2612" s="79"/>
      <c r="AE2612" s="79"/>
      <c r="AF2612" s="79"/>
      <c r="AG2612" s="79"/>
      <c r="AH2612" s="79"/>
      <c r="AI2612" s="79"/>
      <c r="AJ2612" s="79"/>
      <c r="AK2612" s="79"/>
      <c r="AL2612" s="79"/>
      <c r="AM2612" s="79"/>
      <c r="AN2612" s="79"/>
      <c r="AO2612" s="79"/>
      <c r="AP2612" s="79"/>
      <c r="AQ2612" s="79"/>
    </row>
    <row r="2613" spans="13:43" x14ac:dyDescent="0.25">
      <c r="M2613" s="79"/>
      <c r="N2613" s="79"/>
      <c r="O2613" s="79"/>
      <c r="P2613" s="79"/>
      <c r="Q2613" s="79"/>
      <c r="R2613" s="79"/>
      <c r="S2613" s="79"/>
      <c r="T2613" s="79"/>
      <c r="U2613" s="79"/>
      <c r="V2613" s="79"/>
      <c r="W2613" s="79"/>
      <c r="X2613" s="79"/>
      <c r="Y2613" s="79"/>
      <c r="Z2613" s="79"/>
      <c r="AA2613" s="79"/>
      <c r="AB2613" s="79"/>
      <c r="AC2613" s="79"/>
      <c r="AD2613" s="79"/>
      <c r="AE2613" s="79"/>
      <c r="AF2613" s="79"/>
      <c r="AG2613" s="79"/>
      <c r="AH2613" s="79"/>
      <c r="AI2613" s="79"/>
      <c r="AJ2613" s="79"/>
      <c r="AK2613" s="79"/>
      <c r="AL2613" s="79"/>
      <c r="AM2613" s="79"/>
      <c r="AN2613" s="79"/>
      <c r="AO2613" s="79"/>
      <c r="AP2613" s="79"/>
      <c r="AQ2613" s="79"/>
    </row>
    <row r="2614" spans="13:43" x14ac:dyDescent="0.25">
      <c r="M2614" s="79"/>
      <c r="N2614" s="79"/>
      <c r="O2614" s="79"/>
      <c r="P2614" s="79"/>
      <c r="Q2614" s="79"/>
      <c r="R2614" s="79"/>
      <c r="S2614" s="79"/>
      <c r="T2614" s="79"/>
      <c r="U2614" s="79"/>
      <c r="V2614" s="79"/>
      <c r="W2614" s="79"/>
      <c r="X2614" s="79"/>
      <c r="Y2614" s="79"/>
      <c r="Z2614" s="79"/>
      <c r="AA2614" s="79"/>
      <c r="AB2614" s="79"/>
      <c r="AC2614" s="79"/>
      <c r="AD2614" s="79"/>
      <c r="AE2614" s="79"/>
      <c r="AF2614" s="79"/>
      <c r="AG2614" s="79"/>
      <c r="AH2614" s="79"/>
      <c r="AI2614" s="79"/>
      <c r="AJ2614" s="79"/>
      <c r="AK2614" s="79"/>
      <c r="AL2614" s="79"/>
      <c r="AM2614" s="79"/>
      <c r="AN2614" s="79"/>
      <c r="AO2614" s="79"/>
      <c r="AP2614" s="79"/>
      <c r="AQ2614" s="79"/>
    </row>
    <row r="2615" spans="13:43" x14ac:dyDescent="0.25">
      <c r="M2615" s="79"/>
      <c r="N2615" s="79"/>
      <c r="O2615" s="79"/>
      <c r="P2615" s="79"/>
      <c r="Q2615" s="79"/>
      <c r="R2615" s="79"/>
      <c r="S2615" s="79"/>
      <c r="T2615" s="79"/>
      <c r="U2615" s="79"/>
      <c r="V2615" s="79"/>
      <c r="W2615" s="79"/>
      <c r="X2615" s="79"/>
      <c r="Y2615" s="79"/>
      <c r="Z2615" s="79"/>
      <c r="AA2615" s="79"/>
      <c r="AB2615" s="79"/>
      <c r="AC2615" s="79"/>
      <c r="AD2615" s="79"/>
      <c r="AE2615" s="79"/>
      <c r="AF2615" s="79"/>
      <c r="AG2615" s="79"/>
      <c r="AH2615" s="79"/>
      <c r="AI2615" s="79"/>
      <c r="AJ2615" s="79"/>
      <c r="AK2615" s="79"/>
      <c r="AL2615" s="79"/>
      <c r="AM2615" s="79"/>
      <c r="AN2615" s="79"/>
      <c r="AO2615" s="79"/>
      <c r="AP2615" s="79"/>
      <c r="AQ2615" s="79"/>
    </row>
    <row r="2616" spans="13:43" x14ac:dyDescent="0.25">
      <c r="M2616" s="79"/>
      <c r="N2616" s="79"/>
      <c r="O2616" s="79"/>
      <c r="P2616" s="79"/>
      <c r="Q2616" s="79"/>
      <c r="R2616" s="79"/>
      <c r="S2616" s="79"/>
      <c r="T2616" s="79"/>
      <c r="U2616" s="79"/>
      <c r="V2616" s="79"/>
      <c r="W2616" s="79"/>
      <c r="X2616" s="79"/>
      <c r="Y2616" s="79"/>
      <c r="Z2616" s="79"/>
      <c r="AA2616" s="79"/>
      <c r="AB2616" s="79"/>
      <c r="AC2616" s="79"/>
      <c r="AD2616" s="79"/>
      <c r="AE2616" s="79"/>
      <c r="AF2616" s="79"/>
      <c r="AG2616" s="79"/>
      <c r="AH2616" s="79"/>
      <c r="AI2616" s="79"/>
      <c r="AJ2616" s="79"/>
      <c r="AK2616" s="79"/>
      <c r="AL2616" s="79"/>
      <c r="AM2616" s="79"/>
      <c r="AN2616" s="79"/>
      <c r="AO2616" s="79"/>
      <c r="AP2616" s="79"/>
      <c r="AQ2616" s="79"/>
    </row>
    <row r="2617" spans="13:43" x14ac:dyDescent="0.25">
      <c r="M2617" s="79"/>
      <c r="N2617" s="79"/>
      <c r="O2617" s="79"/>
      <c r="P2617" s="79"/>
      <c r="Q2617" s="79"/>
      <c r="R2617" s="79"/>
      <c r="S2617" s="79"/>
      <c r="T2617" s="79"/>
      <c r="U2617" s="79"/>
      <c r="V2617" s="79"/>
      <c r="W2617" s="79"/>
      <c r="X2617" s="79"/>
      <c r="Y2617" s="79"/>
      <c r="Z2617" s="79"/>
      <c r="AA2617" s="79"/>
      <c r="AB2617" s="79"/>
      <c r="AC2617" s="79"/>
      <c r="AD2617" s="79"/>
      <c r="AE2617" s="79"/>
      <c r="AF2617" s="79"/>
      <c r="AG2617" s="79"/>
      <c r="AH2617" s="79"/>
      <c r="AI2617" s="79"/>
      <c r="AJ2617" s="79"/>
      <c r="AK2617" s="79"/>
      <c r="AL2617" s="79"/>
      <c r="AM2617" s="79"/>
      <c r="AN2617" s="79"/>
      <c r="AO2617" s="79"/>
      <c r="AP2617" s="79"/>
      <c r="AQ2617" s="79"/>
    </row>
    <row r="2618" spans="13:43" x14ac:dyDescent="0.25">
      <c r="M2618" s="79"/>
      <c r="N2618" s="79"/>
      <c r="O2618" s="79"/>
      <c r="P2618" s="79"/>
      <c r="Q2618" s="79"/>
      <c r="R2618" s="79"/>
      <c r="S2618" s="79"/>
      <c r="T2618" s="79"/>
      <c r="U2618" s="79"/>
      <c r="V2618" s="79"/>
      <c r="W2618" s="79"/>
      <c r="X2618" s="79"/>
      <c r="Y2618" s="79"/>
      <c r="Z2618" s="79"/>
      <c r="AA2618" s="79"/>
      <c r="AB2618" s="79"/>
      <c r="AC2618" s="79"/>
      <c r="AD2618" s="79"/>
      <c r="AE2618" s="79"/>
      <c r="AF2618" s="79"/>
      <c r="AG2618" s="79"/>
      <c r="AH2618" s="79"/>
      <c r="AI2618" s="79"/>
      <c r="AJ2618" s="79"/>
      <c r="AK2618" s="79"/>
      <c r="AL2618" s="79"/>
      <c r="AM2618" s="79"/>
      <c r="AN2618" s="79"/>
      <c r="AO2618" s="79"/>
      <c r="AP2618" s="79"/>
      <c r="AQ2618" s="79"/>
    </row>
    <row r="2619" spans="13:43" x14ac:dyDescent="0.25">
      <c r="M2619" s="79"/>
      <c r="N2619" s="79"/>
      <c r="O2619" s="79"/>
      <c r="P2619" s="79"/>
      <c r="Q2619" s="79"/>
      <c r="R2619" s="79"/>
      <c r="S2619" s="79"/>
      <c r="T2619" s="79"/>
      <c r="U2619" s="79"/>
      <c r="V2619" s="79"/>
      <c r="W2619" s="79"/>
      <c r="X2619" s="79"/>
      <c r="Y2619" s="79"/>
      <c r="Z2619" s="79"/>
      <c r="AA2619" s="79"/>
      <c r="AB2619" s="79"/>
      <c r="AC2619" s="79"/>
      <c r="AD2619" s="79"/>
      <c r="AE2619" s="79"/>
      <c r="AF2619" s="79"/>
      <c r="AG2619" s="79"/>
      <c r="AH2619" s="79"/>
      <c r="AI2619" s="79"/>
      <c r="AJ2619" s="79"/>
      <c r="AK2619" s="79"/>
      <c r="AL2619" s="79"/>
      <c r="AM2619" s="79"/>
      <c r="AN2619" s="79"/>
      <c r="AO2619" s="79"/>
      <c r="AP2619" s="79"/>
      <c r="AQ2619" s="79"/>
    </row>
    <row r="2620" spans="13:43" x14ac:dyDescent="0.25">
      <c r="M2620" s="79"/>
      <c r="N2620" s="79"/>
      <c r="O2620" s="79"/>
      <c r="P2620" s="79"/>
      <c r="Q2620" s="79"/>
      <c r="R2620" s="79"/>
      <c r="S2620" s="79"/>
      <c r="T2620" s="79"/>
      <c r="U2620" s="79"/>
      <c r="V2620" s="79"/>
      <c r="W2620" s="79"/>
      <c r="X2620" s="79"/>
      <c r="Y2620" s="79"/>
      <c r="Z2620" s="79"/>
      <c r="AA2620" s="79"/>
      <c r="AB2620" s="79"/>
      <c r="AC2620" s="79"/>
      <c r="AD2620" s="79"/>
      <c r="AE2620" s="79"/>
      <c r="AF2620" s="79"/>
      <c r="AG2620" s="79"/>
      <c r="AH2620" s="79"/>
      <c r="AI2620" s="79"/>
      <c r="AJ2620" s="79"/>
      <c r="AK2620" s="79"/>
      <c r="AL2620" s="79"/>
      <c r="AM2620" s="79"/>
      <c r="AN2620" s="79"/>
      <c r="AO2620" s="79"/>
      <c r="AP2620" s="79"/>
      <c r="AQ2620" s="79"/>
    </row>
    <row r="2621" spans="13:43" x14ac:dyDescent="0.25">
      <c r="M2621" s="79"/>
      <c r="N2621" s="79"/>
      <c r="O2621" s="79"/>
      <c r="P2621" s="79"/>
      <c r="Q2621" s="79"/>
      <c r="R2621" s="79"/>
      <c r="S2621" s="79"/>
      <c r="T2621" s="79"/>
      <c r="U2621" s="79"/>
      <c r="V2621" s="79"/>
      <c r="W2621" s="79"/>
      <c r="X2621" s="79"/>
      <c r="Y2621" s="79"/>
      <c r="Z2621" s="79"/>
      <c r="AA2621" s="79"/>
      <c r="AB2621" s="79"/>
      <c r="AC2621" s="79"/>
      <c r="AD2621" s="79"/>
      <c r="AE2621" s="79"/>
      <c r="AF2621" s="79"/>
      <c r="AG2621" s="79"/>
      <c r="AH2621" s="79"/>
      <c r="AI2621" s="79"/>
      <c r="AJ2621" s="79"/>
      <c r="AK2621" s="79"/>
      <c r="AL2621" s="79"/>
      <c r="AM2621" s="79"/>
      <c r="AN2621" s="79"/>
      <c r="AO2621" s="79"/>
      <c r="AP2621" s="79"/>
      <c r="AQ2621" s="79"/>
    </row>
    <row r="2622" spans="13:43" x14ac:dyDescent="0.25">
      <c r="M2622" s="79"/>
      <c r="N2622" s="79"/>
      <c r="O2622" s="79"/>
      <c r="P2622" s="79"/>
      <c r="Q2622" s="79"/>
      <c r="R2622" s="79"/>
      <c r="S2622" s="79"/>
      <c r="T2622" s="79"/>
      <c r="U2622" s="79"/>
      <c r="V2622" s="79"/>
      <c r="W2622" s="79"/>
      <c r="X2622" s="79"/>
      <c r="Y2622" s="79"/>
      <c r="Z2622" s="79"/>
      <c r="AA2622" s="79"/>
      <c r="AB2622" s="79"/>
      <c r="AC2622" s="79"/>
      <c r="AD2622" s="79"/>
      <c r="AE2622" s="79"/>
      <c r="AF2622" s="79"/>
      <c r="AG2622" s="79"/>
      <c r="AH2622" s="79"/>
      <c r="AI2622" s="79"/>
      <c r="AJ2622" s="79"/>
      <c r="AK2622" s="79"/>
      <c r="AL2622" s="79"/>
      <c r="AM2622" s="79"/>
      <c r="AN2622" s="79"/>
      <c r="AO2622" s="79"/>
      <c r="AP2622" s="79"/>
      <c r="AQ2622" s="79"/>
    </row>
    <row r="2623" spans="13:43" x14ac:dyDescent="0.25">
      <c r="M2623" s="79"/>
      <c r="N2623" s="79"/>
      <c r="O2623" s="79"/>
      <c r="P2623" s="79"/>
      <c r="Q2623" s="79"/>
      <c r="R2623" s="79"/>
      <c r="S2623" s="79"/>
      <c r="T2623" s="79"/>
      <c r="U2623" s="79"/>
      <c r="V2623" s="79"/>
      <c r="W2623" s="79"/>
      <c r="X2623" s="79"/>
      <c r="Y2623" s="79"/>
      <c r="Z2623" s="79"/>
      <c r="AA2623" s="79"/>
      <c r="AB2623" s="79"/>
      <c r="AC2623" s="79"/>
      <c r="AD2623" s="79"/>
      <c r="AE2623" s="79"/>
      <c r="AF2623" s="79"/>
      <c r="AG2623" s="79"/>
      <c r="AH2623" s="79"/>
      <c r="AI2623" s="79"/>
      <c r="AJ2623" s="79"/>
      <c r="AK2623" s="79"/>
      <c r="AL2623" s="79"/>
      <c r="AM2623" s="79"/>
      <c r="AN2623" s="79"/>
      <c r="AO2623" s="79"/>
      <c r="AP2623" s="79"/>
      <c r="AQ2623" s="79"/>
    </row>
    <row r="2624" spans="13:43" x14ac:dyDescent="0.25">
      <c r="M2624" s="79"/>
      <c r="N2624" s="79"/>
      <c r="O2624" s="79"/>
      <c r="P2624" s="79"/>
      <c r="Q2624" s="79"/>
      <c r="R2624" s="79"/>
      <c r="S2624" s="79"/>
      <c r="T2624" s="79"/>
      <c r="U2624" s="79"/>
      <c r="V2624" s="79"/>
      <c r="W2624" s="79"/>
      <c r="X2624" s="79"/>
      <c r="Y2624" s="79"/>
      <c r="Z2624" s="79"/>
      <c r="AA2624" s="79"/>
      <c r="AB2624" s="79"/>
      <c r="AC2624" s="79"/>
      <c r="AD2624" s="79"/>
      <c r="AE2624" s="79"/>
      <c r="AF2624" s="79"/>
      <c r="AG2624" s="79"/>
      <c r="AH2624" s="79"/>
      <c r="AI2624" s="79"/>
      <c r="AJ2624" s="79"/>
      <c r="AK2624" s="79"/>
      <c r="AL2624" s="79"/>
      <c r="AM2624" s="79"/>
      <c r="AN2624" s="79"/>
      <c r="AO2624" s="79"/>
      <c r="AP2624" s="79"/>
      <c r="AQ2624" s="79"/>
    </row>
    <row r="2625" spans="13:43" x14ac:dyDescent="0.25">
      <c r="M2625" s="79"/>
      <c r="N2625" s="79"/>
      <c r="O2625" s="79"/>
      <c r="P2625" s="79"/>
      <c r="Q2625" s="79"/>
      <c r="R2625" s="79"/>
      <c r="S2625" s="79"/>
      <c r="T2625" s="79"/>
      <c r="U2625" s="79"/>
      <c r="V2625" s="79"/>
      <c r="W2625" s="79"/>
      <c r="X2625" s="79"/>
      <c r="Y2625" s="79"/>
      <c r="Z2625" s="79"/>
      <c r="AA2625" s="79"/>
      <c r="AB2625" s="79"/>
      <c r="AC2625" s="79"/>
      <c r="AD2625" s="79"/>
      <c r="AE2625" s="79"/>
      <c r="AF2625" s="79"/>
      <c r="AG2625" s="79"/>
      <c r="AH2625" s="79"/>
      <c r="AI2625" s="79"/>
      <c r="AJ2625" s="79"/>
      <c r="AK2625" s="79"/>
      <c r="AL2625" s="79"/>
      <c r="AM2625" s="79"/>
      <c r="AN2625" s="79"/>
      <c r="AO2625" s="79"/>
      <c r="AP2625" s="79"/>
      <c r="AQ2625" s="79"/>
    </row>
    <row r="2626" spans="13:43" x14ac:dyDescent="0.25">
      <c r="M2626" s="79"/>
      <c r="N2626" s="79"/>
      <c r="O2626" s="79"/>
      <c r="P2626" s="79"/>
      <c r="Q2626" s="79"/>
      <c r="R2626" s="79"/>
      <c r="S2626" s="79"/>
      <c r="T2626" s="79"/>
      <c r="U2626" s="79"/>
      <c r="V2626" s="79"/>
      <c r="W2626" s="79"/>
      <c r="X2626" s="79"/>
      <c r="Y2626" s="79"/>
      <c r="Z2626" s="79"/>
      <c r="AA2626" s="79"/>
      <c r="AB2626" s="79"/>
      <c r="AC2626" s="79"/>
      <c r="AD2626" s="79"/>
      <c r="AE2626" s="79"/>
      <c r="AF2626" s="79"/>
      <c r="AG2626" s="79"/>
      <c r="AH2626" s="79"/>
      <c r="AI2626" s="79"/>
      <c r="AJ2626" s="79"/>
      <c r="AK2626" s="79"/>
      <c r="AL2626" s="79"/>
      <c r="AM2626" s="79"/>
      <c r="AN2626" s="79"/>
      <c r="AO2626" s="79"/>
      <c r="AP2626" s="79"/>
      <c r="AQ2626" s="79"/>
    </row>
    <row r="2627" spans="13:43" x14ac:dyDescent="0.25">
      <c r="M2627" s="79"/>
      <c r="N2627" s="79"/>
      <c r="O2627" s="79"/>
      <c r="P2627" s="79"/>
      <c r="Q2627" s="79"/>
      <c r="R2627" s="79"/>
      <c r="S2627" s="79"/>
      <c r="T2627" s="79"/>
      <c r="U2627" s="79"/>
      <c r="V2627" s="79"/>
      <c r="W2627" s="79"/>
      <c r="X2627" s="79"/>
      <c r="Y2627" s="79"/>
      <c r="Z2627" s="79"/>
      <c r="AA2627" s="79"/>
      <c r="AB2627" s="79"/>
      <c r="AC2627" s="79"/>
      <c r="AD2627" s="79"/>
      <c r="AE2627" s="79"/>
      <c r="AF2627" s="79"/>
      <c r="AG2627" s="79"/>
      <c r="AH2627" s="79"/>
      <c r="AI2627" s="79"/>
      <c r="AJ2627" s="79"/>
      <c r="AK2627" s="79"/>
      <c r="AL2627" s="79"/>
      <c r="AM2627" s="79"/>
      <c r="AN2627" s="79"/>
      <c r="AO2627" s="79"/>
      <c r="AP2627" s="79"/>
      <c r="AQ2627" s="79"/>
    </row>
    <row r="2628" spans="13:43" x14ac:dyDescent="0.25">
      <c r="M2628" s="79"/>
      <c r="N2628" s="79"/>
      <c r="O2628" s="79"/>
      <c r="P2628" s="79"/>
      <c r="Q2628" s="79"/>
      <c r="R2628" s="79"/>
      <c r="S2628" s="79"/>
      <c r="T2628" s="79"/>
      <c r="U2628" s="79"/>
      <c r="V2628" s="79"/>
      <c r="W2628" s="79"/>
      <c r="X2628" s="79"/>
      <c r="Y2628" s="79"/>
      <c r="Z2628" s="79"/>
      <c r="AA2628" s="79"/>
      <c r="AB2628" s="79"/>
      <c r="AC2628" s="79"/>
      <c r="AD2628" s="79"/>
      <c r="AE2628" s="79"/>
      <c r="AF2628" s="79"/>
      <c r="AG2628" s="79"/>
      <c r="AH2628" s="79"/>
      <c r="AI2628" s="79"/>
      <c r="AJ2628" s="79"/>
      <c r="AK2628" s="79"/>
      <c r="AL2628" s="79"/>
      <c r="AM2628" s="79"/>
      <c r="AN2628" s="79"/>
      <c r="AO2628" s="79"/>
      <c r="AP2628" s="79"/>
      <c r="AQ2628" s="79"/>
    </row>
    <row r="2629" spans="13:43" x14ac:dyDescent="0.25">
      <c r="M2629" s="79"/>
      <c r="N2629" s="79"/>
      <c r="O2629" s="79"/>
      <c r="P2629" s="79"/>
      <c r="Q2629" s="79"/>
      <c r="R2629" s="79"/>
      <c r="S2629" s="79"/>
      <c r="T2629" s="79"/>
      <c r="U2629" s="79"/>
      <c r="V2629" s="79"/>
      <c r="W2629" s="79"/>
      <c r="X2629" s="79"/>
      <c r="Y2629" s="79"/>
      <c r="Z2629" s="79"/>
      <c r="AA2629" s="79"/>
      <c r="AB2629" s="79"/>
      <c r="AC2629" s="79"/>
      <c r="AD2629" s="79"/>
      <c r="AE2629" s="79"/>
      <c r="AF2629" s="79"/>
      <c r="AG2629" s="79"/>
      <c r="AH2629" s="79"/>
      <c r="AI2629" s="79"/>
      <c r="AJ2629" s="79"/>
      <c r="AK2629" s="79"/>
      <c r="AL2629" s="79"/>
      <c r="AM2629" s="79"/>
      <c r="AN2629" s="79"/>
      <c r="AO2629" s="79"/>
      <c r="AP2629" s="79"/>
      <c r="AQ2629" s="79"/>
    </row>
    <row r="2630" spans="13:43" x14ac:dyDescent="0.25">
      <c r="M2630" s="79"/>
      <c r="N2630" s="79"/>
      <c r="O2630" s="79"/>
      <c r="P2630" s="79"/>
      <c r="Q2630" s="79"/>
      <c r="R2630" s="79"/>
      <c r="S2630" s="79"/>
      <c r="T2630" s="79"/>
      <c r="U2630" s="79"/>
      <c r="V2630" s="79"/>
      <c r="W2630" s="79"/>
      <c r="X2630" s="79"/>
      <c r="Y2630" s="79"/>
      <c r="Z2630" s="79"/>
      <c r="AA2630" s="79"/>
      <c r="AB2630" s="79"/>
      <c r="AC2630" s="79"/>
      <c r="AD2630" s="79"/>
      <c r="AE2630" s="79"/>
      <c r="AF2630" s="79"/>
      <c r="AG2630" s="79"/>
      <c r="AH2630" s="79"/>
      <c r="AI2630" s="79"/>
      <c r="AJ2630" s="79"/>
      <c r="AK2630" s="79"/>
      <c r="AL2630" s="79"/>
      <c r="AM2630" s="79"/>
      <c r="AN2630" s="79"/>
      <c r="AO2630" s="79"/>
      <c r="AP2630" s="79"/>
      <c r="AQ2630" s="79"/>
    </row>
    <row r="2631" spans="13:43" x14ac:dyDescent="0.25">
      <c r="M2631" s="79"/>
      <c r="N2631" s="79"/>
      <c r="O2631" s="79"/>
      <c r="P2631" s="79"/>
      <c r="Q2631" s="79"/>
      <c r="R2631" s="79"/>
      <c r="S2631" s="79"/>
      <c r="T2631" s="79"/>
      <c r="U2631" s="79"/>
      <c r="V2631" s="79"/>
      <c r="W2631" s="79"/>
      <c r="X2631" s="79"/>
      <c r="Y2631" s="79"/>
      <c r="Z2631" s="79"/>
      <c r="AA2631" s="79"/>
      <c r="AB2631" s="79"/>
      <c r="AC2631" s="79"/>
      <c r="AD2631" s="79"/>
      <c r="AE2631" s="79"/>
      <c r="AF2631" s="79"/>
      <c r="AG2631" s="79"/>
      <c r="AH2631" s="79"/>
      <c r="AI2631" s="79"/>
      <c r="AJ2631" s="79"/>
      <c r="AK2631" s="79"/>
      <c r="AL2631" s="79"/>
      <c r="AM2631" s="79"/>
      <c r="AN2631" s="79"/>
      <c r="AO2631" s="79"/>
      <c r="AP2631" s="79"/>
      <c r="AQ2631" s="79"/>
    </row>
    <row r="2632" spans="13:43" x14ac:dyDescent="0.25">
      <c r="M2632" s="79"/>
      <c r="N2632" s="79"/>
      <c r="O2632" s="79"/>
      <c r="P2632" s="79"/>
      <c r="Q2632" s="79"/>
      <c r="R2632" s="79"/>
      <c r="S2632" s="79"/>
      <c r="T2632" s="79"/>
      <c r="U2632" s="79"/>
      <c r="V2632" s="79"/>
      <c r="W2632" s="79"/>
      <c r="X2632" s="79"/>
      <c r="Y2632" s="79"/>
      <c r="Z2632" s="79"/>
      <c r="AA2632" s="79"/>
      <c r="AB2632" s="79"/>
      <c r="AC2632" s="79"/>
      <c r="AD2632" s="79"/>
      <c r="AE2632" s="79"/>
      <c r="AF2632" s="79"/>
      <c r="AG2632" s="79"/>
      <c r="AH2632" s="79"/>
      <c r="AI2632" s="79"/>
      <c r="AJ2632" s="79"/>
      <c r="AK2632" s="79"/>
      <c r="AL2632" s="79"/>
      <c r="AM2632" s="79"/>
      <c r="AN2632" s="79"/>
      <c r="AO2632" s="79"/>
      <c r="AP2632" s="79"/>
      <c r="AQ2632" s="79"/>
    </row>
    <row r="2633" spans="13:43" x14ac:dyDescent="0.25">
      <c r="M2633" s="79"/>
      <c r="N2633" s="79"/>
      <c r="O2633" s="79"/>
      <c r="P2633" s="79"/>
      <c r="Q2633" s="79"/>
      <c r="R2633" s="79"/>
      <c r="S2633" s="79"/>
      <c r="T2633" s="79"/>
      <c r="U2633" s="79"/>
      <c r="V2633" s="79"/>
      <c r="W2633" s="79"/>
      <c r="X2633" s="79"/>
      <c r="Y2633" s="79"/>
      <c r="Z2633" s="79"/>
      <c r="AA2633" s="79"/>
      <c r="AB2633" s="79"/>
      <c r="AC2633" s="79"/>
      <c r="AD2633" s="79"/>
      <c r="AE2633" s="79"/>
      <c r="AF2633" s="79"/>
      <c r="AG2633" s="79"/>
      <c r="AH2633" s="79"/>
      <c r="AI2633" s="79"/>
      <c r="AJ2633" s="79"/>
      <c r="AK2633" s="79"/>
      <c r="AL2633" s="79"/>
      <c r="AM2633" s="79"/>
      <c r="AN2633" s="79"/>
      <c r="AO2633" s="79"/>
      <c r="AP2633" s="79"/>
      <c r="AQ2633" s="79"/>
    </row>
    <row r="2634" spans="13:43" x14ac:dyDescent="0.25">
      <c r="M2634" s="79"/>
      <c r="N2634" s="79"/>
      <c r="O2634" s="79"/>
      <c r="P2634" s="79"/>
      <c r="Q2634" s="79"/>
      <c r="R2634" s="79"/>
      <c r="S2634" s="79"/>
      <c r="T2634" s="79"/>
      <c r="U2634" s="79"/>
      <c r="V2634" s="79"/>
      <c r="W2634" s="79"/>
      <c r="X2634" s="79"/>
      <c r="Y2634" s="79"/>
      <c r="Z2634" s="79"/>
      <c r="AA2634" s="79"/>
      <c r="AB2634" s="79"/>
      <c r="AC2634" s="79"/>
      <c r="AD2634" s="79"/>
      <c r="AE2634" s="79"/>
      <c r="AF2634" s="79"/>
      <c r="AG2634" s="79"/>
      <c r="AH2634" s="79"/>
      <c r="AI2634" s="79"/>
      <c r="AJ2634" s="79"/>
      <c r="AK2634" s="79"/>
      <c r="AL2634" s="79"/>
      <c r="AM2634" s="79"/>
      <c r="AN2634" s="79"/>
      <c r="AO2634" s="79"/>
      <c r="AP2634" s="79"/>
      <c r="AQ2634" s="79"/>
    </row>
    <row r="2635" spans="13:43" x14ac:dyDescent="0.25">
      <c r="M2635" s="79"/>
      <c r="N2635" s="79"/>
      <c r="O2635" s="79"/>
      <c r="P2635" s="79"/>
      <c r="Q2635" s="79"/>
      <c r="R2635" s="79"/>
      <c r="S2635" s="79"/>
      <c r="T2635" s="79"/>
      <c r="U2635" s="79"/>
      <c r="V2635" s="79"/>
      <c r="W2635" s="79"/>
      <c r="X2635" s="79"/>
      <c r="Y2635" s="79"/>
      <c r="Z2635" s="79"/>
      <c r="AA2635" s="79"/>
      <c r="AB2635" s="79"/>
      <c r="AC2635" s="79"/>
      <c r="AD2635" s="79"/>
      <c r="AE2635" s="79"/>
      <c r="AF2635" s="79"/>
      <c r="AG2635" s="79"/>
      <c r="AH2635" s="79"/>
      <c r="AI2635" s="79"/>
      <c r="AJ2635" s="79"/>
      <c r="AK2635" s="79"/>
      <c r="AL2635" s="79"/>
      <c r="AM2635" s="79"/>
      <c r="AN2635" s="79"/>
      <c r="AO2635" s="79"/>
      <c r="AP2635" s="79"/>
      <c r="AQ2635" s="79"/>
    </row>
    <row r="2636" spans="13:43" x14ac:dyDescent="0.25">
      <c r="M2636" s="79"/>
      <c r="N2636" s="79"/>
      <c r="O2636" s="79"/>
      <c r="P2636" s="79"/>
      <c r="Q2636" s="79"/>
      <c r="R2636" s="79"/>
      <c r="S2636" s="79"/>
      <c r="T2636" s="79"/>
      <c r="U2636" s="79"/>
      <c r="V2636" s="79"/>
      <c r="W2636" s="79"/>
      <c r="X2636" s="79"/>
      <c r="Y2636" s="79"/>
      <c r="Z2636" s="79"/>
      <c r="AA2636" s="79"/>
      <c r="AB2636" s="79"/>
      <c r="AC2636" s="79"/>
      <c r="AD2636" s="79"/>
      <c r="AE2636" s="79"/>
      <c r="AF2636" s="79"/>
      <c r="AG2636" s="79"/>
      <c r="AH2636" s="79"/>
      <c r="AI2636" s="79"/>
      <c r="AJ2636" s="79"/>
      <c r="AK2636" s="79"/>
      <c r="AL2636" s="79"/>
      <c r="AM2636" s="79"/>
      <c r="AN2636" s="79"/>
      <c r="AO2636" s="79"/>
      <c r="AP2636" s="79"/>
      <c r="AQ2636" s="79"/>
    </row>
    <row r="2637" spans="13:43" x14ac:dyDescent="0.25">
      <c r="M2637" s="79"/>
      <c r="N2637" s="79"/>
      <c r="O2637" s="79"/>
      <c r="P2637" s="79"/>
      <c r="Q2637" s="79"/>
      <c r="R2637" s="79"/>
      <c r="S2637" s="79"/>
      <c r="T2637" s="79"/>
      <c r="U2637" s="79"/>
      <c r="V2637" s="79"/>
      <c r="W2637" s="79"/>
      <c r="X2637" s="79"/>
      <c r="Y2637" s="79"/>
      <c r="Z2637" s="79"/>
      <c r="AA2637" s="79"/>
      <c r="AB2637" s="79"/>
      <c r="AC2637" s="79"/>
      <c r="AD2637" s="79"/>
      <c r="AE2637" s="79"/>
      <c r="AF2637" s="79"/>
      <c r="AG2637" s="79"/>
      <c r="AH2637" s="79"/>
      <c r="AI2637" s="79"/>
      <c r="AJ2637" s="79"/>
      <c r="AK2637" s="79"/>
      <c r="AL2637" s="79"/>
      <c r="AM2637" s="79"/>
      <c r="AN2637" s="79"/>
      <c r="AO2637" s="79"/>
      <c r="AP2637" s="79"/>
      <c r="AQ2637" s="79"/>
    </row>
    <row r="2638" spans="13:43" x14ac:dyDescent="0.25">
      <c r="M2638" s="79"/>
      <c r="N2638" s="79"/>
      <c r="O2638" s="79"/>
      <c r="P2638" s="79"/>
      <c r="Q2638" s="79"/>
      <c r="R2638" s="79"/>
      <c r="S2638" s="79"/>
      <c r="T2638" s="79"/>
      <c r="U2638" s="79"/>
      <c r="V2638" s="79"/>
      <c r="W2638" s="79"/>
      <c r="X2638" s="79"/>
      <c r="Y2638" s="79"/>
      <c r="Z2638" s="79"/>
      <c r="AA2638" s="79"/>
      <c r="AB2638" s="79"/>
      <c r="AC2638" s="79"/>
      <c r="AD2638" s="79"/>
      <c r="AE2638" s="79"/>
      <c r="AF2638" s="79"/>
      <c r="AG2638" s="79"/>
      <c r="AH2638" s="79"/>
      <c r="AI2638" s="79"/>
      <c r="AJ2638" s="79"/>
      <c r="AK2638" s="79"/>
      <c r="AL2638" s="79"/>
      <c r="AM2638" s="79"/>
      <c r="AN2638" s="79"/>
      <c r="AO2638" s="79"/>
      <c r="AP2638" s="79"/>
      <c r="AQ2638" s="79"/>
    </row>
    <row r="2639" spans="13:43" x14ac:dyDescent="0.25">
      <c r="M2639" s="79"/>
      <c r="N2639" s="79"/>
      <c r="O2639" s="79"/>
      <c r="P2639" s="79"/>
      <c r="Q2639" s="79"/>
      <c r="R2639" s="79"/>
      <c r="S2639" s="79"/>
      <c r="T2639" s="79"/>
      <c r="U2639" s="79"/>
      <c r="V2639" s="79"/>
      <c r="W2639" s="79"/>
      <c r="X2639" s="79"/>
      <c r="Y2639" s="79"/>
      <c r="Z2639" s="79"/>
      <c r="AA2639" s="79"/>
      <c r="AB2639" s="79"/>
      <c r="AC2639" s="79"/>
      <c r="AD2639" s="79"/>
      <c r="AE2639" s="79"/>
      <c r="AF2639" s="79"/>
      <c r="AG2639" s="79"/>
      <c r="AH2639" s="79"/>
      <c r="AI2639" s="79"/>
      <c r="AJ2639" s="79"/>
      <c r="AK2639" s="79"/>
      <c r="AL2639" s="79"/>
      <c r="AM2639" s="79"/>
      <c r="AN2639" s="79"/>
      <c r="AO2639" s="79"/>
      <c r="AP2639" s="79"/>
      <c r="AQ2639" s="79"/>
    </row>
    <row r="2640" spans="13:43" x14ac:dyDescent="0.25">
      <c r="M2640" s="79"/>
      <c r="N2640" s="79"/>
      <c r="O2640" s="79"/>
      <c r="P2640" s="79"/>
      <c r="Q2640" s="79"/>
      <c r="R2640" s="79"/>
      <c r="S2640" s="79"/>
      <c r="T2640" s="79"/>
      <c r="U2640" s="79"/>
      <c r="V2640" s="79"/>
      <c r="W2640" s="79"/>
      <c r="X2640" s="79"/>
      <c r="Y2640" s="79"/>
      <c r="Z2640" s="79"/>
      <c r="AA2640" s="79"/>
      <c r="AB2640" s="79"/>
      <c r="AC2640" s="79"/>
      <c r="AD2640" s="79"/>
      <c r="AE2640" s="79"/>
      <c r="AF2640" s="79"/>
      <c r="AG2640" s="79"/>
      <c r="AH2640" s="79"/>
      <c r="AI2640" s="79"/>
      <c r="AJ2640" s="79"/>
      <c r="AK2640" s="79"/>
      <c r="AL2640" s="79"/>
      <c r="AM2640" s="79"/>
      <c r="AN2640" s="79"/>
      <c r="AO2640" s="79"/>
      <c r="AP2640" s="79"/>
      <c r="AQ2640" s="79"/>
    </row>
    <row r="2641" spans="13:43" x14ac:dyDescent="0.25">
      <c r="M2641" s="79"/>
      <c r="N2641" s="79"/>
      <c r="O2641" s="79"/>
      <c r="P2641" s="79"/>
      <c r="Q2641" s="79"/>
      <c r="R2641" s="79"/>
      <c r="S2641" s="79"/>
      <c r="T2641" s="79"/>
      <c r="U2641" s="79"/>
      <c r="V2641" s="79"/>
      <c r="W2641" s="79"/>
      <c r="X2641" s="79"/>
      <c r="Y2641" s="79"/>
      <c r="Z2641" s="79"/>
      <c r="AA2641" s="79"/>
      <c r="AB2641" s="79"/>
      <c r="AC2641" s="79"/>
      <c r="AD2641" s="79"/>
      <c r="AE2641" s="79"/>
      <c r="AF2641" s="79"/>
      <c r="AG2641" s="79"/>
      <c r="AH2641" s="79"/>
      <c r="AI2641" s="79"/>
      <c r="AJ2641" s="79"/>
      <c r="AK2641" s="79"/>
      <c r="AL2641" s="79"/>
      <c r="AM2641" s="79"/>
      <c r="AN2641" s="79"/>
      <c r="AO2641" s="79"/>
      <c r="AP2641" s="79"/>
      <c r="AQ2641" s="79"/>
    </row>
    <row r="2642" spans="13:43" x14ac:dyDescent="0.25">
      <c r="M2642" s="79"/>
      <c r="N2642" s="79"/>
      <c r="O2642" s="79"/>
      <c r="P2642" s="79"/>
      <c r="Q2642" s="79"/>
      <c r="R2642" s="79"/>
      <c r="S2642" s="79"/>
      <c r="T2642" s="79"/>
      <c r="U2642" s="79"/>
      <c r="V2642" s="79"/>
      <c r="W2642" s="79"/>
      <c r="X2642" s="79"/>
      <c r="Y2642" s="79"/>
      <c r="Z2642" s="79"/>
      <c r="AA2642" s="79"/>
      <c r="AB2642" s="79"/>
      <c r="AC2642" s="79"/>
      <c r="AD2642" s="79"/>
      <c r="AE2642" s="79"/>
      <c r="AF2642" s="79"/>
      <c r="AG2642" s="79"/>
      <c r="AH2642" s="79"/>
      <c r="AI2642" s="79"/>
      <c r="AJ2642" s="79"/>
      <c r="AK2642" s="79"/>
      <c r="AL2642" s="79"/>
      <c r="AM2642" s="79"/>
      <c r="AN2642" s="79"/>
      <c r="AO2642" s="79"/>
      <c r="AP2642" s="79"/>
      <c r="AQ2642" s="79"/>
    </row>
    <row r="2643" spans="13:43" x14ac:dyDescent="0.25">
      <c r="M2643" s="79"/>
      <c r="N2643" s="79"/>
      <c r="O2643" s="79"/>
      <c r="P2643" s="79"/>
      <c r="Q2643" s="79"/>
      <c r="R2643" s="79"/>
      <c r="S2643" s="79"/>
      <c r="T2643" s="79"/>
      <c r="U2643" s="79"/>
      <c r="V2643" s="79"/>
      <c r="W2643" s="79"/>
      <c r="X2643" s="79"/>
      <c r="Y2643" s="79"/>
      <c r="Z2643" s="79"/>
      <c r="AA2643" s="79"/>
      <c r="AB2643" s="79"/>
      <c r="AC2643" s="79"/>
      <c r="AD2643" s="79"/>
      <c r="AE2643" s="79"/>
      <c r="AF2643" s="79"/>
      <c r="AG2643" s="79"/>
      <c r="AH2643" s="79"/>
      <c r="AI2643" s="79"/>
      <c r="AJ2643" s="79"/>
      <c r="AK2643" s="79"/>
      <c r="AL2643" s="79"/>
      <c r="AM2643" s="79"/>
      <c r="AN2643" s="79"/>
      <c r="AO2643" s="79"/>
      <c r="AP2643" s="79"/>
      <c r="AQ2643" s="79"/>
    </row>
    <row r="2644" spans="13:43" x14ac:dyDescent="0.25">
      <c r="M2644" s="79"/>
      <c r="N2644" s="79"/>
      <c r="O2644" s="79"/>
      <c r="P2644" s="79"/>
      <c r="Q2644" s="79"/>
      <c r="R2644" s="79"/>
      <c r="S2644" s="79"/>
      <c r="T2644" s="79"/>
      <c r="U2644" s="79"/>
      <c r="V2644" s="79"/>
      <c r="W2644" s="79"/>
      <c r="X2644" s="79"/>
      <c r="Y2644" s="79"/>
      <c r="Z2644" s="79"/>
      <c r="AA2644" s="79"/>
      <c r="AB2644" s="79"/>
      <c r="AC2644" s="79"/>
      <c r="AD2644" s="79"/>
      <c r="AE2644" s="79"/>
      <c r="AF2644" s="79"/>
      <c r="AG2644" s="79"/>
      <c r="AH2644" s="79"/>
      <c r="AI2644" s="79"/>
      <c r="AJ2644" s="79"/>
      <c r="AK2644" s="79"/>
      <c r="AL2644" s="79"/>
      <c r="AM2644" s="79"/>
      <c r="AN2644" s="79"/>
      <c r="AO2644" s="79"/>
      <c r="AP2644" s="79"/>
      <c r="AQ2644" s="79"/>
    </row>
    <row r="2645" spans="13:43" x14ac:dyDescent="0.25">
      <c r="M2645" s="79"/>
      <c r="N2645" s="79"/>
      <c r="O2645" s="79"/>
      <c r="P2645" s="79"/>
      <c r="Q2645" s="79"/>
      <c r="R2645" s="79"/>
      <c r="S2645" s="79"/>
      <c r="T2645" s="79"/>
      <c r="U2645" s="79"/>
      <c r="V2645" s="79"/>
      <c r="W2645" s="79"/>
      <c r="X2645" s="79"/>
      <c r="Y2645" s="79"/>
      <c r="Z2645" s="79"/>
      <c r="AA2645" s="79"/>
      <c r="AB2645" s="79"/>
      <c r="AC2645" s="79"/>
      <c r="AD2645" s="79"/>
      <c r="AE2645" s="79"/>
      <c r="AF2645" s="79"/>
      <c r="AG2645" s="79"/>
      <c r="AH2645" s="79"/>
      <c r="AI2645" s="79"/>
      <c r="AJ2645" s="79"/>
      <c r="AK2645" s="79"/>
      <c r="AL2645" s="79"/>
      <c r="AM2645" s="79"/>
      <c r="AN2645" s="79"/>
      <c r="AO2645" s="79"/>
      <c r="AP2645" s="79"/>
      <c r="AQ2645" s="79"/>
    </row>
    <row r="2646" spans="13:43" x14ac:dyDescent="0.25">
      <c r="M2646" s="79"/>
      <c r="N2646" s="79"/>
      <c r="O2646" s="79"/>
      <c r="P2646" s="79"/>
      <c r="Q2646" s="79"/>
      <c r="R2646" s="79"/>
      <c r="S2646" s="79"/>
      <c r="T2646" s="79"/>
      <c r="U2646" s="79"/>
      <c r="V2646" s="79"/>
      <c r="W2646" s="79"/>
      <c r="X2646" s="79"/>
      <c r="Y2646" s="79"/>
      <c r="Z2646" s="79"/>
      <c r="AA2646" s="79"/>
      <c r="AB2646" s="79"/>
      <c r="AC2646" s="79"/>
      <c r="AD2646" s="79"/>
      <c r="AE2646" s="79"/>
      <c r="AF2646" s="79"/>
      <c r="AG2646" s="79"/>
      <c r="AH2646" s="79"/>
      <c r="AI2646" s="79"/>
      <c r="AJ2646" s="79"/>
      <c r="AK2646" s="79"/>
      <c r="AL2646" s="79"/>
      <c r="AM2646" s="79"/>
      <c r="AN2646" s="79"/>
      <c r="AO2646" s="79"/>
      <c r="AP2646" s="79"/>
      <c r="AQ2646" s="79"/>
    </row>
    <row r="2647" spans="13:43" x14ac:dyDescent="0.25">
      <c r="M2647" s="79"/>
      <c r="N2647" s="79"/>
      <c r="O2647" s="79"/>
      <c r="P2647" s="79"/>
      <c r="Q2647" s="79"/>
      <c r="R2647" s="79"/>
      <c r="S2647" s="79"/>
      <c r="T2647" s="79"/>
      <c r="U2647" s="79"/>
      <c r="V2647" s="79"/>
      <c r="W2647" s="79"/>
      <c r="X2647" s="79"/>
      <c r="Y2647" s="79"/>
      <c r="Z2647" s="79"/>
      <c r="AA2647" s="79"/>
      <c r="AB2647" s="79"/>
      <c r="AC2647" s="79"/>
      <c r="AD2647" s="79"/>
      <c r="AE2647" s="79"/>
      <c r="AF2647" s="79"/>
      <c r="AG2647" s="79"/>
      <c r="AH2647" s="79"/>
      <c r="AI2647" s="79"/>
      <c r="AJ2647" s="79"/>
      <c r="AK2647" s="79"/>
      <c r="AL2647" s="79"/>
      <c r="AM2647" s="79"/>
      <c r="AN2647" s="79"/>
      <c r="AO2647" s="79"/>
      <c r="AP2647" s="79"/>
      <c r="AQ2647" s="79"/>
    </row>
    <row r="2648" spans="13:43" x14ac:dyDescent="0.25">
      <c r="M2648" s="79"/>
      <c r="N2648" s="79"/>
      <c r="O2648" s="79"/>
      <c r="P2648" s="79"/>
      <c r="Q2648" s="79"/>
      <c r="R2648" s="79"/>
      <c r="S2648" s="79"/>
      <c r="T2648" s="79"/>
      <c r="U2648" s="79"/>
      <c r="V2648" s="79"/>
      <c r="W2648" s="79"/>
      <c r="X2648" s="79"/>
      <c r="Y2648" s="79"/>
      <c r="Z2648" s="79"/>
      <c r="AA2648" s="79"/>
      <c r="AB2648" s="79"/>
      <c r="AC2648" s="79"/>
      <c r="AD2648" s="79"/>
      <c r="AE2648" s="79"/>
      <c r="AF2648" s="79"/>
      <c r="AG2648" s="79"/>
      <c r="AH2648" s="79"/>
      <c r="AI2648" s="79"/>
      <c r="AJ2648" s="79"/>
      <c r="AK2648" s="79"/>
      <c r="AL2648" s="79"/>
      <c r="AM2648" s="79"/>
      <c r="AN2648" s="79"/>
      <c r="AO2648" s="79"/>
      <c r="AP2648" s="79"/>
      <c r="AQ2648" s="79"/>
    </row>
    <row r="2649" spans="13:43" x14ac:dyDescent="0.25">
      <c r="M2649" s="79"/>
      <c r="N2649" s="79"/>
      <c r="O2649" s="79"/>
      <c r="P2649" s="79"/>
      <c r="Q2649" s="79"/>
      <c r="R2649" s="79"/>
      <c r="S2649" s="79"/>
      <c r="T2649" s="79"/>
      <c r="U2649" s="79"/>
      <c r="V2649" s="79"/>
      <c r="W2649" s="79"/>
      <c r="X2649" s="79"/>
      <c r="Y2649" s="79"/>
      <c r="Z2649" s="79"/>
      <c r="AA2649" s="79"/>
      <c r="AB2649" s="79"/>
      <c r="AC2649" s="79"/>
      <c r="AD2649" s="79"/>
      <c r="AE2649" s="79"/>
      <c r="AF2649" s="79"/>
      <c r="AG2649" s="79"/>
      <c r="AH2649" s="79"/>
      <c r="AI2649" s="79"/>
      <c r="AJ2649" s="79"/>
      <c r="AK2649" s="79"/>
      <c r="AL2649" s="79"/>
      <c r="AM2649" s="79"/>
      <c r="AN2649" s="79"/>
      <c r="AO2649" s="79"/>
      <c r="AP2649" s="79"/>
      <c r="AQ2649" s="79"/>
    </row>
    <row r="2650" spans="13:43" x14ac:dyDescent="0.25">
      <c r="M2650" s="79"/>
      <c r="N2650" s="79"/>
      <c r="O2650" s="79"/>
      <c r="P2650" s="79"/>
      <c r="Q2650" s="79"/>
      <c r="R2650" s="79"/>
      <c r="S2650" s="79"/>
      <c r="T2650" s="79"/>
      <c r="U2650" s="79"/>
      <c r="V2650" s="79"/>
      <c r="W2650" s="79"/>
      <c r="X2650" s="79"/>
      <c r="Y2650" s="79"/>
      <c r="Z2650" s="79"/>
      <c r="AA2650" s="79"/>
      <c r="AB2650" s="79"/>
      <c r="AC2650" s="79"/>
      <c r="AD2650" s="79"/>
      <c r="AE2650" s="79"/>
      <c r="AF2650" s="79"/>
      <c r="AG2650" s="79"/>
      <c r="AH2650" s="79"/>
      <c r="AI2650" s="79"/>
      <c r="AJ2650" s="79"/>
      <c r="AK2650" s="79"/>
      <c r="AL2650" s="79"/>
      <c r="AM2650" s="79"/>
      <c r="AN2650" s="79"/>
      <c r="AO2650" s="79"/>
      <c r="AP2650" s="79"/>
      <c r="AQ2650" s="79"/>
    </row>
    <row r="2651" spans="13:43" x14ac:dyDescent="0.25">
      <c r="M2651" s="79"/>
      <c r="N2651" s="79"/>
      <c r="O2651" s="79"/>
      <c r="P2651" s="79"/>
      <c r="Q2651" s="79"/>
      <c r="R2651" s="79"/>
      <c r="S2651" s="79"/>
      <c r="T2651" s="79"/>
      <c r="U2651" s="79"/>
      <c r="V2651" s="79"/>
      <c r="W2651" s="79"/>
      <c r="X2651" s="79"/>
      <c r="Y2651" s="79"/>
      <c r="Z2651" s="79"/>
      <c r="AA2651" s="79"/>
      <c r="AB2651" s="79"/>
      <c r="AC2651" s="79"/>
      <c r="AD2651" s="79"/>
      <c r="AE2651" s="79"/>
      <c r="AF2651" s="79"/>
      <c r="AG2651" s="79"/>
      <c r="AH2651" s="79"/>
      <c r="AI2651" s="79"/>
      <c r="AJ2651" s="79"/>
      <c r="AK2651" s="79"/>
      <c r="AL2651" s="79"/>
      <c r="AM2651" s="79"/>
      <c r="AN2651" s="79"/>
      <c r="AO2651" s="79"/>
      <c r="AP2651" s="79"/>
      <c r="AQ2651" s="79"/>
    </row>
    <row r="2652" spans="13:43" x14ac:dyDescent="0.25">
      <c r="M2652" s="79"/>
      <c r="N2652" s="79"/>
      <c r="O2652" s="79"/>
      <c r="P2652" s="79"/>
      <c r="Q2652" s="79"/>
      <c r="R2652" s="79"/>
      <c r="S2652" s="79"/>
      <c r="T2652" s="79"/>
      <c r="U2652" s="79"/>
      <c r="V2652" s="79"/>
      <c r="W2652" s="79"/>
      <c r="X2652" s="79"/>
      <c r="Y2652" s="79"/>
      <c r="Z2652" s="79"/>
      <c r="AA2652" s="79"/>
      <c r="AB2652" s="79"/>
      <c r="AC2652" s="79"/>
      <c r="AD2652" s="79"/>
      <c r="AE2652" s="79"/>
      <c r="AF2652" s="79"/>
      <c r="AG2652" s="79"/>
      <c r="AH2652" s="79"/>
      <c r="AI2652" s="79"/>
      <c r="AJ2652" s="79"/>
      <c r="AK2652" s="79"/>
      <c r="AL2652" s="79"/>
      <c r="AM2652" s="79"/>
      <c r="AN2652" s="79"/>
      <c r="AO2652" s="79"/>
      <c r="AP2652" s="79"/>
      <c r="AQ2652" s="79"/>
    </row>
    <row r="2653" spans="13:43" x14ac:dyDescent="0.25">
      <c r="M2653" s="79"/>
      <c r="N2653" s="79"/>
      <c r="O2653" s="79"/>
      <c r="P2653" s="79"/>
      <c r="Q2653" s="79"/>
      <c r="R2653" s="79"/>
      <c r="S2653" s="79"/>
      <c r="T2653" s="79"/>
      <c r="U2653" s="79"/>
      <c r="V2653" s="79"/>
      <c r="W2653" s="79"/>
      <c r="X2653" s="79"/>
      <c r="Y2653" s="79"/>
      <c r="Z2653" s="79"/>
      <c r="AA2653" s="79"/>
      <c r="AB2653" s="79"/>
      <c r="AC2653" s="79"/>
      <c r="AD2653" s="79"/>
      <c r="AE2653" s="79"/>
      <c r="AF2653" s="79"/>
      <c r="AG2653" s="79"/>
      <c r="AH2653" s="79"/>
      <c r="AI2653" s="79"/>
      <c r="AJ2653" s="79"/>
      <c r="AK2653" s="79"/>
      <c r="AL2653" s="79"/>
      <c r="AM2653" s="79"/>
      <c r="AN2653" s="79"/>
      <c r="AO2653" s="79"/>
      <c r="AP2653" s="79"/>
      <c r="AQ2653" s="79"/>
    </row>
    <row r="2654" spans="13:43" x14ac:dyDescent="0.25">
      <c r="M2654" s="79"/>
      <c r="N2654" s="79"/>
      <c r="O2654" s="79"/>
      <c r="P2654" s="79"/>
      <c r="Q2654" s="79"/>
      <c r="R2654" s="79"/>
      <c r="S2654" s="79"/>
      <c r="T2654" s="79"/>
      <c r="U2654" s="79"/>
      <c r="V2654" s="79"/>
      <c r="W2654" s="79"/>
      <c r="X2654" s="79"/>
      <c r="Y2654" s="79"/>
      <c r="Z2654" s="79"/>
      <c r="AA2654" s="79"/>
      <c r="AB2654" s="79"/>
      <c r="AC2654" s="79"/>
      <c r="AD2654" s="79"/>
      <c r="AE2654" s="79"/>
      <c r="AF2654" s="79"/>
      <c r="AG2654" s="79"/>
      <c r="AH2654" s="79"/>
      <c r="AI2654" s="79"/>
      <c r="AJ2654" s="79"/>
      <c r="AK2654" s="79"/>
      <c r="AL2654" s="79"/>
      <c r="AM2654" s="79"/>
      <c r="AN2654" s="79"/>
      <c r="AO2654" s="79"/>
      <c r="AP2654" s="79"/>
      <c r="AQ2654" s="79"/>
    </row>
    <row r="2655" spans="13:43" x14ac:dyDescent="0.25">
      <c r="M2655" s="79"/>
      <c r="N2655" s="79"/>
      <c r="O2655" s="79"/>
      <c r="P2655" s="79"/>
      <c r="Q2655" s="79"/>
      <c r="R2655" s="79"/>
      <c r="S2655" s="79"/>
      <c r="T2655" s="79"/>
      <c r="U2655" s="79"/>
      <c r="V2655" s="79"/>
      <c r="W2655" s="79"/>
      <c r="X2655" s="79"/>
      <c r="Y2655" s="79"/>
      <c r="Z2655" s="79"/>
      <c r="AA2655" s="79"/>
      <c r="AB2655" s="79"/>
      <c r="AC2655" s="79"/>
      <c r="AD2655" s="79"/>
      <c r="AE2655" s="79"/>
      <c r="AF2655" s="79"/>
      <c r="AG2655" s="79"/>
      <c r="AH2655" s="79"/>
      <c r="AI2655" s="79"/>
      <c r="AJ2655" s="79"/>
      <c r="AK2655" s="79"/>
      <c r="AL2655" s="79"/>
      <c r="AM2655" s="79"/>
      <c r="AN2655" s="79"/>
      <c r="AO2655" s="79"/>
      <c r="AP2655" s="79"/>
      <c r="AQ2655" s="79"/>
    </row>
    <row r="2656" spans="13:43" x14ac:dyDescent="0.25">
      <c r="M2656" s="79"/>
      <c r="N2656" s="79"/>
      <c r="O2656" s="79"/>
      <c r="P2656" s="79"/>
      <c r="Q2656" s="79"/>
      <c r="R2656" s="79"/>
      <c r="S2656" s="79"/>
      <c r="T2656" s="79"/>
      <c r="U2656" s="79"/>
      <c r="V2656" s="79"/>
      <c r="W2656" s="79"/>
      <c r="X2656" s="79"/>
      <c r="Y2656" s="79"/>
      <c r="Z2656" s="79"/>
      <c r="AA2656" s="79"/>
      <c r="AB2656" s="79"/>
      <c r="AC2656" s="79"/>
      <c r="AD2656" s="79"/>
      <c r="AE2656" s="79"/>
      <c r="AF2656" s="79"/>
      <c r="AG2656" s="79"/>
      <c r="AH2656" s="79"/>
      <c r="AI2656" s="79"/>
      <c r="AJ2656" s="79"/>
      <c r="AK2656" s="79"/>
      <c r="AL2656" s="79"/>
      <c r="AM2656" s="79"/>
      <c r="AN2656" s="79"/>
      <c r="AO2656" s="79"/>
      <c r="AP2656" s="79"/>
      <c r="AQ2656" s="79"/>
    </row>
    <row r="2657" spans="13:43" x14ac:dyDescent="0.25">
      <c r="M2657" s="79"/>
      <c r="N2657" s="79"/>
      <c r="O2657" s="79"/>
      <c r="P2657" s="79"/>
      <c r="Q2657" s="79"/>
      <c r="R2657" s="79"/>
      <c r="S2657" s="79"/>
      <c r="T2657" s="79"/>
      <c r="U2657" s="79"/>
      <c r="V2657" s="79"/>
      <c r="W2657" s="79"/>
      <c r="X2657" s="79"/>
      <c r="Y2657" s="79"/>
      <c r="Z2657" s="79"/>
      <c r="AA2657" s="79"/>
      <c r="AB2657" s="79"/>
      <c r="AC2657" s="79"/>
      <c r="AD2657" s="79"/>
      <c r="AE2657" s="79"/>
      <c r="AF2657" s="79"/>
      <c r="AG2657" s="79"/>
      <c r="AH2657" s="79"/>
      <c r="AI2657" s="79"/>
      <c r="AJ2657" s="79"/>
      <c r="AK2657" s="79"/>
      <c r="AL2657" s="79"/>
      <c r="AM2657" s="79"/>
      <c r="AN2657" s="79"/>
      <c r="AO2657" s="79"/>
      <c r="AP2657" s="79"/>
      <c r="AQ2657" s="79"/>
    </row>
    <row r="2658" spans="13:43" x14ac:dyDescent="0.25">
      <c r="M2658" s="79"/>
      <c r="N2658" s="79"/>
      <c r="O2658" s="79"/>
      <c r="P2658" s="79"/>
      <c r="Q2658" s="79"/>
      <c r="R2658" s="79"/>
      <c r="S2658" s="79"/>
      <c r="T2658" s="79"/>
      <c r="U2658" s="79"/>
      <c r="V2658" s="79"/>
      <c r="W2658" s="79"/>
      <c r="X2658" s="79"/>
      <c r="Y2658" s="79"/>
      <c r="Z2658" s="79"/>
      <c r="AA2658" s="79"/>
      <c r="AB2658" s="79"/>
      <c r="AC2658" s="79"/>
      <c r="AD2658" s="79"/>
      <c r="AE2658" s="79"/>
      <c r="AF2658" s="79"/>
      <c r="AG2658" s="79"/>
      <c r="AH2658" s="79"/>
      <c r="AI2658" s="79"/>
      <c r="AJ2658" s="79"/>
      <c r="AK2658" s="79"/>
      <c r="AL2658" s="79"/>
      <c r="AM2658" s="79"/>
      <c r="AN2658" s="79"/>
      <c r="AO2658" s="79"/>
      <c r="AP2658" s="79"/>
      <c r="AQ2658" s="79"/>
    </row>
    <row r="2659" spans="13:43" x14ac:dyDescent="0.25">
      <c r="M2659" s="79"/>
      <c r="N2659" s="79"/>
      <c r="O2659" s="79"/>
      <c r="P2659" s="79"/>
      <c r="Q2659" s="79"/>
      <c r="R2659" s="79"/>
      <c r="S2659" s="79"/>
      <c r="T2659" s="79"/>
      <c r="U2659" s="79"/>
      <c r="V2659" s="79"/>
      <c r="W2659" s="79"/>
      <c r="X2659" s="79"/>
      <c r="Y2659" s="79"/>
      <c r="Z2659" s="79"/>
      <c r="AA2659" s="79"/>
      <c r="AB2659" s="79"/>
      <c r="AC2659" s="79"/>
      <c r="AD2659" s="79"/>
      <c r="AE2659" s="79"/>
      <c r="AF2659" s="79"/>
      <c r="AG2659" s="79"/>
      <c r="AH2659" s="79"/>
      <c r="AI2659" s="79"/>
      <c r="AJ2659" s="79"/>
      <c r="AK2659" s="79"/>
      <c r="AL2659" s="79"/>
      <c r="AM2659" s="79"/>
      <c r="AN2659" s="79"/>
      <c r="AO2659" s="79"/>
      <c r="AP2659" s="79"/>
      <c r="AQ2659" s="79"/>
    </row>
    <row r="2660" spans="13:43" x14ac:dyDescent="0.25">
      <c r="M2660" s="79"/>
      <c r="N2660" s="79"/>
      <c r="O2660" s="79"/>
      <c r="P2660" s="79"/>
      <c r="Q2660" s="79"/>
      <c r="R2660" s="79"/>
      <c r="S2660" s="79"/>
      <c r="T2660" s="79"/>
      <c r="U2660" s="79"/>
      <c r="V2660" s="79"/>
      <c r="W2660" s="79"/>
      <c r="X2660" s="79"/>
      <c r="Y2660" s="79"/>
      <c r="Z2660" s="79"/>
      <c r="AA2660" s="79"/>
      <c r="AB2660" s="79"/>
      <c r="AC2660" s="79"/>
      <c r="AD2660" s="79"/>
      <c r="AE2660" s="79"/>
      <c r="AF2660" s="79"/>
      <c r="AG2660" s="79"/>
      <c r="AH2660" s="79"/>
      <c r="AI2660" s="79"/>
      <c r="AJ2660" s="79"/>
      <c r="AK2660" s="79"/>
      <c r="AL2660" s="79"/>
      <c r="AM2660" s="79"/>
      <c r="AN2660" s="79"/>
      <c r="AO2660" s="79"/>
      <c r="AP2660" s="79"/>
      <c r="AQ2660" s="79"/>
    </row>
    <row r="2661" spans="13:43" x14ac:dyDescent="0.25">
      <c r="M2661" s="79"/>
      <c r="N2661" s="79"/>
      <c r="O2661" s="79"/>
      <c r="P2661" s="79"/>
      <c r="Q2661" s="79"/>
      <c r="R2661" s="79"/>
      <c r="S2661" s="79"/>
      <c r="T2661" s="79"/>
      <c r="U2661" s="79"/>
      <c r="V2661" s="79"/>
      <c r="W2661" s="79"/>
      <c r="X2661" s="79"/>
      <c r="Y2661" s="79"/>
      <c r="Z2661" s="79"/>
      <c r="AA2661" s="79"/>
      <c r="AB2661" s="79"/>
      <c r="AC2661" s="79"/>
      <c r="AD2661" s="79"/>
      <c r="AE2661" s="79"/>
      <c r="AF2661" s="79"/>
      <c r="AG2661" s="79"/>
      <c r="AH2661" s="79"/>
      <c r="AI2661" s="79"/>
      <c r="AJ2661" s="79"/>
      <c r="AK2661" s="79"/>
      <c r="AL2661" s="79"/>
      <c r="AM2661" s="79"/>
      <c r="AN2661" s="79"/>
      <c r="AO2661" s="79"/>
      <c r="AP2661" s="79"/>
      <c r="AQ2661" s="79"/>
    </row>
    <row r="2662" spans="13:43" x14ac:dyDescent="0.25">
      <c r="M2662" s="79"/>
      <c r="N2662" s="79"/>
      <c r="O2662" s="79"/>
      <c r="P2662" s="79"/>
      <c r="Q2662" s="79"/>
      <c r="R2662" s="79"/>
      <c r="S2662" s="79"/>
      <c r="T2662" s="79"/>
      <c r="U2662" s="79"/>
      <c r="V2662" s="79"/>
      <c r="W2662" s="79"/>
      <c r="X2662" s="79"/>
      <c r="Y2662" s="79"/>
      <c r="Z2662" s="79"/>
      <c r="AA2662" s="79"/>
      <c r="AB2662" s="79"/>
      <c r="AC2662" s="79"/>
      <c r="AD2662" s="79"/>
      <c r="AE2662" s="79"/>
      <c r="AF2662" s="79"/>
      <c r="AG2662" s="79"/>
      <c r="AH2662" s="79"/>
      <c r="AI2662" s="79"/>
      <c r="AJ2662" s="79"/>
      <c r="AK2662" s="79"/>
      <c r="AL2662" s="79"/>
      <c r="AM2662" s="79"/>
      <c r="AN2662" s="79"/>
      <c r="AO2662" s="79"/>
      <c r="AP2662" s="79"/>
      <c r="AQ2662" s="79"/>
    </row>
    <row r="2663" spans="13:43" x14ac:dyDescent="0.25">
      <c r="M2663" s="79"/>
      <c r="N2663" s="79"/>
      <c r="O2663" s="79"/>
      <c r="P2663" s="79"/>
      <c r="Q2663" s="79"/>
      <c r="R2663" s="79"/>
      <c r="S2663" s="79"/>
      <c r="T2663" s="79"/>
      <c r="U2663" s="79"/>
      <c r="V2663" s="79"/>
      <c r="W2663" s="79"/>
      <c r="X2663" s="79"/>
      <c r="Y2663" s="79"/>
      <c r="Z2663" s="79"/>
      <c r="AA2663" s="79"/>
      <c r="AB2663" s="79"/>
      <c r="AC2663" s="79"/>
      <c r="AD2663" s="79"/>
      <c r="AE2663" s="79"/>
      <c r="AF2663" s="79"/>
      <c r="AG2663" s="79"/>
      <c r="AH2663" s="79"/>
      <c r="AI2663" s="79"/>
      <c r="AJ2663" s="79"/>
      <c r="AK2663" s="79"/>
      <c r="AL2663" s="79"/>
      <c r="AM2663" s="79"/>
      <c r="AN2663" s="79"/>
      <c r="AO2663" s="79"/>
      <c r="AP2663" s="79"/>
      <c r="AQ2663" s="79"/>
    </row>
    <row r="2664" spans="13:43" x14ac:dyDescent="0.25">
      <c r="M2664" s="79"/>
      <c r="N2664" s="79"/>
      <c r="O2664" s="79"/>
      <c r="P2664" s="79"/>
      <c r="Q2664" s="79"/>
      <c r="R2664" s="79"/>
      <c r="S2664" s="79"/>
      <c r="T2664" s="79"/>
      <c r="U2664" s="79"/>
      <c r="V2664" s="79"/>
      <c r="W2664" s="79"/>
      <c r="X2664" s="79"/>
      <c r="Y2664" s="79"/>
      <c r="Z2664" s="79"/>
      <c r="AA2664" s="79"/>
      <c r="AB2664" s="79"/>
      <c r="AC2664" s="79"/>
      <c r="AD2664" s="79"/>
      <c r="AE2664" s="79"/>
      <c r="AF2664" s="79"/>
      <c r="AG2664" s="79"/>
      <c r="AH2664" s="79"/>
      <c r="AI2664" s="79"/>
      <c r="AJ2664" s="79"/>
      <c r="AK2664" s="79"/>
      <c r="AL2664" s="79"/>
      <c r="AM2664" s="79"/>
      <c r="AN2664" s="79"/>
      <c r="AO2664" s="79"/>
      <c r="AP2664" s="79"/>
      <c r="AQ2664" s="79"/>
    </row>
    <row r="2665" spans="13:43" x14ac:dyDescent="0.25">
      <c r="M2665" s="79"/>
      <c r="N2665" s="79"/>
      <c r="O2665" s="79"/>
      <c r="P2665" s="79"/>
      <c r="Q2665" s="79"/>
      <c r="R2665" s="79"/>
      <c r="S2665" s="79"/>
      <c r="T2665" s="79"/>
      <c r="U2665" s="79"/>
      <c r="V2665" s="79"/>
      <c r="W2665" s="79"/>
      <c r="X2665" s="79"/>
      <c r="Y2665" s="79"/>
      <c r="Z2665" s="79"/>
      <c r="AA2665" s="79"/>
      <c r="AB2665" s="79"/>
      <c r="AC2665" s="79"/>
      <c r="AD2665" s="79"/>
      <c r="AE2665" s="79"/>
      <c r="AF2665" s="79"/>
      <c r="AG2665" s="79"/>
      <c r="AH2665" s="79"/>
      <c r="AI2665" s="79"/>
      <c r="AJ2665" s="79"/>
      <c r="AK2665" s="79"/>
      <c r="AL2665" s="79"/>
      <c r="AM2665" s="79"/>
      <c r="AN2665" s="79"/>
      <c r="AO2665" s="79"/>
      <c r="AP2665" s="79"/>
      <c r="AQ2665" s="79"/>
    </row>
    <row r="2666" spans="13:43" x14ac:dyDescent="0.25">
      <c r="M2666" s="79"/>
      <c r="N2666" s="79"/>
      <c r="O2666" s="79"/>
      <c r="P2666" s="79"/>
      <c r="Q2666" s="79"/>
      <c r="R2666" s="79"/>
      <c r="S2666" s="79"/>
      <c r="T2666" s="79"/>
      <c r="U2666" s="79"/>
      <c r="V2666" s="79"/>
      <c r="W2666" s="79"/>
      <c r="X2666" s="79"/>
      <c r="Y2666" s="79"/>
      <c r="Z2666" s="79"/>
      <c r="AA2666" s="79"/>
      <c r="AB2666" s="79"/>
      <c r="AC2666" s="79"/>
      <c r="AD2666" s="79"/>
      <c r="AE2666" s="79"/>
      <c r="AF2666" s="79"/>
      <c r="AG2666" s="79"/>
      <c r="AH2666" s="79"/>
      <c r="AI2666" s="79"/>
      <c r="AJ2666" s="79"/>
      <c r="AK2666" s="79"/>
      <c r="AL2666" s="79"/>
      <c r="AM2666" s="79"/>
      <c r="AN2666" s="79"/>
      <c r="AO2666" s="79"/>
      <c r="AP2666" s="79"/>
      <c r="AQ2666" s="79"/>
    </row>
    <row r="2667" spans="13:43" x14ac:dyDescent="0.25">
      <c r="M2667" s="79"/>
      <c r="N2667" s="79"/>
      <c r="O2667" s="79"/>
      <c r="P2667" s="79"/>
      <c r="Q2667" s="79"/>
      <c r="R2667" s="79"/>
      <c r="S2667" s="79"/>
      <c r="T2667" s="79"/>
      <c r="U2667" s="79"/>
      <c r="V2667" s="79"/>
      <c r="W2667" s="79"/>
      <c r="X2667" s="79"/>
      <c r="Y2667" s="79"/>
      <c r="Z2667" s="79"/>
      <c r="AA2667" s="79"/>
      <c r="AB2667" s="79"/>
      <c r="AC2667" s="79"/>
      <c r="AD2667" s="79"/>
      <c r="AE2667" s="79"/>
      <c r="AF2667" s="79"/>
      <c r="AG2667" s="79"/>
      <c r="AH2667" s="79"/>
      <c r="AI2667" s="79"/>
      <c r="AJ2667" s="79"/>
      <c r="AK2667" s="79"/>
      <c r="AL2667" s="79"/>
      <c r="AM2667" s="79"/>
      <c r="AN2667" s="79"/>
      <c r="AO2667" s="79"/>
      <c r="AP2667" s="79"/>
      <c r="AQ2667" s="79"/>
    </row>
    <row r="2668" spans="13:43" x14ac:dyDescent="0.25">
      <c r="M2668" s="79"/>
      <c r="N2668" s="79"/>
      <c r="O2668" s="79"/>
      <c r="P2668" s="79"/>
      <c r="Q2668" s="79"/>
      <c r="R2668" s="79"/>
      <c r="S2668" s="79"/>
      <c r="T2668" s="79"/>
      <c r="U2668" s="79"/>
      <c r="V2668" s="79"/>
      <c r="W2668" s="79"/>
      <c r="X2668" s="79"/>
      <c r="Y2668" s="79"/>
      <c r="Z2668" s="79"/>
      <c r="AA2668" s="79"/>
      <c r="AB2668" s="79"/>
      <c r="AC2668" s="79"/>
      <c r="AD2668" s="79"/>
      <c r="AE2668" s="79"/>
      <c r="AF2668" s="79"/>
      <c r="AG2668" s="79"/>
      <c r="AH2668" s="79"/>
      <c r="AI2668" s="79"/>
      <c r="AJ2668" s="79"/>
      <c r="AK2668" s="79"/>
      <c r="AL2668" s="79"/>
      <c r="AM2668" s="79"/>
      <c r="AN2668" s="79"/>
      <c r="AO2668" s="79"/>
      <c r="AP2668" s="79"/>
      <c r="AQ2668" s="79"/>
    </row>
    <row r="2669" spans="13:43" x14ac:dyDescent="0.25">
      <c r="M2669" s="79"/>
      <c r="N2669" s="79"/>
      <c r="O2669" s="79"/>
      <c r="P2669" s="79"/>
      <c r="Q2669" s="79"/>
      <c r="R2669" s="79"/>
      <c r="S2669" s="79"/>
      <c r="T2669" s="79"/>
      <c r="U2669" s="79"/>
      <c r="V2669" s="79"/>
      <c r="W2669" s="79"/>
      <c r="X2669" s="79"/>
      <c r="Y2669" s="79"/>
      <c r="Z2669" s="79"/>
      <c r="AA2669" s="79"/>
      <c r="AB2669" s="79"/>
      <c r="AC2669" s="79"/>
      <c r="AD2669" s="79"/>
      <c r="AE2669" s="79"/>
      <c r="AF2669" s="79"/>
      <c r="AG2669" s="79"/>
      <c r="AH2669" s="79"/>
      <c r="AI2669" s="79"/>
      <c r="AJ2669" s="79"/>
      <c r="AK2669" s="79"/>
      <c r="AL2669" s="79"/>
      <c r="AM2669" s="79"/>
      <c r="AN2669" s="79"/>
      <c r="AO2669" s="79"/>
      <c r="AP2669" s="79"/>
      <c r="AQ2669" s="79"/>
    </row>
    <row r="2670" spans="13:43" x14ac:dyDescent="0.25">
      <c r="M2670" s="79"/>
      <c r="N2670" s="79"/>
      <c r="O2670" s="79"/>
      <c r="P2670" s="79"/>
      <c r="Q2670" s="79"/>
      <c r="R2670" s="79"/>
      <c r="S2670" s="79"/>
      <c r="T2670" s="79"/>
      <c r="U2670" s="79"/>
      <c r="V2670" s="79"/>
      <c r="W2670" s="79"/>
      <c r="X2670" s="79"/>
      <c r="Y2670" s="79"/>
      <c r="Z2670" s="79"/>
      <c r="AA2670" s="79"/>
      <c r="AB2670" s="79"/>
      <c r="AC2670" s="79"/>
      <c r="AD2670" s="79"/>
      <c r="AE2670" s="79"/>
      <c r="AF2670" s="79"/>
      <c r="AG2670" s="79"/>
      <c r="AH2670" s="79"/>
      <c r="AI2670" s="79"/>
      <c r="AJ2670" s="79"/>
      <c r="AK2670" s="79"/>
      <c r="AL2670" s="79"/>
      <c r="AM2670" s="79"/>
      <c r="AN2670" s="79"/>
      <c r="AO2670" s="79"/>
      <c r="AP2670" s="79"/>
      <c r="AQ2670" s="79"/>
    </row>
    <row r="2671" spans="13:43" x14ac:dyDescent="0.25">
      <c r="M2671" s="79"/>
      <c r="N2671" s="79"/>
      <c r="O2671" s="79"/>
      <c r="P2671" s="79"/>
      <c r="Q2671" s="79"/>
      <c r="R2671" s="79"/>
      <c r="S2671" s="79"/>
      <c r="T2671" s="79"/>
      <c r="U2671" s="79"/>
      <c r="V2671" s="79"/>
      <c r="W2671" s="79"/>
      <c r="X2671" s="79"/>
      <c r="Y2671" s="79"/>
      <c r="Z2671" s="79"/>
      <c r="AA2671" s="79"/>
      <c r="AB2671" s="79"/>
      <c r="AC2671" s="79"/>
      <c r="AD2671" s="79"/>
      <c r="AE2671" s="79"/>
      <c r="AF2671" s="79"/>
      <c r="AG2671" s="79"/>
      <c r="AH2671" s="79"/>
      <c r="AI2671" s="79"/>
      <c r="AJ2671" s="79"/>
      <c r="AK2671" s="79"/>
      <c r="AL2671" s="79"/>
      <c r="AM2671" s="79"/>
      <c r="AN2671" s="79"/>
      <c r="AO2671" s="79"/>
      <c r="AP2671" s="79"/>
      <c r="AQ2671" s="79"/>
    </row>
    <row r="2672" spans="13:43" x14ac:dyDescent="0.25">
      <c r="M2672" s="79"/>
      <c r="N2672" s="79"/>
      <c r="O2672" s="79"/>
      <c r="P2672" s="79"/>
      <c r="Q2672" s="79"/>
      <c r="R2672" s="79"/>
      <c r="S2672" s="79"/>
      <c r="T2672" s="79"/>
      <c r="U2672" s="79"/>
      <c r="V2672" s="79"/>
      <c r="W2672" s="79"/>
      <c r="X2672" s="79"/>
      <c r="Y2672" s="79"/>
      <c r="Z2672" s="79"/>
      <c r="AA2672" s="79"/>
      <c r="AB2672" s="79"/>
      <c r="AC2672" s="79"/>
      <c r="AD2672" s="79"/>
      <c r="AE2672" s="79"/>
      <c r="AF2672" s="79"/>
      <c r="AG2672" s="79"/>
      <c r="AH2672" s="79"/>
      <c r="AI2672" s="79"/>
      <c r="AJ2672" s="79"/>
      <c r="AK2672" s="79"/>
      <c r="AL2672" s="79"/>
      <c r="AM2672" s="79"/>
      <c r="AN2672" s="79"/>
      <c r="AO2672" s="79"/>
      <c r="AP2672" s="79"/>
      <c r="AQ2672" s="79"/>
    </row>
    <row r="2673" spans="13:43" x14ac:dyDescent="0.25">
      <c r="M2673" s="79"/>
      <c r="N2673" s="79"/>
      <c r="O2673" s="79"/>
      <c r="P2673" s="79"/>
      <c r="Q2673" s="79"/>
      <c r="R2673" s="79"/>
      <c r="S2673" s="79"/>
      <c r="T2673" s="79"/>
      <c r="U2673" s="79"/>
      <c r="V2673" s="79"/>
      <c r="W2673" s="79"/>
      <c r="X2673" s="79"/>
      <c r="Y2673" s="79"/>
      <c r="Z2673" s="79"/>
      <c r="AA2673" s="79"/>
      <c r="AB2673" s="79"/>
      <c r="AC2673" s="79"/>
      <c r="AD2673" s="79"/>
      <c r="AE2673" s="79"/>
      <c r="AF2673" s="79"/>
      <c r="AG2673" s="79"/>
      <c r="AH2673" s="79"/>
      <c r="AI2673" s="79"/>
      <c r="AJ2673" s="79"/>
      <c r="AK2673" s="79"/>
      <c r="AL2673" s="79"/>
      <c r="AM2673" s="79"/>
      <c r="AN2673" s="79"/>
      <c r="AO2673" s="79"/>
      <c r="AP2673" s="79"/>
      <c r="AQ2673" s="79"/>
    </row>
    <row r="2674" spans="13:43" x14ac:dyDescent="0.25"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9"/>
      <c r="Y2674" s="79"/>
      <c r="Z2674" s="79"/>
      <c r="AA2674" s="79"/>
      <c r="AB2674" s="79"/>
      <c r="AC2674" s="79"/>
      <c r="AD2674" s="79"/>
      <c r="AE2674" s="79"/>
      <c r="AF2674" s="79"/>
      <c r="AG2674" s="79"/>
      <c r="AH2674" s="79"/>
      <c r="AI2674" s="79"/>
      <c r="AJ2674" s="79"/>
      <c r="AK2674" s="79"/>
      <c r="AL2674" s="79"/>
      <c r="AM2674" s="79"/>
      <c r="AN2674" s="79"/>
      <c r="AO2674" s="79"/>
      <c r="AP2674" s="79"/>
      <c r="AQ2674" s="79"/>
    </row>
    <row r="2675" spans="13:43" x14ac:dyDescent="0.25">
      <c r="M2675" s="79"/>
      <c r="N2675" s="79"/>
      <c r="O2675" s="79"/>
      <c r="P2675" s="79"/>
      <c r="Q2675" s="79"/>
      <c r="R2675" s="79"/>
      <c r="S2675" s="79"/>
      <c r="T2675" s="79"/>
      <c r="U2675" s="79"/>
      <c r="V2675" s="79"/>
      <c r="W2675" s="79"/>
      <c r="X2675" s="79"/>
      <c r="Y2675" s="79"/>
      <c r="Z2675" s="79"/>
      <c r="AA2675" s="79"/>
      <c r="AB2675" s="79"/>
      <c r="AC2675" s="79"/>
      <c r="AD2675" s="79"/>
      <c r="AE2675" s="79"/>
      <c r="AF2675" s="79"/>
      <c r="AG2675" s="79"/>
      <c r="AH2675" s="79"/>
      <c r="AI2675" s="79"/>
      <c r="AJ2675" s="79"/>
      <c r="AK2675" s="79"/>
      <c r="AL2675" s="79"/>
      <c r="AM2675" s="79"/>
      <c r="AN2675" s="79"/>
      <c r="AO2675" s="79"/>
      <c r="AP2675" s="79"/>
      <c r="AQ2675" s="79"/>
    </row>
    <row r="2676" spans="13:43" x14ac:dyDescent="0.25">
      <c r="M2676" s="79"/>
      <c r="N2676" s="79"/>
      <c r="O2676" s="79"/>
      <c r="P2676" s="79"/>
      <c r="Q2676" s="79"/>
      <c r="R2676" s="79"/>
      <c r="S2676" s="79"/>
      <c r="T2676" s="79"/>
      <c r="U2676" s="79"/>
      <c r="V2676" s="79"/>
      <c r="W2676" s="79"/>
      <c r="X2676" s="79"/>
      <c r="Y2676" s="79"/>
      <c r="Z2676" s="79"/>
      <c r="AA2676" s="79"/>
      <c r="AB2676" s="79"/>
      <c r="AC2676" s="79"/>
      <c r="AD2676" s="79"/>
      <c r="AE2676" s="79"/>
      <c r="AF2676" s="79"/>
      <c r="AG2676" s="79"/>
      <c r="AH2676" s="79"/>
      <c r="AI2676" s="79"/>
      <c r="AJ2676" s="79"/>
      <c r="AK2676" s="79"/>
      <c r="AL2676" s="79"/>
      <c r="AM2676" s="79"/>
      <c r="AN2676" s="79"/>
      <c r="AO2676" s="79"/>
      <c r="AP2676" s="79"/>
      <c r="AQ2676" s="79"/>
    </row>
    <row r="2677" spans="13:43" x14ac:dyDescent="0.25">
      <c r="M2677" s="79"/>
      <c r="N2677" s="79"/>
      <c r="O2677" s="79"/>
      <c r="P2677" s="79"/>
      <c r="Q2677" s="79"/>
      <c r="R2677" s="79"/>
      <c r="S2677" s="79"/>
      <c r="T2677" s="79"/>
      <c r="U2677" s="79"/>
      <c r="V2677" s="79"/>
      <c r="W2677" s="79"/>
      <c r="X2677" s="79"/>
      <c r="Y2677" s="79"/>
      <c r="Z2677" s="79"/>
      <c r="AA2677" s="79"/>
      <c r="AB2677" s="79"/>
      <c r="AC2677" s="79"/>
      <c r="AD2677" s="79"/>
      <c r="AE2677" s="79"/>
      <c r="AF2677" s="79"/>
      <c r="AG2677" s="79"/>
      <c r="AH2677" s="79"/>
      <c r="AI2677" s="79"/>
      <c r="AJ2677" s="79"/>
      <c r="AK2677" s="79"/>
      <c r="AL2677" s="79"/>
      <c r="AM2677" s="79"/>
      <c r="AN2677" s="79"/>
      <c r="AO2677" s="79"/>
      <c r="AP2677" s="79"/>
      <c r="AQ2677" s="79"/>
    </row>
    <row r="2678" spans="13:43" x14ac:dyDescent="0.25">
      <c r="M2678" s="79"/>
      <c r="N2678" s="79"/>
      <c r="O2678" s="79"/>
      <c r="P2678" s="79"/>
      <c r="Q2678" s="79"/>
      <c r="R2678" s="79"/>
      <c r="S2678" s="79"/>
      <c r="T2678" s="79"/>
      <c r="U2678" s="79"/>
      <c r="V2678" s="79"/>
      <c r="W2678" s="79"/>
      <c r="X2678" s="79"/>
      <c r="Y2678" s="79"/>
      <c r="Z2678" s="79"/>
      <c r="AA2678" s="79"/>
      <c r="AB2678" s="79"/>
      <c r="AC2678" s="79"/>
      <c r="AD2678" s="79"/>
      <c r="AE2678" s="79"/>
      <c r="AF2678" s="79"/>
      <c r="AG2678" s="79"/>
      <c r="AH2678" s="79"/>
      <c r="AI2678" s="79"/>
      <c r="AJ2678" s="79"/>
      <c r="AK2678" s="79"/>
      <c r="AL2678" s="79"/>
      <c r="AM2678" s="79"/>
      <c r="AN2678" s="79"/>
      <c r="AO2678" s="79"/>
      <c r="AP2678" s="79"/>
      <c r="AQ2678" s="79"/>
    </row>
    <row r="2679" spans="13:43" x14ac:dyDescent="0.25">
      <c r="M2679" s="79"/>
      <c r="N2679" s="79"/>
      <c r="O2679" s="79"/>
      <c r="P2679" s="79"/>
      <c r="Q2679" s="79"/>
      <c r="R2679" s="79"/>
      <c r="S2679" s="79"/>
      <c r="T2679" s="79"/>
      <c r="U2679" s="79"/>
      <c r="V2679" s="79"/>
      <c r="W2679" s="79"/>
      <c r="X2679" s="79"/>
      <c r="Y2679" s="79"/>
      <c r="Z2679" s="79"/>
      <c r="AA2679" s="79"/>
      <c r="AB2679" s="79"/>
      <c r="AC2679" s="79"/>
      <c r="AD2679" s="79"/>
      <c r="AE2679" s="79"/>
      <c r="AF2679" s="79"/>
      <c r="AG2679" s="79"/>
      <c r="AH2679" s="79"/>
      <c r="AI2679" s="79"/>
      <c r="AJ2679" s="79"/>
      <c r="AK2679" s="79"/>
      <c r="AL2679" s="79"/>
      <c r="AM2679" s="79"/>
      <c r="AN2679" s="79"/>
      <c r="AO2679" s="79"/>
      <c r="AP2679" s="79"/>
      <c r="AQ2679" s="79"/>
    </row>
    <row r="2680" spans="13:43" x14ac:dyDescent="0.25">
      <c r="M2680" s="79"/>
      <c r="N2680" s="79"/>
      <c r="O2680" s="79"/>
      <c r="P2680" s="79"/>
      <c r="Q2680" s="79"/>
      <c r="R2680" s="79"/>
      <c r="S2680" s="79"/>
      <c r="T2680" s="79"/>
      <c r="U2680" s="79"/>
      <c r="V2680" s="79"/>
      <c r="W2680" s="79"/>
      <c r="X2680" s="79"/>
      <c r="Y2680" s="79"/>
      <c r="Z2680" s="79"/>
      <c r="AA2680" s="79"/>
      <c r="AB2680" s="79"/>
      <c r="AC2680" s="79"/>
      <c r="AD2680" s="79"/>
      <c r="AE2680" s="79"/>
      <c r="AF2680" s="79"/>
      <c r="AG2680" s="79"/>
      <c r="AH2680" s="79"/>
      <c r="AI2680" s="79"/>
      <c r="AJ2680" s="79"/>
      <c r="AK2680" s="79"/>
      <c r="AL2680" s="79"/>
      <c r="AM2680" s="79"/>
      <c r="AN2680" s="79"/>
      <c r="AO2680" s="79"/>
      <c r="AP2680" s="79"/>
      <c r="AQ2680" s="79"/>
    </row>
    <row r="2681" spans="13:43" x14ac:dyDescent="0.25">
      <c r="M2681" s="79"/>
      <c r="N2681" s="79"/>
      <c r="O2681" s="79"/>
      <c r="P2681" s="79"/>
      <c r="Q2681" s="79"/>
      <c r="R2681" s="79"/>
      <c r="S2681" s="79"/>
      <c r="T2681" s="79"/>
      <c r="U2681" s="79"/>
      <c r="V2681" s="79"/>
      <c r="W2681" s="79"/>
      <c r="X2681" s="79"/>
      <c r="Y2681" s="79"/>
      <c r="Z2681" s="79"/>
      <c r="AA2681" s="79"/>
      <c r="AB2681" s="79"/>
      <c r="AC2681" s="79"/>
      <c r="AD2681" s="79"/>
      <c r="AE2681" s="79"/>
      <c r="AF2681" s="79"/>
      <c r="AG2681" s="79"/>
      <c r="AH2681" s="79"/>
      <c r="AI2681" s="79"/>
      <c r="AJ2681" s="79"/>
      <c r="AK2681" s="79"/>
      <c r="AL2681" s="79"/>
      <c r="AM2681" s="79"/>
      <c r="AN2681" s="79"/>
      <c r="AO2681" s="79"/>
      <c r="AP2681" s="79"/>
      <c r="AQ2681" s="79"/>
    </row>
    <row r="2682" spans="13:43" x14ac:dyDescent="0.25">
      <c r="M2682" s="79"/>
      <c r="N2682" s="79"/>
      <c r="O2682" s="79"/>
      <c r="P2682" s="79"/>
      <c r="Q2682" s="79"/>
      <c r="R2682" s="79"/>
      <c r="S2682" s="79"/>
      <c r="T2682" s="79"/>
      <c r="U2682" s="79"/>
      <c r="V2682" s="79"/>
      <c r="W2682" s="79"/>
      <c r="X2682" s="79"/>
      <c r="Y2682" s="79"/>
      <c r="Z2682" s="79"/>
      <c r="AA2682" s="79"/>
      <c r="AB2682" s="79"/>
      <c r="AC2682" s="79"/>
      <c r="AD2682" s="79"/>
      <c r="AE2682" s="79"/>
      <c r="AF2682" s="79"/>
      <c r="AG2682" s="79"/>
      <c r="AH2682" s="79"/>
      <c r="AI2682" s="79"/>
      <c r="AJ2682" s="79"/>
      <c r="AK2682" s="79"/>
      <c r="AL2682" s="79"/>
      <c r="AM2682" s="79"/>
      <c r="AN2682" s="79"/>
      <c r="AO2682" s="79"/>
      <c r="AP2682" s="79"/>
      <c r="AQ2682" s="79"/>
    </row>
    <row r="2683" spans="13:43" x14ac:dyDescent="0.25"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9"/>
      <c r="Y2683" s="79"/>
      <c r="Z2683" s="79"/>
      <c r="AA2683" s="79"/>
      <c r="AB2683" s="79"/>
      <c r="AC2683" s="79"/>
      <c r="AD2683" s="79"/>
      <c r="AE2683" s="79"/>
      <c r="AF2683" s="79"/>
      <c r="AG2683" s="79"/>
      <c r="AH2683" s="79"/>
      <c r="AI2683" s="79"/>
      <c r="AJ2683" s="79"/>
      <c r="AK2683" s="79"/>
      <c r="AL2683" s="79"/>
      <c r="AM2683" s="79"/>
      <c r="AN2683" s="79"/>
      <c r="AO2683" s="79"/>
      <c r="AP2683" s="79"/>
      <c r="AQ2683" s="79"/>
    </row>
    <row r="2684" spans="13:43" x14ac:dyDescent="0.25">
      <c r="M2684" s="79"/>
      <c r="N2684" s="79"/>
      <c r="O2684" s="79"/>
      <c r="P2684" s="79"/>
      <c r="Q2684" s="79"/>
      <c r="R2684" s="79"/>
      <c r="S2684" s="79"/>
      <c r="T2684" s="79"/>
      <c r="U2684" s="79"/>
      <c r="V2684" s="79"/>
      <c r="W2684" s="79"/>
      <c r="X2684" s="79"/>
      <c r="Y2684" s="79"/>
      <c r="Z2684" s="79"/>
      <c r="AA2684" s="79"/>
      <c r="AB2684" s="79"/>
      <c r="AC2684" s="79"/>
      <c r="AD2684" s="79"/>
      <c r="AE2684" s="79"/>
      <c r="AF2684" s="79"/>
      <c r="AG2684" s="79"/>
      <c r="AH2684" s="79"/>
      <c r="AI2684" s="79"/>
      <c r="AJ2684" s="79"/>
      <c r="AK2684" s="79"/>
      <c r="AL2684" s="79"/>
      <c r="AM2684" s="79"/>
      <c r="AN2684" s="79"/>
      <c r="AO2684" s="79"/>
      <c r="AP2684" s="79"/>
      <c r="AQ2684" s="79"/>
    </row>
    <row r="2685" spans="13:43" x14ac:dyDescent="0.25">
      <c r="M2685" s="79"/>
      <c r="N2685" s="79"/>
      <c r="O2685" s="79"/>
      <c r="P2685" s="79"/>
      <c r="Q2685" s="79"/>
      <c r="R2685" s="79"/>
      <c r="S2685" s="79"/>
      <c r="T2685" s="79"/>
      <c r="U2685" s="79"/>
      <c r="V2685" s="79"/>
      <c r="W2685" s="79"/>
      <c r="X2685" s="79"/>
      <c r="Y2685" s="79"/>
      <c r="Z2685" s="79"/>
      <c r="AA2685" s="79"/>
      <c r="AB2685" s="79"/>
      <c r="AC2685" s="79"/>
      <c r="AD2685" s="79"/>
      <c r="AE2685" s="79"/>
      <c r="AF2685" s="79"/>
      <c r="AG2685" s="79"/>
      <c r="AH2685" s="79"/>
      <c r="AI2685" s="79"/>
      <c r="AJ2685" s="79"/>
      <c r="AK2685" s="79"/>
      <c r="AL2685" s="79"/>
      <c r="AM2685" s="79"/>
      <c r="AN2685" s="79"/>
      <c r="AO2685" s="79"/>
      <c r="AP2685" s="79"/>
      <c r="AQ2685" s="79"/>
    </row>
    <row r="2686" spans="13:43" x14ac:dyDescent="0.25">
      <c r="M2686" s="79"/>
      <c r="N2686" s="79"/>
      <c r="O2686" s="79"/>
      <c r="P2686" s="79"/>
      <c r="Q2686" s="79"/>
      <c r="R2686" s="79"/>
      <c r="S2686" s="79"/>
      <c r="T2686" s="79"/>
      <c r="U2686" s="79"/>
      <c r="V2686" s="79"/>
      <c r="W2686" s="79"/>
      <c r="X2686" s="79"/>
      <c r="Y2686" s="79"/>
      <c r="Z2686" s="79"/>
      <c r="AA2686" s="79"/>
      <c r="AB2686" s="79"/>
      <c r="AC2686" s="79"/>
      <c r="AD2686" s="79"/>
      <c r="AE2686" s="79"/>
      <c r="AF2686" s="79"/>
      <c r="AG2686" s="79"/>
      <c r="AH2686" s="79"/>
      <c r="AI2686" s="79"/>
      <c r="AJ2686" s="79"/>
      <c r="AK2686" s="79"/>
      <c r="AL2686" s="79"/>
      <c r="AM2686" s="79"/>
      <c r="AN2686" s="79"/>
      <c r="AO2686" s="79"/>
      <c r="AP2686" s="79"/>
      <c r="AQ2686" s="79"/>
    </row>
    <row r="2687" spans="13:43" x14ac:dyDescent="0.25">
      <c r="M2687" s="79"/>
      <c r="N2687" s="79"/>
      <c r="O2687" s="79"/>
      <c r="P2687" s="79"/>
      <c r="Q2687" s="79"/>
      <c r="R2687" s="79"/>
      <c r="S2687" s="79"/>
      <c r="T2687" s="79"/>
      <c r="U2687" s="79"/>
      <c r="V2687" s="79"/>
      <c r="W2687" s="79"/>
      <c r="X2687" s="79"/>
      <c r="Y2687" s="79"/>
      <c r="Z2687" s="79"/>
      <c r="AA2687" s="79"/>
      <c r="AB2687" s="79"/>
      <c r="AC2687" s="79"/>
      <c r="AD2687" s="79"/>
      <c r="AE2687" s="79"/>
      <c r="AF2687" s="79"/>
      <c r="AG2687" s="79"/>
      <c r="AH2687" s="79"/>
      <c r="AI2687" s="79"/>
      <c r="AJ2687" s="79"/>
      <c r="AK2687" s="79"/>
      <c r="AL2687" s="79"/>
      <c r="AM2687" s="79"/>
      <c r="AN2687" s="79"/>
      <c r="AO2687" s="79"/>
      <c r="AP2687" s="79"/>
      <c r="AQ2687" s="79"/>
    </row>
    <row r="2688" spans="13:43" x14ac:dyDescent="0.25">
      <c r="M2688" s="79"/>
      <c r="N2688" s="79"/>
      <c r="O2688" s="79"/>
      <c r="P2688" s="79"/>
      <c r="Q2688" s="79"/>
      <c r="R2688" s="79"/>
      <c r="S2688" s="79"/>
      <c r="T2688" s="79"/>
      <c r="U2688" s="79"/>
      <c r="V2688" s="79"/>
      <c r="W2688" s="79"/>
      <c r="X2688" s="79"/>
      <c r="Y2688" s="79"/>
      <c r="Z2688" s="79"/>
      <c r="AA2688" s="79"/>
      <c r="AB2688" s="79"/>
      <c r="AC2688" s="79"/>
      <c r="AD2688" s="79"/>
      <c r="AE2688" s="79"/>
      <c r="AF2688" s="79"/>
      <c r="AG2688" s="79"/>
      <c r="AH2688" s="79"/>
      <c r="AI2688" s="79"/>
      <c r="AJ2688" s="79"/>
      <c r="AK2688" s="79"/>
      <c r="AL2688" s="79"/>
      <c r="AM2688" s="79"/>
      <c r="AN2688" s="79"/>
      <c r="AO2688" s="79"/>
      <c r="AP2688" s="79"/>
      <c r="AQ2688" s="79"/>
    </row>
    <row r="2689" spans="13:43" x14ac:dyDescent="0.25">
      <c r="M2689" s="79"/>
      <c r="N2689" s="79"/>
      <c r="O2689" s="79"/>
      <c r="P2689" s="79"/>
      <c r="Q2689" s="79"/>
      <c r="R2689" s="79"/>
      <c r="S2689" s="79"/>
      <c r="T2689" s="79"/>
      <c r="U2689" s="79"/>
      <c r="V2689" s="79"/>
      <c r="W2689" s="79"/>
      <c r="X2689" s="79"/>
      <c r="Y2689" s="79"/>
      <c r="Z2689" s="79"/>
      <c r="AA2689" s="79"/>
      <c r="AB2689" s="79"/>
      <c r="AC2689" s="79"/>
      <c r="AD2689" s="79"/>
      <c r="AE2689" s="79"/>
      <c r="AF2689" s="79"/>
      <c r="AG2689" s="79"/>
      <c r="AH2689" s="79"/>
      <c r="AI2689" s="79"/>
      <c r="AJ2689" s="79"/>
      <c r="AK2689" s="79"/>
      <c r="AL2689" s="79"/>
      <c r="AM2689" s="79"/>
      <c r="AN2689" s="79"/>
      <c r="AO2689" s="79"/>
      <c r="AP2689" s="79"/>
      <c r="AQ2689" s="79"/>
    </row>
    <row r="2690" spans="13:43" x14ac:dyDescent="0.25">
      <c r="M2690" s="79"/>
      <c r="N2690" s="79"/>
      <c r="O2690" s="79"/>
      <c r="P2690" s="79"/>
      <c r="Q2690" s="79"/>
      <c r="R2690" s="79"/>
      <c r="S2690" s="79"/>
      <c r="T2690" s="79"/>
      <c r="U2690" s="79"/>
      <c r="V2690" s="79"/>
      <c r="W2690" s="79"/>
      <c r="X2690" s="79"/>
      <c r="Y2690" s="79"/>
      <c r="Z2690" s="79"/>
      <c r="AA2690" s="79"/>
      <c r="AB2690" s="79"/>
      <c r="AC2690" s="79"/>
      <c r="AD2690" s="79"/>
      <c r="AE2690" s="79"/>
      <c r="AF2690" s="79"/>
      <c r="AG2690" s="79"/>
      <c r="AH2690" s="79"/>
      <c r="AI2690" s="79"/>
      <c r="AJ2690" s="79"/>
      <c r="AK2690" s="79"/>
      <c r="AL2690" s="79"/>
      <c r="AM2690" s="79"/>
      <c r="AN2690" s="79"/>
      <c r="AO2690" s="79"/>
      <c r="AP2690" s="79"/>
      <c r="AQ2690" s="79"/>
    </row>
    <row r="2691" spans="13:43" x14ac:dyDescent="0.25">
      <c r="M2691" s="79"/>
      <c r="N2691" s="79"/>
      <c r="O2691" s="79"/>
      <c r="P2691" s="79"/>
      <c r="Q2691" s="79"/>
      <c r="R2691" s="79"/>
      <c r="S2691" s="79"/>
      <c r="T2691" s="79"/>
      <c r="U2691" s="79"/>
      <c r="V2691" s="79"/>
      <c r="W2691" s="79"/>
      <c r="X2691" s="79"/>
      <c r="Y2691" s="79"/>
      <c r="Z2691" s="79"/>
      <c r="AA2691" s="79"/>
      <c r="AB2691" s="79"/>
      <c r="AC2691" s="79"/>
      <c r="AD2691" s="79"/>
      <c r="AE2691" s="79"/>
      <c r="AF2691" s="79"/>
      <c r="AG2691" s="79"/>
      <c r="AH2691" s="79"/>
      <c r="AI2691" s="79"/>
      <c r="AJ2691" s="79"/>
      <c r="AK2691" s="79"/>
      <c r="AL2691" s="79"/>
      <c r="AM2691" s="79"/>
      <c r="AN2691" s="79"/>
      <c r="AO2691" s="79"/>
      <c r="AP2691" s="79"/>
      <c r="AQ2691" s="79"/>
    </row>
    <row r="2692" spans="13:43" x14ac:dyDescent="0.25">
      <c r="M2692" s="79"/>
      <c r="N2692" s="79"/>
      <c r="O2692" s="79"/>
      <c r="P2692" s="79"/>
      <c r="Q2692" s="79"/>
      <c r="R2692" s="79"/>
      <c r="S2692" s="79"/>
      <c r="T2692" s="79"/>
      <c r="U2692" s="79"/>
      <c r="V2692" s="79"/>
      <c r="W2692" s="79"/>
      <c r="X2692" s="79"/>
      <c r="Y2692" s="79"/>
      <c r="Z2692" s="79"/>
      <c r="AA2692" s="79"/>
      <c r="AB2692" s="79"/>
      <c r="AC2692" s="79"/>
      <c r="AD2692" s="79"/>
      <c r="AE2692" s="79"/>
      <c r="AF2692" s="79"/>
      <c r="AG2692" s="79"/>
      <c r="AH2692" s="79"/>
      <c r="AI2692" s="79"/>
      <c r="AJ2692" s="79"/>
      <c r="AK2692" s="79"/>
      <c r="AL2692" s="79"/>
      <c r="AM2692" s="79"/>
      <c r="AN2692" s="79"/>
      <c r="AO2692" s="79"/>
      <c r="AP2692" s="79"/>
      <c r="AQ2692" s="79"/>
    </row>
    <row r="2693" spans="13:43" x14ac:dyDescent="0.25">
      <c r="M2693" s="79"/>
      <c r="N2693" s="79"/>
      <c r="O2693" s="79"/>
      <c r="P2693" s="79"/>
      <c r="Q2693" s="79"/>
      <c r="R2693" s="79"/>
      <c r="S2693" s="79"/>
      <c r="T2693" s="79"/>
      <c r="U2693" s="79"/>
      <c r="V2693" s="79"/>
      <c r="W2693" s="79"/>
      <c r="X2693" s="79"/>
      <c r="Y2693" s="79"/>
      <c r="Z2693" s="79"/>
      <c r="AA2693" s="79"/>
      <c r="AB2693" s="79"/>
      <c r="AC2693" s="79"/>
      <c r="AD2693" s="79"/>
      <c r="AE2693" s="79"/>
      <c r="AF2693" s="79"/>
      <c r="AG2693" s="79"/>
      <c r="AH2693" s="79"/>
      <c r="AI2693" s="79"/>
      <c r="AJ2693" s="79"/>
      <c r="AK2693" s="79"/>
      <c r="AL2693" s="79"/>
      <c r="AM2693" s="79"/>
      <c r="AN2693" s="79"/>
      <c r="AO2693" s="79"/>
      <c r="AP2693" s="79"/>
      <c r="AQ2693" s="79"/>
    </row>
    <row r="2694" spans="13:43" x14ac:dyDescent="0.25">
      <c r="M2694" s="79"/>
      <c r="N2694" s="79"/>
      <c r="O2694" s="79"/>
      <c r="P2694" s="79"/>
      <c r="Q2694" s="79"/>
      <c r="R2694" s="79"/>
      <c r="S2694" s="79"/>
      <c r="T2694" s="79"/>
      <c r="U2694" s="79"/>
      <c r="V2694" s="79"/>
      <c r="W2694" s="79"/>
      <c r="X2694" s="79"/>
      <c r="Y2694" s="79"/>
      <c r="Z2694" s="79"/>
      <c r="AA2694" s="79"/>
      <c r="AB2694" s="79"/>
      <c r="AC2694" s="79"/>
      <c r="AD2694" s="79"/>
      <c r="AE2694" s="79"/>
      <c r="AF2694" s="79"/>
      <c r="AG2694" s="79"/>
      <c r="AH2694" s="79"/>
      <c r="AI2694" s="79"/>
      <c r="AJ2694" s="79"/>
      <c r="AK2694" s="79"/>
      <c r="AL2694" s="79"/>
      <c r="AM2694" s="79"/>
      <c r="AN2694" s="79"/>
      <c r="AO2694" s="79"/>
      <c r="AP2694" s="79"/>
      <c r="AQ2694" s="79"/>
    </row>
    <row r="2695" spans="13:43" x14ac:dyDescent="0.25">
      <c r="M2695" s="79"/>
      <c r="N2695" s="79"/>
      <c r="O2695" s="79"/>
      <c r="P2695" s="79"/>
      <c r="Q2695" s="79"/>
      <c r="R2695" s="79"/>
      <c r="S2695" s="79"/>
      <c r="T2695" s="79"/>
      <c r="U2695" s="79"/>
      <c r="V2695" s="79"/>
      <c r="W2695" s="79"/>
      <c r="X2695" s="79"/>
      <c r="Y2695" s="79"/>
      <c r="Z2695" s="79"/>
      <c r="AA2695" s="79"/>
      <c r="AB2695" s="79"/>
      <c r="AC2695" s="79"/>
      <c r="AD2695" s="79"/>
      <c r="AE2695" s="79"/>
      <c r="AF2695" s="79"/>
      <c r="AG2695" s="79"/>
      <c r="AH2695" s="79"/>
      <c r="AI2695" s="79"/>
      <c r="AJ2695" s="79"/>
      <c r="AK2695" s="79"/>
      <c r="AL2695" s="79"/>
      <c r="AM2695" s="79"/>
      <c r="AN2695" s="79"/>
      <c r="AO2695" s="79"/>
      <c r="AP2695" s="79"/>
      <c r="AQ2695" s="79"/>
    </row>
    <row r="2696" spans="13:43" x14ac:dyDescent="0.25">
      <c r="M2696" s="79"/>
      <c r="N2696" s="79"/>
      <c r="O2696" s="79"/>
      <c r="P2696" s="79"/>
      <c r="Q2696" s="79"/>
      <c r="R2696" s="79"/>
      <c r="S2696" s="79"/>
      <c r="T2696" s="79"/>
      <c r="U2696" s="79"/>
      <c r="V2696" s="79"/>
      <c r="W2696" s="79"/>
      <c r="X2696" s="79"/>
      <c r="Y2696" s="79"/>
      <c r="Z2696" s="79"/>
      <c r="AA2696" s="79"/>
      <c r="AB2696" s="79"/>
      <c r="AC2696" s="79"/>
      <c r="AD2696" s="79"/>
      <c r="AE2696" s="79"/>
      <c r="AF2696" s="79"/>
      <c r="AG2696" s="79"/>
      <c r="AH2696" s="79"/>
      <c r="AI2696" s="79"/>
      <c r="AJ2696" s="79"/>
      <c r="AK2696" s="79"/>
      <c r="AL2696" s="79"/>
      <c r="AM2696" s="79"/>
      <c r="AN2696" s="79"/>
      <c r="AO2696" s="79"/>
      <c r="AP2696" s="79"/>
      <c r="AQ2696" s="79"/>
    </row>
    <row r="2697" spans="13:43" x14ac:dyDescent="0.25">
      <c r="M2697" s="79"/>
      <c r="N2697" s="79"/>
      <c r="O2697" s="79"/>
      <c r="P2697" s="79"/>
      <c r="Q2697" s="79"/>
      <c r="R2697" s="79"/>
      <c r="S2697" s="79"/>
      <c r="T2697" s="79"/>
      <c r="U2697" s="79"/>
      <c r="V2697" s="79"/>
      <c r="W2697" s="79"/>
      <c r="X2697" s="79"/>
      <c r="Y2697" s="79"/>
      <c r="Z2697" s="79"/>
      <c r="AA2697" s="79"/>
      <c r="AB2697" s="79"/>
      <c r="AC2697" s="79"/>
      <c r="AD2697" s="79"/>
      <c r="AE2697" s="79"/>
      <c r="AF2697" s="79"/>
      <c r="AG2697" s="79"/>
      <c r="AH2697" s="79"/>
      <c r="AI2697" s="79"/>
      <c r="AJ2697" s="79"/>
      <c r="AK2697" s="79"/>
      <c r="AL2697" s="79"/>
      <c r="AM2697" s="79"/>
      <c r="AN2697" s="79"/>
      <c r="AO2697" s="79"/>
      <c r="AP2697" s="79"/>
      <c r="AQ2697" s="79"/>
    </row>
    <row r="2698" spans="13:43" x14ac:dyDescent="0.25">
      <c r="M2698" s="79"/>
      <c r="N2698" s="79"/>
      <c r="O2698" s="79"/>
      <c r="P2698" s="79"/>
      <c r="Q2698" s="79"/>
      <c r="R2698" s="79"/>
      <c r="S2698" s="79"/>
      <c r="T2698" s="79"/>
      <c r="U2698" s="79"/>
      <c r="V2698" s="79"/>
      <c r="W2698" s="79"/>
      <c r="X2698" s="79"/>
      <c r="Y2698" s="79"/>
      <c r="Z2698" s="79"/>
      <c r="AA2698" s="79"/>
      <c r="AB2698" s="79"/>
      <c r="AC2698" s="79"/>
      <c r="AD2698" s="79"/>
      <c r="AE2698" s="79"/>
      <c r="AF2698" s="79"/>
      <c r="AG2698" s="79"/>
      <c r="AH2698" s="79"/>
      <c r="AI2698" s="79"/>
      <c r="AJ2698" s="79"/>
      <c r="AK2698" s="79"/>
      <c r="AL2698" s="79"/>
      <c r="AM2698" s="79"/>
      <c r="AN2698" s="79"/>
      <c r="AO2698" s="79"/>
      <c r="AP2698" s="79"/>
      <c r="AQ2698" s="79"/>
    </row>
    <row r="2699" spans="13:43" x14ac:dyDescent="0.25">
      <c r="M2699" s="79"/>
      <c r="N2699" s="79"/>
      <c r="O2699" s="79"/>
      <c r="P2699" s="79"/>
      <c r="Q2699" s="79"/>
      <c r="R2699" s="79"/>
      <c r="S2699" s="79"/>
      <c r="T2699" s="79"/>
      <c r="U2699" s="79"/>
      <c r="V2699" s="79"/>
      <c r="W2699" s="79"/>
      <c r="X2699" s="79"/>
      <c r="Y2699" s="79"/>
      <c r="Z2699" s="79"/>
      <c r="AA2699" s="79"/>
      <c r="AB2699" s="79"/>
      <c r="AC2699" s="79"/>
      <c r="AD2699" s="79"/>
      <c r="AE2699" s="79"/>
      <c r="AF2699" s="79"/>
      <c r="AG2699" s="79"/>
      <c r="AH2699" s="79"/>
      <c r="AI2699" s="79"/>
      <c r="AJ2699" s="79"/>
      <c r="AK2699" s="79"/>
      <c r="AL2699" s="79"/>
      <c r="AM2699" s="79"/>
      <c r="AN2699" s="79"/>
      <c r="AO2699" s="79"/>
      <c r="AP2699" s="79"/>
      <c r="AQ2699" s="79"/>
    </row>
    <row r="2700" spans="13:43" x14ac:dyDescent="0.25">
      <c r="M2700" s="79"/>
      <c r="N2700" s="79"/>
      <c r="O2700" s="79"/>
      <c r="P2700" s="79"/>
      <c r="Q2700" s="79"/>
      <c r="R2700" s="79"/>
      <c r="S2700" s="79"/>
      <c r="T2700" s="79"/>
      <c r="U2700" s="79"/>
      <c r="V2700" s="79"/>
      <c r="W2700" s="79"/>
      <c r="X2700" s="79"/>
      <c r="Y2700" s="79"/>
      <c r="Z2700" s="79"/>
      <c r="AA2700" s="79"/>
      <c r="AB2700" s="79"/>
      <c r="AC2700" s="79"/>
      <c r="AD2700" s="79"/>
      <c r="AE2700" s="79"/>
      <c r="AF2700" s="79"/>
      <c r="AG2700" s="79"/>
      <c r="AH2700" s="79"/>
      <c r="AI2700" s="79"/>
      <c r="AJ2700" s="79"/>
      <c r="AK2700" s="79"/>
      <c r="AL2700" s="79"/>
      <c r="AM2700" s="79"/>
      <c r="AN2700" s="79"/>
      <c r="AO2700" s="79"/>
      <c r="AP2700" s="79"/>
      <c r="AQ2700" s="79"/>
    </row>
    <row r="2701" spans="13:43" x14ac:dyDescent="0.25">
      <c r="M2701" s="79"/>
      <c r="N2701" s="79"/>
      <c r="O2701" s="79"/>
      <c r="P2701" s="79"/>
      <c r="Q2701" s="79"/>
      <c r="R2701" s="79"/>
      <c r="S2701" s="79"/>
      <c r="T2701" s="79"/>
      <c r="U2701" s="79"/>
      <c r="V2701" s="79"/>
      <c r="W2701" s="79"/>
      <c r="X2701" s="79"/>
      <c r="Y2701" s="79"/>
      <c r="Z2701" s="79"/>
      <c r="AA2701" s="79"/>
      <c r="AB2701" s="79"/>
      <c r="AC2701" s="79"/>
      <c r="AD2701" s="79"/>
      <c r="AE2701" s="79"/>
      <c r="AF2701" s="79"/>
      <c r="AG2701" s="79"/>
      <c r="AH2701" s="79"/>
      <c r="AI2701" s="79"/>
      <c r="AJ2701" s="79"/>
      <c r="AK2701" s="79"/>
      <c r="AL2701" s="79"/>
      <c r="AM2701" s="79"/>
      <c r="AN2701" s="79"/>
      <c r="AO2701" s="79"/>
      <c r="AP2701" s="79"/>
      <c r="AQ2701" s="79"/>
    </row>
    <row r="2702" spans="13:43" x14ac:dyDescent="0.25">
      <c r="M2702" s="79"/>
      <c r="N2702" s="79"/>
      <c r="O2702" s="79"/>
      <c r="P2702" s="79"/>
      <c r="Q2702" s="79"/>
      <c r="R2702" s="79"/>
      <c r="S2702" s="79"/>
      <c r="T2702" s="79"/>
      <c r="U2702" s="79"/>
      <c r="V2702" s="79"/>
      <c r="W2702" s="79"/>
      <c r="X2702" s="79"/>
      <c r="Y2702" s="79"/>
      <c r="Z2702" s="79"/>
      <c r="AA2702" s="79"/>
      <c r="AB2702" s="79"/>
      <c r="AC2702" s="79"/>
      <c r="AD2702" s="79"/>
      <c r="AE2702" s="79"/>
      <c r="AF2702" s="79"/>
      <c r="AG2702" s="79"/>
      <c r="AH2702" s="79"/>
      <c r="AI2702" s="79"/>
      <c r="AJ2702" s="79"/>
      <c r="AK2702" s="79"/>
      <c r="AL2702" s="79"/>
      <c r="AM2702" s="79"/>
      <c r="AN2702" s="79"/>
      <c r="AO2702" s="79"/>
      <c r="AP2702" s="79"/>
      <c r="AQ2702" s="79"/>
    </row>
    <row r="2703" spans="13:43" x14ac:dyDescent="0.25">
      <c r="M2703" s="79"/>
      <c r="N2703" s="79"/>
      <c r="O2703" s="79"/>
      <c r="P2703" s="79"/>
      <c r="Q2703" s="79"/>
      <c r="R2703" s="79"/>
      <c r="S2703" s="79"/>
      <c r="T2703" s="79"/>
      <c r="U2703" s="79"/>
      <c r="V2703" s="79"/>
      <c r="W2703" s="79"/>
      <c r="X2703" s="79"/>
      <c r="Y2703" s="79"/>
      <c r="Z2703" s="79"/>
      <c r="AA2703" s="79"/>
      <c r="AB2703" s="79"/>
      <c r="AC2703" s="79"/>
      <c r="AD2703" s="79"/>
      <c r="AE2703" s="79"/>
      <c r="AF2703" s="79"/>
      <c r="AG2703" s="79"/>
      <c r="AH2703" s="79"/>
      <c r="AI2703" s="79"/>
      <c r="AJ2703" s="79"/>
      <c r="AK2703" s="79"/>
      <c r="AL2703" s="79"/>
      <c r="AM2703" s="79"/>
      <c r="AN2703" s="79"/>
      <c r="AO2703" s="79"/>
      <c r="AP2703" s="79"/>
      <c r="AQ2703" s="79"/>
    </row>
    <row r="2704" spans="13:43" x14ac:dyDescent="0.25">
      <c r="M2704" s="79"/>
      <c r="N2704" s="79"/>
      <c r="O2704" s="79"/>
      <c r="P2704" s="79"/>
      <c r="Q2704" s="79"/>
      <c r="R2704" s="79"/>
      <c r="S2704" s="79"/>
      <c r="T2704" s="79"/>
      <c r="U2704" s="79"/>
      <c r="V2704" s="79"/>
      <c r="W2704" s="79"/>
      <c r="X2704" s="79"/>
      <c r="Y2704" s="79"/>
      <c r="Z2704" s="79"/>
      <c r="AA2704" s="79"/>
      <c r="AB2704" s="79"/>
      <c r="AC2704" s="79"/>
      <c r="AD2704" s="79"/>
      <c r="AE2704" s="79"/>
      <c r="AF2704" s="79"/>
      <c r="AG2704" s="79"/>
      <c r="AH2704" s="79"/>
      <c r="AI2704" s="79"/>
      <c r="AJ2704" s="79"/>
      <c r="AK2704" s="79"/>
      <c r="AL2704" s="79"/>
      <c r="AM2704" s="79"/>
      <c r="AN2704" s="79"/>
      <c r="AO2704" s="79"/>
      <c r="AP2704" s="79"/>
      <c r="AQ2704" s="79"/>
    </row>
    <row r="2705" spans="13:43" x14ac:dyDescent="0.25">
      <c r="M2705" s="79"/>
      <c r="N2705" s="79"/>
      <c r="O2705" s="79"/>
      <c r="P2705" s="79"/>
      <c r="Q2705" s="79"/>
      <c r="R2705" s="79"/>
      <c r="S2705" s="79"/>
      <c r="T2705" s="79"/>
      <c r="U2705" s="79"/>
      <c r="V2705" s="79"/>
      <c r="W2705" s="79"/>
      <c r="X2705" s="79"/>
      <c r="Y2705" s="79"/>
      <c r="Z2705" s="79"/>
      <c r="AA2705" s="79"/>
      <c r="AB2705" s="79"/>
      <c r="AC2705" s="79"/>
      <c r="AD2705" s="79"/>
      <c r="AE2705" s="79"/>
      <c r="AF2705" s="79"/>
      <c r="AG2705" s="79"/>
      <c r="AH2705" s="79"/>
      <c r="AI2705" s="79"/>
      <c r="AJ2705" s="79"/>
      <c r="AK2705" s="79"/>
      <c r="AL2705" s="79"/>
      <c r="AM2705" s="79"/>
      <c r="AN2705" s="79"/>
      <c r="AO2705" s="79"/>
      <c r="AP2705" s="79"/>
      <c r="AQ2705" s="79"/>
    </row>
    <row r="2706" spans="13:43" x14ac:dyDescent="0.25">
      <c r="M2706" s="79"/>
      <c r="N2706" s="79"/>
      <c r="O2706" s="79"/>
      <c r="P2706" s="79"/>
      <c r="Q2706" s="79"/>
      <c r="R2706" s="79"/>
      <c r="S2706" s="79"/>
      <c r="T2706" s="79"/>
      <c r="U2706" s="79"/>
      <c r="V2706" s="79"/>
      <c r="W2706" s="79"/>
      <c r="X2706" s="79"/>
      <c r="Y2706" s="79"/>
      <c r="Z2706" s="79"/>
      <c r="AA2706" s="79"/>
      <c r="AB2706" s="79"/>
      <c r="AC2706" s="79"/>
      <c r="AD2706" s="79"/>
      <c r="AE2706" s="79"/>
      <c r="AF2706" s="79"/>
      <c r="AG2706" s="79"/>
      <c r="AH2706" s="79"/>
      <c r="AI2706" s="79"/>
      <c r="AJ2706" s="79"/>
      <c r="AK2706" s="79"/>
      <c r="AL2706" s="79"/>
      <c r="AM2706" s="79"/>
      <c r="AN2706" s="79"/>
      <c r="AO2706" s="79"/>
      <c r="AP2706" s="79"/>
      <c r="AQ2706" s="79"/>
    </row>
    <row r="2707" spans="13:43" x14ac:dyDescent="0.25">
      <c r="M2707" s="79"/>
      <c r="N2707" s="79"/>
      <c r="O2707" s="79"/>
      <c r="P2707" s="79"/>
      <c r="Q2707" s="79"/>
      <c r="R2707" s="79"/>
      <c r="S2707" s="79"/>
      <c r="T2707" s="79"/>
      <c r="U2707" s="79"/>
      <c r="V2707" s="79"/>
      <c r="W2707" s="79"/>
      <c r="X2707" s="79"/>
      <c r="Y2707" s="79"/>
      <c r="Z2707" s="79"/>
      <c r="AA2707" s="79"/>
      <c r="AB2707" s="79"/>
      <c r="AC2707" s="79"/>
      <c r="AD2707" s="79"/>
      <c r="AE2707" s="79"/>
      <c r="AF2707" s="79"/>
      <c r="AG2707" s="79"/>
      <c r="AH2707" s="79"/>
      <c r="AI2707" s="79"/>
      <c r="AJ2707" s="79"/>
      <c r="AK2707" s="79"/>
      <c r="AL2707" s="79"/>
      <c r="AM2707" s="79"/>
      <c r="AN2707" s="79"/>
      <c r="AO2707" s="79"/>
      <c r="AP2707" s="79"/>
      <c r="AQ2707" s="79"/>
    </row>
    <row r="2708" spans="13:43" x14ac:dyDescent="0.25">
      <c r="M2708" s="79"/>
      <c r="N2708" s="79"/>
      <c r="O2708" s="79"/>
      <c r="P2708" s="79"/>
      <c r="Q2708" s="79"/>
      <c r="R2708" s="79"/>
      <c r="S2708" s="79"/>
      <c r="T2708" s="79"/>
      <c r="U2708" s="79"/>
      <c r="V2708" s="79"/>
      <c r="W2708" s="79"/>
      <c r="X2708" s="79"/>
      <c r="Y2708" s="79"/>
      <c r="Z2708" s="79"/>
      <c r="AA2708" s="79"/>
      <c r="AB2708" s="79"/>
      <c r="AC2708" s="79"/>
      <c r="AD2708" s="79"/>
      <c r="AE2708" s="79"/>
      <c r="AF2708" s="79"/>
      <c r="AG2708" s="79"/>
      <c r="AH2708" s="79"/>
      <c r="AI2708" s="79"/>
      <c r="AJ2708" s="79"/>
      <c r="AK2708" s="79"/>
      <c r="AL2708" s="79"/>
      <c r="AM2708" s="79"/>
      <c r="AN2708" s="79"/>
      <c r="AO2708" s="79"/>
      <c r="AP2708" s="79"/>
      <c r="AQ2708" s="79"/>
    </row>
    <row r="2709" spans="13:43" x14ac:dyDescent="0.25">
      <c r="M2709" s="79"/>
      <c r="N2709" s="79"/>
      <c r="O2709" s="79"/>
      <c r="P2709" s="79"/>
      <c r="Q2709" s="79"/>
      <c r="R2709" s="79"/>
      <c r="S2709" s="79"/>
      <c r="T2709" s="79"/>
      <c r="U2709" s="79"/>
      <c r="V2709" s="79"/>
      <c r="W2709" s="79"/>
      <c r="X2709" s="79"/>
      <c r="Y2709" s="79"/>
      <c r="Z2709" s="79"/>
      <c r="AA2709" s="79"/>
      <c r="AB2709" s="79"/>
      <c r="AC2709" s="79"/>
      <c r="AD2709" s="79"/>
      <c r="AE2709" s="79"/>
      <c r="AF2709" s="79"/>
      <c r="AG2709" s="79"/>
      <c r="AH2709" s="79"/>
      <c r="AI2709" s="79"/>
      <c r="AJ2709" s="79"/>
      <c r="AK2709" s="79"/>
      <c r="AL2709" s="79"/>
      <c r="AM2709" s="79"/>
      <c r="AN2709" s="79"/>
      <c r="AO2709" s="79"/>
      <c r="AP2709" s="79"/>
      <c r="AQ2709" s="79"/>
    </row>
    <row r="2710" spans="13:43" x14ac:dyDescent="0.25">
      <c r="M2710" s="79"/>
      <c r="N2710" s="79"/>
      <c r="O2710" s="79"/>
      <c r="P2710" s="79"/>
      <c r="Q2710" s="79"/>
      <c r="R2710" s="79"/>
      <c r="S2710" s="79"/>
      <c r="T2710" s="79"/>
      <c r="U2710" s="79"/>
      <c r="V2710" s="79"/>
      <c r="W2710" s="79"/>
      <c r="X2710" s="79"/>
      <c r="Y2710" s="79"/>
      <c r="Z2710" s="79"/>
      <c r="AA2710" s="79"/>
      <c r="AB2710" s="79"/>
      <c r="AC2710" s="79"/>
      <c r="AD2710" s="79"/>
      <c r="AE2710" s="79"/>
      <c r="AF2710" s="79"/>
      <c r="AG2710" s="79"/>
      <c r="AH2710" s="79"/>
      <c r="AI2710" s="79"/>
      <c r="AJ2710" s="79"/>
      <c r="AK2710" s="79"/>
      <c r="AL2710" s="79"/>
      <c r="AM2710" s="79"/>
      <c r="AN2710" s="79"/>
      <c r="AO2710" s="79"/>
      <c r="AP2710" s="79"/>
      <c r="AQ2710" s="79"/>
    </row>
    <row r="2711" spans="13:43" x14ac:dyDescent="0.25">
      <c r="M2711" s="79"/>
      <c r="N2711" s="79"/>
      <c r="O2711" s="79"/>
      <c r="P2711" s="79"/>
      <c r="Q2711" s="79"/>
      <c r="R2711" s="79"/>
      <c r="S2711" s="79"/>
      <c r="T2711" s="79"/>
      <c r="U2711" s="79"/>
      <c r="V2711" s="79"/>
      <c r="W2711" s="79"/>
      <c r="X2711" s="79"/>
      <c r="Y2711" s="79"/>
      <c r="Z2711" s="79"/>
      <c r="AA2711" s="79"/>
      <c r="AB2711" s="79"/>
      <c r="AC2711" s="79"/>
      <c r="AD2711" s="79"/>
      <c r="AE2711" s="79"/>
      <c r="AF2711" s="79"/>
      <c r="AG2711" s="79"/>
      <c r="AH2711" s="79"/>
      <c r="AI2711" s="79"/>
      <c r="AJ2711" s="79"/>
      <c r="AK2711" s="79"/>
      <c r="AL2711" s="79"/>
      <c r="AM2711" s="79"/>
      <c r="AN2711" s="79"/>
      <c r="AO2711" s="79"/>
      <c r="AP2711" s="79"/>
      <c r="AQ2711" s="79"/>
    </row>
    <row r="2712" spans="13:43" x14ac:dyDescent="0.25">
      <c r="M2712" s="79"/>
      <c r="N2712" s="79"/>
      <c r="O2712" s="79"/>
      <c r="P2712" s="79"/>
      <c r="Q2712" s="79"/>
      <c r="R2712" s="79"/>
      <c r="S2712" s="79"/>
      <c r="T2712" s="79"/>
      <c r="U2712" s="79"/>
      <c r="V2712" s="79"/>
      <c r="W2712" s="79"/>
      <c r="X2712" s="79"/>
      <c r="Y2712" s="79"/>
      <c r="Z2712" s="79"/>
      <c r="AA2712" s="79"/>
      <c r="AB2712" s="79"/>
      <c r="AC2712" s="79"/>
      <c r="AD2712" s="79"/>
      <c r="AE2712" s="79"/>
      <c r="AF2712" s="79"/>
      <c r="AG2712" s="79"/>
      <c r="AH2712" s="79"/>
      <c r="AI2712" s="79"/>
      <c r="AJ2712" s="79"/>
      <c r="AK2712" s="79"/>
      <c r="AL2712" s="79"/>
      <c r="AM2712" s="79"/>
      <c r="AN2712" s="79"/>
      <c r="AO2712" s="79"/>
      <c r="AP2712" s="79"/>
      <c r="AQ2712" s="79"/>
    </row>
    <row r="2713" spans="13:43" x14ac:dyDescent="0.25">
      <c r="M2713" s="79"/>
      <c r="N2713" s="79"/>
      <c r="O2713" s="79"/>
      <c r="P2713" s="79"/>
      <c r="Q2713" s="79"/>
      <c r="R2713" s="79"/>
      <c r="S2713" s="79"/>
      <c r="T2713" s="79"/>
      <c r="U2713" s="79"/>
      <c r="V2713" s="79"/>
      <c r="W2713" s="79"/>
      <c r="X2713" s="79"/>
      <c r="Y2713" s="79"/>
      <c r="Z2713" s="79"/>
      <c r="AA2713" s="79"/>
      <c r="AB2713" s="79"/>
      <c r="AC2713" s="79"/>
      <c r="AD2713" s="79"/>
      <c r="AE2713" s="79"/>
      <c r="AF2713" s="79"/>
      <c r="AG2713" s="79"/>
      <c r="AH2713" s="79"/>
      <c r="AI2713" s="79"/>
      <c r="AJ2713" s="79"/>
      <c r="AK2713" s="79"/>
      <c r="AL2713" s="79"/>
      <c r="AM2713" s="79"/>
      <c r="AN2713" s="79"/>
      <c r="AO2713" s="79"/>
      <c r="AP2713" s="79"/>
      <c r="AQ2713" s="79"/>
    </row>
    <row r="2714" spans="13:43" x14ac:dyDescent="0.25">
      <c r="M2714" s="79"/>
      <c r="N2714" s="79"/>
      <c r="O2714" s="79"/>
      <c r="P2714" s="79"/>
      <c r="Q2714" s="79"/>
      <c r="R2714" s="79"/>
      <c r="S2714" s="79"/>
      <c r="T2714" s="79"/>
      <c r="U2714" s="79"/>
      <c r="V2714" s="79"/>
      <c r="W2714" s="79"/>
      <c r="X2714" s="79"/>
      <c r="Y2714" s="79"/>
      <c r="Z2714" s="79"/>
      <c r="AA2714" s="79"/>
      <c r="AB2714" s="79"/>
      <c r="AC2714" s="79"/>
      <c r="AD2714" s="79"/>
      <c r="AE2714" s="79"/>
      <c r="AF2714" s="79"/>
      <c r="AG2714" s="79"/>
      <c r="AH2714" s="79"/>
      <c r="AI2714" s="79"/>
      <c r="AJ2714" s="79"/>
      <c r="AK2714" s="79"/>
      <c r="AL2714" s="79"/>
      <c r="AM2714" s="79"/>
      <c r="AN2714" s="79"/>
      <c r="AO2714" s="79"/>
      <c r="AP2714" s="79"/>
      <c r="AQ2714" s="79"/>
    </row>
    <row r="2715" spans="13:43" x14ac:dyDescent="0.25">
      <c r="M2715" s="79"/>
      <c r="N2715" s="79"/>
      <c r="O2715" s="79"/>
      <c r="P2715" s="79"/>
      <c r="Q2715" s="79"/>
      <c r="R2715" s="79"/>
      <c r="S2715" s="79"/>
      <c r="T2715" s="79"/>
      <c r="U2715" s="79"/>
      <c r="V2715" s="79"/>
      <c r="W2715" s="79"/>
      <c r="X2715" s="79"/>
      <c r="Y2715" s="79"/>
      <c r="Z2715" s="79"/>
      <c r="AA2715" s="79"/>
      <c r="AB2715" s="79"/>
      <c r="AC2715" s="79"/>
      <c r="AD2715" s="79"/>
      <c r="AE2715" s="79"/>
      <c r="AF2715" s="79"/>
      <c r="AG2715" s="79"/>
      <c r="AH2715" s="79"/>
      <c r="AI2715" s="79"/>
      <c r="AJ2715" s="79"/>
      <c r="AK2715" s="79"/>
      <c r="AL2715" s="79"/>
      <c r="AM2715" s="79"/>
      <c r="AN2715" s="79"/>
      <c r="AO2715" s="79"/>
      <c r="AP2715" s="79"/>
      <c r="AQ2715" s="79"/>
    </row>
    <row r="2716" spans="13:43" x14ac:dyDescent="0.25">
      <c r="M2716" s="79"/>
      <c r="N2716" s="79"/>
      <c r="O2716" s="79"/>
      <c r="P2716" s="79"/>
      <c r="Q2716" s="79"/>
      <c r="R2716" s="79"/>
      <c r="S2716" s="79"/>
      <c r="T2716" s="79"/>
      <c r="U2716" s="79"/>
      <c r="V2716" s="79"/>
      <c r="W2716" s="79"/>
      <c r="X2716" s="79"/>
      <c r="Y2716" s="79"/>
      <c r="Z2716" s="79"/>
      <c r="AA2716" s="79"/>
      <c r="AB2716" s="79"/>
      <c r="AC2716" s="79"/>
      <c r="AD2716" s="79"/>
      <c r="AE2716" s="79"/>
      <c r="AF2716" s="79"/>
      <c r="AG2716" s="79"/>
      <c r="AH2716" s="79"/>
      <c r="AI2716" s="79"/>
      <c r="AJ2716" s="79"/>
      <c r="AK2716" s="79"/>
      <c r="AL2716" s="79"/>
      <c r="AM2716" s="79"/>
      <c r="AN2716" s="79"/>
      <c r="AO2716" s="79"/>
      <c r="AP2716" s="79"/>
      <c r="AQ2716" s="79"/>
    </row>
    <row r="2717" spans="13:43" x14ac:dyDescent="0.25">
      <c r="M2717" s="79"/>
      <c r="N2717" s="79"/>
      <c r="O2717" s="79"/>
      <c r="P2717" s="79"/>
      <c r="Q2717" s="79"/>
      <c r="R2717" s="79"/>
      <c r="S2717" s="79"/>
      <c r="T2717" s="79"/>
      <c r="U2717" s="79"/>
      <c r="V2717" s="79"/>
      <c r="W2717" s="79"/>
      <c r="X2717" s="79"/>
      <c r="Y2717" s="79"/>
      <c r="Z2717" s="79"/>
      <c r="AA2717" s="79"/>
      <c r="AB2717" s="79"/>
      <c r="AC2717" s="79"/>
      <c r="AD2717" s="79"/>
      <c r="AE2717" s="79"/>
      <c r="AF2717" s="79"/>
      <c r="AG2717" s="79"/>
      <c r="AH2717" s="79"/>
      <c r="AI2717" s="79"/>
      <c r="AJ2717" s="79"/>
      <c r="AK2717" s="79"/>
      <c r="AL2717" s="79"/>
      <c r="AM2717" s="79"/>
      <c r="AN2717" s="79"/>
      <c r="AO2717" s="79"/>
      <c r="AP2717" s="79"/>
      <c r="AQ2717" s="79"/>
    </row>
    <row r="2718" spans="13:43" x14ac:dyDescent="0.25">
      <c r="M2718" s="79"/>
      <c r="N2718" s="79"/>
      <c r="O2718" s="79"/>
      <c r="P2718" s="79"/>
      <c r="Q2718" s="79"/>
      <c r="R2718" s="79"/>
      <c r="S2718" s="79"/>
      <c r="T2718" s="79"/>
      <c r="U2718" s="79"/>
      <c r="V2718" s="79"/>
      <c r="W2718" s="79"/>
      <c r="X2718" s="79"/>
      <c r="Y2718" s="79"/>
      <c r="Z2718" s="79"/>
      <c r="AA2718" s="79"/>
      <c r="AB2718" s="79"/>
      <c r="AC2718" s="79"/>
      <c r="AD2718" s="79"/>
      <c r="AE2718" s="79"/>
      <c r="AF2718" s="79"/>
      <c r="AG2718" s="79"/>
      <c r="AH2718" s="79"/>
      <c r="AI2718" s="79"/>
      <c r="AJ2718" s="79"/>
      <c r="AK2718" s="79"/>
      <c r="AL2718" s="79"/>
      <c r="AM2718" s="79"/>
      <c r="AN2718" s="79"/>
      <c r="AO2718" s="79"/>
      <c r="AP2718" s="79"/>
      <c r="AQ2718" s="79"/>
    </row>
    <row r="2719" spans="13:43" x14ac:dyDescent="0.25">
      <c r="M2719" s="79"/>
      <c r="N2719" s="79"/>
      <c r="O2719" s="79"/>
      <c r="P2719" s="79"/>
      <c r="Q2719" s="79"/>
      <c r="R2719" s="79"/>
      <c r="S2719" s="79"/>
      <c r="T2719" s="79"/>
      <c r="U2719" s="79"/>
      <c r="V2719" s="79"/>
      <c r="W2719" s="79"/>
      <c r="X2719" s="79"/>
      <c r="Y2719" s="79"/>
      <c r="Z2719" s="79"/>
      <c r="AA2719" s="79"/>
      <c r="AB2719" s="79"/>
      <c r="AC2719" s="79"/>
      <c r="AD2719" s="79"/>
      <c r="AE2719" s="79"/>
      <c r="AF2719" s="79"/>
      <c r="AG2719" s="79"/>
      <c r="AH2719" s="79"/>
      <c r="AI2719" s="79"/>
      <c r="AJ2719" s="79"/>
      <c r="AK2719" s="79"/>
      <c r="AL2719" s="79"/>
      <c r="AM2719" s="79"/>
      <c r="AN2719" s="79"/>
      <c r="AO2719" s="79"/>
      <c r="AP2719" s="79"/>
      <c r="AQ2719" s="79"/>
    </row>
    <row r="2720" spans="13:43" x14ac:dyDescent="0.25">
      <c r="M2720" s="79"/>
      <c r="N2720" s="79"/>
      <c r="O2720" s="79"/>
      <c r="P2720" s="79"/>
      <c r="Q2720" s="79"/>
      <c r="R2720" s="79"/>
      <c r="S2720" s="79"/>
      <c r="T2720" s="79"/>
      <c r="U2720" s="79"/>
      <c r="V2720" s="79"/>
      <c r="W2720" s="79"/>
      <c r="X2720" s="79"/>
      <c r="Y2720" s="79"/>
      <c r="Z2720" s="79"/>
      <c r="AA2720" s="79"/>
      <c r="AB2720" s="79"/>
      <c r="AC2720" s="79"/>
      <c r="AD2720" s="79"/>
      <c r="AE2720" s="79"/>
      <c r="AF2720" s="79"/>
      <c r="AG2720" s="79"/>
      <c r="AH2720" s="79"/>
      <c r="AI2720" s="79"/>
      <c r="AJ2720" s="79"/>
      <c r="AK2720" s="79"/>
      <c r="AL2720" s="79"/>
      <c r="AM2720" s="79"/>
      <c r="AN2720" s="79"/>
      <c r="AO2720" s="79"/>
      <c r="AP2720" s="79"/>
      <c r="AQ2720" s="79"/>
    </row>
    <row r="2721" spans="13:43" x14ac:dyDescent="0.25">
      <c r="M2721" s="79"/>
      <c r="N2721" s="79"/>
      <c r="O2721" s="79"/>
      <c r="P2721" s="79"/>
      <c r="Q2721" s="79"/>
      <c r="R2721" s="79"/>
      <c r="S2721" s="79"/>
      <c r="T2721" s="79"/>
      <c r="U2721" s="79"/>
      <c r="V2721" s="79"/>
      <c r="W2721" s="79"/>
      <c r="X2721" s="79"/>
      <c r="Y2721" s="79"/>
      <c r="Z2721" s="79"/>
      <c r="AA2721" s="79"/>
      <c r="AB2721" s="79"/>
      <c r="AC2721" s="79"/>
      <c r="AD2721" s="79"/>
      <c r="AE2721" s="79"/>
      <c r="AF2721" s="79"/>
      <c r="AG2721" s="79"/>
      <c r="AH2721" s="79"/>
      <c r="AI2721" s="79"/>
      <c r="AJ2721" s="79"/>
      <c r="AK2721" s="79"/>
      <c r="AL2721" s="79"/>
      <c r="AM2721" s="79"/>
      <c r="AN2721" s="79"/>
      <c r="AO2721" s="79"/>
      <c r="AP2721" s="79"/>
      <c r="AQ2721" s="79"/>
    </row>
    <row r="2722" spans="13:43" x14ac:dyDescent="0.25">
      <c r="M2722" s="79"/>
      <c r="N2722" s="79"/>
      <c r="O2722" s="79"/>
      <c r="P2722" s="79"/>
      <c r="Q2722" s="79"/>
      <c r="R2722" s="79"/>
      <c r="S2722" s="79"/>
      <c r="T2722" s="79"/>
      <c r="U2722" s="79"/>
      <c r="V2722" s="79"/>
      <c r="W2722" s="79"/>
      <c r="X2722" s="79"/>
      <c r="Y2722" s="79"/>
      <c r="Z2722" s="79"/>
      <c r="AA2722" s="79"/>
      <c r="AB2722" s="79"/>
      <c r="AC2722" s="79"/>
      <c r="AD2722" s="79"/>
      <c r="AE2722" s="79"/>
      <c r="AF2722" s="79"/>
      <c r="AG2722" s="79"/>
      <c r="AH2722" s="79"/>
      <c r="AI2722" s="79"/>
      <c r="AJ2722" s="79"/>
      <c r="AK2722" s="79"/>
      <c r="AL2722" s="79"/>
      <c r="AM2722" s="79"/>
      <c r="AN2722" s="79"/>
      <c r="AO2722" s="79"/>
      <c r="AP2722" s="79"/>
      <c r="AQ2722" s="79"/>
    </row>
    <row r="2723" spans="13:43" x14ac:dyDescent="0.25">
      <c r="M2723" s="79"/>
      <c r="N2723" s="79"/>
      <c r="O2723" s="79"/>
      <c r="P2723" s="79"/>
      <c r="Q2723" s="79"/>
      <c r="R2723" s="79"/>
      <c r="S2723" s="79"/>
      <c r="T2723" s="79"/>
      <c r="U2723" s="79"/>
      <c r="V2723" s="79"/>
      <c r="W2723" s="79"/>
      <c r="X2723" s="79"/>
      <c r="Y2723" s="79"/>
      <c r="Z2723" s="79"/>
      <c r="AA2723" s="79"/>
      <c r="AB2723" s="79"/>
      <c r="AC2723" s="79"/>
      <c r="AD2723" s="79"/>
      <c r="AE2723" s="79"/>
      <c r="AF2723" s="79"/>
      <c r="AG2723" s="79"/>
      <c r="AH2723" s="79"/>
      <c r="AI2723" s="79"/>
      <c r="AJ2723" s="79"/>
      <c r="AK2723" s="79"/>
      <c r="AL2723" s="79"/>
      <c r="AM2723" s="79"/>
      <c r="AN2723" s="79"/>
      <c r="AO2723" s="79"/>
      <c r="AP2723" s="79"/>
      <c r="AQ2723" s="79"/>
    </row>
    <row r="2724" spans="13:43" x14ac:dyDescent="0.25">
      <c r="M2724" s="79"/>
      <c r="N2724" s="79"/>
      <c r="O2724" s="79"/>
      <c r="P2724" s="79"/>
      <c r="Q2724" s="79"/>
      <c r="R2724" s="79"/>
      <c r="S2724" s="79"/>
      <c r="T2724" s="79"/>
      <c r="U2724" s="79"/>
      <c r="V2724" s="79"/>
      <c r="W2724" s="79"/>
      <c r="X2724" s="79"/>
      <c r="Y2724" s="79"/>
      <c r="Z2724" s="79"/>
      <c r="AA2724" s="79"/>
      <c r="AB2724" s="79"/>
      <c r="AC2724" s="79"/>
      <c r="AD2724" s="79"/>
      <c r="AE2724" s="79"/>
      <c r="AF2724" s="79"/>
      <c r="AG2724" s="79"/>
      <c r="AH2724" s="79"/>
      <c r="AI2724" s="79"/>
      <c r="AJ2724" s="79"/>
      <c r="AK2724" s="79"/>
      <c r="AL2724" s="79"/>
      <c r="AM2724" s="79"/>
      <c r="AN2724" s="79"/>
      <c r="AO2724" s="79"/>
      <c r="AP2724" s="79"/>
      <c r="AQ2724" s="79"/>
    </row>
    <row r="2725" spans="13:43" x14ac:dyDescent="0.25">
      <c r="M2725" s="79"/>
      <c r="N2725" s="79"/>
      <c r="O2725" s="79"/>
      <c r="P2725" s="79"/>
      <c r="Q2725" s="79"/>
      <c r="R2725" s="79"/>
      <c r="S2725" s="79"/>
      <c r="T2725" s="79"/>
      <c r="U2725" s="79"/>
      <c r="V2725" s="79"/>
      <c r="W2725" s="79"/>
      <c r="X2725" s="79"/>
      <c r="Y2725" s="79"/>
      <c r="Z2725" s="79"/>
      <c r="AA2725" s="79"/>
      <c r="AB2725" s="79"/>
      <c r="AC2725" s="79"/>
      <c r="AD2725" s="79"/>
      <c r="AE2725" s="79"/>
      <c r="AF2725" s="79"/>
      <c r="AG2725" s="79"/>
      <c r="AH2725" s="79"/>
      <c r="AI2725" s="79"/>
      <c r="AJ2725" s="79"/>
      <c r="AK2725" s="79"/>
      <c r="AL2725" s="79"/>
      <c r="AM2725" s="79"/>
      <c r="AN2725" s="79"/>
      <c r="AO2725" s="79"/>
      <c r="AP2725" s="79"/>
      <c r="AQ2725" s="79"/>
    </row>
    <row r="2726" spans="13:43" x14ac:dyDescent="0.25">
      <c r="M2726" s="79"/>
      <c r="N2726" s="79"/>
      <c r="O2726" s="79"/>
      <c r="P2726" s="79"/>
      <c r="Q2726" s="79"/>
      <c r="R2726" s="79"/>
      <c r="S2726" s="79"/>
      <c r="T2726" s="79"/>
      <c r="U2726" s="79"/>
      <c r="V2726" s="79"/>
      <c r="W2726" s="79"/>
      <c r="X2726" s="79"/>
      <c r="Y2726" s="79"/>
      <c r="Z2726" s="79"/>
      <c r="AA2726" s="79"/>
      <c r="AB2726" s="79"/>
      <c r="AC2726" s="79"/>
      <c r="AD2726" s="79"/>
      <c r="AE2726" s="79"/>
      <c r="AF2726" s="79"/>
      <c r="AG2726" s="79"/>
      <c r="AH2726" s="79"/>
      <c r="AI2726" s="79"/>
      <c r="AJ2726" s="79"/>
      <c r="AK2726" s="79"/>
      <c r="AL2726" s="79"/>
      <c r="AM2726" s="79"/>
      <c r="AN2726" s="79"/>
      <c r="AO2726" s="79"/>
      <c r="AP2726" s="79"/>
      <c r="AQ2726" s="79"/>
    </row>
    <row r="2727" spans="13:43" x14ac:dyDescent="0.25">
      <c r="M2727" s="79"/>
      <c r="N2727" s="79"/>
      <c r="O2727" s="79"/>
      <c r="P2727" s="79"/>
      <c r="Q2727" s="79"/>
      <c r="R2727" s="79"/>
      <c r="S2727" s="79"/>
      <c r="T2727" s="79"/>
      <c r="U2727" s="79"/>
      <c r="V2727" s="79"/>
      <c r="W2727" s="79"/>
      <c r="X2727" s="79"/>
      <c r="Y2727" s="79"/>
      <c r="Z2727" s="79"/>
      <c r="AA2727" s="79"/>
      <c r="AB2727" s="79"/>
      <c r="AC2727" s="79"/>
      <c r="AD2727" s="79"/>
      <c r="AE2727" s="79"/>
      <c r="AF2727" s="79"/>
      <c r="AG2727" s="79"/>
      <c r="AH2727" s="79"/>
      <c r="AI2727" s="79"/>
      <c r="AJ2727" s="79"/>
      <c r="AK2727" s="79"/>
      <c r="AL2727" s="79"/>
      <c r="AM2727" s="79"/>
      <c r="AN2727" s="79"/>
      <c r="AO2727" s="79"/>
      <c r="AP2727" s="79"/>
      <c r="AQ2727" s="79"/>
    </row>
    <row r="2728" spans="13:43" x14ac:dyDescent="0.25">
      <c r="M2728" s="79"/>
      <c r="N2728" s="79"/>
      <c r="O2728" s="79"/>
      <c r="P2728" s="79"/>
      <c r="Q2728" s="79"/>
      <c r="R2728" s="79"/>
      <c r="S2728" s="79"/>
      <c r="T2728" s="79"/>
      <c r="U2728" s="79"/>
      <c r="V2728" s="79"/>
      <c r="W2728" s="79"/>
      <c r="X2728" s="79"/>
      <c r="Y2728" s="79"/>
      <c r="Z2728" s="79"/>
      <c r="AA2728" s="79"/>
      <c r="AB2728" s="79"/>
      <c r="AC2728" s="79"/>
      <c r="AD2728" s="79"/>
      <c r="AE2728" s="79"/>
      <c r="AF2728" s="79"/>
      <c r="AG2728" s="79"/>
      <c r="AH2728" s="79"/>
      <c r="AI2728" s="79"/>
      <c r="AJ2728" s="79"/>
      <c r="AK2728" s="79"/>
      <c r="AL2728" s="79"/>
      <c r="AM2728" s="79"/>
      <c r="AN2728" s="79"/>
      <c r="AO2728" s="79"/>
      <c r="AP2728" s="79"/>
      <c r="AQ2728" s="79"/>
    </row>
    <row r="2729" spans="13:43" x14ac:dyDescent="0.25">
      <c r="M2729" s="79"/>
      <c r="N2729" s="79"/>
      <c r="O2729" s="79"/>
      <c r="P2729" s="79"/>
      <c r="Q2729" s="79"/>
      <c r="R2729" s="79"/>
      <c r="S2729" s="79"/>
      <c r="T2729" s="79"/>
      <c r="U2729" s="79"/>
      <c r="V2729" s="79"/>
      <c r="W2729" s="79"/>
      <c r="X2729" s="79"/>
      <c r="Y2729" s="79"/>
      <c r="Z2729" s="79"/>
      <c r="AA2729" s="79"/>
      <c r="AB2729" s="79"/>
      <c r="AC2729" s="79"/>
      <c r="AD2729" s="79"/>
      <c r="AE2729" s="79"/>
      <c r="AF2729" s="79"/>
      <c r="AG2729" s="79"/>
      <c r="AH2729" s="79"/>
      <c r="AI2729" s="79"/>
      <c r="AJ2729" s="79"/>
      <c r="AK2729" s="79"/>
      <c r="AL2729" s="79"/>
      <c r="AM2729" s="79"/>
      <c r="AN2729" s="79"/>
      <c r="AO2729" s="79"/>
      <c r="AP2729" s="79"/>
      <c r="AQ2729" s="79"/>
    </row>
    <row r="2730" spans="13:43" x14ac:dyDescent="0.25">
      <c r="M2730" s="79"/>
      <c r="N2730" s="79"/>
      <c r="O2730" s="79"/>
      <c r="P2730" s="79"/>
      <c r="Q2730" s="79"/>
      <c r="R2730" s="79"/>
      <c r="S2730" s="79"/>
      <c r="T2730" s="79"/>
      <c r="U2730" s="79"/>
      <c r="V2730" s="79"/>
      <c r="W2730" s="79"/>
      <c r="X2730" s="79"/>
      <c r="Y2730" s="79"/>
      <c r="Z2730" s="79"/>
      <c r="AA2730" s="79"/>
      <c r="AB2730" s="79"/>
      <c r="AC2730" s="79"/>
      <c r="AD2730" s="79"/>
      <c r="AE2730" s="79"/>
      <c r="AF2730" s="79"/>
      <c r="AG2730" s="79"/>
      <c r="AH2730" s="79"/>
      <c r="AI2730" s="79"/>
      <c r="AJ2730" s="79"/>
      <c r="AK2730" s="79"/>
      <c r="AL2730" s="79"/>
      <c r="AM2730" s="79"/>
      <c r="AN2730" s="79"/>
      <c r="AO2730" s="79"/>
      <c r="AP2730" s="79"/>
      <c r="AQ2730" s="79"/>
    </row>
    <row r="2731" spans="13:43" x14ac:dyDescent="0.25">
      <c r="M2731" s="79"/>
      <c r="N2731" s="79"/>
      <c r="O2731" s="79"/>
      <c r="P2731" s="79"/>
      <c r="Q2731" s="79"/>
      <c r="R2731" s="79"/>
      <c r="S2731" s="79"/>
      <c r="T2731" s="79"/>
      <c r="U2731" s="79"/>
      <c r="V2731" s="79"/>
      <c r="W2731" s="79"/>
      <c r="X2731" s="79"/>
      <c r="Y2731" s="79"/>
      <c r="Z2731" s="79"/>
      <c r="AA2731" s="79"/>
      <c r="AB2731" s="79"/>
      <c r="AC2731" s="79"/>
      <c r="AD2731" s="79"/>
      <c r="AE2731" s="79"/>
      <c r="AF2731" s="79"/>
      <c r="AG2731" s="79"/>
      <c r="AH2731" s="79"/>
      <c r="AI2731" s="79"/>
      <c r="AJ2731" s="79"/>
      <c r="AK2731" s="79"/>
      <c r="AL2731" s="79"/>
      <c r="AM2731" s="79"/>
      <c r="AN2731" s="79"/>
      <c r="AO2731" s="79"/>
      <c r="AP2731" s="79"/>
      <c r="AQ2731" s="79"/>
    </row>
    <row r="2732" spans="13:43" x14ac:dyDescent="0.25">
      <c r="M2732" s="79"/>
      <c r="N2732" s="79"/>
      <c r="O2732" s="79"/>
      <c r="P2732" s="79"/>
      <c r="Q2732" s="79"/>
      <c r="R2732" s="79"/>
      <c r="S2732" s="79"/>
      <c r="T2732" s="79"/>
      <c r="U2732" s="79"/>
      <c r="V2732" s="79"/>
      <c r="W2732" s="79"/>
      <c r="X2732" s="79"/>
      <c r="Y2732" s="79"/>
      <c r="Z2732" s="79"/>
      <c r="AA2732" s="79"/>
      <c r="AB2732" s="79"/>
      <c r="AC2732" s="79"/>
      <c r="AD2732" s="79"/>
      <c r="AE2732" s="79"/>
      <c r="AF2732" s="79"/>
      <c r="AG2732" s="79"/>
      <c r="AH2732" s="79"/>
      <c r="AI2732" s="79"/>
      <c r="AJ2732" s="79"/>
      <c r="AK2732" s="79"/>
      <c r="AL2732" s="79"/>
      <c r="AM2732" s="79"/>
      <c r="AN2732" s="79"/>
      <c r="AO2732" s="79"/>
      <c r="AP2732" s="79"/>
      <c r="AQ2732" s="79"/>
    </row>
    <row r="2733" spans="13:43" x14ac:dyDescent="0.25">
      <c r="M2733" s="79"/>
      <c r="N2733" s="79"/>
      <c r="O2733" s="79"/>
      <c r="P2733" s="79"/>
      <c r="Q2733" s="79"/>
      <c r="R2733" s="79"/>
      <c r="S2733" s="79"/>
      <c r="T2733" s="79"/>
      <c r="U2733" s="79"/>
      <c r="V2733" s="79"/>
      <c r="W2733" s="79"/>
      <c r="X2733" s="79"/>
      <c r="Y2733" s="79"/>
      <c r="Z2733" s="79"/>
      <c r="AA2733" s="79"/>
      <c r="AB2733" s="79"/>
      <c r="AC2733" s="79"/>
      <c r="AD2733" s="79"/>
      <c r="AE2733" s="79"/>
      <c r="AF2733" s="79"/>
      <c r="AG2733" s="79"/>
      <c r="AH2733" s="79"/>
      <c r="AI2733" s="79"/>
      <c r="AJ2733" s="79"/>
      <c r="AK2733" s="79"/>
      <c r="AL2733" s="79"/>
      <c r="AM2733" s="79"/>
      <c r="AN2733" s="79"/>
      <c r="AO2733" s="79"/>
      <c r="AP2733" s="79"/>
      <c r="AQ2733" s="79"/>
    </row>
    <row r="2734" spans="13:43" x14ac:dyDescent="0.25">
      <c r="M2734" s="79"/>
      <c r="N2734" s="79"/>
      <c r="O2734" s="79"/>
      <c r="P2734" s="79"/>
      <c r="Q2734" s="79"/>
      <c r="R2734" s="79"/>
      <c r="S2734" s="79"/>
      <c r="T2734" s="79"/>
      <c r="U2734" s="79"/>
      <c r="V2734" s="79"/>
      <c r="W2734" s="79"/>
      <c r="X2734" s="79"/>
      <c r="Y2734" s="79"/>
      <c r="Z2734" s="79"/>
      <c r="AA2734" s="79"/>
      <c r="AB2734" s="79"/>
      <c r="AC2734" s="79"/>
      <c r="AD2734" s="79"/>
      <c r="AE2734" s="79"/>
      <c r="AF2734" s="79"/>
      <c r="AG2734" s="79"/>
      <c r="AH2734" s="79"/>
      <c r="AI2734" s="79"/>
      <c r="AJ2734" s="79"/>
      <c r="AK2734" s="79"/>
      <c r="AL2734" s="79"/>
      <c r="AM2734" s="79"/>
      <c r="AN2734" s="79"/>
      <c r="AO2734" s="79"/>
      <c r="AP2734" s="79"/>
      <c r="AQ2734" s="79"/>
    </row>
    <row r="2735" spans="13:43" x14ac:dyDescent="0.25">
      <c r="M2735" s="79"/>
      <c r="N2735" s="79"/>
      <c r="O2735" s="79"/>
      <c r="P2735" s="79"/>
      <c r="Q2735" s="79"/>
      <c r="R2735" s="79"/>
      <c r="S2735" s="79"/>
      <c r="T2735" s="79"/>
      <c r="U2735" s="79"/>
      <c r="V2735" s="79"/>
      <c r="W2735" s="79"/>
      <c r="X2735" s="79"/>
      <c r="Y2735" s="79"/>
      <c r="Z2735" s="79"/>
      <c r="AA2735" s="79"/>
      <c r="AB2735" s="79"/>
      <c r="AC2735" s="79"/>
      <c r="AD2735" s="79"/>
      <c r="AE2735" s="79"/>
      <c r="AF2735" s="79"/>
      <c r="AG2735" s="79"/>
      <c r="AH2735" s="79"/>
      <c r="AI2735" s="79"/>
      <c r="AJ2735" s="79"/>
      <c r="AK2735" s="79"/>
      <c r="AL2735" s="79"/>
      <c r="AM2735" s="79"/>
      <c r="AN2735" s="79"/>
      <c r="AO2735" s="79"/>
      <c r="AP2735" s="79"/>
      <c r="AQ2735" s="79"/>
    </row>
    <row r="2736" spans="13:43" x14ac:dyDescent="0.25">
      <c r="M2736" s="79"/>
      <c r="N2736" s="79"/>
      <c r="O2736" s="79"/>
      <c r="P2736" s="79"/>
      <c r="Q2736" s="79"/>
      <c r="R2736" s="79"/>
      <c r="S2736" s="79"/>
      <c r="T2736" s="79"/>
      <c r="U2736" s="79"/>
      <c r="V2736" s="79"/>
      <c r="W2736" s="79"/>
      <c r="X2736" s="79"/>
      <c r="Y2736" s="79"/>
      <c r="Z2736" s="79"/>
      <c r="AA2736" s="79"/>
      <c r="AB2736" s="79"/>
      <c r="AC2736" s="79"/>
      <c r="AD2736" s="79"/>
      <c r="AE2736" s="79"/>
      <c r="AF2736" s="79"/>
      <c r="AG2736" s="79"/>
      <c r="AH2736" s="79"/>
      <c r="AI2736" s="79"/>
      <c r="AJ2736" s="79"/>
      <c r="AK2736" s="79"/>
      <c r="AL2736" s="79"/>
      <c r="AM2736" s="79"/>
      <c r="AN2736" s="79"/>
      <c r="AO2736" s="79"/>
      <c r="AP2736" s="79"/>
      <c r="AQ2736" s="79"/>
    </row>
    <row r="2737" spans="13:43" x14ac:dyDescent="0.25">
      <c r="M2737" s="79"/>
      <c r="N2737" s="79"/>
      <c r="O2737" s="79"/>
      <c r="P2737" s="79"/>
      <c r="Q2737" s="79"/>
      <c r="R2737" s="79"/>
      <c r="S2737" s="79"/>
      <c r="T2737" s="79"/>
      <c r="U2737" s="79"/>
      <c r="V2737" s="79"/>
      <c r="W2737" s="79"/>
      <c r="X2737" s="79"/>
      <c r="Y2737" s="79"/>
      <c r="Z2737" s="79"/>
      <c r="AA2737" s="79"/>
      <c r="AB2737" s="79"/>
      <c r="AC2737" s="79"/>
      <c r="AD2737" s="79"/>
      <c r="AE2737" s="79"/>
      <c r="AF2737" s="79"/>
      <c r="AG2737" s="79"/>
      <c r="AH2737" s="79"/>
      <c r="AI2737" s="79"/>
      <c r="AJ2737" s="79"/>
      <c r="AK2737" s="79"/>
      <c r="AL2737" s="79"/>
      <c r="AM2737" s="79"/>
      <c r="AN2737" s="79"/>
      <c r="AO2737" s="79"/>
      <c r="AP2737" s="79"/>
      <c r="AQ2737" s="79"/>
    </row>
    <row r="2738" spans="13:43" x14ac:dyDescent="0.25">
      <c r="M2738" s="79"/>
      <c r="N2738" s="79"/>
      <c r="O2738" s="79"/>
      <c r="P2738" s="79"/>
      <c r="Q2738" s="79"/>
      <c r="R2738" s="79"/>
      <c r="S2738" s="79"/>
      <c r="T2738" s="79"/>
      <c r="U2738" s="79"/>
      <c r="V2738" s="79"/>
      <c r="W2738" s="79"/>
      <c r="X2738" s="79"/>
      <c r="Y2738" s="79"/>
      <c r="Z2738" s="79"/>
      <c r="AA2738" s="79"/>
      <c r="AB2738" s="79"/>
      <c r="AC2738" s="79"/>
      <c r="AD2738" s="79"/>
      <c r="AE2738" s="79"/>
      <c r="AF2738" s="79"/>
      <c r="AG2738" s="79"/>
      <c r="AH2738" s="79"/>
      <c r="AI2738" s="79"/>
      <c r="AJ2738" s="79"/>
      <c r="AK2738" s="79"/>
      <c r="AL2738" s="79"/>
      <c r="AM2738" s="79"/>
      <c r="AN2738" s="79"/>
      <c r="AO2738" s="79"/>
      <c r="AP2738" s="79"/>
      <c r="AQ2738" s="79"/>
    </row>
    <row r="2739" spans="13:43" x14ac:dyDescent="0.25">
      <c r="M2739" s="79"/>
      <c r="N2739" s="79"/>
      <c r="O2739" s="79"/>
      <c r="P2739" s="79"/>
      <c r="Q2739" s="79"/>
      <c r="R2739" s="79"/>
      <c r="S2739" s="79"/>
      <c r="T2739" s="79"/>
      <c r="U2739" s="79"/>
      <c r="V2739" s="79"/>
      <c r="W2739" s="79"/>
      <c r="X2739" s="79"/>
      <c r="Y2739" s="79"/>
      <c r="Z2739" s="79"/>
      <c r="AA2739" s="79"/>
      <c r="AB2739" s="79"/>
      <c r="AC2739" s="79"/>
      <c r="AD2739" s="79"/>
      <c r="AE2739" s="79"/>
      <c r="AF2739" s="79"/>
      <c r="AG2739" s="79"/>
      <c r="AH2739" s="79"/>
      <c r="AI2739" s="79"/>
      <c r="AJ2739" s="79"/>
      <c r="AK2739" s="79"/>
      <c r="AL2739" s="79"/>
      <c r="AM2739" s="79"/>
      <c r="AN2739" s="79"/>
      <c r="AO2739" s="79"/>
      <c r="AP2739" s="79"/>
      <c r="AQ2739" s="79"/>
    </row>
    <row r="2740" spans="13:43" x14ac:dyDescent="0.25">
      <c r="M2740" s="79"/>
      <c r="N2740" s="79"/>
      <c r="O2740" s="79"/>
      <c r="P2740" s="79"/>
      <c r="Q2740" s="79"/>
      <c r="R2740" s="79"/>
      <c r="S2740" s="79"/>
      <c r="T2740" s="79"/>
      <c r="U2740" s="79"/>
      <c r="V2740" s="79"/>
      <c r="W2740" s="79"/>
      <c r="X2740" s="79"/>
      <c r="Y2740" s="79"/>
      <c r="Z2740" s="79"/>
      <c r="AA2740" s="79"/>
      <c r="AB2740" s="79"/>
      <c r="AC2740" s="79"/>
      <c r="AD2740" s="79"/>
      <c r="AE2740" s="79"/>
      <c r="AF2740" s="79"/>
      <c r="AG2740" s="79"/>
      <c r="AH2740" s="79"/>
      <c r="AI2740" s="79"/>
      <c r="AJ2740" s="79"/>
      <c r="AK2740" s="79"/>
      <c r="AL2740" s="79"/>
      <c r="AM2740" s="79"/>
      <c r="AN2740" s="79"/>
      <c r="AO2740" s="79"/>
      <c r="AP2740" s="79"/>
      <c r="AQ2740" s="79"/>
    </row>
    <row r="2741" spans="13:43" x14ac:dyDescent="0.25">
      <c r="M2741" s="79"/>
      <c r="N2741" s="79"/>
      <c r="O2741" s="79"/>
      <c r="P2741" s="79"/>
      <c r="Q2741" s="79"/>
      <c r="R2741" s="79"/>
      <c r="S2741" s="79"/>
      <c r="T2741" s="79"/>
      <c r="U2741" s="79"/>
      <c r="V2741" s="79"/>
      <c r="W2741" s="79"/>
      <c r="X2741" s="79"/>
      <c r="Y2741" s="79"/>
      <c r="Z2741" s="79"/>
      <c r="AA2741" s="79"/>
      <c r="AB2741" s="79"/>
      <c r="AC2741" s="79"/>
      <c r="AD2741" s="79"/>
      <c r="AE2741" s="79"/>
      <c r="AF2741" s="79"/>
      <c r="AG2741" s="79"/>
      <c r="AH2741" s="79"/>
      <c r="AI2741" s="79"/>
      <c r="AJ2741" s="79"/>
      <c r="AK2741" s="79"/>
      <c r="AL2741" s="79"/>
      <c r="AM2741" s="79"/>
      <c r="AN2741" s="79"/>
      <c r="AO2741" s="79"/>
      <c r="AP2741" s="79"/>
      <c r="AQ2741" s="79"/>
    </row>
    <row r="2742" spans="13:43" x14ac:dyDescent="0.25">
      <c r="M2742" s="79"/>
      <c r="N2742" s="79"/>
      <c r="O2742" s="79"/>
      <c r="P2742" s="79"/>
      <c r="Q2742" s="79"/>
      <c r="R2742" s="79"/>
      <c r="S2742" s="79"/>
      <c r="T2742" s="79"/>
      <c r="U2742" s="79"/>
      <c r="V2742" s="79"/>
      <c r="W2742" s="79"/>
      <c r="X2742" s="79"/>
      <c r="Y2742" s="79"/>
      <c r="Z2742" s="79"/>
      <c r="AA2742" s="79"/>
      <c r="AB2742" s="79"/>
      <c r="AC2742" s="79"/>
      <c r="AD2742" s="79"/>
      <c r="AE2742" s="79"/>
      <c r="AF2742" s="79"/>
      <c r="AG2742" s="79"/>
      <c r="AH2742" s="79"/>
      <c r="AI2742" s="79"/>
      <c r="AJ2742" s="79"/>
      <c r="AK2742" s="79"/>
      <c r="AL2742" s="79"/>
      <c r="AM2742" s="79"/>
      <c r="AN2742" s="79"/>
      <c r="AO2742" s="79"/>
      <c r="AP2742" s="79"/>
      <c r="AQ2742" s="79"/>
    </row>
    <row r="2743" spans="13:43" x14ac:dyDescent="0.25">
      <c r="M2743" s="79"/>
      <c r="N2743" s="79"/>
      <c r="O2743" s="79"/>
      <c r="P2743" s="79"/>
      <c r="Q2743" s="79"/>
      <c r="R2743" s="79"/>
      <c r="S2743" s="79"/>
      <c r="T2743" s="79"/>
      <c r="U2743" s="79"/>
      <c r="V2743" s="79"/>
      <c r="W2743" s="79"/>
      <c r="X2743" s="79"/>
      <c r="Y2743" s="79"/>
      <c r="Z2743" s="79"/>
      <c r="AA2743" s="79"/>
      <c r="AB2743" s="79"/>
      <c r="AC2743" s="79"/>
      <c r="AD2743" s="79"/>
      <c r="AE2743" s="79"/>
      <c r="AF2743" s="79"/>
      <c r="AG2743" s="79"/>
      <c r="AH2743" s="79"/>
      <c r="AI2743" s="79"/>
      <c r="AJ2743" s="79"/>
      <c r="AK2743" s="79"/>
      <c r="AL2743" s="79"/>
      <c r="AM2743" s="79"/>
      <c r="AN2743" s="79"/>
      <c r="AO2743" s="79"/>
      <c r="AP2743" s="79"/>
      <c r="AQ2743" s="79"/>
    </row>
    <row r="2744" spans="13:43" x14ac:dyDescent="0.25">
      <c r="M2744" s="79"/>
      <c r="N2744" s="79"/>
      <c r="O2744" s="79"/>
      <c r="P2744" s="79"/>
      <c r="Q2744" s="79"/>
      <c r="R2744" s="79"/>
      <c r="S2744" s="79"/>
      <c r="T2744" s="79"/>
      <c r="U2744" s="79"/>
      <c r="V2744" s="79"/>
      <c r="W2744" s="79"/>
      <c r="X2744" s="79"/>
      <c r="Y2744" s="79"/>
      <c r="Z2744" s="79"/>
      <c r="AA2744" s="79"/>
      <c r="AB2744" s="79"/>
      <c r="AC2744" s="79"/>
      <c r="AD2744" s="79"/>
      <c r="AE2744" s="79"/>
      <c r="AF2744" s="79"/>
      <c r="AG2744" s="79"/>
      <c r="AH2744" s="79"/>
      <c r="AI2744" s="79"/>
      <c r="AJ2744" s="79"/>
      <c r="AK2744" s="79"/>
      <c r="AL2744" s="79"/>
      <c r="AM2744" s="79"/>
      <c r="AN2744" s="79"/>
      <c r="AO2744" s="79"/>
      <c r="AP2744" s="79"/>
      <c r="AQ2744" s="79"/>
    </row>
    <row r="2745" spans="13:43" x14ac:dyDescent="0.25">
      <c r="M2745" s="79"/>
      <c r="N2745" s="79"/>
      <c r="O2745" s="79"/>
      <c r="P2745" s="79"/>
      <c r="Q2745" s="79"/>
      <c r="R2745" s="79"/>
      <c r="S2745" s="79"/>
      <c r="T2745" s="79"/>
      <c r="U2745" s="79"/>
      <c r="V2745" s="79"/>
      <c r="W2745" s="79"/>
      <c r="X2745" s="79"/>
      <c r="Y2745" s="79"/>
      <c r="Z2745" s="79"/>
      <c r="AA2745" s="79"/>
      <c r="AB2745" s="79"/>
      <c r="AC2745" s="79"/>
      <c r="AD2745" s="79"/>
      <c r="AE2745" s="79"/>
      <c r="AF2745" s="79"/>
      <c r="AG2745" s="79"/>
      <c r="AH2745" s="79"/>
      <c r="AI2745" s="79"/>
      <c r="AJ2745" s="79"/>
      <c r="AK2745" s="79"/>
      <c r="AL2745" s="79"/>
      <c r="AM2745" s="79"/>
      <c r="AN2745" s="79"/>
      <c r="AO2745" s="79"/>
      <c r="AP2745" s="79"/>
      <c r="AQ2745" s="79"/>
    </row>
    <row r="2746" spans="13:43" x14ac:dyDescent="0.25">
      <c r="M2746" s="79"/>
      <c r="N2746" s="79"/>
      <c r="O2746" s="79"/>
      <c r="P2746" s="79"/>
      <c r="Q2746" s="79"/>
      <c r="R2746" s="79"/>
      <c r="S2746" s="79"/>
      <c r="T2746" s="79"/>
      <c r="U2746" s="79"/>
      <c r="V2746" s="79"/>
      <c r="W2746" s="79"/>
      <c r="X2746" s="79"/>
      <c r="Y2746" s="79"/>
      <c r="Z2746" s="79"/>
      <c r="AA2746" s="79"/>
      <c r="AB2746" s="79"/>
      <c r="AC2746" s="79"/>
      <c r="AD2746" s="79"/>
      <c r="AE2746" s="79"/>
      <c r="AF2746" s="79"/>
      <c r="AG2746" s="79"/>
      <c r="AH2746" s="79"/>
      <c r="AI2746" s="79"/>
      <c r="AJ2746" s="79"/>
      <c r="AK2746" s="79"/>
      <c r="AL2746" s="79"/>
      <c r="AM2746" s="79"/>
      <c r="AN2746" s="79"/>
      <c r="AO2746" s="79"/>
      <c r="AP2746" s="79"/>
      <c r="AQ2746" s="79"/>
    </row>
    <row r="2747" spans="13:43" x14ac:dyDescent="0.25">
      <c r="M2747" s="79"/>
      <c r="N2747" s="79"/>
      <c r="O2747" s="79"/>
      <c r="P2747" s="79"/>
      <c r="Q2747" s="79"/>
      <c r="R2747" s="79"/>
      <c r="S2747" s="79"/>
      <c r="T2747" s="79"/>
      <c r="U2747" s="79"/>
      <c r="V2747" s="79"/>
      <c r="W2747" s="79"/>
      <c r="X2747" s="79"/>
      <c r="Y2747" s="79"/>
      <c r="Z2747" s="79"/>
      <c r="AA2747" s="79"/>
      <c r="AB2747" s="79"/>
      <c r="AC2747" s="79"/>
      <c r="AD2747" s="79"/>
      <c r="AE2747" s="79"/>
      <c r="AF2747" s="79"/>
      <c r="AG2747" s="79"/>
      <c r="AH2747" s="79"/>
      <c r="AI2747" s="79"/>
      <c r="AJ2747" s="79"/>
      <c r="AK2747" s="79"/>
      <c r="AL2747" s="79"/>
      <c r="AM2747" s="79"/>
      <c r="AN2747" s="79"/>
      <c r="AO2747" s="79"/>
      <c r="AP2747" s="79"/>
      <c r="AQ2747" s="79"/>
    </row>
    <row r="2748" spans="13:43" x14ac:dyDescent="0.25">
      <c r="M2748" s="79"/>
      <c r="N2748" s="79"/>
      <c r="O2748" s="79"/>
      <c r="P2748" s="79"/>
      <c r="Q2748" s="79"/>
      <c r="R2748" s="79"/>
      <c r="S2748" s="79"/>
      <c r="T2748" s="79"/>
      <c r="U2748" s="79"/>
      <c r="V2748" s="79"/>
      <c r="W2748" s="79"/>
      <c r="X2748" s="79"/>
      <c r="Y2748" s="79"/>
      <c r="Z2748" s="79"/>
      <c r="AA2748" s="79"/>
      <c r="AB2748" s="79"/>
      <c r="AC2748" s="79"/>
      <c r="AD2748" s="79"/>
      <c r="AE2748" s="79"/>
      <c r="AF2748" s="79"/>
      <c r="AG2748" s="79"/>
      <c r="AH2748" s="79"/>
      <c r="AI2748" s="79"/>
      <c r="AJ2748" s="79"/>
      <c r="AK2748" s="79"/>
      <c r="AL2748" s="79"/>
      <c r="AM2748" s="79"/>
      <c r="AN2748" s="79"/>
      <c r="AO2748" s="79"/>
      <c r="AP2748" s="79"/>
      <c r="AQ2748" s="79"/>
    </row>
    <row r="2749" spans="13:43" x14ac:dyDescent="0.25">
      <c r="M2749" s="79"/>
      <c r="N2749" s="79"/>
      <c r="O2749" s="79"/>
      <c r="P2749" s="79"/>
      <c r="Q2749" s="79"/>
      <c r="R2749" s="79"/>
      <c r="S2749" s="79"/>
      <c r="T2749" s="79"/>
      <c r="U2749" s="79"/>
      <c r="V2749" s="79"/>
      <c r="W2749" s="79"/>
      <c r="X2749" s="79"/>
      <c r="Y2749" s="79"/>
      <c r="Z2749" s="79"/>
      <c r="AA2749" s="79"/>
      <c r="AB2749" s="79"/>
      <c r="AC2749" s="79"/>
      <c r="AD2749" s="79"/>
      <c r="AE2749" s="79"/>
      <c r="AF2749" s="79"/>
      <c r="AG2749" s="79"/>
      <c r="AH2749" s="79"/>
      <c r="AI2749" s="79"/>
      <c r="AJ2749" s="79"/>
      <c r="AK2749" s="79"/>
      <c r="AL2749" s="79"/>
      <c r="AM2749" s="79"/>
      <c r="AN2749" s="79"/>
      <c r="AO2749" s="79"/>
      <c r="AP2749" s="79"/>
      <c r="AQ2749" s="79"/>
    </row>
    <row r="2750" spans="13:43" x14ac:dyDescent="0.25">
      <c r="M2750" s="79"/>
      <c r="N2750" s="79"/>
      <c r="O2750" s="79"/>
      <c r="P2750" s="79"/>
      <c r="Q2750" s="79"/>
      <c r="R2750" s="79"/>
      <c r="S2750" s="79"/>
      <c r="T2750" s="79"/>
      <c r="U2750" s="79"/>
      <c r="V2750" s="79"/>
      <c r="W2750" s="79"/>
      <c r="X2750" s="79"/>
      <c r="Y2750" s="79"/>
      <c r="Z2750" s="79"/>
      <c r="AA2750" s="79"/>
      <c r="AB2750" s="79"/>
      <c r="AC2750" s="79"/>
      <c r="AD2750" s="79"/>
      <c r="AE2750" s="79"/>
      <c r="AF2750" s="79"/>
      <c r="AG2750" s="79"/>
      <c r="AH2750" s="79"/>
      <c r="AI2750" s="79"/>
      <c r="AJ2750" s="79"/>
      <c r="AK2750" s="79"/>
      <c r="AL2750" s="79"/>
      <c r="AM2750" s="79"/>
      <c r="AN2750" s="79"/>
      <c r="AO2750" s="79"/>
      <c r="AP2750" s="79"/>
      <c r="AQ2750" s="79"/>
    </row>
    <row r="2751" spans="13:43" x14ac:dyDescent="0.25">
      <c r="M2751" s="79"/>
      <c r="N2751" s="79"/>
      <c r="O2751" s="79"/>
      <c r="P2751" s="79"/>
      <c r="Q2751" s="79"/>
      <c r="R2751" s="79"/>
      <c r="S2751" s="79"/>
      <c r="T2751" s="79"/>
      <c r="U2751" s="79"/>
      <c r="V2751" s="79"/>
      <c r="W2751" s="79"/>
      <c r="X2751" s="79"/>
      <c r="Y2751" s="79"/>
      <c r="Z2751" s="79"/>
      <c r="AA2751" s="79"/>
      <c r="AB2751" s="79"/>
      <c r="AC2751" s="79"/>
      <c r="AD2751" s="79"/>
      <c r="AE2751" s="79"/>
      <c r="AF2751" s="79"/>
      <c r="AG2751" s="79"/>
      <c r="AH2751" s="79"/>
      <c r="AI2751" s="79"/>
      <c r="AJ2751" s="79"/>
      <c r="AK2751" s="79"/>
      <c r="AL2751" s="79"/>
      <c r="AM2751" s="79"/>
      <c r="AN2751" s="79"/>
      <c r="AO2751" s="79"/>
      <c r="AP2751" s="79"/>
      <c r="AQ2751" s="79"/>
    </row>
    <row r="2752" spans="13:43" x14ac:dyDescent="0.25">
      <c r="M2752" s="79"/>
      <c r="N2752" s="79"/>
      <c r="O2752" s="79"/>
      <c r="P2752" s="79"/>
      <c r="Q2752" s="79"/>
      <c r="R2752" s="79"/>
      <c r="S2752" s="79"/>
      <c r="T2752" s="79"/>
      <c r="U2752" s="79"/>
      <c r="V2752" s="79"/>
      <c r="W2752" s="79"/>
      <c r="X2752" s="79"/>
      <c r="Y2752" s="79"/>
      <c r="Z2752" s="79"/>
      <c r="AA2752" s="79"/>
      <c r="AB2752" s="79"/>
      <c r="AC2752" s="79"/>
      <c r="AD2752" s="79"/>
      <c r="AE2752" s="79"/>
      <c r="AF2752" s="79"/>
      <c r="AG2752" s="79"/>
      <c r="AH2752" s="79"/>
      <c r="AI2752" s="79"/>
      <c r="AJ2752" s="79"/>
      <c r="AK2752" s="79"/>
      <c r="AL2752" s="79"/>
      <c r="AM2752" s="79"/>
      <c r="AN2752" s="79"/>
      <c r="AO2752" s="79"/>
      <c r="AP2752" s="79"/>
      <c r="AQ2752" s="79"/>
    </row>
    <row r="2753" spans="13:43" x14ac:dyDescent="0.25">
      <c r="M2753" s="79"/>
      <c r="N2753" s="79"/>
      <c r="O2753" s="79"/>
      <c r="P2753" s="79"/>
      <c r="Q2753" s="79"/>
      <c r="R2753" s="79"/>
      <c r="S2753" s="79"/>
      <c r="T2753" s="79"/>
      <c r="U2753" s="79"/>
      <c r="V2753" s="79"/>
      <c r="W2753" s="79"/>
      <c r="X2753" s="79"/>
      <c r="Y2753" s="79"/>
      <c r="Z2753" s="79"/>
      <c r="AA2753" s="79"/>
      <c r="AB2753" s="79"/>
      <c r="AC2753" s="79"/>
      <c r="AD2753" s="79"/>
      <c r="AE2753" s="79"/>
      <c r="AF2753" s="79"/>
      <c r="AG2753" s="79"/>
      <c r="AH2753" s="79"/>
      <c r="AI2753" s="79"/>
      <c r="AJ2753" s="79"/>
      <c r="AK2753" s="79"/>
      <c r="AL2753" s="79"/>
      <c r="AM2753" s="79"/>
      <c r="AN2753" s="79"/>
      <c r="AO2753" s="79"/>
      <c r="AP2753" s="79"/>
      <c r="AQ2753" s="79"/>
    </row>
    <row r="2754" spans="13:43" x14ac:dyDescent="0.25">
      <c r="M2754" s="79"/>
      <c r="N2754" s="79"/>
      <c r="O2754" s="79"/>
      <c r="P2754" s="79"/>
      <c r="Q2754" s="79"/>
      <c r="R2754" s="79"/>
      <c r="S2754" s="79"/>
      <c r="T2754" s="79"/>
      <c r="U2754" s="79"/>
      <c r="V2754" s="79"/>
      <c r="W2754" s="79"/>
      <c r="X2754" s="79"/>
      <c r="Y2754" s="79"/>
      <c r="Z2754" s="79"/>
      <c r="AA2754" s="79"/>
      <c r="AB2754" s="79"/>
      <c r="AC2754" s="79"/>
      <c r="AD2754" s="79"/>
      <c r="AE2754" s="79"/>
      <c r="AF2754" s="79"/>
      <c r="AG2754" s="79"/>
      <c r="AH2754" s="79"/>
      <c r="AI2754" s="79"/>
      <c r="AJ2754" s="79"/>
      <c r="AK2754" s="79"/>
      <c r="AL2754" s="79"/>
      <c r="AM2754" s="79"/>
      <c r="AN2754" s="79"/>
      <c r="AO2754" s="79"/>
      <c r="AP2754" s="79"/>
      <c r="AQ2754" s="79"/>
    </row>
    <row r="2755" spans="13:43" x14ac:dyDescent="0.25">
      <c r="M2755" s="79"/>
      <c r="N2755" s="79"/>
      <c r="O2755" s="79"/>
      <c r="P2755" s="79"/>
      <c r="Q2755" s="79"/>
      <c r="R2755" s="79"/>
      <c r="S2755" s="79"/>
      <c r="T2755" s="79"/>
      <c r="U2755" s="79"/>
      <c r="V2755" s="79"/>
      <c r="W2755" s="79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  <c r="AI2755" s="79"/>
      <c r="AJ2755" s="79"/>
      <c r="AK2755" s="79"/>
      <c r="AL2755" s="79"/>
      <c r="AM2755" s="79"/>
      <c r="AN2755" s="79"/>
      <c r="AO2755" s="79"/>
      <c r="AP2755" s="79"/>
      <c r="AQ2755" s="79"/>
    </row>
    <row r="2756" spans="13:43" x14ac:dyDescent="0.25">
      <c r="M2756" s="79"/>
      <c r="N2756" s="79"/>
      <c r="O2756" s="79"/>
      <c r="P2756" s="79"/>
      <c r="Q2756" s="79"/>
      <c r="R2756" s="79"/>
      <c r="S2756" s="79"/>
      <c r="T2756" s="79"/>
      <c r="U2756" s="79"/>
      <c r="V2756" s="79"/>
      <c r="W2756" s="79"/>
      <c r="X2756" s="79"/>
      <c r="Y2756" s="79"/>
      <c r="Z2756" s="79"/>
      <c r="AA2756" s="79"/>
      <c r="AB2756" s="79"/>
      <c r="AC2756" s="79"/>
      <c r="AD2756" s="79"/>
      <c r="AE2756" s="79"/>
      <c r="AF2756" s="79"/>
      <c r="AG2756" s="79"/>
      <c r="AH2756" s="79"/>
      <c r="AI2756" s="79"/>
      <c r="AJ2756" s="79"/>
      <c r="AK2756" s="79"/>
      <c r="AL2756" s="79"/>
      <c r="AM2756" s="79"/>
      <c r="AN2756" s="79"/>
      <c r="AO2756" s="79"/>
      <c r="AP2756" s="79"/>
      <c r="AQ2756" s="79"/>
    </row>
    <row r="2757" spans="13:43" x14ac:dyDescent="0.25">
      <c r="M2757" s="79"/>
      <c r="N2757" s="79"/>
      <c r="O2757" s="79"/>
      <c r="P2757" s="79"/>
      <c r="Q2757" s="79"/>
      <c r="R2757" s="79"/>
      <c r="S2757" s="79"/>
      <c r="T2757" s="79"/>
      <c r="U2757" s="79"/>
      <c r="V2757" s="79"/>
      <c r="W2757" s="79"/>
      <c r="X2757" s="79"/>
      <c r="Y2757" s="79"/>
      <c r="Z2757" s="79"/>
      <c r="AA2757" s="79"/>
      <c r="AB2757" s="79"/>
      <c r="AC2757" s="79"/>
      <c r="AD2757" s="79"/>
      <c r="AE2757" s="79"/>
      <c r="AF2757" s="79"/>
      <c r="AG2757" s="79"/>
      <c r="AH2757" s="79"/>
      <c r="AI2757" s="79"/>
      <c r="AJ2757" s="79"/>
      <c r="AK2757" s="79"/>
      <c r="AL2757" s="79"/>
      <c r="AM2757" s="79"/>
      <c r="AN2757" s="79"/>
      <c r="AO2757" s="79"/>
      <c r="AP2757" s="79"/>
      <c r="AQ2757" s="79"/>
    </row>
    <row r="2758" spans="13:43" x14ac:dyDescent="0.25">
      <c r="M2758" s="79"/>
      <c r="N2758" s="79"/>
      <c r="O2758" s="79"/>
      <c r="P2758" s="79"/>
      <c r="Q2758" s="79"/>
      <c r="R2758" s="79"/>
      <c r="S2758" s="79"/>
      <c r="T2758" s="79"/>
      <c r="U2758" s="79"/>
      <c r="V2758" s="79"/>
      <c r="W2758" s="79"/>
      <c r="X2758" s="79"/>
      <c r="Y2758" s="79"/>
      <c r="Z2758" s="79"/>
      <c r="AA2758" s="79"/>
      <c r="AB2758" s="79"/>
      <c r="AC2758" s="79"/>
      <c r="AD2758" s="79"/>
      <c r="AE2758" s="79"/>
      <c r="AF2758" s="79"/>
      <c r="AG2758" s="79"/>
      <c r="AH2758" s="79"/>
      <c r="AI2758" s="79"/>
      <c r="AJ2758" s="79"/>
      <c r="AK2758" s="79"/>
      <c r="AL2758" s="79"/>
      <c r="AM2758" s="79"/>
      <c r="AN2758" s="79"/>
      <c r="AO2758" s="79"/>
      <c r="AP2758" s="79"/>
      <c r="AQ2758" s="79"/>
    </row>
    <row r="2759" spans="13:43" x14ac:dyDescent="0.25">
      <c r="M2759" s="79"/>
      <c r="N2759" s="79"/>
      <c r="O2759" s="79"/>
      <c r="P2759" s="79"/>
      <c r="Q2759" s="79"/>
      <c r="R2759" s="79"/>
      <c r="S2759" s="79"/>
      <c r="T2759" s="79"/>
      <c r="U2759" s="79"/>
      <c r="V2759" s="79"/>
      <c r="W2759" s="79"/>
      <c r="X2759" s="79"/>
      <c r="Y2759" s="79"/>
      <c r="Z2759" s="79"/>
      <c r="AA2759" s="79"/>
      <c r="AB2759" s="79"/>
      <c r="AC2759" s="79"/>
      <c r="AD2759" s="79"/>
      <c r="AE2759" s="79"/>
      <c r="AF2759" s="79"/>
      <c r="AG2759" s="79"/>
      <c r="AH2759" s="79"/>
      <c r="AI2759" s="79"/>
      <c r="AJ2759" s="79"/>
      <c r="AK2759" s="79"/>
      <c r="AL2759" s="79"/>
      <c r="AM2759" s="79"/>
      <c r="AN2759" s="79"/>
      <c r="AO2759" s="79"/>
      <c r="AP2759" s="79"/>
      <c r="AQ2759" s="79"/>
    </row>
    <row r="2760" spans="13:43" x14ac:dyDescent="0.25">
      <c r="M2760" s="79"/>
      <c r="N2760" s="79"/>
      <c r="O2760" s="79"/>
      <c r="P2760" s="79"/>
      <c r="Q2760" s="79"/>
      <c r="R2760" s="79"/>
      <c r="S2760" s="79"/>
      <c r="T2760" s="79"/>
      <c r="U2760" s="79"/>
      <c r="V2760" s="79"/>
      <c r="W2760" s="79"/>
      <c r="X2760" s="79"/>
      <c r="Y2760" s="79"/>
      <c r="Z2760" s="79"/>
      <c r="AA2760" s="79"/>
      <c r="AB2760" s="79"/>
      <c r="AC2760" s="79"/>
      <c r="AD2760" s="79"/>
      <c r="AE2760" s="79"/>
      <c r="AF2760" s="79"/>
      <c r="AG2760" s="79"/>
      <c r="AH2760" s="79"/>
      <c r="AI2760" s="79"/>
      <c r="AJ2760" s="79"/>
      <c r="AK2760" s="79"/>
      <c r="AL2760" s="79"/>
      <c r="AM2760" s="79"/>
      <c r="AN2760" s="79"/>
      <c r="AO2760" s="79"/>
      <c r="AP2760" s="79"/>
      <c r="AQ2760" s="79"/>
    </row>
    <row r="2761" spans="13:43" x14ac:dyDescent="0.25">
      <c r="M2761" s="79"/>
      <c r="N2761" s="79"/>
      <c r="O2761" s="79"/>
      <c r="P2761" s="79"/>
      <c r="Q2761" s="79"/>
      <c r="R2761" s="79"/>
      <c r="S2761" s="79"/>
      <c r="T2761" s="79"/>
      <c r="U2761" s="79"/>
      <c r="V2761" s="79"/>
      <c r="W2761" s="79"/>
      <c r="X2761" s="79"/>
      <c r="Y2761" s="79"/>
      <c r="Z2761" s="79"/>
      <c r="AA2761" s="79"/>
      <c r="AB2761" s="79"/>
      <c r="AC2761" s="79"/>
      <c r="AD2761" s="79"/>
      <c r="AE2761" s="79"/>
      <c r="AF2761" s="79"/>
      <c r="AG2761" s="79"/>
      <c r="AH2761" s="79"/>
      <c r="AI2761" s="79"/>
      <c r="AJ2761" s="79"/>
      <c r="AK2761" s="79"/>
      <c r="AL2761" s="79"/>
      <c r="AM2761" s="79"/>
      <c r="AN2761" s="79"/>
      <c r="AO2761" s="79"/>
      <c r="AP2761" s="79"/>
      <c r="AQ2761" s="79"/>
    </row>
    <row r="2762" spans="13:43" x14ac:dyDescent="0.25">
      <c r="M2762" s="79"/>
      <c r="N2762" s="79"/>
      <c r="O2762" s="79"/>
      <c r="P2762" s="79"/>
      <c r="Q2762" s="79"/>
      <c r="R2762" s="79"/>
      <c r="S2762" s="79"/>
      <c r="T2762" s="79"/>
      <c r="U2762" s="79"/>
      <c r="V2762" s="79"/>
      <c r="W2762" s="79"/>
      <c r="X2762" s="79"/>
      <c r="Y2762" s="79"/>
      <c r="Z2762" s="79"/>
      <c r="AA2762" s="79"/>
      <c r="AB2762" s="79"/>
      <c r="AC2762" s="79"/>
      <c r="AD2762" s="79"/>
      <c r="AE2762" s="79"/>
      <c r="AF2762" s="79"/>
      <c r="AG2762" s="79"/>
      <c r="AH2762" s="79"/>
      <c r="AI2762" s="79"/>
      <c r="AJ2762" s="79"/>
      <c r="AK2762" s="79"/>
      <c r="AL2762" s="79"/>
      <c r="AM2762" s="79"/>
      <c r="AN2762" s="79"/>
      <c r="AO2762" s="79"/>
      <c r="AP2762" s="79"/>
      <c r="AQ2762" s="79"/>
    </row>
    <row r="2763" spans="13:43" x14ac:dyDescent="0.25">
      <c r="M2763" s="79"/>
      <c r="N2763" s="79"/>
      <c r="O2763" s="79"/>
      <c r="P2763" s="79"/>
      <c r="Q2763" s="79"/>
      <c r="R2763" s="79"/>
      <c r="S2763" s="79"/>
      <c r="T2763" s="79"/>
      <c r="U2763" s="79"/>
      <c r="V2763" s="79"/>
      <c r="W2763" s="79"/>
      <c r="X2763" s="79"/>
      <c r="Y2763" s="79"/>
      <c r="Z2763" s="79"/>
      <c r="AA2763" s="79"/>
      <c r="AB2763" s="79"/>
      <c r="AC2763" s="79"/>
      <c r="AD2763" s="79"/>
      <c r="AE2763" s="79"/>
      <c r="AF2763" s="79"/>
      <c r="AG2763" s="79"/>
      <c r="AH2763" s="79"/>
      <c r="AI2763" s="79"/>
      <c r="AJ2763" s="79"/>
      <c r="AK2763" s="79"/>
      <c r="AL2763" s="79"/>
      <c r="AM2763" s="79"/>
      <c r="AN2763" s="79"/>
      <c r="AO2763" s="79"/>
      <c r="AP2763" s="79"/>
      <c r="AQ2763" s="79"/>
    </row>
    <row r="2764" spans="13:43" x14ac:dyDescent="0.25">
      <c r="M2764" s="79"/>
      <c r="N2764" s="79"/>
      <c r="O2764" s="79"/>
      <c r="P2764" s="79"/>
      <c r="Q2764" s="79"/>
      <c r="R2764" s="79"/>
      <c r="S2764" s="79"/>
      <c r="T2764" s="79"/>
      <c r="U2764" s="79"/>
      <c r="V2764" s="79"/>
      <c r="W2764" s="79"/>
      <c r="X2764" s="79"/>
      <c r="Y2764" s="79"/>
      <c r="Z2764" s="79"/>
      <c r="AA2764" s="79"/>
      <c r="AB2764" s="79"/>
      <c r="AC2764" s="79"/>
      <c r="AD2764" s="79"/>
      <c r="AE2764" s="79"/>
      <c r="AF2764" s="79"/>
      <c r="AG2764" s="79"/>
      <c r="AH2764" s="79"/>
      <c r="AI2764" s="79"/>
      <c r="AJ2764" s="79"/>
      <c r="AK2764" s="79"/>
      <c r="AL2764" s="79"/>
      <c r="AM2764" s="79"/>
      <c r="AN2764" s="79"/>
      <c r="AO2764" s="79"/>
      <c r="AP2764" s="79"/>
      <c r="AQ2764" s="79"/>
    </row>
    <row r="2765" spans="13:43" x14ac:dyDescent="0.25">
      <c r="M2765" s="79"/>
      <c r="N2765" s="79"/>
      <c r="O2765" s="79"/>
      <c r="P2765" s="79"/>
      <c r="Q2765" s="79"/>
      <c r="R2765" s="79"/>
      <c r="S2765" s="79"/>
      <c r="T2765" s="79"/>
      <c r="U2765" s="79"/>
      <c r="V2765" s="79"/>
      <c r="W2765" s="79"/>
      <c r="X2765" s="79"/>
      <c r="Y2765" s="79"/>
      <c r="Z2765" s="79"/>
      <c r="AA2765" s="79"/>
      <c r="AB2765" s="79"/>
      <c r="AC2765" s="79"/>
      <c r="AD2765" s="79"/>
      <c r="AE2765" s="79"/>
      <c r="AF2765" s="79"/>
      <c r="AG2765" s="79"/>
      <c r="AH2765" s="79"/>
      <c r="AI2765" s="79"/>
      <c r="AJ2765" s="79"/>
      <c r="AK2765" s="79"/>
      <c r="AL2765" s="79"/>
      <c r="AM2765" s="79"/>
      <c r="AN2765" s="79"/>
      <c r="AO2765" s="79"/>
      <c r="AP2765" s="79"/>
      <c r="AQ2765" s="79"/>
    </row>
    <row r="2766" spans="13:43" x14ac:dyDescent="0.25">
      <c r="M2766" s="79"/>
      <c r="N2766" s="79"/>
      <c r="O2766" s="79"/>
      <c r="P2766" s="79"/>
      <c r="Q2766" s="79"/>
      <c r="R2766" s="79"/>
      <c r="S2766" s="79"/>
      <c r="T2766" s="79"/>
      <c r="U2766" s="79"/>
      <c r="V2766" s="79"/>
      <c r="W2766" s="79"/>
      <c r="X2766" s="79"/>
      <c r="Y2766" s="79"/>
      <c r="Z2766" s="79"/>
      <c r="AA2766" s="79"/>
      <c r="AB2766" s="79"/>
      <c r="AC2766" s="79"/>
      <c r="AD2766" s="79"/>
      <c r="AE2766" s="79"/>
      <c r="AF2766" s="79"/>
      <c r="AG2766" s="79"/>
      <c r="AH2766" s="79"/>
      <c r="AI2766" s="79"/>
      <c r="AJ2766" s="79"/>
      <c r="AK2766" s="79"/>
      <c r="AL2766" s="79"/>
      <c r="AM2766" s="79"/>
      <c r="AN2766" s="79"/>
      <c r="AO2766" s="79"/>
      <c r="AP2766" s="79"/>
      <c r="AQ2766" s="79"/>
    </row>
    <row r="2767" spans="13:43" x14ac:dyDescent="0.25">
      <c r="M2767" s="79"/>
      <c r="N2767" s="79"/>
      <c r="O2767" s="79"/>
      <c r="P2767" s="79"/>
      <c r="Q2767" s="79"/>
      <c r="R2767" s="79"/>
      <c r="S2767" s="79"/>
      <c r="T2767" s="79"/>
      <c r="U2767" s="79"/>
      <c r="V2767" s="79"/>
      <c r="W2767" s="79"/>
      <c r="X2767" s="79"/>
      <c r="Y2767" s="79"/>
      <c r="Z2767" s="79"/>
      <c r="AA2767" s="79"/>
      <c r="AB2767" s="79"/>
      <c r="AC2767" s="79"/>
      <c r="AD2767" s="79"/>
      <c r="AE2767" s="79"/>
      <c r="AF2767" s="79"/>
      <c r="AG2767" s="79"/>
      <c r="AH2767" s="79"/>
      <c r="AI2767" s="79"/>
      <c r="AJ2767" s="79"/>
      <c r="AK2767" s="79"/>
      <c r="AL2767" s="79"/>
      <c r="AM2767" s="79"/>
      <c r="AN2767" s="79"/>
      <c r="AO2767" s="79"/>
      <c r="AP2767" s="79"/>
      <c r="AQ2767" s="79"/>
    </row>
    <row r="2768" spans="13:43" x14ac:dyDescent="0.25">
      <c r="M2768" s="79"/>
      <c r="N2768" s="79"/>
      <c r="O2768" s="79"/>
      <c r="P2768" s="79"/>
      <c r="Q2768" s="79"/>
      <c r="R2768" s="79"/>
      <c r="S2768" s="79"/>
      <c r="T2768" s="79"/>
      <c r="U2768" s="79"/>
      <c r="V2768" s="79"/>
      <c r="W2768" s="79"/>
      <c r="X2768" s="79"/>
      <c r="Y2768" s="79"/>
      <c r="Z2768" s="79"/>
      <c r="AA2768" s="79"/>
      <c r="AB2768" s="79"/>
      <c r="AC2768" s="79"/>
      <c r="AD2768" s="79"/>
      <c r="AE2768" s="79"/>
      <c r="AF2768" s="79"/>
      <c r="AG2768" s="79"/>
      <c r="AH2768" s="79"/>
      <c r="AI2768" s="79"/>
      <c r="AJ2768" s="79"/>
      <c r="AK2768" s="79"/>
      <c r="AL2768" s="79"/>
      <c r="AM2768" s="79"/>
      <c r="AN2768" s="79"/>
      <c r="AO2768" s="79"/>
      <c r="AP2768" s="79"/>
      <c r="AQ2768" s="79"/>
    </row>
    <row r="2769" spans="13:43" x14ac:dyDescent="0.25">
      <c r="M2769" s="79"/>
      <c r="N2769" s="79"/>
      <c r="O2769" s="79"/>
      <c r="P2769" s="79"/>
      <c r="Q2769" s="79"/>
      <c r="R2769" s="79"/>
      <c r="S2769" s="79"/>
      <c r="T2769" s="79"/>
      <c r="U2769" s="79"/>
      <c r="V2769" s="79"/>
      <c r="W2769" s="79"/>
      <c r="X2769" s="79"/>
      <c r="Y2769" s="79"/>
      <c r="Z2769" s="79"/>
      <c r="AA2769" s="79"/>
      <c r="AB2769" s="79"/>
      <c r="AC2769" s="79"/>
      <c r="AD2769" s="79"/>
      <c r="AE2769" s="79"/>
      <c r="AF2769" s="79"/>
      <c r="AG2769" s="79"/>
      <c r="AH2769" s="79"/>
      <c r="AI2769" s="79"/>
      <c r="AJ2769" s="79"/>
      <c r="AK2769" s="79"/>
      <c r="AL2769" s="79"/>
      <c r="AM2769" s="79"/>
      <c r="AN2769" s="79"/>
      <c r="AO2769" s="79"/>
      <c r="AP2769" s="79"/>
      <c r="AQ2769" s="79"/>
    </row>
    <row r="2770" spans="13:43" x14ac:dyDescent="0.25"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9"/>
      <c r="Y2770" s="79"/>
      <c r="Z2770" s="79"/>
      <c r="AA2770" s="79"/>
      <c r="AB2770" s="79"/>
      <c r="AC2770" s="79"/>
      <c r="AD2770" s="79"/>
      <c r="AE2770" s="79"/>
      <c r="AF2770" s="79"/>
      <c r="AG2770" s="79"/>
      <c r="AH2770" s="79"/>
      <c r="AI2770" s="79"/>
      <c r="AJ2770" s="79"/>
      <c r="AK2770" s="79"/>
      <c r="AL2770" s="79"/>
      <c r="AM2770" s="79"/>
      <c r="AN2770" s="79"/>
      <c r="AO2770" s="79"/>
      <c r="AP2770" s="79"/>
      <c r="AQ2770" s="79"/>
    </row>
    <row r="2771" spans="13:43" x14ac:dyDescent="0.25">
      <c r="M2771" s="79"/>
      <c r="N2771" s="79"/>
      <c r="O2771" s="79"/>
      <c r="P2771" s="79"/>
      <c r="Q2771" s="79"/>
      <c r="R2771" s="79"/>
      <c r="S2771" s="79"/>
      <c r="T2771" s="79"/>
      <c r="U2771" s="79"/>
      <c r="V2771" s="79"/>
      <c r="W2771" s="79"/>
      <c r="X2771" s="79"/>
      <c r="Y2771" s="79"/>
      <c r="Z2771" s="79"/>
      <c r="AA2771" s="79"/>
      <c r="AB2771" s="79"/>
      <c r="AC2771" s="79"/>
      <c r="AD2771" s="79"/>
      <c r="AE2771" s="79"/>
      <c r="AF2771" s="79"/>
      <c r="AG2771" s="79"/>
      <c r="AH2771" s="79"/>
      <c r="AI2771" s="79"/>
      <c r="AJ2771" s="79"/>
      <c r="AK2771" s="79"/>
      <c r="AL2771" s="79"/>
      <c r="AM2771" s="79"/>
      <c r="AN2771" s="79"/>
      <c r="AO2771" s="79"/>
      <c r="AP2771" s="79"/>
      <c r="AQ2771" s="79"/>
    </row>
    <row r="2772" spans="13:43" x14ac:dyDescent="0.25">
      <c r="M2772" s="79"/>
      <c r="N2772" s="79"/>
      <c r="O2772" s="79"/>
      <c r="P2772" s="79"/>
      <c r="Q2772" s="79"/>
      <c r="R2772" s="79"/>
      <c r="S2772" s="79"/>
      <c r="T2772" s="79"/>
      <c r="U2772" s="79"/>
      <c r="V2772" s="79"/>
      <c r="W2772" s="79"/>
      <c r="X2772" s="79"/>
      <c r="Y2772" s="79"/>
      <c r="Z2772" s="79"/>
      <c r="AA2772" s="79"/>
      <c r="AB2772" s="79"/>
      <c r="AC2772" s="79"/>
      <c r="AD2772" s="79"/>
      <c r="AE2772" s="79"/>
      <c r="AF2772" s="79"/>
      <c r="AG2772" s="79"/>
      <c r="AH2772" s="79"/>
      <c r="AI2772" s="79"/>
      <c r="AJ2772" s="79"/>
      <c r="AK2772" s="79"/>
      <c r="AL2772" s="79"/>
      <c r="AM2772" s="79"/>
      <c r="AN2772" s="79"/>
      <c r="AO2772" s="79"/>
      <c r="AP2772" s="79"/>
      <c r="AQ2772" s="79"/>
    </row>
    <row r="2773" spans="13:43" x14ac:dyDescent="0.25">
      <c r="M2773" s="79"/>
      <c r="N2773" s="79"/>
      <c r="O2773" s="79"/>
      <c r="P2773" s="79"/>
      <c r="Q2773" s="79"/>
      <c r="R2773" s="79"/>
      <c r="S2773" s="79"/>
      <c r="T2773" s="79"/>
      <c r="U2773" s="79"/>
      <c r="V2773" s="79"/>
      <c r="W2773" s="79"/>
      <c r="X2773" s="79"/>
      <c r="Y2773" s="79"/>
      <c r="Z2773" s="79"/>
      <c r="AA2773" s="79"/>
      <c r="AB2773" s="79"/>
      <c r="AC2773" s="79"/>
      <c r="AD2773" s="79"/>
      <c r="AE2773" s="79"/>
      <c r="AF2773" s="79"/>
      <c r="AG2773" s="79"/>
      <c r="AH2773" s="79"/>
      <c r="AI2773" s="79"/>
      <c r="AJ2773" s="79"/>
      <c r="AK2773" s="79"/>
      <c r="AL2773" s="79"/>
      <c r="AM2773" s="79"/>
      <c r="AN2773" s="79"/>
      <c r="AO2773" s="79"/>
      <c r="AP2773" s="79"/>
      <c r="AQ2773" s="79"/>
    </row>
    <row r="2774" spans="13:43" x14ac:dyDescent="0.25">
      <c r="M2774" s="79"/>
      <c r="N2774" s="79"/>
      <c r="O2774" s="79"/>
      <c r="P2774" s="79"/>
      <c r="Q2774" s="79"/>
      <c r="R2774" s="79"/>
      <c r="S2774" s="79"/>
      <c r="T2774" s="79"/>
      <c r="U2774" s="79"/>
      <c r="V2774" s="79"/>
      <c r="W2774" s="79"/>
      <c r="X2774" s="79"/>
      <c r="Y2774" s="79"/>
      <c r="Z2774" s="79"/>
      <c r="AA2774" s="79"/>
      <c r="AB2774" s="79"/>
      <c r="AC2774" s="79"/>
      <c r="AD2774" s="79"/>
      <c r="AE2774" s="79"/>
      <c r="AF2774" s="79"/>
      <c r="AG2774" s="79"/>
      <c r="AH2774" s="79"/>
      <c r="AI2774" s="79"/>
      <c r="AJ2774" s="79"/>
      <c r="AK2774" s="79"/>
      <c r="AL2774" s="79"/>
      <c r="AM2774" s="79"/>
      <c r="AN2774" s="79"/>
      <c r="AO2774" s="79"/>
      <c r="AP2774" s="79"/>
      <c r="AQ2774" s="79"/>
    </row>
    <row r="2775" spans="13:43" x14ac:dyDescent="0.25">
      <c r="M2775" s="79"/>
      <c r="N2775" s="79"/>
      <c r="O2775" s="79"/>
      <c r="P2775" s="79"/>
      <c r="Q2775" s="79"/>
      <c r="R2775" s="79"/>
      <c r="S2775" s="79"/>
      <c r="T2775" s="79"/>
      <c r="U2775" s="79"/>
      <c r="V2775" s="79"/>
      <c r="W2775" s="79"/>
      <c r="X2775" s="79"/>
      <c r="Y2775" s="79"/>
      <c r="Z2775" s="79"/>
      <c r="AA2775" s="79"/>
      <c r="AB2775" s="79"/>
      <c r="AC2775" s="79"/>
      <c r="AD2775" s="79"/>
      <c r="AE2775" s="79"/>
      <c r="AF2775" s="79"/>
      <c r="AG2775" s="79"/>
      <c r="AH2775" s="79"/>
      <c r="AI2775" s="79"/>
      <c r="AJ2775" s="79"/>
      <c r="AK2775" s="79"/>
      <c r="AL2775" s="79"/>
      <c r="AM2775" s="79"/>
      <c r="AN2775" s="79"/>
      <c r="AO2775" s="79"/>
      <c r="AP2775" s="79"/>
      <c r="AQ2775" s="79"/>
    </row>
    <row r="2776" spans="13:43" x14ac:dyDescent="0.25">
      <c r="M2776" s="79"/>
      <c r="N2776" s="79"/>
      <c r="O2776" s="79"/>
      <c r="P2776" s="79"/>
      <c r="Q2776" s="79"/>
      <c r="R2776" s="79"/>
      <c r="S2776" s="79"/>
      <c r="T2776" s="79"/>
      <c r="U2776" s="79"/>
      <c r="V2776" s="79"/>
      <c r="W2776" s="79"/>
      <c r="X2776" s="79"/>
      <c r="Y2776" s="79"/>
      <c r="Z2776" s="79"/>
      <c r="AA2776" s="79"/>
      <c r="AB2776" s="79"/>
      <c r="AC2776" s="79"/>
      <c r="AD2776" s="79"/>
      <c r="AE2776" s="79"/>
      <c r="AF2776" s="79"/>
      <c r="AG2776" s="79"/>
      <c r="AH2776" s="79"/>
      <c r="AI2776" s="79"/>
      <c r="AJ2776" s="79"/>
      <c r="AK2776" s="79"/>
      <c r="AL2776" s="79"/>
      <c r="AM2776" s="79"/>
      <c r="AN2776" s="79"/>
      <c r="AO2776" s="79"/>
      <c r="AP2776" s="79"/>
      <c r="AQ2776" s="79"/>
    </row>
    <row r="2777" spans="13:43" x14ac:dyDescent="0.25">
      <c r="M2777" s="79"/>
      <c r="N2777" s="79"/>
      <c r="O2777" s="79"/>
      <c r="P2777" s="79"/>
      <c r="Q2777" s="79"/>
      <c r="R2777" s="79"/>
      <c r="S2777" s="79"/>
      <c r="T2777" s="79"/>
      <c r="U2777" s="79"/>
      <c r="V2777" s="79"/>
      <c r="W2777" s="79"/>
      <c r="X2777" s="79"/>
      <c r="Y2777" s="79"/>
      <c r="Z2777" s="79"/>
      <c r="AA2777" s="79"/>
      <c r="AB2777" s="79"/>
      <c r="AC2777" s="79"/>
      <c r="AD2777" s="79"/>
      <c r="AE2777" s="79"/>
      <c r="AF2777" s="79"/>
      <c r="AG2777" s="79"/>
      <c r="AH2777" s="79"/>
      <c r="AI2777" s="79"/>
      <c r="AJ2777" s="79"/>
      <c r="AK2777" s="79"/>
      <c r="AL2777" s="79"/>
      <c r="AM2777" s="79"/>
      <c r="AN2777" s="79"/>
      <c r="AO2777" s="79"/>
      <c r="AP2777" s="79"/>
      <c r="AQ2777" s="79"/>
    </row>
    <row r="2778" spans="13:43" x14ac:dyDescent="0.25">
      <c r="M2778" s="79"/>
      <c r="N2778" s="79"/>
      <c r="O2778" s="79"/>
      <c r="P2778" s="79"/>
      <c r="Q2778" s="79"/>
      <c r="R2778" s="79"/>
      <c r="S2778" s="79"/>
      <c r="T2778" s="79"/>
      <c r="U2778" s="79"/>
      <c r="V2778" s="79"/>
      <c r="W2778" s="79"/>
      <c r="X2778" s="79"/>
      <c r="Y2778" s="79"/>
      <c r="Z2778" s="79"/>
      <c r="AA2778" s="79"/>
      <c r="AB2778" s="79"/>
      <c r="AC2778" s="79"/>
      <c r="AD2778" s="79"/>
      <c r="AE2778" s="79"/>
      <c r="AF2778" s="79"/>
      <c r="AG2778" s="79"/>
      <c r="AH2778" s="79"/>
      <c r="AI2778" s="79"/>
      <c r="AJ2778" s="79"/>
      <c r="AK2778" s="79"/>
      <c r="AL2778" s="79"/>
      <c r="AM2778" s="79"/>
      <c r="AN2778" s="79"/>
      <c r="AO2778" s="79"/>
      <c r="AP2778" s="79"/>
      <c r="AQ2778" s="79"/>
    </row>
    <row r="2779" spans="13:43" x14ac:dyDescent="0.25">
      <c r="M2779" s="79"/>
      <c r="N2779" s="79"/>
      <c r="O2779" s="79"/>
      <c r="P2779" s="79"/>
      <c r="Q2779" s="79"/>
      <c r="R2779" s="79"/>
      <c r="S2779" s="79"/>
      <c r="T2779" s="79"/>
      <c r="U2779" s="79"/>
      <c r="V2779" s="79"/>
      <c r="W2779" s="79"/>
      <c r="X2779" s="79"/>
      <c r="Y2779" s="79"/>
      <c r="Z2779" s="79"/>
      <c r="AA2779" s="79"/>
      <c r="AB2779" s="79"/>
      <c r="AC2779" s="79"/>
      <c r="AD2779" s="79"/>
      <c r="AE2779" s="79"/>
      <c r="AF2779" s="79"/>
      <c r="AG2779" s="79"/>
      <c r="AH2779" s="79"/>
      <c r="AI2779" s="79"/>
      <c r="AJ2779" s="79"/>
      <c r="AK2779" s="79"/>
      <c r="AL2779" s="79"/>
      <c r="AM2779" s="79"/>
      <c r="AN2779" s="79"/>
      <c r="AO2779" s="79"/>
      <c r="AP2779" s="79"/>
      <c r="AQ2779" s="79"/>
    </row>
    <row r="2780" spans="13:43" x14ac:dyDescent="0.25">
      <c r="M2780" s="79"/>
      <c r="N2780" s="79"/>
      <c r="O2780" s="79"/>
      <c r="P2780" s="79"/>
      <c r="Q2780" s="79"/>
      <c r="R2780" s="79"/>
      <c r="S2780" s="79"/>
      <c r="T2780" s="79"/>
      <c r="U2780" s="79"/>
      <c r="V2780" s="79"/>
      <c r="W2780" s="79"/>
      <c r="X2780" s="79"/>
      <c r="Y2780" s="79"/>
      <c r="Z2780" s="79"/>
      <c r="AA2780" s="79"/>
      <c r="AB2780" s="79"/>
      <c r="AC2780" s="79"/>
      <c r="AD2780" s="79"/>
      <c r="AE2780" s="79"/>
      <c r="AF2780" s="79"/>
      <c r="AG2780" s="79"/>
      <c r="AH2780" s="79"/>
      <c r="AI2780" s="79"/>
      <c r="AJ2780" s="79"/>
      <c r="AK2780" s="79"/>
      <c r="AL2780" s="79"/>
      <c r="AM2780" s="79"/>
      <c r="AN2780" s="79"/>
      <c r="AO2780" s="79"/>
      <c r="AP2780" s="79"/>
      <c r="AQ2780" s="79"/>
    </row>
    <row r="2781" spans="13:43" x14ac:dyDescent="0.25">
      <c r="M2781" s="79"/>
      <c r="N2781" s="79"/>
      <c r="O2781" s="79"/>
      <c r="P2781" s="79"/>
      <c r="Q2781" s="79"/>
      <c r="R2781" s="79"/>
      <c r="S2781" s="79"/>
      <c r="T2781" s="79"/>
      <c r="U2781" s="79"/>
      <c r="V2781" s="79"/>
      <c r="W2781" s="79"/>
      <c r="X2781" s="79"/>
      <c r="Y2781" s="79"/>
      <c r="Z2781" s="79"/>
      <c r="AA2781" s="79"/>
      <c r="AB2781" s="79"/>
      <c r="AC2781" s="79"/>
      <c r="AD2781" s="79"/>
      <c r="AE2781" s="79"/>
      <c r="AF2781" s="79"/>
      <c r="AG2781" s="79"/>
      <c r="AH2781" s="79"/>
      <c r="AI2781" s="79"/>
      <c r="AJ2781" s="79"/>
      <c r="AK2781" s="79"/>
      <c r="AL2781" s="79"/>
      <c r="AM2781" s="79"/>
      <c r="AN2781" s="79"/>
      <c r="AO2781" s="79"/>
      <c r="AP2781" s="79"/>
      <c r="AQ2781" s="79"/>
    </row>
    <row r="2782" spans="13:43" x14ac:dyDescent="0.25">
      <c r="M2782" s="79"/>
      <c r="N2782" s="79"/>
      <c r="O2782" s="79"/>
      <c r="P2782" s="79"/>
      <c r="Q2782" s="79"/>
      <c r="R2782" s="79"/>
      <c r="S2782" s="79"/>
      <c r="T2782" s="79"/>
      <c r="U2782" s="79"/>
      <c r="V2782" s="79"/>
      <c r="W2782" s="79"/>
      <c r="X2782" s="79"/>
      <c r="Y2782" s="79"/>
      <c r="Z2782" s="79"/>
      <c r="AA2782" s="79"/>
      <c r="AB2782" s="79"/>
      <c r="AC2782" s="79"/>
      <c r="AD2782" s="79"/>
      <c r="AE2782" s="79"/>
      <c r="AF2782" s="79"/>
      <c r="AG2782" s="79"/>
      <c r="AH2782" s="79"/>
      <c r="AI2782" s="79"/>
      <c r="AJ2782" s="79"/>
      <c r="AK2782" s="79"/>
      <c r="AL2782" s="79"/>
      <c r="AM2782" s="79"/>
      <c r="AN2782" s="79"/>
      <c r="AO2782" s="79"/>
      <c r="AP2782" s="79"/>
      <c r="AQ2782" s="79"/>
    </row>
    <row r="2783" spans="13:43" x14ac:dyDescent="0.25">
      <c r="M2783" s="79"/>
      <c r="N2783" s="79"/>
      <c r="O2783" s="79"/>
      <c r="P2783" s="79"/>
      <c r="Q2783" s="79"/>
      <c r="R2783" s="79"/>
      <c r="S2783" s="79"/>
      <c r="T2783" s="79"/>
      <c r="U2783" s="79"/>
      <c r="V2783" s="79"/>
      <c r="W2783" s="79"/>
      <c r="X2783" s="79"/>
      <c r="Y2783" s="79"/>
      <c r="Z2783" s="79"/>
      <c r="AA2783" s="79"/>
      <c r="AB2783" s="79"/>
      <c r="AC2783" s="79"/>
      <c r="AD2783" s="79"/>
      <c r="AE2783" s="79"/>
      <c r="AF2783" s="79"/>
      <c r="AG2783" s="79"/>
      <c r="AH2783" s="79"/>
      <c r="AI2783" s="79"/>
      <c r="AJ2783" s="79"/>
      <c r="AK2783" s="79"/>
      <c r="AL2783" s="79"/>
      <c r="AM2783" s="79"/>
      <c r="AN2783" s="79"/>
      <c r="AO2783" s="79"/>
      <c r="AP2783" s="79"/>
      <c r="AQ2783" s="79"/>
    </row>
    <row r="2784" spans="13:43" x14ac:dyDescent="0.25">
      <c r="M2784" s="79"/>
      <c r="N2784" s="79"/>
      <c r="O2784" s="79"/>
      <c r="P2784" s="79"/>
      <c r="Q2784" s="79"/>
      <c r="R2784" s="79"/>
      <c r="S2784" s="79"/>
      <c r="T2784" s="79"/>
      <c r="U2784" s="79"/>
      <c r="V2784" s="79"/>
      <c r="W2784" s="79"/>
      <c r="X2784" s="79"/>
      <c r="Y2784" s="79"/>
      <c r="Z2784" s="79"/>
      <c r="AA2784" s="79"/>
      <c r="AB2784" s="79"/>
      <c r="AC2784" s="79"/>
      <c r="AD2784" s="79"/>
      <c r="AE2784" s="79"/>
      <c r="AF2784" s="79"/>
      <c r="AG2784" s="79"/>
      <c r="AH2784" s="79"/>
      <c r="AI2784" s="79"/>
      <c r="AJ2784" s="79"/>
      <c r="AK2784" s="79"/>
      <c r="AL2784" s="79"/>
      <c r="AM2784" s="79"/>
      <c r="AN2784" s="79"/>
      <c r="AO2784" s="79"/>
      <c r="AP2784" s="79"/>
      <c r="AQ2784" s="79"/>
    </row>
    <row r="2785" spans="13:43" x14ac:dyDescent="0.25">
      <c r="M2785" s="79"/>
      <c r="N2785" s="79"/>
      <c r="O2785" s="79"/>
      <c r="P2785" s="79"/>
      <c r="Q2785" s="79"/>
      <c r="R2785" s="79"/>
      <c r="S2785" s="79"/>
      <c r="T2785" s="79"/>
      <c r="U2785" s="79"/>
      <c r="V2785" s="79"/>
      <c r="W2785" s="79"/>
      <c r="X2785" s="79"/>
      <c r="Y2785" s="79"/>
      <c r="Z2785" s="79"/>
      <c r="AA2785" s="79"/>
      <c r="AB2785" s="79"/>
      <c r="AC2785" s="79"/>
      <c r="AD2785" s="79"/>
      <c r="AE2785" s="79"/>
      <c r="AF2785" s="79"/>
      <c r="AG2785" s="79"/>
      <c r="AH2785" s="79"/>
      <c r="AI2785" s="79"/>
      <c r="AJ2785" s="79"/>
      <c r="AK2785" s="79"/>
      <c r="AL2785" s="79"/>
      <c r="AM2785" s="79"/>
      <c r="AN2785" s="79"/>
      <c r="AO2785" s="79"/>
      <c r="AP2785" s="79"/>
      <c r="AQ2785" s="79"/>
    </row>
    <row r="2786" spans="13:43" x14ac:dyDescent="0.25">
      <c r="M2786" s="79"/>
      <c r="N2786" s="79"/>
      <c r="O2786" s="79"/>
      <c r="P2786" s="79"/>
      <c r="Q2786" s="79"/>
      <c r="R2786" s="79"/>
      <c r="S2786" s="79"/>
      <c r="T2786" s="79"/>
      <c r="U2786" s="79"/>
      <c r="V2786" s="79"/>
      <c r="W2786" s="79"/>
      <c r="X2786" s="79"/>
      <c r="Y2786" s="79"/>
      <c r="Z2786" s="79"/>
      <c r="AA2786" s="79"/>
      <c r="AB2786" s="79"/>
      <c r="AC2786" s="79"/>
      <c r="AD2786" s="79"/>
      <c r="AE2786" s="79"/>
      <c r="AF2786" s="79"/>
      <c r="AG2786" s="79"/>
      <c r="AH2786" s="79"/>
      <c r="AI2786" s="79"/>
      <c r="AJ2786" s="79"/>
      <c r="AK2786" s="79"/>
      <c r="AL2786" s="79"/>
      <c r="AM2786" s="79"/>
      <c r="AN2786" s="79"/>
      <c r="AO2786" s="79"/>
      <c r="AP2786" s="79"/>
      <c r="AQ2786" s="79"/>
    </row>
    <row r="2787" spans="13:43" x14ac:dyDescent="0.25">
      <c r="M2787" s="79"/>
      <c r="N2787" s="79"/>
      <c r="O2787" s="79"/>
      <c r="P2787" s="79"/>
      <c r="Q2787" s="79"/>
      <c r="R2787" s="79"/>
      <c r="S2787" s="79"/>
      <c r="T2787" s="79"/>
      <c r="U2787" s="79"/>
      <c r="V2787" s="79"/>
      <c r="W2787" s="79"/>
      <c r="X2787" s="79"/>
      <c r="Y2787" s="79"/>
      <c r="Z2787" s="79"/>
      <c r="AA2787" s="79"/>
      <c r="AB2787" s="79"/>
      <c r="AC2787" s="79"/>
      <c r="AD2787" s="79"/>
      <c r="AE2787" s="79"/>
      <c r="AF2787" s="79"/>
      <c r="AG2787" s="79"/>
      <c r="AH2787" s="79"/>
      <c r="AI2787" s="79"/>
      <c r="AJ2787" s="79"/>
      <c r="AK2787" s="79"/>
      <c r="AL2787" s="79"/>
      <c r="AM2787" s="79"/>
      <c r="AN2787" s="79"/>
      <c r="AO2787" s="79"/>
      <c r="AP2787" s="79"/>
      <c r="AQ2787" s="79"/>
    </row>
    <row r="2788" spans="13:43" x14ac:dyDescent="0.25">
      <c r="M2788" s="79"/>
      <c r="N2788" s="79"/>
      <c r="O2788" s="79"/>
      <c r="P2788" s="79"/>
      <c r="Q2788" s="79"/>
      <c r="R2788" s="79"/>
      <c r="S2788" s="79"/>
      <c r="T2788" s="79"/>
      <c r="U2788" s="79"/>
      <c r="V2788" s="79"/>
      <c r="W2788" s="79"/>
      <c r="X2788" s="79"/>
      <c r="Y2788" s="79"/>
      <c r="Z2788" s="79"/>
      <c r="AA2788" s="79"/>
      <c r="AB2788" s="79"/>
      <c r="AC2788" s="79"/>
      <c r="AD2788" s="79"/>
      <c r="AE2788" s="79"/>
      <c r="AF2788" s="79"/>
      <c r="AG2788" s="79"/>
      <c r="AH2788" s="79"/>
      <c r="AI2788" s="79"/>
      <c r="AJ2788" s="79"/>
      <c r="AK2788" s="79"/>
      <c r="AL2788" s="79"/>
      <c r="AM2788" s="79"/>
      <c r="AN2788" s="79"/>
      <c r="AO2788" s="79"/>
      <c r="AP2788" s="79"/>
      <c r="AQ2788" s="79"/>
    </row>
    <row r="2789" spans="13:43" x14ac:dyDescent="0.25">
      <c r="M2789" s="79"/>
      <c r="N2789" s="79"/>
      <c r="O2789" s="79"/>
      <c r="P2789" s="79"/>
      <c r="Q2789" s="79"/>
      <c r="R2789" s="79"/>
      <c r="S2789" s="79"/>
      <c r="T2789" s="79"/>
      <c r="U2789" s="79"/>
      <c r="V2789" s="79"/>
      <c r="W2789" s="79"/>
      <c r="X2789" s="79"/>
      <c r="Y2789" s="79"/>
      <c r="Z2789" s="79"/>
      <c r="AA2789" s="79"/>
      <c r="AB2789" s="79"/>
      <c r="AC2789" s="79"/>
      <c r="AD2789" s="79"/>
      <c r="AE2789" s="79"/>
      <c r="AF2789" s="79"/>
      <c r="AG2789" s="79"/>
      <c r="AH2789" s="79"/>
      <c r="AI2789" s="79"/>
      <c r="AJ2789" s="79"/>
      <c r="AK2789" s="79"/>
      <c r="AL2789" s="79"/>
      <c r="AM2789" s="79"/>
      <c r="AN2789" s="79"/>
      <c r="AO2789" s="79"/>
      <c r="AP2789" s="79"/>
      <c r="AQ2789" s="79"/>
    </row>
    <row r="2790" spans="13:43" x14ac:dyDescent="0.25">
      <c r="M2790" s="79"/>
      <c r="N2790" s="79"/>
      <c r="O2790" s="79"/>
      <c r="P2790" s="79"/>
      <c r="Q2790" s="79"/>
      <c r="R2790" s="79"/>
      <c r="S2790" s="79"/>
      <c r="T2790" s="79"/>
      <c r="U2790" s="79"/>
      <c r="V2790" s="79"/>
      <c r="W2790" s="79"/>
      <c r="X2790" s="79"/>
      <c r="Y2790" s="79"/>
      <c r="Z2790" s="79"/>
      <c r="AA2790" s="79"/>
      <c r="AB2790" s="79"/>
      <c r="AC2790" s="79"/>
      <c r="AD2790" s="79"/>
      <c r="AE2790" s="79"/>
      <c r="AF2790" s="79"/>
      <c r="AG2790" s="79"/>
      <c r="AH2790" s="79"/>
      <c r="AI2790" s="79"/>
      <c r="AJ2790" s="79"/>
      <c r="AK2790" s="79"/>
      <c r="AL2790" s="79"/>
      <c r="AM2790" s="79"/>
      <c r="AN2790" s="79"/>
      <c r="AO2790" s="79"/>
      <c r="AP2790" s="79"/>
      <c r="AQ2790" s="79"/>
    </row>
    <row r="2791" spans="13:43" x14ac:dyDescent="0.25">
      <c r="M2791" s="79"/>
      <c r="N2791" s="79"/>
      <c r="O2791" s="79"/>
      <c r="P2791" s="79"/>
      <c r="Q2791" s="79"/>
      <c r="R2791" s="79"/>
      <c r="S2791" s="79"/>
      <c r="T2791" s="79"/>
      <c r="U2791" s="79"/>
      <c r="V2791" s="79"/>
      <c r="W2791" s="79"/>
      <c r="X2791" s="79"/>
      <c r="Y2791" s="79"/>
      <c r="Z2791" s="79"/>
      <c r="AA2791" s="79"/>
      <c r="AB2791" s="79"/>
      <c r="AC2791" s="79"/>
      <c r="AD2791" s="79"/>
      <c r="AE2791" s="79"/>
      <c r="AF2791" s="79"/>
      <c r="AG2791" s="79"/>
      <c r="AH2791" s="79"/>
      <c r="AI2791" s="79"/>
      <c r="AJ2791" s="79"/>
      <c r="AK2791" s="79"/>
      <c r="AL2791" s="79"/>
      <c r="AM2791" s="79"/>
      <c r="AN2791" s="79"/>
      <c r="AO2791" s="79"/>
      <c r="AP2791" s="79"/>
      <c r="AQ2791" s="79"/>
    </row>
    <row r="2792" spans="13:43" x14ac:dyDescent="0.25">
      <c r="M2792" s="79"/>
      <c r="N2792" s="79"/>
      <c r="O2792" s="79"/>
      <c r="P2792" s="79"/>
      <c r="Q2792" s="79"/>
      <c r="R2792" s="79"/>
      <c r="S2792" s="79"/>
      <c r="T2792" s="79"/>
      <c r="U2792" s="79"/>
      <c r="V2792" s="79"/>
      <c r="W2792" s="79"/>
      <c r="X2792" s="79"/>
      <c r="Y2792" s="79"/>
      <c r="Z2792" s="79"/>
      <c r="AA2792" s="79"/>
      <c r="AB2792" s="79"/>
      <c r="AC2792" s="79"/>
      <c r="AD2792" s="79"/>
      <c r="AE2792" s="79"/>
      <c r="AF2792" s="79"/>
      <c r="AG2792" s="79"/>
      <c r="AH2792" s="79"/>
      <c r="AI2792" s="79"/>
      <c r="AJ2792" s="79"/>
      <c r="AK2792" s="79"/>
      <c r="AL2792" s="79"/>
      <c r="AM2792" s="79"/>
      <c r="AN2792" s="79"/>
      <c r="AO2792" s="79"/>
      <c r="AP2792" s="79"/>
      <c r="AQ2792" s="79"/>
    </row>
    <row r="2793" spans="13:43" x14ac:dyDescent="0.25">
      <c r="M2793" s="79"/>
      <c r="N2793" s="79"/>
      <c r="O2793" s="79"/>
      <c r="P2793" s="79"/>
      <c r="Q2793" s="79"/>
      <c r="R2793" s="79"/>
      <c r="S2793" s="79"/>
      <c r="T2793" s="79"/>
      <c r="U2793" s="79"/>
      <c r="V2793" s="79"/>
      <c r="W2793" s="79"/>
      <c r="X2793" s="79"/>
      <c r="Y2793" s="79"/>
      <c r="Z2793" s="79"/>
      <c r="AA2793" s="79"/>
      <c r="AB2793" s="79"/>
      <c r="AC2793" s="79"/>
      <c r="AD2793" s="79"/>
      <c r="AE2793" s="79"/>
      <c r="AF2793" s="79"/>
      <c r="AG2793" s="79"/>
      <c r="AH2793" s="79"/>
      <c r="AI2793" s="79"/>
      <c r="AJ2793" s="79"/>
      <c r="AK2793" s="79"/>
      <c r="AL2793" s="79"/>
      <c r="AM2793" s="79"/>
      <c r="AN2793" s="79"/>
      <c r="AO2793" s="79"/>
      <c r="AP2793" s="79"/>
      <c r="AQ2793" s="79"/>
    </row>
    <row r="2794" spans="13:43" x14ac:dyDescent="0.25">
      <c r="M2794" s="79"/>
      <c r="N2794" s="79"/>
      <c r="O2794" s="79"/>
      <c r="P2794" s="79"/>
      <c r="Q2794" s="79"/>
      <c r="R2794" s="79"/>
      <c r="S2794" s="79"/>
      <c r="T2794" s="79"/>
      <c r="U2794" s="79"/>
      <c r="V2794" s="79"/>
      <c r="W2794" s="79"/>
      <c r="X2794" s="79"/>
      <c r="Y2794" s="79"/>
      <c r="Z2794" s="79"/>
      <c r="AA2794" s="79"/>
      <c r="AB2794" s="79"/>
      <c r="AC2794" s="79"/>
      <c r="AD2794" s="79"/>
      <c r="AE2794" s="79"/>
      <c r="AF2794" s="79"/>
      <c r="AG2794" s="79"/>
      <c r="AH2794" s="79"/>
      <c r="AI2794" s="79"/>
      <c r="AJ2794" s="79"/>
      <c r="AK2794" s="79"/>
      <c r="AL2794" s="79"/>
      <c r="AM2794" s="79"/>
      <c r="AN2794" s="79"/>
      <c r="AO2794" s="79"/>
      <c r="AP2794" s="79"/>
      <c r="AQ2794" s="79"/>
    </row>
    <row r="2795" spans="13:43" x14ac:dyDescent="0.25">
      <c r="M2795" s="79"/>
      <c r="N2795" s="79"/>
      <c r="O2795" s="79"/>
      <c r="P2795" s="79"/>
      <c r="Q2795" s="79"/>
      <c r="R2795" s="79"/>
      <c r="S2795" s="79"/>
      <c r="T2795" s="79"/>
      <c r="U2795" s="79"/>
      <c r="V2795" s="79"/>
      <c r="W2795" s="79"/>
      <c r="X2795" s="79"/>
      <c r="Y2795" s="79"/>
      <c r="Z2795" s="79"/>
      <c r="AA2795" s="79"/>
      <c r="AB2795" s="79"/>
      <c r="AC2795" s="79"/>
      <c r="AD2795" s="79"/>
      <c r="AE2795" s="79"/>
      <c r="AF2795" s="79"/>
      <c r="AG2795" s="79"/>
      <c r="AH2795" s="79"/>
      <c r="AI2795" s="79"/>
      <c r="AJ2795" s="79"/>
      <c r="AK2795" s="79"/>
      <c r="AL2795" s="79"/>
      <c r="AM2795" s="79"/>
      <c r="AN2795" s="79"/>
      <c r="AO2795" s="79"/>
      <c r="AP2795" s="79"/>
      <c r="AQ2795" s="79"/>
    </row>
    <row r="2796" spans="13:43" x14ac:dyDescent="0.25">
      <c r="M2796" s="79"/>
      <c r="N2796" s="79"/>
      <c r="O2796" s="79"/>
      <c r="P2796" s="79"/>
      <c r="Q2796" s="79"/>
      <c r="R2796" s="79"/>
      <c r="S2796" s="79"/>
      <c r="T2796" s="79"/>
      <c r="U2796" s="79"/>
      <c r="V2796" s="79"/>
      <c r="W2796" s="79"/>
      <c r="X2796" s="79"/>
      <c r="Y2796" s="79"/>
      <c r="Z2796" s="79"/>
      <c r="AA2796" s="79"/>
      <c r="AB2796" s="79"/>
      <c r="AC2796" s="79"/>
      <c r="AD2796" s="79"/>
      <c r="AE2796" s="79"/>
      <c r="AF2796" s="79"/>
      <c r="AG2796" s="79"/>
      <c r="AH2796" s="79"/>
      <c r="AI2796" s="79"/>
      <c r="AJ2796" s="79"/>
      <c r="AK2796" s="79"/>
      <c r="AL2796" s="79"/>
      <c r="AM2796" s="79"/>
      <c r="AN2796" s="79"/>
      <c r="AO2796" s="79"/>
      <c r="AP2796" s="79"/>
      <c r="AQ2796" s="79"/>
    </row>
    <row r="2797" spans="13:43" x14ac:dyDescent="0.25">
      <c r="M2797" s="79"/>
      <c r="N2797" s="79"/>
      <c r="O2797" s="79"/>
      <c r="P2797" s="79"/>
      <c r="Q2797" s="79"/>
      <c r="R2797" s="79"/>
      <c r="S2797" s="79"/>
      <c r="T2797" s="79"/>
      <c r="U2797" s="79"/>
      <c r="V2797" s="79"/>
      <c r="W2797" s="79"/>
      <c r="X2797" s="79"/>
      <c r="Y2797" s="79"/>
      <c r="Z2797" s="79"/>
      <c r="AA2797" s="79"/>
      <c r="AB2797" s="79"/>
      <c r="AC2797" s="79"/>
      <c r="AD2797" s="79"/>
      <c r="AE2797" s="79"/>
      <c r="AF2797" s="79"/>
      <c r="AG2797" s="79"/>
      <c r="AH2797" s="79"/>
      <c r="AI2797" s="79"/>
      <c r="AJ2797" s="79"/>
      <c r="AK2797" s="79"/>
      <c r="AL2797" s="79"/>
      <c r="AM2797" s="79"/>
      <c r="AN2797" s="79"/>
      <c r="AO2797" s="79"/>
      <c r="AP2797" s="79"/>
      <c r="AQ2797" s="79"/>
    </row>
    <row r="2798" spans="13:43" x14ac:dyDescent="0.25">
      <c r="M2798" s="79"/>
      <c r="N2798" s="79"/>
      <c r="O2798" s="79"/>
      <c r="P2798" s="79"/>
      <c r="Q2798" s="79"/>
      <c r="R2798" s="79"/>
      <c r="S2798" s="79"/>
      <c r="T2798" s="79"/>
      <c r="U2798" s="79"/>
      <c r="V2798" s="79"/>
      <c r="W2798" s="79"/>
      <c r="X2798" s="79"/>
      <c r="Y2798" s="79"/>
      <c r="Z2798" s="79"/>
      <c r="AA2798" s="79"/>
      <c r="AB2798" s="79"/>
      <c r="AC2798" s="79"/>
      <c r="AD2798" s="79"/>
      <c r="AE2798" s="79"/>
      <c r="AF2798" s="79"/>
      <c r="AG2798" s="79"/>
      <c r="AH2798" s="79"/>
      <c r="AI2798" s="79"/>
      <c r="AJ2798" s="79"/>
      <c r="AK2798" s="79"/>
      <c r="AL2798" s="79"/>
      <c r="AM2798" s="79"/>
      <c r="AN2798" s="79"/>
      <c r="AO2798" s="79"/>
      <c r="AP2798" s="79"/>
      <c r="AQ2798" s="79"/>
    </row>
    <row r="2799" spans="13:43" x14ac:dyDescent="0.25">
      <c r="M2799" s="79"/>
      <c r="N2799" s="79"/>
      <c r="O2799" s="79"/>
      <c r="P2799" s="79"/>
      <c r="Q2799" s="79"/>
      <c r="R2799" s="79"/>
      <c r="S2799" s="79"/>
      <c r="T2799" s="79"/>
      <c r="U2799" s="79"/>
      <c r="V2799" s="79"/>
      <c r="W2799" s="79"/>
      <c r="X2799" s="79"/>
      <c r="Y2799" s="79"/>
      <c r="Z2799" s="79"/>
      <c r="AA2799" s="79"/>
      <c r="AB2799" s="79"/>
      <c r="AC2799" s="79"/>
      <c r="AD2799" s="79"/>
      <c r="AE2799" s="79"/>
      <c r="AF2799" s="79"/>
      <c r="AG2799" s="79"/>
      <c r="AH2799" s="79"/>
      <c r="AI2799" s="79"/>
      <c r="AJ2799" s="79"/>
      <c r="AK2799" s="79"/>
      <c r="AL2799" s="79"/>
      <c r="AM2799" s="79"/>
      <c r="AN2799" s="79"/>
      <c r="AO2799" s="79"/>
      <c r="AP2799" s="79"/>
      <c r="AQ2799" s="79"/>
    </row>
    <row r="2800" spans="13:43" x14ac:dyDescent="0.25">
      <c r="M2800" s="79"/>
      <c r="N2800" s="79"/>
      <c r="O2800" s="79"/>
      <c r="P2800" s="79"/>
      <c r="Q2800" s="79"/>
      <c r="R2800" s="79"/>
      <c r="S2800" s="79"/>
      <c r="T2800" s="79"/>
      <c r="U2800" s="79"/>
      <c r="V2800" s="79"/>
      <c r="W2800" s="79"/>
      <c r="X2800" s="79"/>
      <c r="Y2800" s="79"/>
      <c r="Z2800" s="79"/>
      <c r="AA2800" s="79"/>
      <c r="AB2800" s="79"/>
      <c r="AC2800" s="79"/>
      <c r="AD2800" s="79"/>
      <c r="AE2800" s="79"/>
      <c r="AF2800" s="79"/>
      <c r="AG2800" s="79"/>
      <c r="AH2800" s="79"/>
      <c r="AI2800" s="79"/>
      <c r="AJ2800" s="79"/>
      <c r="AK2800" s="79"/>
      <c r="AL2800" s="79"/>
      <c r="AM2800" s="79"/>
      <c r="AN2800" s="79"/>
      <c r="AO2800" s="79"/>
      <c r="AP2800" s="79"/>
      <c r="AQ2800" s="79"/>
    </row>
    <row r="2801" spans="13:43" x14ac:dyDescent="0.25">
      <c r="M2801" s="79"/>
      <c r="N2801" s="79"/>
      <c r="O2801" s="79"/>
      <c r="P2801" s="79"/>
      <c r="Q2801" s="79"/>
      <c r="R2801" s="79"/>
      <c r="S2801" s="79"/>
      <c r="T2801" s="79"/>
      <c r="U2801" s="79"/>
      <c r="V2801" s="79"/>
      <c r="W2801" s="79"/>
      <c r="X2801" s="79"/>
      <c r="Y2801" s="79"/>
      <c r="Z2801" s="79"/>
      <c r="AA2801" s="79"/>
      <c r="AB2801" s="79"/>
      <c r="AC2801" s="79"/>
      <c r="AD2801" s="79"/>
      <c r="AE2801" s="79"/>
      <c r="AF2801" s="79"/>
      <c r="AG2801" s="79"/>
      <c r="AH2801" s="79"/>
      <c r="AI2801" s="79"/>
      <c r="AJ2801" s="79"/>
      <c r="AK2801" s="79"/>
      <c r="AL2801" s="79"/>
      <c r="AM2801" s="79"/>
      <c r="AN2801" s="79"/>
      <c r="AO2801" s="79"/>
      <c r="AP2801" s="79"/>
      <c r="AQ2801" s="79"/>
    </row>
    <row r="2802" spans="13:43" x14ac:dyDescent="0.25">
      <c r="M2802" s="79"/>
      <c r="N2802" s="79"/>
      <c r="O2802" s="79"/>
      <c r="P2802" s="79"/>
      <c r="Q2802" s="79"/>
      <c r="R2802" s="79"/>
      <c r="S2802" s="79"/>
      <c r="T2802" s="79"/>
      <c r="U2802" s="79"/>
      <c r="V2802" s="79"/>
      <c r="W2802" s="79"/>
      <c r="X2802" s="79"/>
      <c r="Y2802" s="79"/>
      <c r="Z2802" s="79"/>
      <c r="AA2802" s="79"/>
      <c r="AB2802" s="79"/>
      <c r="AC2802" s="79"/>
      <c r="AD2802" s="79"/>
      <c r="AE2802" s="79"/>
      <c r="AF2802" s="79"/>
      <c r="AG2802" s="79"/>
      <c r="AH2802" s="79"/>
      <c r="AI2802" s="79"/>
      <c r="AJ2802" s="79"/>
      <c r="AK2802" s="79"/>
      <c r="AL2802" s="79"/>
      <c r="AM2802" s="79"/>
      <c r="AN2802" s="79"/>
      <c r="AO2802" s="79"/>
      <c r="AP2802" s="79"/>
      <c r="AQ2802" s="79"/>
    </row>
    <row r="2803" spans="13:43" x14ac:dyDescent="0.25">
      <c r="M2803" s="79"/>
      <c r="N2803" s="79"/>
      <c r="O2803" s="79"/>
      <c r="P2803" s="79"/>
      <c r="Q2803" s="79"/>
      <c r="R2803" s="79"/>
      <c r="S2803" s="79"/>
      <c r="T2803" s="79"/>
      <c r="U2803" s="79"/>
      <c r="V2803" s="79"/>
      <c r="W2803" s="79"/>
      <c r="X2803" s="79"/>
      <c r="Y2803" s="79"/>
      <c r="Z2803" s="79"/>
      <c r="AA2803" s="79"/>
      <c r="AB2803" s="79"/>
      <c r="AC2803" s="79"/>
      <c r="AD2803" s="79"/>
      <c r="AE2803" s="79"/>
      <c r="AF2803" s="79"/>
      <c r="AG2803" s="79"/>
      <c r="AH2803" s="79"/>
      <c r="AI2803" s="79"/>
      <c r="AJ2803" s="79"/>
      <c r="AK2803" s="79"/>
      <c r="AL2803" s="79"/>
      <c r="AM2803" s="79"/>
      <c r="AN2803" s="79"/>
      <c r="AO2803" s="79"/>
      <c r="AP2803" s="79"/>
      <c r="AQ2803" s="79"/>
    </row>
    <row r="2804" spans="13:43" x14ac:dyDescent="0.25">
      <c r="M2804" s="79"/>
      <c r="N2804" s="79"/>
      <c r="O2804" s="79"/>
      <c r="P2804" s="79"/>
      <c r="Q2804" s="79"/>
      <c r="R2804" s="79"/>
      <c r="S2804" s="79"/>
      <c r="T2804" s="79"/>
      <c r="U2804" s="79"/>
      <c r="V2804" s="79"/>
      <c r="W2804" s="79"/>
      <c r="X2804" s="79"/>
      <c r="Y2804" s="79"/>
      <c r="Z2804" s="79"/>
      <c r="AA2804" s="79"/>
      <c r="AB2804" s="79"/>
      <c r="AC2804" s="79"/>
      <c r="AD2804" s="79"/>
      <c r="AE2804" s="79"/>
      <c r="AF2804" s="79"/>
      <c r="AG2804" s="79"/>
      <c r="AH2804" s="79"/>
      <c r="AI2804" s="79"/>
      <c r="AJ2804" s="79"/>
      <c r="AK2804" s="79"/>
      <c r="AL2804" s="79"/>
      <c r="AM2804" s="79"/>
      <c r="AN2804" s="79"/>
      <c r="AO2804" s="79"/>
      <c r="AP2804" s="79"/>
      <c r="AQ2804" s="79"/>
    </row>
    <row r="2805" spans="13:43" x14ac:dyDescent="0.25">
      <c r="M2805" s="79"/>
      <c r="N2805" s="79"/>
      <c r="O2805" s="79"/>
      <c r="P2805" s="79"/>
      <c r="Q2805" s="79"/>
      <c r="R2805" s="79"/>
      <c r="S2805" s="79"/>
      <c r="T2805" s="79"/>
      <c r="U2805" s="79"/>
      <c r="V2805" s="79"/>
      <c r="W2805" s="79"/>
      <c r="X2805" s="79"/>
      <c r="Y2805" s="79"/>
      <c r="Z2805" s="79"/>
      <c r="AA2805" s="79"/>
      <c r="AB2805" s="79"/>
      <c r="AC2805" s="79"/>
      <c r="AD2805" s="79"/>
      <c r="AE2805" s="79"/>
      <c r="AF2805" s="79"/>
      <c r="AG2805" s="79"/>
      <c r="AH2805" s="79"/>
      <c r="AI2805" s="79"/>
      <c r="AJ2805" s="79"/>
      <c r="AK2805" s="79"/>
      <c r="AL2805" s="79"/>
      <c r="AM2805" s="79"/>
      <c r="AN2805" s="79"/>
      <c r="AO2805" s="79"/>
      <c r="AP2805" s="79"/>
      <c r="AQ2805" s="79"/>
    </row>
    <row r="2806" spans="13:43" x14ac:dyDescent="0.25">
      <c r="M2806" s="79"/>
      <c r="N2806" s="79"/>
      <c r="O2806" s="79"/>
      <c r="P2806" s="79"/>
      <c r="Q2806" s="79"/>
      <c r="R2806" s="79"/>
      <c r="S2806" s="79"/>
      <c r="T2806" s="79"/>
      <c r="U2806" s="79"/>
      <c r="V2806" s="79"/>
      <c r="W2806" s="79"/>
      <c r="X2806" s="79"/>
      <c r="Y2806" s="79"/>
      <c r="Z2806" s="79"/>
      <c r="AA2806" s="79"/>
      <c r="AB2806" s="79"/>
      <c r="AC2806" s="79"/>
      <c r="AD2806" s="79"/>
      <c r="AE2806" s="79"/>
      <c r="AF2806" s="79"/>
      <c r="AG2806" s="79"/>
      <c r="AH2806" s="79"/>
      <c r="AI2806" s="79"/>
      <c r="AJ2806" s="79"/>
      <c r="AK2806" s="79"/>
      <c r="AL2806" s="79"/>
      <c r="AM2806" s="79"/>
      <c r="AN2806" s="79"/>
      <c r="AO2806" s="79"/>
      <c r="AP2806" s="79"/>
      <c r="AQ2806" s="79"/>
    </row>
    <row r="2807" spans="13:43" x14ac:dyDescent="0.25">
      <c r="M2807" s="79"/>
      <c r="N2807" s="79"/>
      <c r="O2807" s="79"/>
      <c r="P2807" s="79"/>
      <c r="Q2807" s="79"/>
      <c r="R2807" s="79"/>
      <c r="S2807" s="79"/>
      <c r="T2807" s="79"/>
      <c r="U2807" s="79"/>
      <c r="V2807" s="79"/>
      <c r="W2807" s="79"/>
      <c r="X2807" s="79"/>
      <c r="Y2807" s="79"/>
      <c r="Z2807" s="79"/>
      <c r="AA2807" s="79"/>
      <c r="AB2807" s="79"/>
      <c r="AC2807" s="79"/>
      <c r="AD2807" s="79"/>
      <c r="AE2807" s="79"/>
      <c r="AF2807" s="79"/>
      <c r="AG2807" s="79"/>
      <c r="AH2807" s="79"/>
      <c r="AI2807" s="79"/>
      <c r="AJ2807" s="79"/>
      <c r="AK2807" s="79"/>
      <c r="AL2807" s="79"/>
      <c r="AM2807" s="79"/>
      <c r="AN2807" s="79"/>
      <c r="AO2807" s="79"/>
      <c r="AP2807" s="79"/>
      <c r="AQ2807" s="79"/>
    </row>
    <row r="2808" spans="13:43" x14ac:dyDescent="0.25">
      <c r="M2808" s="79"/>
      <c r="N2808" s="79"/>
      <c r="O2808" s="79"/>
      <c r="P2808" s="79"/>
      <c r="Q2808" s="79"/>
      <c r="R2808" s="79"/>
      <c r="S2808" s="79"/>
      <c r="T2808" s="79"/>
      <c r="U2808" s="79"/>
      <c r="V2808" s="79"/>
      <c r="W2808" s="79"/>
      <c r="X2808" s="79"/>
      <c r="Y2808" s="79"/>
      <c r="Z2808" s="79"/>
      <c r="AA2808" s="79"/>
      <c r="AB2808" s="79"/>
      <c r="AC2808" s="79"/>
      <c r="AD2808" s="79"/>
      <c r="AE2808" s="79"/>
      <c r="AF2808" s="79"/>
      <c r="AG2808" s="79"/>
      <c r="AH2808" s="79"/>
      <c r="AI2808" s="79"/>
      <c r="AJ2808" s="79"/>
      <c r="AK2808" s="79"/>
      <c r="AL2808" s="79"/>
      <c r="AM2808" s="79"/>
      <c r="AN2808" s="79"/>
      <c r="AO2808" s="79"/>
      <c r="AP2808" s="79"/>
      <c r="AQ2808" s="79"/>
    </row>
    <row r="2809" spans="13:43" x14ac:dyDescent="0.25">
      <c r="M2809" s="79"/>
      <c r="N2809" s="79"/>
      <c r="O2809" s="79"/>
      <c r="P2809" s="79"/>
      <c r="Q2809" s="79"/>
      <c r="R2809" s="79"/>
      <c r="S2809" s="79"/>
      <c r="T2809" s="79"/>
      <c r="U2809" s="79"/>
      <c r="V2809" s="79"/>
      <c r="W2809" s="79"/>
      <c r="X2809" s="79"/>
      <c r="Y2809" s="79"/>
      <c r="Z2809" s="79"/>
      <c r="AA2809" s="79"/>
      <c r="AB2809" s="79"/>
      <c r="AC2809" s="79"/>
      <c r="AD2809" s="79"/>
      <c r="AE2809" s="79"/>
      <c r="AF2809" s="79"/>
      <c r="AG2809" s="79"/>
      <c r="AH2809" s="79"/>
      <c r="AI2809" s="79"/>
      <c r="AJ2809" s="79"/>
      <c r="AK2809" s="79"/>
      <c r="AL2809" s="79"/>
      <c r="AM2809" s="79"/>
      <c r="AN2809" s="79"/>
      <c r="AO2809" s="79"/>
      <c r="AP2809" s="79"/>
      <c r="AQ2809" s="79"/>
    </row>
    <row r="2810" spans="13:43" x14ac:dyDescent="0.25">
      <c r="M2810" s="79"/>
      <c r="N2810" s="79"/>
      <c r="O2810" s="79"/>
      <c r="P2810" s="79"/>
      <c r="Q2810" s="79"/>
      <c r="R2810" s="79"/>
      <c r="S2810" s="79"/>
      <c r="T2810" s="79"/>
      <c r="U2810" s="79"/>
      <c r="V2810" s="79"/>
      <c r="W2810" s="79"/>
      <c r="X2810" s="79"/>
      <c r="Y2810" s="79"/>
      <c r="Z2810" s="79"/>
      <c r="AA2810" s="79"/>
      <c r="AB2810" s="79"/>
      <c r="AC2810" s="79"/>
      <c r="AD2810" s="79"/>
      <c r="AE2810" s="79"/>
      <c r="AF2810" s="79"/>
      <c r="AG2810" s="79"/>
      <c r="AH2810" s="79"/>
      <c r="AI2810" s="79"/>
      <c r="AJ2810" s="79"/>
      <c r="AK2810" s="79"/>
      <c r="AL2810" s="79"/>
      <c r="AM2810" s="79"/>
      <c r="AN2810" s="79"/>
      <c r="AO2810" s="79"/>
      <c r="AP2810" s="79"/>
      <c r="AQ2810" s="79"/>
    </row>
    <row r="2811" spans="13:43" x14ac:dyDescent="0.25">
      <c r="M2811" s="79"/>
      <c r="N2811" s="79"/>
      <c r="O2811" s="79"/>
      <c r="P2811" s="79"/>
      <c r="Q2811" s="79"/>
      <c r="R2811" s="79"/>
      <c r="S2811" s="79"/>
      <c r="T2811" s="79"/>
      <c r="U2811" s="79"/>
      <c r="V2811" s="79"/>
      <c r="W2811" s="79"/>
      <c r="X2811" s="79"/>
      <c r="Y2811" s="79"/>
      <c r="Z2811" s="79"/>
      <c r="AA2811" s="79"/>
      <c r="AB2811" s="79"/>
      <c r="AC2811" s="79"/>
      <c r="AD2811" s="79"/>
      <c r="AE2811" s="79"/>
      <c r="AF2811" s="79"/>
      <c r="AG2811" s="79"/>
      <c r="AH2811" s="79"/>
      <c r="AI2811" s="79"/>
      <c r="AJ2811" s="79"/>
      <c r="AK2811" s="79"/>
      <c r="AL2811" s="79"/>
      <c r="AM2811" s="79"/>
      <c r="AN2811" s="79"/>
      <c r="AO2811" s="79"/>
      <c r="AP2811" s="79"/>
      <c r="AQ2811" s="79"/>
    </row>
    <row r="2812" spans="13:43" x14ac:dyDescent="0.25">
      <c r="M2812" s="79"/>
      <c r="N2812" s="79"/>
      <c r="O2812" s="79"/>
      <c r="P2812" s="79"/>
      <c r="Q2812" s="79"/>
      <c r="R2812" s="79"/>
      <c r="S2812" s="79"/>
      <c r="T2812" s="79"/>
      <c r="U2812" s="79"/>
      <c r="V2812" s="79"/>
      <c r="W2812" s="79"/>
      <c r="X2812" s="79"/>
      <c r="Y2812" s="79"/>
      <c r="Z2812" s="79"/>
      <c r="AA2812" s="79"/>
      <c r="AB2812" s="79"/>
      <c r="AC2812" s="79"/>
      <c r="AD2812" s="79"/>
      <c r="AE2812" s="79"/>
      <c r="AF2812" s="79"/>
      <c r="AG2812" s="79"/>
      <c r="AH2812" s="79"/>
      <c r="AI2812" s="79"/>
      <c r="AJ2812" s="79"/>
      <c r="AK2812" s="79"/>
      <c r="AL2812" s="79"/>
      <c r="AM2812" s="79"/>
      <c r="AN2812" s="79"/>
      <c r="AO2812" s="79"/>
      <c r="AP2812" s="79"/>
      <c r="AQ2812" s="79"/>
    </row>
    <row r="2813" spans="13:43" x14ac:dyDescent="0.25">
      <c r="M2813" s="79"/>
      <c r="N2813" s="79"/>
      <c r="O2813" s="79"/>
      <c r="P2813" s="79"/>
      <c r="Q2813" s="79"/>
      <c r="R2813" s="79"/>
      <c r="S2813" s="79"/>
      <c r="T2813" s="79"/>
      <c r="U2813" s="79"/>
      <c r="V2813" s="79"/>
      <c r="W2813" s="79"/>
      <c r="X2813" s="79"/>
      <c r="Y2813" s="79"/>
      <c r="Z2813" s="79"/>
      <c r="AA2813" s="79"/>
      <c r="AB2813" s="79"/>
      <c r="AC2813" s="79"/>
      <c r="AD2813" s="79"/>
      <c r="AE2813" s="79"/>
      <c r="AF2813" s="79"/>
      <c r="AG2813" s="79"/>
      <c r="AH2813" s="79"/>
      <c r="AI2813" s="79"/>
      <c r="AJ2813" s="79"/>
      <c r="AK2813" s="79"/>
      <c r="AL2813" s="79"/>
      <c r="AM2813" s="79"/>
      <c r="AN2813" s="79"/>
      <c r="AO2813" s="79"/>
      <c r="AP2813" s="79"/>
      <c r="AQ2813" s="79"/>
    </row>
    <row r="2814" spans="13:43" x14ac:dyDescent="0.25">
      <c r="M2814" s="79"/>
      <c r="N2814" s="79"/>
      <c r="O2814" s="79"/>
      <c r="P2814" s="79"/>
      <c r="Q2814" s="79"/>
      <c r="R2814" s="79"/>
      <c r="S2814" s="79"/>
      <c r="T2814" s="79"/>
      <c r="U2814" s="79"/>
      <c r="V2814" s="79"/>
      <c r="W2814" s="79"/>
      <c r="X2814" s="79"/>
      <c r="Y2814" s="79"/>
      <c r="Z2814" s="79"/>
      <c r="AA2814" s="79"/>
      <c r="AB2814" s="79"/>
      <c r="AC2814" s="79"/>
      <c r="AD2814" s="79"/>
      <c r="AE2814" s="79"/>
      <c r="AF2814" s="79"/>
      <c r="AG2814" s="79"/>
      <c r="AH2814" s="79"/>
      <c r="AI2814" s="79"/>
      <c r="AJ2814" s="79"/>
      <c r="AK2814" s="79"/>
      <c r="AL2814" s="79"/>
      <c r="AM2814" s="79"/>
      <c r="AN2814" s="79"/>
      <c r="AO2814" s="79"/>
      <c r="AP2814" s="79"/>
      <c r="AQ2814" s="79"/>
    </row>
    <row r="2815" spans="13:43" x14ac:dyDescent="0.25">
      <c r="M2815" s="79"/>
      <c r="N2815" s="79"/>
      <c r="O2815" s="79"/>
      <c r="P2815" s="79"/>
      <c r="Q2815" s="79"/>
      <c r="R2815" s="79"/>
      <c r="S2815" s="79"/>
      <c r="T2815" s="79"/>
      <c r="U2815" s="79"/>
      <c r="V2815" s="79"/>
      <c r="W2815" s="79"/>
      <c r="X2815" s="79"/>
      <c r="Y2815" s="79"/>
      <c r="Z2815" s="79"/>
      <c r="AA2815" s="79"/>
      <c r="AB2815" s="79"/>
      <c r="AC2815" s="79"/>
      <c r="AD2815" s="79"/>
      <c r="AE2815" s="79"/>
      <c r="AF2815" s="79"/>
      <c r="AG2815" s="79"/>
      <c r="AH2815" s="79"/>
      <c r="AI2815" s="79"/>
      <c r="AJ2815" s="79"/>
      <c r="AK2815" s="79"/>
      <c r="AL2815" s="79"/>
      <c r="AM2815" s="79"/>
      <c r="AN2815" s="79"/>
      <c r="AO2815" s="79"/>
      <c r="AP2815" s="79"/>
      <c r="AQ2815" s="79"/>
    </row>
    <row r="2816" spans="13:43" x14ac:dyDescent="0.25">
      <c r="M2816" s="79"/>
      <c r="N2816" s="79"/>
      <c r="O2816" s="79"/>
      <c r="P2816" s="79"/>
      <c r="Q2816" s="79"/>
      <c r="R2816" s="79"/>
      <c r="S2816" s="79"/>
      <c r="T2816" s="79"/>
      <c r="U2816" s="79"/>
      <c r="V2816" s="79"/>
      <c r="W2816" s="79"/>
      <c r="X2816" s="79"/>
      <c r="Y2816" s="79"/>
      <c r="Z2816" s="79"/>
      <c r="AA2816" s="79"/>
      <c r="AB2816" s="79"/>
      <c r="AC2816" s="79"/>
      <c r="AD2816" s="79"/>
      <c r="AE2816" s="79"/>
      <c r="AF2816" s="79"/>
      <c r="AG2816" s="79"/>
      <c r="AH2816" s="79"/>
      <c r="AI2816" s="79"/>
      <c r="AJ2816" s="79"/>
      <c r="AK2816" s="79"/>
      <c r="AL2816" s="79"/>
      <c r="AM2816" s="79"/>
      <c r="AN2816" s="79"/>
      <c r="AO2816" s="79"/>
      <c r="AP2816" s="79"/>
      <c r="AQ2816" s="79"/>
    </row>
    <row r="2817" spans="13:43" x14ac:dyDescent="0.25">
      <c r="M2817" s="79"/>
      <c r="N2817" s="79"/>
      <c r="O2817" s="79"/>
      <c r="P2817" s="79"/>
      <c r="Q2817" s="79"/>
      <c r="R2817" s="79"/>
      <c r="S2817" s="79"/>
      <c r="T2817" s="79"/>
      <c r="U2817" s="79"/>
      <c r="V2817" s="79"/>
      <c r="W2817" s="79"/>
      <c r="X2817" s="79"/>
      <c r="Y2817" s="79"/>
      <c r="Z2817" s="79"/>
      <c r="AA2817" s="79"/>
      <c r="AB2817" s="79"/>
      <c r="AC2817" s="79"/>
      <c r="AD2817" s="79"/>
      <c r="AE2817" s="79"/>
      <c r="AF2817" s="79"/>
      <c r="AG2817" s="79"/>
      <c r="AH2817" s="79"/>
      <c r="AI2817" s="79"/>
      <c r="AJ2817" s="79"/>
      <c r="AK2817" s="79"/>
      <c r="AL2817" s="79"/>
      <c r="AM2817" s="79"/>
      <c r="AN2817" s="79"/>
      <c r="AO2817" s="79"/>
      <c r="AP2817" s="79"/>
      <c r="AQ2817" s="79"/>
    </row>
    <row r="2818" spans="13:43" x14ac:dyDescent="0.25">
      <c r="M2818" s="79"/>
      <c r="N2818" s="79"/>
      <c r="O2818" s="79"/>
      <c r="P2818" s="79"/>
      <c r="Q2818" s="79"/>
      <c r="R2818" s="79"/>
      <c r="S2818" s="79"/>
      <c r="T2818" s="79"/>
      <c r="U2818" s="79"/>
      <c r="V2818" s="79"/>
      <c r="W2818" s="79"/>
      <c r="X2818" s="79"/>
      <c r="Y2818" s="79"/>
      <c r="Z2818" s="79"/>
      <c r="AA2818" s="79"/>
      <c r="AB2818" s="79"/>
      <c r="AC2818" s="79"/>
      <c r="AD2818" s="79"/>
      <c r="AE2818" s="79"/>
      <c r="AF2818" s="79"/>
      <c r="AG2818" s="79"/>
      <c r="AH2818" s="79"/>
      <c r="AI2818" s="79"/>
      <c r="AJ2818" s="79"/>
      <c r="AK2818" s="79"/>
      <c r="AL2818" s="79"/>
      <c r="AM2818" s="79"/>
      <c r="AN2818" s="79"/>
      <c r="AO2818" s="79"/>
      <c r="AP2818" s="79"/>
      <c r="AQ2818" s="79"/>
    </row>
    <row r="2819" spans="13:43" x14ac:dyDescent="0.25">
      <c r="M2819" s="79"/>
      <c r="N2819" s="79"/>
      <c r="O2819" s="79"/>
      <c r="P2819" s="79"/>
      <c r="Q2819" s="79"/>
      <c r="R2819" s="79"/>
      <c r="S2819" s="79"/>
      <c r="T2819" s="79"/>
      <c r="U2819" s="79"/>
      <c r="V2819" s="79"/>
      <c r="W2819" s="79"/>
      <c r="X2819" s="79"/>
      <c r="Y2819" s="79"/>
      <c r="Z2819" s="79"/>
      <c r="AA2819" s="79"/>
      <c r="AB2819" s="79"/>
      <c r="AC2819" s="79"/>
      <c r="AD2819" s="79"/>
      <c r="AE2819" s="79"/>
      <c r="AF2819" s="79"/>
      <c r="AG2819" s="79"/>
      <c r="AH2819" s="79"/>
      <c r="AI2819" s="79"/>
      <c r="AJ2819" s="79"/>
      <c r="AK2819" s="79"/>
      <c r="AL2819" s="79"/>
      <c r="AM2819" s="79"/>
      <c r="AN2819" s="79"/>
      <c r="AO2819" s="79"/>
      <c r="AP2819" s="79"/>
      <c r="AQ2819" s="79"/>
    </row>
    <row r="2820" spans="13:43" x14ac:dyDescent="0.25">
      <c r="M2820" s="79"/>
      <c r="N2820" s="79"/>
      <c r="O2820" s="79"/>
      <c r="P2820" s="79"/>
      <c r="Q2820" s="79"/>
      <c r="R2820" s="79"/>
      <c r="S2820" s="79"/>
      <c r="T2820" s="79"/>
      <c r="U2820" s="79"/>
      <c r="V2820" s="79"/>
      <c r="W2820" s="79"/>
      <c r="X2820" s="79"/>
      <c r="Y2820" s="79"/>
      <c r="Z2820" s="79"/>
      <c r="AA2820" s="79"/>
      <c r="AB2820" s="79"/>
      <c r="AC2820" s="79"/>
      <c r="AD2820" s="79"/>
      <c r="AE2820" s="79"/>
      <c r="AF2820" s="79"/>
      <c r="AG2820" s="79"/>
      <c r="AH2820" s="79"/>
      <c r="AI2820" s="79"/>
      <c r="AJ2820" s="79"/>
      <c r="AK2820" s="79"/>
      <c r="AL2820" s="79"/>
      <c r="AM2820" s="79"/>
      <c r="AN2820" s="79"/>
      <c r="AO2820" s="79"/>
      <c r="AP2820" s="79"/>
      <c r="AQ2820" s="79"/>
    </row>
    <row r="2821" spans="13:43" x14ac:dyDescent="0.25">
      <c r="M2821" s="79"/>
      <c r="N2821" s="79"/>
      <c r="O2821" s="79"/>
      <c r="P2821" s="79"/>
      <c r="Q2821" s="79"/>
      <c r="R2821" s="79"/>
      <c r="S2821" s="79"/>
      <c r="T2821" s="79"/>
      <c r="U2821" s="79"/>
      <c r="V2821" s="79"/>
      <c r="W2821" s="79"/>
      <c r="X2821" s="79"/>
      <c r="Y2821" s="79"/>
      <c r="Z2821" s="79"/>
      <c r="AA2821" s="79"/>
      <c r="AB2821" s="79"/>
      <c r="AC2821" s="79"/>
      <c r="AD2821" s="79"/>
      <c r="AE2821" s="79"/>
      <c r="AF2821" s="79"/>
      <c r="AG2821" s="79"/>
      <c r="AH2821" s="79"/>
      <c r="AI2821" s="79"/>
      <c r="AJ2821" s="79"/>
      <c r="AK2821" s="79"/>
      <c r="AL2821" s="79"/>
      <c r="AM2821" s="79"/>
      <c r="AN2821" s="79"/>
      <c r="AO2821" s="79"/>
      <c r="AP2821" s="79"/>
      <c r="AQ2821" s="79"/>
    </row>
    <row r="2822" spans="13:43" x14ac:dyDescent="0.25">
      <c r="M2822" s="79"/>
      <c r="N2822" s="79"/>
      <c r="O2822" s="79"/>
      <c r="P2822" s="79"/>
      <c r="Q2822" s="79"/>
      <c r="R2822" s="79"/>
      <c r="S2822" s="79"/>
      <c r="T2822" s="79"/>
      <c r="U2822" s="79"/>
      <c r="V2822" s="79"/>
      <c r="W2822" s="79"/>
      <c r="X2822" s="79"/>
      <c r="Y2822" s="79"/>
      <c r="Z2822" s="79"/>
      <c r="AA2822" s="79"/>
      <c r="AB2822" s="79"/>
      <c r="AC2822" s="79"/>
      <c r="AD2822" s="79"/>
      <c r="AE2822" s="79"/>
      <c r="AF2822" s="79"/>
      <c r="AG2822" s="79"/>
      <c r="AH2822" s="79"/>
      <c r="AI2822" s="79"/>
      <c r="AJ2822" s="79"/>
      <c r="AK2822" s="79"/>
      <c r="AL2822" s="79"/>
      <c r="AM2822" s="79"/>
      <c r="AN2822" s="79"/>
      <c r="AO2822" s="79"/>
      <c r="AP2822" s="79"/>
      <c r="AQ2822" s="79"/>
    </row>
    <row r="2823" spans="13:43" x14ac:dyDescent="0.25">
      <c r="M2823" s="79"/>
      <c r="N2823" s="79"/>
      <c r="O2823" s="79"/>
      <c r="P2823" s="79"/>
      <c r="Q2823" s="79"/>
      <c r="R2823" s="79"/>
      <c r="S2823" s="79"/>
      <c r="T2823" s="79"/>
      <c r="U2823" s="79"/>
      <c r="V2823" s="79"/>
      <c r="W2823" s="79"/>
      <c r="X2823" s="79"/>
      <c r="Y2823" s="79"/>
      <c r="Z2823" s="79"/>
      <c r="AA2823" s="79"/>
      <c r="AB2823" s="79"/>
      <c r="AC2823" s="79"/>
      <c r="AD2823" s="79"/>
      <c r="AE2823" s="79"/>
      <c r="AF2823" s="79"/>
      <c r="AG2823" s="79"/>
      <c r="AH2823" s="79"/>
      <c r="AI2823" s="79"/>
      <c r="AJ2823" s="79"/>
      <c r="AK2823" s="79"/>
      <c r="AL2823" s="79"/>
      <c r="AM2823" s="79"/>
      <c r="AN2823" s="79"/>
      <c r="AO2823" s="79"/>
      <c r="AP2823" s="79"/>
      <c r="AQ2823" s="79"/>
    </row>
    <row r="2824" spans="13:43" x14ac:dyDescent="0.25">
      <c r="M2824" s="79"/>
      <c r="N2824" s="79"/>
      <c r="O2824" s="79"/>
      <c r="P2824" s="79"/>
      <c r="Q2824" s="79"/>
      <c r="R2824" s="79"/>
      <c r="S2824" s="79"/>
      <c r="T2824" s="79"/>
      <c r="U2824" s="79"/>
      <c r="V2824" s="79"/>
      <c r="W2824" s="79"/>
      <c r="X2824" s="79"/>
      <c r="Y2824" s="79"/>
      <c r="Z2824" s="79"/>
      <c r="AA2824" s="79"/>
      <c r="AB2824" s="79"/>
      <c r="AC2824" s="79"/>
      <c r="AD2824" s="79"/>
      <c r="AE2824" s="79"/>
      <c r="AF2824" s="79"/>
      <c r="AG2824" s="79"/>
      <c r="AH2824" s="79"/>
      <c r="AI2824" s="79"/>
      <c r="AJ2824" s="79"/>
      <c r="AK2824" s="79"/>
      <c r="AL2824" s="79"/>
      <c r="AM2824" s="79"/>
      <c r="AN2824" s="79"/>
      <c r="AO2824" s="79"/>
      <c r="AP2824" s="79"/>
      <c r="AQ2824" s="79"/>
    </row>
    <row r="2825" spans="13:43" x14ac:dyDescent="0.25">
      <c r="M2825" s="79"/>
      <c r="N2825" s="79"/>
      <c r="O2825" s="79"/>
      <c r="P2825" s="79"/>
      <c r="Q2825" s="79"/>
      <c r="R2825" s="79"/>
      <c r="S2825" s="79"/>
      <c r="T2825" s="79"/>
      <c r="U2825" s="79"/>
      <c r="V2825" s="79"/>
      <c r="W2825" s="79"/>
      <c r="X2825" s="79"/>
      <c r="Y2825" s="79"/>
      <c r="Z2825" s="79"/>
      <c r="AA2825" s="79"/>
      <c r="AB2825" s="79"/>
      <c r="AC2825" s="79"/>
      <c r="AD2825" s="79"/>
      <c r="AE2825" s="79"/>
      <c r="AF2825" s="79"/>
      <c r="AG2825" s="79"/>
      <c r="AH2825" s="79"/>
      <c r="AI2825" s="79"/>
      <c r="AJ2825" s="79"/>
      <c r="AK2825" s="79"/>
      <c r="AL2825" s="79"/>
      <c r="AM2825" s="79"/>
      <c r="AN2825" s="79"/>
      <c r="AO2825" s="79"/>
      <c r="AP2825" s="79"/>
      <c r="AQ2825" s="79"/>
    </row>
    <row r="2826" spans="13:43" x14ac:dyDescent="0.25">
      <c r="M2826" s="79"/>
      <c r="N2826" s="79"/>
      <c r="O2826" s="79"/>
      <c r="P2826" s="79"/>
      <c r="Q2826" s="79"/>
      <c r="R2826" s="79"/>
      <c r="S2826" s="79"/>
      <c r="T2826" s="79"/>
      <c r="U2826" s="79"/>
      <c r="V2826" s="79"/>
      <c r="W2826" s="79"/>
      <c r="X2826" s="79"/>
      <c r="Y2826" s="79"/>
      <c r="Z2826" s="79"/>
      <c r="AA2826" s="79"/>
      <c r="AB2826" s="79"/>
      <c r="AC2826" s="79"/>
      <c r="AD2826" s="79"/>
      <c r="AE2826" s="79"/>
      <c r="AF2826" s="79"/>
      <c r="AG2826" s="79"/>
      <c r="AH2826" s="79"/>
      <c r="AI2826" s="79"/>
      <c r="AJ2826" s="79"/>
      <c r="AK2826" s="79"/>
      <c r="AL2826" s="79"/>
      <c r="AM2826" s="79"/>
      <c r="AN2826" s="79"/>
      <c r="AO2826" s="79"/>
      <c r="AP2826" s="79"/>
      <c r="AQ2826" s="79"/>
    </row>
    <row r="2827" spans="13:43" x14ac:dyDescent="0.25">
      <c r="M2827" s="79"/>
      <c r="N2827" s="79"/>
      <c r="O2827" s="79"/>
      <c r="P2827" s="79"/>
      <c r="Q2827" s="79"/>
      <c r="R2827" s="79"/>
      <c r="S2827" s="79"/>
      <c r="T2827" s="79"/>
      <c r="U2827" s="79"/>
      <c r="V2827" s="79"/>
      <c r="W2827" s="79"/>
      <c r="X2827" s="79"/>
      <c r="Y2827" s="79"/>
      <c r="Z2827" s="79"/>
      <c r="AA2827" s="79"/>
      <c r="AB2827" s="79"/>
      <c r="AC2827" s="79"/>
      <c r="AD2827" s="79"/>
      <c r="AE2827" s="79"/>
      <c r="AF2827" s="79"/>
      <c r="AG2827" s="79"/>
      <c r="AH2827" s="79"/>
      <c r="AI2827" s="79"/>
      <c r="AJ2827" s="79"/>
      <c r="AK2827" s="79"/>
      <c r="AL2827" s="79"/>
      <c r="AM2827" s="79"/>
      <c r="AN2827" s="79"/>
      <c r="AO2827" s="79"/>
      <c r="AP2827" s="79"/>
      <c r="AQ2827" s="79"/>
    </row>
    <row r="2828" spans="13:43" x14ac:dyDescent="0.25">
      <c r="M2828" s="79"/>
      <c r="N2828" s="79"/>
      <c r="O2828" s="79"/>
      <c r="P2828" s="79"/>
      <c r="Q2828" s="79"/>
      <c r="R2828" s="79"/>
      <c r="S2828" s="79"/>
      <c r="T2828" s="79"/>
      <c r="U2828" s="79"/>
      <c r="V2828" s="79"/>
      <c r="W2828" s="79"/>
      <c r="X2828" s="79"/>
      <c r="Y2828" s="79"/>
      <c r="Z2828" s="79"/>
      <c r="AA2828" s="79"/>
      <c r="AB2828" s="79"/>
      <c r="AC2828" s="79"/>
      <c r="AD2828" s="79"/>
      <c r="AE2828" s="79"/>
      <c r="AF2828" s="79"/>
      <c r="AG2828" s="79"/>
      <c r="AH2828" s="79"/>
      <c r="AI2828" s="79"/>
      <c r="AJ2828" s="79"/>
      <c r="AK2828" s="79"/>
      <c r="AL2828" s="79"/>
      <c r="AM2828" s="79"/>
      <c r="AN2828" s="79"/>
      <c r="AO2828" s="79"/>
      <c r="AP2828" s="79"/>
      <c r="AQ2828" s="79"/>
    </row>
    <row r="2829" spans="13:43" x14ac:dyDescent="0.25">
      <c r="M2829" s="79"/>
      <c r="N2829" s="79"/>
      <c r="O2829" s="79"/>
      <c r="P2829" s="79"/>
      <c r="Q2829" s="79"/>
      <c r="R2829" s="79"/>
      <c r="S2829" s="79"/>
      <c r="T2829" s="79"/>
      <c r="U2829" s="79"/>
      <c r="V2829" s="79"/>
      <c r="W2829" s="79"/>
      <c r="X2829" s="79"/>
      <c r="Y2829" s="79"/>
      <c r="Z2829" s="79"/>
      <c r="AA2829" s="79"/>
      <c r="AB2829" s="79"/>
      <c r="AC2829" s="79"/>
      <c r="AD2829" s="79"/>
      <c r="AE2829" s="79"/>
      <c r="AF2829" s="79"/>
      <c r="AG2829" s="79"/>
      <c r="AH2829" s="79"/>
      <c r="AI2829" s="79"/>
      <c r="AJ2829" s="79"/>
      <c r="AK2829" s="79"/>
      <c r="AL2829" s="79"/>
      <c r="AM2829" s="79"/>
      <c r="AN2829" s="79"/>
      <c r="AO2829" s="79"/>
      <c r="AP2829" s="79"/>
      <c r="AQ2829" s="79"/>
    </row>
    <row r="2830" spans="13:43" x14ac:dyDescent="0.25">
      <c r="M2830" s="79"/>
      <c r="N2830" s="79"/>
      <c r="O2830" s="79"/>
      <c r="P2830" s="79"/>
      <c r="Q2830" s="79"/>
      <c r="R2830" s="79"/>
      <c r="S2830" s="79"/>
      <c r="T2830" s="79"/>
      <c r="U2830" s="79"/>
      <c r="V2830" s="79"/>
      <c r="W2830" s="79"/>
      <c r="X2830" s="79"/>
      <c r="Y2830" s="79"/>
      <c r="Z2830" s="79"/>
      <c r="AA2830" s="79"/>
      <c r="AB2830" s="79"/>
      <c r="AC2830" s="79"/>
      <c r="AD2830" s="79"/>
      <c r="AE2830" s="79"/>
      <c r="AF2830" s="79"/>
      <c r="AG2830" s="79"/>
      <c r="AH2830" s="79"/>
      <c r="AI2830" s="79"/>
      <c r="AJ2830" s="79"/>
      <c r="AK2830" s="79"/>
      <c r="AL2830" s="79"/>
      <c r="AM2830" s="79"/>
      <c r="AN2830" s="79"/>
      <c r="AO2830" s="79"/>
      <c r="AP2830" s="79"/>
      <c r="AQ2830" s="79"/>
    </row>
    <row r="2831" spans="13:43" x14ac:dyDescent="0.25">
      <c r="M2831" s="79"/>
      <c r="N2831" s="79"/>
      <c r="O2831" s="79"/>
      <c r="P2831" s="79"/>
      <c r="Q2831" s="79"/>
      <c r="R2831" s="79"/>
      <c r="S2831" s="79"/>
      <c r="T2831" s="79"/>
      <c r="U2831" s="79"/>
      <c r="V2831" s="79"/>
      <c r="W2831" s="79"/>
      <c r="X2831" s="79"/>
      <c r="Y2831" s="79"/>
      <c r="Z2831" s="79"/>
      <c r="AA2831" s="79"/>
      <c r="AB2831" s="79"/>
      <c r="AC2831" s="79"/>
      <c r="AD2831" s="79"/>
      <c r="AE2831" s="79"/>
      <c r="AF2831" s="79"/>
      <c r="AG2831" s="79"/>
      <c r="AH2831" s="79"/>
      <c r="AI2831" s="79"/>
      <c r="AJ2831" s="79"/>
      <c r="AK2831" s="79"/>
      <c r="AL2831" s="79"/>
      <c r="AM2831" s="79"/>
      <c r="AN2831" s="79"/>
      <c r="AO2831" s="79"/>
      <c r="AP2831" s="79"/>
      <c r="AQ2831" s="79"/>
    </row>
    <row r="2832" spans="13:43" x14ac:dyDescent="0.25">
      <c r="M2832" s="79"/>
      <c r="N2832" s="79"/>
      <c r="O2832" s="79"/>
      <c r="P2832" s="79"/>
      <c r="Q2832" s="79"/>
      <c r="R2832" s="79"/>
      <c r="S2832" s="79"/>
      <c r="T2832" s="79"/>
      <c r="U2832" s="79"/>
      <c r="V2832" s="79"/>
      <c r="W2832" s="79"/>
      <c r="X2832" s="79"/>
      <c r="Y2832" s="79"/>
      <c r="Z2832" s="79"/>
      <c r="AA2832" s="79"/>
      <c r="AB2832" s="79"/>
      <c r="AC2832" s="79"/>
      <c r="AD2832" s="79"/>
      <c r="AE2832" s="79"/>
      <c r="AF2832" s="79"/>
      <c r="AG2832" s="79"/>
      <c r="AH2832" s="79"/>
      <c r="AI2832" s="79"/>
      <c r="AJ2832" s="79"/>
      <c r="AK2832" s="79"/>
      <c r="AL2832" s="79"/>
      <c r="AM2832" s="79"/>
      <c r="AN2832" s="79"/>
      <c r="AO2832" s="79"/>
      <c r="AP2832" s="79"/>
      <c r="AQ2832" s="79"/>
    </row>
    <row r="2833" spans="13:43" x14ac:dyDescent="0.25">
      <c r="M2833" s="79"/>
      <c r="N2833" s="79"/>
      <c r="O2833" s="79"/>
      <c r="P2833" s="79"/>
      <c r="Q2833" s="79"/>
      <c r="R2833" s="79"/>
      <c r="S2833" s="79"/>
      <c r="T2833" s="79"/>
      <c r="U2833" s="79"/>
      <c r="V2833" s="79"/>
      <c r="W2833" s="79"/>
      <c r="X2833" s="79"/>
      <c r="Y2833" s="79"/>
      <c r="Z2833" s="79"/>
      <c r="AA2833" s="79"/>
      <c r="AB2833" s="79"/>
      <c r="AC2833" s="79"/>
      <c r="AD2833" s="79"/>
      <c r="AE2833" s="79"/>
      <c r="AF2833" s="79"/>
      <c r="AG2833" s="79"/>
      <c r="AH2833" s="79"/>
      <c r="AI2833" s="79"/>
      <c r="AJ2833" s="79"/>
      <c r="AK2833" s="79"/>
      <c r="AL2833" s="79"/>
      <c r="AM2833" s="79"/>
      <c r="AN2833" s="79"/>
      <c r="AO2833" s="79"/>
      <c r="AP2833" s="79"/>
      <c r="AQ2833" s="79"/>
    </row>
    <row r="2834" spans="13:43" x14ac:dyDescent="0.25">
      <c r="M2834" s="79"/>
      <c r="N2834" s="79"/>
      <c r="O2834" s="79"/>
      <c r="P2834" s="79"/>
      <c r="Q2834" s="79"/>
      <c r="R2834" s="79"/>
      <c r="S2834" s="79"/>
      <c r="T2834" s="79"/>
      <c r="U2834" s="79"/>
      <c r="V2834" s="79"/>
      <c r="W2834" s="79"/>
      <c r="X2834" s="79"/>
      <c r="Y2834" s="79"/>
      <c r="Z2834" s="79"/>
      <c r="AA2834" s="79"/>
      <c r="AB2834" s="79"/>
      <c r="AC2834" s="79"/>
      <c r="AD2834" s="79"/>
      <c r="AE2834" s="79"/>
      <c r="AF2834" s="79"/>
      <c r="AG2834" s="79"/>
      <c r="AH2834" s="79"/>
      <c r="AI2834" s="79"/>
      <c r="AJ2834" s="79"/>
      <c r="AK2834" s="79"/>
      <c r="AL2834" s="79"/>
      <c r="AM2834" s="79"/>
      <c r="AN2834" s="79"/>
      <c r="AO2834" s="79"/>
      <c r="AP2834" s="79"/>
      <c r="AQ2834" s="79"/>
    </row>
    <row r="2835" spans="13:43" x14ac:dyDescent="0.25">
      <c r="M2835" s="79"/>
      <c r="N2835" s="79"/>
      <c r="O2835" s="79"/>
      <c r="P2835" s="79"/>
      <c r="Q2835" s="79"/>
      <c r="R2835" s="79"/>
      <c r="S2835" s="79"/>
      <c r="T2835" s="79"/>
      <c r="U2835" s="79"/>
      <c r="V2835" s="79"/>
      <c r="W2835" s="79"/>
      <c r="X2835" s="79"/>
      <c r="Y2835" s="79"/>
      <c r="Z2835" s="79"/>
      <c r="AA2835" s="79"/>
      <c r="AB2835" s="79"/>
      <c r="AC2835" s="79"/>
      <c r="AD2835" s="79"/>
      <c r="AE2835" s="79"/>
      <c r="AF2835" s="79"/>
      <c r="AG2835" s="79"/>
      <c r="AH2835" s="79"/>
      <c r="AI2835" s="79"/>
      <c r="AJ2835" s="79"/>
      <c r="AK2835" s="79"/>
      <c r="AL2835" s="79"/>
      <c r="AM2835" s="79"/>
      <c r="AN2835" s="79"/>
      <c r="AO2835" s="79"/>
      <c r="AP2835" s="79"/>
      <c r="AQ2835" s="79"/>
    </row>
    <row r="2836" spans="13:43" x14ac:dyDescent="0.25">
      <c r="M2836" s="79"/>
      <c r="N2836" s="79"/>
      <c r="O2836" s="79"/>
      <c r="P2836" s="79"/>
      <c r="Q2836" s="79"/>
      <c r="R2836" s="79"/>
      <c r="S2836" s="79"/>
      <c r="T2836" s="79"/>
      <c r="U2836" s="79"/>
      <c r="V2836" s="79"/>
      <c r="W2836" s="79"/>
      <c r="X2836" s="79"/>
      <c r="Y2836" s="79"/>
      <c r="Z2836" s="79"/>
      <c r="AA2836" s="79"/>
      <c r="AB2836" s="79"/>
      <c r="AC2836" s="79"/>
      <c r="AD2836" s="79"/>
      <c r="AE2836" s="79"/>
      <c r="AF2836" s="79"/>
      <c r="AG2836" s="79"/>
      <c r="AH2836" s="79"/>
      <c r="AI2836" s="79"/>
      <c r="AJ2836" s="79"/>
      <c r="AK2836" s="79"/>
      <c r="AL2836" s="79"/>
      <c r="AM2836" s="79"/>
      <c r="AN2836" s="79"/>
      <c r="AO2836" s="79"/>
      <c r="AP2836" s="79"/>
      <c r="AQ2836" s="79"/>
    </row>
    <row r="2837" spans="13:43" x14ac:dyDescent="0.25">
      <c r="M2837" s="79"/>
      <c r="N2837" s="79"/>
      <c r="O2837" s="79"/>
      <c r="P2837" s="79"/>
      <c r="Q2837" s="79"/>
      <c r="R2837" s="79"/>
      <c r="S2837" s="79"/>
      <c r="T2837" s="79"/>
      <c r="U2837" s="79"/>
      <c r="V2837" s="79"/>
      <c r="W2837" s="79"/>
      <c r="X2837" s="79"/>
      <c r="Y2837" s="79"/>
      <c r="Z2837" s="79"/>
      <c r="AA2837" s="79"/>
      <c r="AB2837" s="79"/>
      <c r="AC2837" s="79"/>
      <c r="AD2837" s="79"/>
      <c r="AE2837" s="79"/>
      <c r="AF2837" s="79"/>
      <c r="AG2837" s="79"/>
      <c r="AH2837" s="79"/>
      <c r="AI2837" s="79"/>
      <c r="AJ2837" s="79"/>
      <c r="AK2837" s="79"/>
      <c r="AL2837" s="79"/>
      <c r="AM2837" s="79"/>
      <c r="AN2837" s="79"/>
      <c r="AO2837" s="79"/>
      <c r="AP2837" s="79"/>
      <c r="AQ2837" s="79"/>
    </row>
    <row r="2838" spans="13:43" x14ac:dyDescent="0.25">
      <c r="M2838" s="79"/>
      <c r="N2838" s="79"/>
      <c r="O2838" s="79"/>
      <c r="P2838" s="79"/>
      <c r="Q2838" s="79"/>
      <c r="R2838" s="79"/>
      <c r="S2838" s="79"/>
      <c r="T2838" s="79"/>
      <c r="U2838" s="79"/>
      <c r="V2838" s="79"/>
      <c r="W2838" s="79"/>
      <c r="X2838" s="79"/>
      <c r="Y2838" s="79"/>
      <c r="Z2838" s="79"/>
      <c r="AA2838" s="79"/>
      <c r="AB2838" s="79"/>
      <c r="AC2838" s="79"/>
      <c r="AD2838" s="79"/>
      <c r="AE2838" s="79"/>
      <c r="AF2838" s="79"/>
      <c r="AG2838" s="79"/>
      <c r="AH2838" s="79"/>
      <c r="AI2838" s="79"/>
      <c r="AJ2838" s="79"/>
      <c r="AK2838" s="79"/>
      <c r="AL2838" s="79"/>
      <c r="AM2838" s="79"/>
      <c r="AN2838" s="79"/>
      <c r="AO2838" s="79"/>
      <c r="AP2838" s="79"/>
      <c r="AQ2838" s="79"/>
    </row>
    <row r="2839" spans="13:43" x14ac:dyDescent="0.25">
      <c r="M2839" s="79"/>
      <c r="N2839" s="79"/>
      <c r="O2839" s="79"/>
      <c r="P2839" s="79"/>
      <c r="Q2839" s="79"/>
      <c r="R2839" s="79"/>
      <c r="S2839" s="79"/>
      <c r="T2839" s="79"/>
      <c r="U2839" s="79"/>
      <c r="V2839" s="79"/>
      <c r="W2839" s="79"/>
      <c r="X2839" s="79"/>
      <c r="Y2839" s="79"/>
      <c r="Z2839" s="79"/>
      <c r="AA2839" s="79"/>
      <c r="AB2839" s="79"/>
      <c r="AC2839" s="79"/>
      <c r="AD2839" s="79"/>
      <c r="AE2839" s="79"/>
      <c r="AF2839" s="79"/>
      <c r="AG2839" s="79"/>
      <c r="AH2839" s="79"/>
      <c r="AI2839" s="79"/>
      <c r="AJ2839" s="79"/>
      <c r="AK2839" s="79"/>
      <c r="AL2839" s="79"/>
      <c r="AM2839" s="79"/>
      <c r="AN2839" s="79"/>
      <c r="AO2839" s="79"/>
      <c r="AP2839" s="79"/>
      <c r="AQ2839" s="79"/>
    </row>
    <row r="2840" spans="13:43" x14ac:dyDescent="0.25">
      <c r="M2840" s="79"/>
      <c r="N2840" s="79"/>
      <c r="O2840" s="79"/>
      <c r="P2840" s="79"/>
      <c r="Q2840" s="79"/>
      <c r="R2840" s="79"/>
      <c r="S2840" s="79"/>
      <c r="T2840" s="79"/>
      <c r="U2840" s="79"/>
      <c r="V2840" s="79"/>
      <c r="W2840" s="79"/>
      <c r="X2840" s="79"/>
      <c r="Y2840" s="79"/>
      <c r="Z2840" s="79"/>
      <c r="AA2840" s="79"/>
      <c r="AB2840" s="79"/>
      <c r="AC2840" s="79"/>
      <c r="AD2840" s="79"/>
      <c r="AE2840" s="79"/>
      <c r="AF2840" s="79"/>
      <c r="AG2840" s="79"/>
      <c r="AH2840" s="79"/>
      <c r="AI2840" s="79"/>
      <c r="AJ2840" s="79"/>
      <c r="AK2840" s="79"/>
      <c r="AL2840" s="79"/>
      <c r="AM2840" s="79"/>
      <c r="AN2840" s="79"/>
      <c r="AO2840" s="79"/>
      <c r="AP2840" s="79"/>
      <c r="AQ2840" s="79"/>
    </row>
    <row r="2841" spans="13:43" x14ac:dyDescent="0.25">
      <c r="M2841" s="79"/>
      <c r="N2841" s="79"/>
      <c r="O2841" s="79"/>
      <c r="P2841" s="79"/>
      <c r="Q2841" s="79"/>
      <c r="R2841" s="79"/>
      <c r="S2841" s="79"/>
      <c r="T2841" s="79"/>
      <c r="U2841" s="79"/>
      <c r="V2841" s="79"/>
      <c r="W2841" s="79"/>
      <c r="X2841" s="79"/>
      <c r="Y2841" s="79"/>
      <c r="Z2841" s="79"/>
      <c r="AA2841" s="79"/>
      <c r="AB2841" s="79"/>
      <c r="AC2841" s="79"/>
      <c r="AD2841" s="79"/>
      <c r="AE2841" s="79"/>
      <c r="AF2841" s="79"/>
      <c r="AG2841" s="79"/>
      <c r="AH2841" s="79"/>
      <c r="AI2841" s="79"/>
      <c r="AJ2841" s="79"/>
      <c r="AK2841" s="79"/>
      <c r="AL2841" s="79"/>
      <c r="AM2841" s="79"/>
      <c r="AN2841" s="79"/>
      <c r="AO2841" s="79"/>
      <c r="AP2841" s="79"/>
      <c r="AQ2841" s="79"/>
    </row>
    <row r="2842" spans="13:43" x14ac:dyDescent="0.25">
      <c r="M2842" s="79"/>
      <c r="N2842" s="79"/>
      <c r="O2842" s="79"/>
      <c r="P2842" s="79"/>
      <c r="Q2842" s="79"/>
      <c r="R2842" s="79"/>
      <c r="S2842" s="79"/>
      <c r="T2842" s="79"/>
      <c r="U2842" s="79"/>
      <c r="V2842" s="79"/>
      <c r="W2842" s="79"/>
      <c r="X2842" s="79"/>
      <c r="Y2842" s="79"/>
      <c r="Z2842" s="79"/>
      <c r="AA2842" s="79"/>
      <c r="AB2842" s="79"/>
      <c r="AC2842" s="79"/>
      <c r="AD2842" s="79"/>
      <c r="AE2842" s="79"/>
      <c r="AF2842" s="79"/>
      <c r="AG2842" s="79"/>
      <c r="AH2842" s="79"/>
      <c r="AI2842" s="79"/>
      <c r="AJ2842" s="79"/>
      <c r="AK2842" s="79"/>
      <c r="AL2842" s="79"/>
      <c r="AM2842" s="79"/>
      <c r="AN2842" s="79"/>
      <c r="AO2842" s="79"/>
      <c r="AP2842" s="79"/>
      <c r="AQ2842" s="79"/>
    </row>
    <row r="2843" spans="13:43" x14ac:dyDescent="0.25">
      <c r="M2843" s="79"/>
      <c r="N2843" s="79"/>
      <c r="O2843" s="79"/>
      <c r="P2843" s="79"/>
      <c r="Q2843" s="79"/>
      <c r="R2843" s="79"/>
      <c r="S2843" s="79"/>
      <c r="T2843" s="79"/>
      <c r="U2843" s="79"/>
      <c r="V2843" s="79"/>
      <c r="W2843" s="79"/>
      <c r="X2843" s="79"/>
      <c r="Y2843" s="79"/>
      <c r="Z2843" s="79"/>
      <c r="AA2843" s="79"/>
      <c r="AB2843" s="79"/>
      <c r="AC2843" s="79"/>
      <c r="AD2843" s="79"/>
      <c r="AE2843" s="79"/>
      <c r="AF2843" s="79"/>
      <c r="AG2843" s="79"/>
      <c r="AH2843" s="79"/>
      <c r="AI2843" s="79"/>
      <c r="AJ2843" s="79"/>
      <c r="AK2843" s="79"/>
      <c r="AL2843" s="79"/>
      <c r="AM2843" s="79"/>
      <c r="AN2843" s="79"/>
      <c r="AO2843" s="79"/>
      <c r="AP2843" s="79"/>
      <c r="AQ2843" s="79"/>
    </row>
    <row r="2844" spans="13:43" x14ac:dyDescent="0.25">
      <c r="M2844" s="79"/>
      <c r="N2844" s="79"/>
      <c r="O2844" s="79"/>
      <c r="P2844" s="79"/>
      <c r="Q2844" s="79"/>
      <c r="R2844" s="79"/>
      <c r="S2844" s="79"/>
      <c r="T2844" s="79"/>
      <c r="U2844" s="79"/>
      <c r="V2844" s="79"/>
      <c r="W2844" s="79"/>
      <c r="X2844" s="79"/>
      <c r="Y2844" s="79"/>
      <c r="Z2844" s="79"/>
      <c r="AA2844" s="79"/>
      <c r="AB2844" s="79"/>
      <c r="AC2844" s="79"/>
      <c r="AD2844" s="79"/>
      <c r="AE2844" s="79"/>
      <c r="AF2844" s="79"/>
      <c r="AG2844" s="79"/>
      <c r="AH2844" s="79"/>
      <c r="AI2844" s="79"/>
      <c r="AJ2844" s="79"/>
      <c r="AK2844" s="79"/>
      <c r="AL2844" s="79"/>
      <c r="AM2844" s="79"/>
      <c r="AN2844" s="79"/>
      <c r="AO2844" s="79"/>
      <c r="AP2844" s="79"/>
      <c r="AQ2844" s="79"/>
    </row>
    <row r="2845" spans="13:43" x14ac:dyDescent="0.25">
      <c r="M2845" s="79"/>
      <c r="N2845" s="79"/>
      <c r="O2845" s="79"/>
      <c r="P2845" s="79"/>
      <c r="Q2845" s="79"/>
      <c r="R2845" s="79"/>
      <c r="S2845" s="79"/>
      <c r="T2845" s="79"/>
      <c r="U2845" s="79"/>
      <c r="V2845" s="79"/>
      <c r="W2845" s="79"/>
      <c r="X2845" s="79"/>
      <c r="Y2845" s="79"/>
      <c r="Z2845" s="79"/>
      <c r="AA2845" s="79"/>
      <c r="AB2845" s="79"/>
      <c r="AC2845" s="79"/>
      <c r="AD2845" s="79"/>
      <c r="AE2845" s="79"/>
      <c r="AF2845" s="79"/>
      <c r="AG2845" s="79"/>
      <c r="AH2845" s="79"/>
      <c r="AI2845" s="79"/>
      <c r="AJ2845" s="79"/>
      <c r="AK2845" s="79"/>
      <c r="AL2845" s="79"/>
      <c r="AM2845" s="79"/>
      <c r="AN2845" s="79"/>
      <c r="AO2845" s="79"/>
      <c r="AP2845" s="79"/>
      <c r="AQ2845" s="79"/>
    </row>
    <row r="2846" spans="13:43" x14ac:dyDescent="0.25">
      <c r="M2846" s="79"/>
      <c r="N2846" s="79"/>
      <c r="O2846" s="79"/>
      <c r="P2846" s="79"/>
      <c r="Q2846" s="79"/>
      <c r="R2846" s="79"/>
      <c r="S2846" s="79"/>
      <c r="T2846" s="79"/>
      <c r="U2846" s="79"/>
      <c r="V2846" s="79"/>
      <c r="W2846" s="79"/>
      <c r="X2846" s="79"/>
      <c r="Y2846" s="79"/>
      <c r="Z2846" s="79"/>
      <c r="AA2846" s="79"/>
      <c r="AB2846" s="79"/>
      <c r="AC2846" s="79"/>
      <c r="AD2846" s="79"/>
      <c r="AE2846" s="79"/>
      <c r="AF2846" s="79"/>
      <c r="AG2846" s="79"/>
      <c r="AH2846" s="79"/>
      <c r="AI2846" s="79"/>
      <c r="AJ2846" s="79"/>
      <c r="AK2846" s="79"/>
      <c r="AL2846" s="79"/>
      <c r="AM2846" s="79"/>
      <c r="AN2846" s="79"/>
      <c r="AO2846" s="79"/>
      <c r="AP2846" s="79"/>
      <c r="AQ2846" s="79"/>
    </row>
    <row r="2847" spans="13:43" x14ac:dyDescent="0.25">
      <c r="M2847" s="79"/>
      <c r="N2847" s="79"/>
      <c r="O2847" s="79"/>
      <c r="P2847" s="79"/>
      <c r="Q2847" s="79"/>
      <c r="R2847" s="79"/>
      <c r="S2847" s="79"/>
      <c r="T2847" s="79"/>
      <c r="U2847" s="79"/>
      <c r="V2847" s="79"/>
      <c r="W2847" s="79"/>
      <c r="X2847" s="79"/>
      <c r="Y2847" s="79"/>
      <c r="Z2847" s="79"/>
      <c r="AA2847" s="79"/>
      <c r="AB2847" s="79"/>
      <c r="AC2847" s="79"/>
      <c r="AD2847" s="79"/>
      <c r="AE2847" s="79"/>
      <c r="AF2847" s="79"/>
      <c r="AG2847" s="79"/>
      <c r="AH2847" s="79"/>
      <c r="AI2847" s="79"/>
      <c r="AJ2847" s="79"/>
      <c r="AK2847" s="79"/>
      <c r="AL2847" s="79"/>
      <c r="AM2847" s="79"/>
      <c r="AN2847" s="79"/>
      <c r="AO2847" s="79"/>
      <c r="AP2847" s="79"/>
      <c r="AQ2847" s="79"/>
    </row>
    <row r="2848" spans="13:43" x14ac:dyDescent="0.25">
      <c r="M2848" s="79"/>
      <c r="N2848" s="79"/>
      <c r="O2848" s="79"/>
      <c r="P2848" s="79"/>
      <c r="Q2848" s="79"/>
      <c r="R2848" s="79"/>
      <c r="S2848" s="79"/>
      <c r="T2848" s="79"/>
      <c r="U2848" s="79"/>
      <c r="V2848" s="79"/>
      <c r="W2848" s="79"/>
      <c r="X2848" s="79"/>
      <c r="Y2848" s="79"/>
      <c r="Z2848" s="79"/>
      <c r="AA2848" s="79"/>
      <c r="AB2848" s="79"/>
      <c r="AC2848" s="79"/>
      <c r="AD2848" s="79"/>
      <c r="AE2848" s="79"/>
      <c r="AF2848" s="79"/>
      <c r="AG2848" s="79"/>
      <c r="AH2848" s="79"/>
      <c r="AI2848" s="79"/>
      <c r="AJ2848" s="79"/>
      <c r="AK2848" s="79"/>
      <c r="AL2848" s="79"/>
      <c r="AM2848" s="79"/>
      <c r="AN2848" s="79"/>
      <c r="AO2848" s="79"/>
      <c r="AP2848" s="79"/>
      <c r="AQ2848" s="79"/>
    </row>
    <row r="2849" spans="13:43" x14ac:dyDescent="0.25">
      <c r="M2849" s="79"/>
      <c r="N2849" s="79"/>
      <c r="O2849" s="79"/>
      <c r="P2849" s="79"/>
      <c r="Q2849" s="79"/>
      <c r="R2849" s="79"/>
      <c r="S2849" s="79"/>
      <c r="T2849" s="79"/>
      <c r="U2849" s="79"/>
      <c r="V2849" s="79"/>
      <c r="W2849" s="79"/>
      <c r="X2849" s="79"/>
      <c r="Y2849" s="79"/>
      <c r="Z2849" s="79"/>
      <c r="AA2849" s="79"/>
      <c r="AB2849" s="79"/>
      <c r="AC2849" s="79"/>
      <c r="AD2849" s="79"/>
      <c r="AE2849" s="79"/>
      <c r="AF2849" s="79"/>
      <c r="AG2849" s="79"/>
      <c r="AH2849" s="79"/>
      <c r="AI2849" s="79"/>
      <c r="AJ2849" s="79"/>
      <c r="AK2849" s="79"/>
      <c r="AL2849" s="79"/>
      <c r="AM2849" s="79"/>
      <c r="AN2849" s="79"/>
      <c r="AO2849" s="79"/>
      <c r="AP2849" s="79"/>
      <c r="AQ2849" s="79"/>
    </row>
    <row r="2850" spans="13:43" x14ac:dyDescent="0.25">
      <c r="M2850" s="79"/>
      <c r="N2850" s="79"/>
      <c r="O2850" s="79"/>
      <c r="P2850" s="79"/>
      <c r="Q2850" s="79"/>
      <c r="R2850" s="79"/>
      <c r="S2850" s="79"/>
      <c r="T2850" s="79"/>
      <c r="U2850" s="79"/>
      <c r="V2850" s="79"/>
      <c r="W2850" s="79"/>
      <c r="X2850" s="79"/>
      <c r="Y2850" s="79"/>
      <c r="Z2850" s="79"/>
      <c r="AA2850" s="79"/>
      <c r="AB2850" s="79"/>
      <c r="AC2850" s="79"/>
      <c r="AD2850" s="79"/>
      <c r="AE2850" s="79"/>
      <c r="AF2850" s="79"/>
      <c r="AG2850" s="79"/>
      <c r="AH2850" s="79"/>
      <c r="AI2850" s="79"/>
      <c r="AJ2850" s="79"/>
      <c r="AK2850" s="79"/>
      <c r="AL2850" s="79"/>
      <c r="AM2850" s="79"/>
      <c r="AN2850" s="79"/>
      <c r="AO2850" s="79"/>
      <c r="AP2850" s="79"/>
      <c r="AQ2850" s="79"/>
    </row>
    <row r="2851" spans="13:43" x14ac:dyDescent="0.25">
      <c r="M2851" s="79"/>
      <c r="N2851" s="79"/>
      <c r="O2851" s="79"/>
      <c r="P2851" s="79"/>
      <c r="Q2851" s="79"/>
      <c r="R2851" s="79"/>
      <c r="S2851" s="79"/>
      <c r="T2851" s="79"/>
      <c r="U2851" s="79"/>
      <c r="V2851" s="79"/>
      <c r="W2851" s="79"/>
      <c r="X2851" s="79"/>
      <c r="Y2851" s="79"/>
      <c r="Z2851" s="79"/>
      <c r="AA2851" s="79"/>
      <c r="AB2851" s="79"/>
      <c r="AC2851" s="79"/>
      <c r="AD2851" s="79"/>
      <c r="AE2851" s="79"/>
      <c r="AF2851" s="79"/>
      <c r="AG2851" s="79"/>
      <c r="AH2851" s="79"/>
      <c r="AI2851" s="79"/>
      <c r="AJ2851" s="79"/>
      <c r="AK2851" s="79"/>
      <c r="AL2851" s="79"/>
      <c r="AM2851" s="79"/>
      <c r="AN2851" s="79"/>
      <c r="AO2851" s="79"/>
      <c r="AP2851" s="79"/>
      <c r="AQ2851" s="79"/>
    </row>
    <row r="2852" spans="13:43" x14ac:dyDescent="0.25">
      <c r="M2852" s="79"/>
      <c r="N2852" s="79"/>
      <c r="O2852" s="79"/>
      <c r="P2852" s="79"/>
      <c r="Q2852" s="79"/>
      <c r="R2852" s="79"/>
      <c r="S2852" s="79"/>
      <c r="T2852" s="79"/>
      <c r="U2852" s="79"/>
      <c r="V2852" s="79"/>
      <c r="W2852" s="79"/>
      <c r="X2852" s="79"/>
      <c r="Y2852" s="79"/>
      <c r="Z2852" s="79"/>
      <c r="AA2852" s="79"/>
      <c r="AB2852" s="79"/>
      <c r="AC2852" s="79"/>
      <c r="AD2852" s="79"/>
      <c r="AE2852" s="79"/>
      <c r="AF2852" s="79"/>
      <c r="AG2852" s="79"/>
      <c r="AH2852" s="79"/>
      <c r="AI2852" s="79"/>
      <c r="AJ2852" s="79"/>
      <c r="AK2852" s="79"/>
      <c r="AL2852" s="79"/>
      <c r="AM2852" s="79"/>
      <c r="AN2852" s="79"/>
      <c r="AO2852" s="79"/>
      <c r="AP2852" s="79"/>
      <c r="AQ2852" s="79"/>
    </row>
    <row r="2853" spans="13:43" x14ac:dyDescent="0.25">
      <c r="M2853" s="79"/>
      <c r="N2853" s="79"/>
      <c r="O2853" s="79"/>
      <c r="P2853" s="79"/>
      <c r="Q2853" s="79"/>
      <c r="R2853" s="79"/>
      <c r="S2853" s="79"/>
      <c r="T2853" s="79"/>
      <c r="U2853" s="79"/>
      <c r="V2853" s="79"/>
      <c r="W2853" s="79"/>
      <c r="X2853" s="79"/>
      <c r="Y2853" s="79"/>
      <c r="Z2853" s="79"/>
      <c r="AA2853" s="79"/>
      <c r="AB2853" s="79"/>
      <c r="AC2853" s="79"/>
      <c r="AD2853" s="79"/>
      <c r="AE2853" s="79"/>
      <c r="AF2853" s="79"/>
      <c r="AG2853" s="79"/>
      <c r="AH2853" s="79"/>
      <c r="AI2853" s="79"/>
      <c r="AJ2853" s="79"/>
      <c r="AK2853" s="79"/>
      <c r="AL2853" s="79"/>
      <c r="AM2853" s="79"/>
      <c r="AN2853" s="79"/>
      <c r="AO2853" s="79"/>
      <c r="AP2853" s="79"/>
      <c r="AQ2853" s="79"/>
    </row>
    <row r="2854" spans="13:43" x14ac:dyDescent="0.25">
      <c r="M2854" s="79"/>
      <c r="N2854" s="79"/>
      <c r="O2854" s="79"/>
      <c r="P2854" s="79"/>
      <c r="Q2854" s="79"/>
      <c r="R2854" s="79"/>
      <c r="S2854" s="79"/>
      <c r="T2854" s="79"/>
      <c r="U2854" s="79"/>
      <c r="V2854" s="79"/>
      <c r="W2854" s="79"/>
      <c r="X2854" s="79"/>
      <c r="Y2854" s="79"/>
      <c r="Z2854" s="79"/>
      <c r="AA2854" s="79"/>
      <c r="AB2854" s="79"/>
      <c r="AC2854" s="79"/>
      <c r="AD2854" s="79"/>
      <c r="AE2854" s="79"/>
      <c r="AF2854" s="79"/>
      <c r="AG2854" s="79"/>
      <c r="AH2854" s="79"/>
      <c r="AI2854" s="79"/>
      <c r="AJ2854" s="79"/>
      <c r="AK2854" s="79"/>
      <c r="AL2854" s="79"/>
      <c r="AM2854" s="79"/>
      <c r="AN2854" s="79"/>
      <c r="AO2854" s="79"/>
      <c r="AP2854" s="79"/>
      <c r="AQ2854" s="79"/>
    </row>
    <row r="2855" spans="13:43" x14ac:dyDescent="0.25">
      <c r="M2855" s="79"/>
      <c r="N2855" s="79"/>
      <c r="O2855" s="79"/>
      <c r="P2855" s="79"/>
      <c r="Q2855" s="79"/>
      <c r="R2855" s="79"/>
      <c r="S2855" s="79"/>
      <c r="T2855" s="79"/>
      <c r="U2855" s="79"/>
      <c r="V2855" s="79"/>
      <c r="W2855" s="79"/>
      <c r="X2855" s="79"/>
      <c r="Y2855" s="79"/>
      <c r="Z2855" s="79"/>
      <c r="AA2855" s="79"/>
      <c r="AB2855" s="79"/>
      <c r="AC2855" s="79"/>
      <c r="AD2855" s="79"/>
      <c r="AE2855" s="79"/>
      <c r="AF2855" s="79"/>
      <c r="AG2855" s="79"/>
      <c r="AH2855" s="79"/>
      <c r="AI2855" s="79"/>
      <c r="AJ2855" s="79"/>
      <c r="AK2855" s="79"/>
      <c r="AL2855" s="79"/>
      <c r="AM2855" s="79"/>
      <c r="AN2855" s="79"/>
      <c r="AO2855" s="79"/>
      <c r="AP2855" s="79"/>
      <c r="AQ2855" s="79"/>
    </row>
    <row r="2856" spans="13:43" x14ac:dyDescent="0.25">
      <c r="M2856" s="79"/>
      <c r="N2856" s="79"/>
      <c r="O2856" s="79"/>
      <c r="P2856" s="79"/>
      <c r="Q2856" s="79"/>
      <c r="R2856" s="79"/>
      <c r="S2856" s="79"/>
      <c r="T2856" s="79"/>
      <c r="U2856" s="79"/>
      <c r="V2856" s="79"/>
      <c r="W2856" s="79"/>
      <c r="X2856" s="79"/>
      <c r="Y2856" s="79"/>
      <c r="Z2856" s="79"/>
      <c r="AA2856" s="79"/>
      <c r="AB2856" s="79"/>
      <c r="AC2856" s="79"/>
      <c r="AD2856" s="79"/>
      <c r="AE2856" s="79"/>
      <c r="AF2856" s="79"/>
      <c r="AG2856" s="79"/>
      <c r="AH2856" s="79"/>
      <c r="AI2856" s="79"/>
      <c r="AJ2856" s="79"/>
      <c r="AK2856" s="79"/>
      <c r="AL2856" s="79"/>
      <c r="AM2856" s="79"/>
      <c r="AN2856" s="79"/>
      <c r="AO2856" s="79"/>
      <c r="AP2856" s="79"/>
      <c r="AQ2856" s="79"/>
    </row>
    <row r="2857" spans="13:43" x14ac:dyDescent="0.25">
      <c r="M2857" s="79"/>
      <c r="N2857" s="79"/>
      <c r="O2857" s="79"/>
      <c r="P2857" s="79"/>
      <c r="Q2857" s="79"/>
      <c r="R2857" s="79"/>
      <c r="S2857" s="79"/>
      <c r="T2857" s="79"/>
      <c r="U2857" s="79"/>
      <c r="V2857" s="79"/>
      <c r="W2857" s="79"/>
      <c r="X2857" s="79"/>
      <c r="Y2857" s="79"/>
      <c r="Z2857" s="79"/>
      <c r="AA2857" s="79"/>
      <c r="AB2857" s="79"/>
      <c r="AC2857" s="79"/>
      <c r="AD2857" s="79"/>
      <c r="AE2857" s="79"/>
      <c r="AF2857" s="79"/>
      <c r="AG2857" s="79"/>
      <c r="AH2857" s="79"/>
      <c r="AI2857" s="79"/>
      <c r="AJ2857" s="79"/>
      <c r="AK2857" s="79"/>
      <c r="AL2857" s="79"/>
      <c r="AM2857" s="79"/>
      <c r="AN2857" s="79"/>
      <c r="AO2857" s="79"/>
      <c r="AP2857" s="79"/>
      <c r="AQ2857" s="79"/>
    </row>
    <row r="2858" spans="13:43" x14ac:dyDescent="0.25">
      <c r="M2858" s="79"/>
      <c r="N2858" s="79"/>
      <c r="O2858" s="79"/>
      <c r="P2858" s="79"/>
      <c r="Q2858" s="79"/>
      <c r="R2858" s="79"/>
      <c r="S2858" s="79"/>
      <c r="T2858" s="79"/>
      <c r="U2858" s="79"/>
      <c r="V2858" s="79"/>
      <c r="W2858" s="79"/>
      <c r="X2858" s="79"/>
      <c r="Y2858" s="79"/>
      <c r="Z2858" s="79"/>
      <c r="AA2858" s="79"/>
      <c r="AB2858" s="79"/>
      <c r="AC2858" s="79"/>
      <c r="AD2858" s="79"/>
      <c r="AE2858" s="79"/>
      <c r="AF2858" s="79"/>
      <c r="AG2858" s="79"/>
      <c r="AH2858" s="79"/>
      <c r="AI2858" s="79"/>
      <c r="AJ2858" s="79"/>
      <c r="AK2858" s="79"/>
      <c r="AL2858" s="79"/>
      <c r="AM2858" s="79"/>
      <c r="AN2858" s="79"/>
      <c r="AO2858" s="79"/>
      <c r="AP2858" s="79"/>
      <c r="AQ2858" s="79"/>
    </row>
    <row r="2859" spans="13:43" x14ac:dyDescent="0.25">
      <c r="M2859" s="79"/>
      <c r="N2859" s="79"/>
      <c r="O2859" s="79"/>
      <c r="P2859" s="79"/>
      <c r="Q2859" s="79"/>
      <c r="R2859" s="79"/>
      <c r="S2859" s="79"/>
      <c r="T2859" s="79"/>
      <c r="U2859" s="79"/>
      <c r="V2859" s="79"/>
      <c r="W2859" s="79"/>
      <c r="X2859" s="79"/>
      <c r="Y2859" s="79"/>
      <c r="Z2859" s="79"/>
      <c r="AA2859" s="79"/>
      <c r="AB2859" s="79"/>
      <c r="AC2859" s="79"/>
      <c r="AD2859" s="79"/>
      <c r="AE2859" s="79"/>
      <c r="AF2859" s="79"/>
      <c r="AG2859" s="79"/>
      <c r="AH2859" s="79"/>
      <c r="AI2859" s="79"/>
      <c r="AJ2859" s="79"/>
      <c r="AK2859" s="79"/>
      <c r="AL2859" s="79"/>
      <c r="AM2859" s="79"/>
      <c r="AN2859" s="79"/>
      <c r="AO2859" s="79"/>
      <c r="AP2859" s="79"/>
      <c r="AQ2859" s="79"/>
    </row>
    <row r="2860" spans="13:43" x14ac:dyDescent="0.25">
      <c r="M2860" s="79"/>
      <c r="N2860" s="79"/>
      <c r="O2860" s="79"/>
      <c r="P2860" s="79"/>
      <c r="Q2860" s="79"/>
      <c r="R2860" s="79"/>
      <c r="S2860" s="79"/>
      <c r="T2860" s="79"/>
      <c r="U2860" s="79"/>
      <c r="V2860" s="79"/>
      <c r="W2860" s="79"/>
      <c r="X2860" s="79"/>
      <c r="Y2860" s="79"/>
      <c r="Z2860" s="79"/>
      <c r="AA2860" s="79"/>
      <c r="AB2860" s="79"/>
      <c r="AC2860" s="79"/>
      <c r="AD2860" s="79"/>
      <c r="AE2860" s="79"/>
      <c r="AF2860" s="79"/>
      <c r="AG2860" s="79"/>
      <c r="AH2860" s="79"/>
      <c r="AI2860" s="79"/>
      <c r="AJ2860" s="79"/>
      <c r="AK2860" s="79"/>
      <c r="AL2860" s="79"/>
      <c r="AM2860" s="79"/>
      <c r="AN2860" s="79"/>
      <c r="AO2860" s="79"/>
      <c r="AP2860" s="79"/>
      <c r="AQ2860" s="79"/>
    </row>
    <row r="2861" spans="13:43" x14ac:dyDescent="0.25">
      <c r="M2861" s="79"/>
      <c r="N2861" s="79"/>
      <c r="O2861" s="79"/>
      <c r="P2861" s="79"/>
      <c r="Q2861" s="79"/>
      <c r="R2861" s="79"/>
      <c r="S2861" s="79"/>
      <c r="T2861" s="79"/>
      <c r="U2861" s="79"/>
      <c r="V2861" s="79"/>
      <c r="W2861" s="79"/>
      <c r="X2861" s="79"/>
      <c r="Y2861" s="79"/>
      <c r="Z2861" s="79"/>
      <c r="AA2861" s="79"/>
      <c r="AB2861" s="79"/>
      <c r="AC2861" s="79"/>
      <c r="AD2861" s="79"/>
      <c r="AE2861" s="79"/>
      <c r="AF2861" s="79"/>
      <c r="AG2861" s="79"/>
      <c r="AH2861" s="79"/>
      <c r="AI2861" s="79"/>
      <c r="AJ2861" s="79"/>
      <c r="AK2861" s="79"/>
      <c r="AL2861" s="79"/>
      <c r="AM2861" s="79"/>
      <c r="AN2861" s="79"/>
      <c r="AO2861" s="79"/>
      <c r="AP2861" s="79"/>
      <c r="AQ2861" s="79"/>
    </row>
    <row r="2862" spans="13:43" x14ac:dyDescent="0.25">
      <c r="M2862" s="79"/>
      <c r="N2862" s="79"/>
      <c r="O2862" s="79"/>
      <c r="P2862" s="79"/>
      <c r="Q2862" s="79"/>
      <c r="R2862" s="79"/>
      <c r="S2862" s="79"/>
      <c r="T2862" s="79"/>
      <c r="U2862" s="79"/>
      <c r="V2862" s="79"/>
      <c r="W2862" s="79"/>
      <c r="X2862" s="79"/>
      <c r="Y2862" s="79"/>
      <c r="Z2862" s="79"/>
      <c r="AA2862" s="79"/>
      <c r="AB2862" s="79"/>
      <c r="AC2862" s="79"/>
      <c r="AD2862" s="79"/>
      <c r="AE2862" s="79"/>
      <c r="AF2862" s="79"/>
      <c r="AG2862" s="79"/>
      <c r="AH2862" s="79"/>
      <c r="AI2862" s="79"/>
      <c r="AJ2862" s="79"/>
      <c r="AK2862" s="79"/>
      <c r="AL2862" s="79"/>
      <c r="AM2862" s="79"/>
      <c r="AN2862" s="79"/>
      <c r="AO2862" s="79"/>
      <c r="AP2862" s="79"/>
      <c r="AQ2862" s="79"/>
    </row>
    <row r="2863" spans="13:43" x14ac:dyDescent="0.25">
      <c r="M2863" s="79"/>
      <c r="N2863" s="79"/>
      <c r="O2863" s="79"/>
      <c r="P2863" s="79"/>
      <c r="Q2863" s="79"/>
      <c r="R2863" s="79"/>
      <c r="S2863" s="79"/>
      <c r="T2863" s="79"/>
      <c r="U2863" s="79"/>
      <c r="V2863" s="79"/>
      <c r="W2863" s="79"/>
      <c r="X2863" s="79"/>
      <c r="Y2863" s="79"/>
      <c r="Z2863" s="79"/>
      <c r="AA2863" s="79"/>
      <c r="AB2863" s="79"/>
      <c r="AC2863" s="79"/>
      <c r="AD2863" s="79"/>
      <c r="AE2863" s="79"/>
      <c r="AF2863" s="79"/>
      <c r="AG2863" s="79"/>
      <c r="AH2863" s="79"/>
      <c r="AI2863" s="79"/>
      <c r="AJ2863" s="79"/>
      <c r="AK2863" s="79"/>
      <c r="AL2863" s="79"/>
      <c r="AM2863" s="79"/>
      <c r="AN2863" s="79"/>
      <c r="AO2863" s="79"/>
      <c r="AP2863" s="79"/>
      <c r="AQ2863" s="79"/>
    </row>
    <row r="2864" spans="13:43" x14ac:dyDescent="0.25">
      <c r="M2864" s="79"/>
      <c r="N2864" s="79"/>
      <c r="O2864" s="79"/>
      <c r="P2864" s="79"/>
      <c r="Q2864" s="79"/>
      <c r="R2864" s="79"/>
      <c r="S2864" s="79"/>
      <c r="T2864" s="79"/>
      <c r="U2864" s="79"/>
      <c r="V2864" s="79"/>
      <c r="W2864" s="79"/>
      <c r="X2864" s="79"/>
      <c r="Y2864" s="79"/>
      <c r="Z2864" s="79"/>
      <c r="AA2864" s="79"/>
      <c r="AB2864" s="79"/>
      <c r="AC2864" s="79"/>
      <c r="AD2864" s="79"/>
      <c r="AE2864" s="79"/>
      <c r="AF2864" s="79"/>
      <c r="AG2864" s="79"/>
      <c r="AH2864" s="79"/>
      <c r="AI2864" s="79"/>
      <c r="AJ2864" s="79"/>
      <c r="AK2864" s="79"/>
      <c r="AL2864" s="79"/>
      <c r="AM2864" s="79"/>
      <c r="AN2864" s="79"/>
      <c r="AO2864" s="79"/>
      <c r="AP2864" s="79"/>
      <c r="AQ2864" s="79"/>
    </row>
    <row r="2865" spans="13:43" x14ac:dyDescent="0.25">
      <c r="M2865" s="79"/>
      <c r="N2865" s="79"/>
      <c r="O2865" s="79"/>
      <c r="P2865" s="79"/>
      <c r="Q2865" s="79"/>
      <c r="R2865" s="79"/>
      <c r="S2865" s="79"/>
      <c r="T2865" s="79"/>
      <c r="U2865" s="79"/>
      <c r="V2865" s="79"/>
      <c r="W2865" s="79"/>
      <c r="X2865" s="79"/>
      <c r="Y2865" s="79"/>
      <c r="Z2865" s="79"/>
      <c r="AA2865" s="79"/>
      <c r="AB2865" s="79"/>
      <c r="AC2865" s="79"/>
      <c r="AD2865" s="79"/>
      <c r="AE2865" s="79"/>
      <c r="AF2865" s="79"/>
      <c r="AG2865" s="79"/>
      <c r="AH2865" s="79"/>
      <c r="AI2865" s="79"/>
      <c r="AJ2865" s="79"/>
      <c r="AK2865" s="79"/>
      <c r="AL2865" s="79"/>
      <c r="AM2865" s="79"/>
      <c r="AN2865" s="79"/>
      <c r="AO2865" s="79"/>
      <c r="AP2865" s="79"/>
      <c r="AQ2865" s="79"/>
    </row>
    <row r="2866" spans="13:43" x14ac:dyDescent="0.25">
      <c r="M2866" s="79"/>
      <c r="N2866" s="79"/>
      <c r="O2866" s="79"/>
      <c r="P2866" s="79"/>
      <c r="Q2866" s="79"/>
      <c r="R2866" s="79"/>
      <c r="S2866" s="79"/>
      <c r="T2866" s="79"/>
      <c r="U2866" s="79"/>
      <c r="V2866" s="79"/>
      <c r="W2866" s="79"/>
      <c r="X2866" s="79"/>
      <c r="Y2866" s="79"/>
      <c r="Z2866" s="79"/>
      <c r="AA2866" s="79"/>
      <c r="AB2866" s="79"/>
      <c r="AC2866" s="79"/>
      <c r="AD2866" s="79"/>
      <c r="AE2866" s="79"/>
      <c r="AF2866" s="79"/>
      <c r="AG2866" s="79"/>
      <c r="AH2866" s="79"/>
      <c r="AI2866" s="79"/>
      <c r="AJ2866" s="79"/>
      <c r="AK2866" s="79"/>
      <c r="AL2866" s="79"/>
      <c r="AM2866" s="79"/>
      <c r="AN2866" s="79"/>
      <c r="AO2866" s="79"/>
      <c r="AP2866" s="79"/>
      <c r="AQ2866" s="79"/>
    </row>
    <row r="2867" spans="13:43" x14ac:dyDescent="0.25">
      <c r="M2867" s="79"/>
      <c r="N2867" s="79"/>
      <c r="O2867" s="79"/>
      <c r="P2867" s="79"/>
      <c r="Q2867" s="79"/>
      <c r="R2867" s="79"/>
      <c r="S2867" s="79"/>
      <c r="T2867" s="79"/>
      <c r="U2867" s="79"/>
      <c r="V2867" s="79"/>
      <c r="W2867" s="79"/>
      <c r="X2867" s="79"/>
      <c r="Y2867" s="79"/>
      <c r="Z2867" s="79"/>
      <c r="AA2867" s="79"/>
      <c r="AB2867" s="79"/>
      <c r="AC2867" s="79"/>
      <c r="AD2867" s="79"/>
      <c r="AE2867" s="79"/>
      <c r="AF2867" s="79"/>
      <c r="AG2867" s="79"/>
      <c r="AH2867" s="79"/>
      <c r="AI2867" s="79"/>
      <c r="AJ2867" s="79"/>
      <c r="AK2867" s="79"/>
      <c r="AL2867" s="79"/>
      <c r="AM2867" s="79"/>
      <c r="AN2867" s="79"/>
      <c r="AO2867" s="79"/>
      <c r="AP2867" s="79"/>
      <c r="AQ2867" s="79"/>
    </row>
    <row r="2868" spans="13:43" x14ac:dyDescent="0.25">
      <c r="M2868" s="79"/>
      <c r="N2868" s="79"/>
      <c r="O2868" s="79"/>
      <c r="P2868" s="79"/>
      <c r="Q2868" s="79"/>
      <c r="R2868" s="79"/>
      <c r="S2868" s="79"/>
      <c r="T2868" s="79"/>
      <c r="U2868" s="79"/>
      <c r="V2868" s="79"/>
      <c r="W2868" s="79"/>
      <c r="X2868" s="79"/>
      <c r="Y2868" s="79"/>
      <c r="Z2868" s="79"/>
      <c r="AA2868" s="79"/>
      <c r="AB2868" s="79"/>
      <c r="AC2868" s="79"/>
      <c r="AD2868" s="79"/>
      <c r="AE2868" s="79"/>
      <c r="AF2868" s="79"/>
      <c r="AG2868" s="79"/>
      <c r="AH2868" s="79"/>
      <c r="AI2868" s="79"/>
      <c r="AJ2868" s="79"/>
      <c r="AK2868" s="79"/>
      <c r="AL2868" s="79"/>
      <c r="AM2868" s="79"/>
      <c r="AN2868" s="79"/>
      <c r="AO2868" s="79"/>
      <c r="AP2868" s="79"/>
      <c r="AQ2868" s="79"/>
    </row>
    <row r="2869" spans="13:43" x14ac:dyDescent="0.25">
      <c r="M2869" s="79"/>
      <c r="N2869" s="79"/>
      <c r="O2869" s="79"/>
      <c r="P2869" s="79"/>
      <c r="Q2869" s="79"/>
      <c r="R2869" s="79"/>
      <c r="S2869" s="79"/>
      <c r="T2869" s="79"/>
      <c r="U2869" s="79"/>
      <c r="V2869" s="79"/>
      <c r="W2869" s="79"/>
      <c r="X2869" s="79"/>
      <c r="Y2869" s="79"/>
      <c r="Z2869" s="79"/>
      <c r="AA2869" s="79"/>
      <c r="AB2869" s="79"/>
      <c r="AC2869" s="79"/>
      <c r="AD2869" s="79"/>
      <c r="AE2869" s="79"/>
      <c r="AF2869" s="79"/>
      <c r="AG2869" s="79"/>
      <c r="AH2869" s="79"/>
      <c r="AI2869" s="79"/>
      <c r="AJ2869" s="79"/>
      <c r="AK2869" s="79"/>
      <c r="AL2869" s="79"/>
      <c r="AM2869" s="79"/>
      <c r="AN2869" s="79"/>
      <c r="AO2869" s="79"/>
      <c r="AP2869" s="79"/>
      <c r="AQ2869" s="79"/>
    </row>
    <row r="2870" spans="13:43" x14ac:dyDescent="0.25">
      <c r="M2870" s="79"/>
      <c r="N2870" s="79"/>
      <c r="O2870" s="79"/>
      <c r="P2870" s="79"/>
      <c r="Q2870" s="79"/>
      <c r="R2870" s="79"/>
      <c r="S2870" s="79"/>
      <c r="T2870" s="79"/>
      <c r="U2870" s="79"/>
      <c r="V2870" s="79"/>
      <c r="W2870" s="79"/>
      <c r="X2870" s="79"/>
      <c r="Y2870" s="79"/>
      <c r="Z2870" s="79"/>
      <c r="AA2870" s="79"/>
      <c r="AB2870" s="79"/>
      <c r="AC2870" s="79"/>
      <c r="AD2870" s="79"/>
      <c r="AE2870" s="79"/>
      <c r="AF2870" s="79"/>
      <c r="AG2870" s="79"/>
      <c r="AH2870" s="79"/>
      <c r="AI2870" s="79"/>
      <c r="AJ2870" s="79"/>
      <c r="AK2870" s="79"/>
      <c r="AL2870" s="79"/>
      <c r="AM2870" s="79"/>
      <c r="AN2870" s="79"/>
      <c r="AO2870" s="79"/>
      <c r="AP2870" s="79"/>
      <c r="AQ2870" s="79"/>
    </row>
    <row r="2871" spans="13:43" x14ac:dyDescent="0.25">
      <c r="M2871" s="79"/>
      <c r="N2871" s="79"/>
      <c r="O2871" s="79"/>
      <c r="P2871" s="79"/>
      <c r="Q2871" s="79"/>
      <c r="R2871" s="79"/>
      <c r="S2871" s="79"/>
      <c r="T2871" s="79"/>
      <c r="U2871" s="79"/>
      <c r="V2871" s="79"/>
      <c r="W2871" s="79"/>
      <c r="X2871" s="79"/>
      <c r="Y2871" s="79"/>
      <c r="Z2871" s="79"/>
      <c r="AA2871" s="79"/>
      <c r="AB2871" s="79"/>
      <c r="AC2871" s="79"/>
      <c r="AD2871" s="79"/>
      <c r="AE2871" s="79"/>
      <c r="AF2871" s="79"/>
      <c r="AG2871" s="79"/>
      <c r="AH2871" s="79"/>
      <c r="AI2871" s="79"/>
      <c r="AJ2871" s="79"/>
      <c r="AK2871" s="79"/>
      <c r="AL2871" s="79"/>
      <c r="AM2871" s="79"/>
      <c r="AN2871" s="79"/>
      <c r="AO2871" s="79"/>
      <c r="AP2871" s="79"/>
      <c r="AQ2871" s="79"/>
    </row>
    <row r="2872" spans="13:43" x14ac:dyDescent="0.25">
      <c r="M2872" s="79"/>
      <c r="N2872" s="79"/>
      <c r="O2872" s="79"/>
      <c r="P2872" s="79"/>
      <c r="Q2872" s="79"/>
      <c r="R2872" s="79"/>
      <c r="S2872" s="79"/>
      <c r="T2872" s="79"/>
      <c r="U2872" s="79"/>
      <c r="V2872" s="79"/>
      <c r="W2872" s="79"/>
      <c r="X2872" s="79"/>
      <c r="Y2872" s="79"/>
      <c r="Z2872" s="79"/>
      <c r="AA2872" s="79"/>
      <c r="AB2872" s="79"/>
      <c r="AC2872" s="79"/>
      <c r="AD2872" s="79"/>
      <c r="AE2872" s="79"/>
      <c r="AF2872" s="79"/>
      <c r="AG2872" s="79"/>
      <c r="AH2872" s="79"/>
      <c r="AI2872" s="79"/>
      <c r="AJ2872" s="79"/>
      <c r="AK2872" s="79"/>
      <c r="AL2872" s="79"/>
      <c r="AM2872" s="79"/>
      <c r="AN2872" s="79"/>
      <c r="AO2872" s="79"/>
      <c r="AP2872" s="79"/>
      <c r="AQ2872" s="79"/>
    </row>
    <row r="2873" spans="13:43" x14ac:dyDescent="0.25">
      <c r="M2873" s="79"/>
      <c r="N2873" s="79"/>
      <c r="O2873" s="79"/>
      <c r="P2873" s="79"/>
      <c r="Q2873" s="79"/>
      <c r="R2873" s="79"/>
      <c r="S2873" s="79"/>
      <c r="T2873" s="79"/>
      <c r="U2873" s="79"/>
      <c r="V2873" s="79"/>
      <c r="W2873" s="79"/>
      <c r="X2873" s="79"/>
      <c r="Y2873" s="79"/>
      <c r="Z2873" s="79"/>
      <c r="AA2873" s="79"/>
      <c r="AB2873" s="79"/>
      <c r="AC2873" s="79"/>
      <c r="AD2873" s="79"/>
      <c r="AE2873" s="79"/>
      <c r="AF2873" s="79"/>
      <c r="AG2873" s="79"/>
      <c r="AH2873" s="79"/>
      <c r="AI2873" s="79"/>
      <c r="AJ2873" s="79"/>
      <c r="AK2873" s="79"/>
      <c r="AL2873" s="79"/>
      <c r="AM2873" s="79"/>
      <c r="AN2873" s="79"/>
      <c r="AO2873" s="79"/>
      <c r="AP2873" s="79"/>
      <c r="AQ2873" s="79"/>
    </row>
    <row r="2874" spans="13:43" x14ac:dyDescent="0.25">
      <c r="M2874" s="79"/>
      <c r="N2874" s="79"/>
      <c r="O2874" s="79"/>
      <c r="P2874" s="79"/>
      <c r="Q2874" s="79"/>
      <c r="R2874" s="79"/>
      <c r="S2874" s="79"/>
      <c r="T2874" s="79"/>
      <c r="U2874" s="79"/>
      <c r="V2874" s="79"/>
      <c r="W2874" s="79"/>
      <c r="X2874" s="79"/>
      <c r="Y2874" s="79"/>
      <c r="Z2874" s="79"/>
      <c r="AA2874" s="79"/>
      <c r="AB2874" s="79"/>
      <c r="AC2874" s="79"/>
      <c r="AD2874" s="79"/>
      <c r="AE2874" s="79"/>
      <c r="AF2874" s="79"/>
      <c r="AG2874" s="79"/>
      <c r="AH2874" s="79"/>
      <c r="AI2874" s="79"/>
      <c r="AJ2874" s="79"/>
      <c r="AK2874" s="79"/>
      <c r="AL2874" s="79"/>
      <c r="AM2874" s="79"/>
      <c r="AN2874" s="79"/>
      <c r="AO2874" s="79"/>
      <c r="AP2874" s="79"/>
      <c r="AQ2874" s="79"/>
    </row>
    <row r="2875" spans="13:43" x14ac:dyDescent="0.25">
      <c r="M2875" s="79"/>
      <c r="N2875" s="79"/>
      <c r="O2875" s="79"/>
      <c r="P2875" s="79"/>
      <c r="Q2875" s="79"/>
      <c r="R2875" s="79"/>
      <c r="S2875" s="79"/>
      <c r="T2875" s="79"/>
      <c r="U2875" s="79"/>
      <c r="V2875" s="79"/>
      <c r="W2875" s="79"/>
      <c r="X2875" s="79"/>
      <c r="Y2875" s="79"/>
      <c r="Z2875" s="79"/>
      <c r="AA2875" s="79"/>
      <c r="AB2875" s="79"/>
      <c r="AC2875" s="79"/>
      <c r="AD2875" s="79"/>
      <c r="AE2875" s="79"/>
      <c r="AF2875" s="79"/>
      <c r="AG2875" s="79"/>
      <c r="AH2875" s="79"/>
      <c r="AI2875" s="79"/>
      <c r="AJ2875" s="79"/>
      <c r="AK2875" s="79"/>
      <c r="AL2875" s="79"/>
      <c r="AM2875" s="79"/>
      <c r="AN2875" s="79"/>
      <c r="AO2875" s="79"/>
      <c r="AP2875" s="79"/>
      <c r="AQ2875" s="79"/>
    </row>
    <row r="2876" spans="13:43" x14ac:dyDescent="0.25">
      <c r="M2876" s="79"/>
      <c r="N2876" s="79"/>
      <c r="O2876" s="79"/>
      <c r="P2876" s="79"/>
      <c r="Q2876" s="79"/>
      <c r="R2876" s="79"/>
      <c r="S2876" s="79"/>
      <c r="T2876" s="79"/>
      <c r="U2876" s="79"/>
      <c r="V2876" s="79"/>
      <c r="W2876" s="79"/>
      <c r="X2876" s="79"/>
      <c r="Y2876" s="79"/>
      <c r="Z2876" s="79"/>
      <c r="AA2876" s="79"/>
      <c r="AB2876" s="79"/>
      <c r="AC2876" s="79"/>
      <c r="AD2876" s="79"/>
      <c r="AE2876" s="79"/>
      <c r="AF2876" s="79"/>
      <c r="AG2876" s="79"/>
      <c r="AH2876" s="79"/>
      <c r="AI2876" s="79"/>
      <c r="AJ2876" s="79"/>
      <c r="AK2876" s="79"/>
      <c r="AL2876" s="79"/>
      <c r="AM2876" s="79"/>
      <c r="AN2876" s="79"/>
      <c r="AO2876" s="79"/>
      <c r="AP2876" s="79"/>
      <c r="AQ2876" s="79"/>
    </row>
    <row r="2877" spans="13:43" x14ac:dyDescent="0.25">
      <c r="M2877" s="79"/>
      <c r="N2877" s="79"/>
      <c r="O2877" s="79"/>
      <c r="P2877" s="79"/>
      <c r="Q2877" s="79"/>
      <c r="R2877" s="79"/>
      <c r="S2877" s="79"/>
      <c r="T2877" s="79"/>
      <c r="U2877" s="79"/>
      <c r="V2877" s="79"/>
      <c r="W2877" s="79"/>
      <c r="X2877" s="79"/>
      <c r="Y2877" s="79"/>
      <c r="Z2877" s="79"/>
      <c r="AA2877" s="79"/>
      <c r="AB2877" s="79"/>
      <c r="AC2877" s="79"/>
      <c r="AD2877" s="79"/>
      <c r="AE2877" s="79"/>
      <c r="AF2877" s="79"/>
      <c r="AG2877" s="79"/>
      <c r="AH2877" s="79"/>
      <c r="AI2877" s="79"/>
      <c r="AJ2877" s="79"/>
      <c r="AK2877" s="79"/>
      <c r="AL2877" s="79"/>
      <c r="AM2877" s="79"/>
      <c r="AN2877" s="79"/>
      <c r="AO2877" s="79"/>
      <c r="AP2877" s="79"/>
      <c r="AQ2877" s="79"/>
    </row>
    <row r="2878" spans="13:43" x14ac:dyDescent="0.25">
      <c r="M2878" s="79"/>
      <c r="N2878" s="79"/>
      <c r="O2878" s="79"/>
      <c r="P2878" s="79"/>
      <c r="Q2878" s="79"/>
      <c r="R2878" s="79"/>
      <c r="S2878" s="79"/>
      <c r="T2878" s="79"/>
      <c r="U2878" s="79"/>
      <c r="V2878" s="79"/>
      <c r="W2878" s="79"/>
      <c r="X2878" s="79"/>
      <c r="Y2878" s="79"/>
      <c r="Z2878" s="79"/>
      <c r="AA2878" s="79"/>
      <c r="AB2878" s="79"/>
      <c r="AC2878" s="79"/>
      <c r="AD2878" s="79"/>
      <c r="AE2878" s="79"/>
      <c r="AF2878" s="79"/>
      <c r="AG2878" s="79"/>
      <c r="AH2878" s="79"/>
      <c r="AI2878" s="79"/>
      <c r="AJ2878" s="79"/>
      <c r="AK2878" s="79"/>
      <c r="AL2878" s="79"/>
      <c r="AM2878" s="79"/>
      <c r="AN2878" s="79"/>
      <c r="AO2878" s="79"/>
      <c r="AP2878" s="79"/>
      <c r="AQ2878" s="79"/>
    </row>
    <row r="2879" spans="13:43" x14ac:dyDescent="0.25">
      <c r="M2879" s="79"/>
      <c r="N2879" s="79"/>
      <c r="O2879" s="79"/>
      <c r="P2879" s="79"/>
      <c r="Q2879" s="79"/>
      <c r="R2879" s="79"/>
      <c r="S2879" s="79"/>
      <c r="T2879" s="79"/>
      <c r="U2879" s="79"/>
      <c r="V2879" s="79"/>
      <c r="W2879" s="79"/>
      <c r="X2879" s="79"/>
      <c r="Y2879" s="79"/>
      <c r="Z2879" s="79"/>
      <c r="AA2879" s="79"/>
      <c r="AB2879" s="79"/>
      <c r="AC2879" s="79"/>
      <c r="AD2879" s="79"/>
      <c r="AE2879" s="79"/>
      <c r="AF2879" s="79"/>
      <c r="AG2879" s="79"/>
      <c r="AH2879" s="79"/>
      <c r="AI2879" s="79"/>
      <c r="AJ2879" s="79"/>
      <c r="AK2879" s="79"/>
      <c r="AL2879" s="79"/>
      <c r="AM2879" s="79"/>
      <c r="AN2879" s="79"/>
      <c r="AO2879" s="79"/>
      <c r="AP2879" s="79"/>
      <c r="AQ2879" s="79"/>
    </row>
    <row r="2880" spans="13:43" x14ac:dyDescent="0.25">
      <c r="M2880" s="79"/>
      <c r="N2880" s="79"/>
      <c r="O2880" s="79"/>
      <c r="P2880" s="79"/>
      <c r="Q2880" s="79"/>
      <c r="R2880" s="79"/>
      <c r="S2880" s="79"/>
      <c r="T2880" s="79"/>
      <c r="U2880" s="79"/>
      <c r="V2880" s="79"/>
      <c r="W2880" s="79"/>
      <c r="X2880" s="79"/>
      <c r="Y2880" s="79"/>
      <c r="Z2880" s="79"/>
      <c r="AA2880" s="79"/>
      <c r="AB2880" s="79"/>
      <c r="AC2880" s="79"/>
      <c r="AD2880" s="79"/>
      <c r="AE2880" s="79"/>
      <c r="AF2880" s="79"/>
      <c r="AG2880" s="79"/>
      <c r="AH2880" s="79"/>
      <c r="AI2880" s="79"/>
      <c r="AJ2880" s="79"/>
      <c r="AK2880" s="79"/>
      <c r="AL2880" s="79"/>
      <c r="AM2880" s="79"/>
      <c r="AN2880" s="79"/>
      <c r="AO2880" s="79"/>
      <c r="AP2880" s="79"/>
      <c r="AQ2880" s="79"/>
    </row>
    <row r="2881" spans="13:43" x14ac:dyDescent="0.25">
      <c r="M2881" s="79"/>
      <c r="N2881" s="79"/>
      <c r="O2881" s="79"/>
      <c r="P2881" s="79"/>
      <c r="Q2881" s="79"/>
      <c r="R2881" s="79"/>
      <c r="S2881" s="79"/>
      <c r="T2881" s="79"/>
      <c r="U2881" s="79"/>
      <c r="V2881" s="79"/>
      <c r="W2881" s="79"/>
      <c r="X2881" s="79"/>
      <c r="Y2881" s="79"/>
      <c r="Z2881" s="79"/>
      <c r="AA2881" s="79"/>
      <c r="AB2881" s="79"/>
      <c r="AC2881" s="79"/>
      <c r="AD2881" s="79"/>
      <c r="AE2881" s="79"/>
      <c r="AF2881" s="79"/>
      <c r="AG2881" s="79"/>
      <c r="AH2881" s="79"/>
      <c r="AI2881" s="79"/>
      <c r="AJ2881" s="79"/>
      <c r="AK2881" s="79"/>
      <c r="AL2881" s="79"/>
      <c r="AM2881" s="79"/>
      <c r="AN2881" s="79"/>
      <c r="AO2881" s="79"/>
      <c r="AP2881" s="79"/>
      <c r="AQ2881" s="79"/>
    </row>
    <row r="2882" spans="13:43" x14ac:dyDescent="0.25">
      <c r="M2882" s="79"/>
      <c r="N2882" s="79"/>
      <c r="O2882" s="79"/>
      <c r="P2882" s="79"/>
      <c r="Q2882" s="79"/>
      <c r="R2882" s="79"/>
      <c r="S2882" s="79"/>
      <c r="T2882" s="79"/>
      <c r="U2882" s="79"/>
      <c r="V2882" s="79"/>
      <c r="W2882" s="79"/>
      <c r="X2882" s="79"/>
      <c r="Y2882" s="79"/>
      <c r="Z2882" s="79"/>
      <c r="AA2882" s="79"/>
      <c r="AB2882" s="79"/>
      <c r="AC2882" s="79"/>
      <c r="AD2882" s="79"/>
      <c r="AE2882" s="79"/>
      <c r="AF2882" s="79"/>
      <c r="AG2882" s="79"/>
      <c r="AH2882" s="79"/>
      <c r="AI2882" s="79"/>
      <c r="AJ2882" s="79"/>
      <c r="AK2882" s="79"/>
      <c r="AL2882" s="79"/>
      <c r="AM2882" s="79"/>
      <c r="AN2882" s="79"/>
      <c r="AO2882" s="79"/>
      <c r="AP2882" s="79"/>
      <c r="AQ2882" s="79"/>
    </row>
    <row r="2883" spans="13:43" x14ac:dyDescent="0.25">
      <c r="M2883" s="79"/>
      <c r="N2883" s="79"/>
      <c r="O2883" s="79"/>
      <c r="P2883" s="79"/>
      <c r="Q2883" s="79"/>
      <c r="R2883" s="79"/>
      <c r="S2883" s="79"/>
      <c r="T2883" s="79"/>
      <c r="U2883" s="79"/>
      <c r="V2883" s="79"/>
      <c r="W2883" s="79"/>
      <c r="X2883" s="79"/>
      <c r="Y2883" s="79"/>
      <c r="Z2883" s="79"/>
      <c r="AA2883" s="79"/>
      <c r="AB2883" s="79"/>
      <c r="AC2883" s="79"/>
      <c r="AD2883" s="79"/>
      <c r="AE2883" s="79"/>
      <c r="AF2883" s="79"/>
      <c r="AG2883" s="79"/>
      <c r="AH2883" s="79"/>
      <c r="AI2883" s="79"/>
      <c r="AJ2883" s="79"/>
      <c r="AK2883" s="79"/>
      <c r="AL2883" s="79"/>
      <c r="AM2883" s="79"/>
      <c r="AN2883" s="79"/>
      <c r="AO2883" s="79"/>
      <c r="AP2883" s="79"/>
      <c r="AQ2883" s="79"/>
    </row>
    <row r="2884" spans="13:43" x14ac:dyDescent="0.25">
      <c r="M2884" s="79"/>
      <c r="N2884" s="79"/>
      <c r="O2884" s="79"/>
      <c r="P2884" s="79"/>
      <c r="Q2884" s="79"/>
      <c r="R2884" s="79"/>
      <c r="S2884" s="79"/>
      <c r="T2884" s="79"/>
      <c r="U2884" s="79"/>
      <c r="V2884" s="79"/>
      <c r="W2884" s="79"/>
      <c r="X2884" s="79"/>
      <c r="Y2884" s="79"/>
      <c r="Z2884" s="79"/>
      <c r="AA2884" s="79"/>
      <c r="AB2884" s="79"/>
      <c r="AC2884" s="79"/>
      <c r="AD2884" s="79"/>
      <c r="AE2884" s="79"/>
      <c r="AF2884" s="79"/>
      <c r="AG2884" s="79"/>
      <c r="AH2884" s="79"/>
      <c r="AI2884" s="79"/>
      <c r="AJ2884" s="79"/>
      <c r="AK2884" s="79"/>
      <c r="AL2884" s="79"/>
      <c r="AM2884" s="79"/>
      <c r="AN2884" s="79"/>
      <c r="AO2884" s="79"/>
      <c r="AP2884" s="79"/>
      <c r="AQ2884" s="79"/>
    </row>
    <row r="2885" spans="13:43" x14ac:dyDescent="0.25">
      <c r="M2885" s="79"/>
      <c r="N2885" s="79"/>
      <c r="O2885" s="79"/>
      <c r="P2885" s="79"/>
      <c r="Q2885" s="79"/>
      <c r="R2885" s="79"/>
      <c r="S2885" s="79"/>
      <c r="T2885" s="79"/>
      <c r="U2885" s="79"/>
      <c r="V2885" s="79"/>
      <c r="W2885" s="79"/>
      <c r="X2885" s="79"/>
      <c r="Y2885" s="79"/>
      <c r="Z2885" s="79"/>
      <c r="AA2885" s="79"/>
      <c r="AB2885" s="79"/>
      <c r="AC2885" s="79"/>
      <c r="AD2885" s="79"/>
      <c r="AE2885" s="79"/>
      <c r="AF2885" s="79"/>
      <c r="AG2885" s="79"/>
      <c r="AH2885" s="79"/>
      <c r="AI2885" s="79"/>
      <c r="AJ2885" s="79"/>
      <c r="AK2885" s="79"/>
      <c r="AL2885" s="79"/>
      <c r="AM2885" s="79"/>
      <c r="AN2885" s="79"/>
      <c r="AO2885" s="79"/>
      <c r="AP2885" s="79"/>
      <c r="AQ2885" s="79"/>
    </row>
    <row r="2886" spans="13:43" x14ac:dyDescent="0.25">
      <c r="M2886" s="79"/>
      <c r="N2886" s="79"/>
      <c r="O2886" s="79"/>
      <c r="P2886" s="79"/>
      <c r="Q2886" s="79"/>
      <c r="R2886" s="79"/>
      <c r="S2886" s="79"/>
      <c r="T2886" s="79"/>
      <c r="U2886" s="79"/>
      <c r="V2886" s="79"/>
      <c r="W2886" s="79"/>
      <c r="X2886" s="79"/>
      <c r="Y2886" s="79"/>
      <c r="Z2886" s="79"/>
      <c r="AA2886" s="79"/>
      <c r="AB2886" s="79"/>
      <c r="AC2886" s="79"/>
      <c r="AD2886" s="79"/>
      <c r="AE2886" s="79"/>
      <c r="AF2886" s="79"/>
      <c r="AG2886" s="79"/>
      <c r="AH2886" s="79"/>
      <c r="AI2886" s="79"/>
      <c r="AJ2886" s="79"/>
      <c r="AK2886" s="79"/>
      <c r="AL2886" s="79"/>
      <c r="AM2886" s="79"/>
      <c r="AN2886" s="79"/>
      <c r="AO2886" s="79"/>
      <c r="AP2886" s="79"/>
      <c r="AQ2886" s="79"/>
    </row>
    <row r="2887" spans="13:43" x14ac:dyDescent="0.25">
      <c r="M2887" s="79"/>
      <c r="N2887" s="79"/>
      <c r="O2887" s="79"/>
      <c r="P2887" s="79"/>
      <c r="Q2887" s="79"/>
      <c r="R2887" s="79"/>
      <c r="S2887" s="79"/>
      <c r="T2887" s="79"/>
      <c r="U2887" s="79"/>
      <c r="V2887" s="79"/>
      <c r="W2887" s="79"/>
      <c r="X2887" s="79"/>
      <c r="Y2887" s="79"/>
      <c r="Z2887" s="79"/>
      <c r="AA2887" s="79"/>
      <c r="AB2887" s="79"/>
      <c r="AC2887" s="79"/>
      <c r="AD2887" s="79"/>
      <c r="AE2887" s="79"/>
      <c r="AF2887" s="79"/>
      <c r="AG2887" s="79"/>
      <c r="AH2887" s="79"/>
      <c r="AI2887" s="79"/>
      <c r="AJ2887" s="79"/>
      <c r="AK2887" s="79"/>
      <c r="AL2887" s="79"/>
      <c r="AM2887" s="79"/>
      <c r="AN2887" s="79"/>
      <c r="AO2887" s="79"/>
      <c r="AP2887" s="79"/>
      <c r="AQ2887" s="79"/>
    </row>
    <row r="2888" spans="13:43" x14ac:dyDescent="0.25">
      <c r="M2888" s="79"/>
      <c r="N2888" s="79"/>
      <c r="O2888" s="79"/>
      <c r="P2888" s="79"/>
      <c r="Q2888" s="79"/>
      <c r="R2888" s="79"/>
      <c r="S2888" s="79"/>
      <c r="T2888" s="79"/>
      <c r="U2888" s="79"/>
      <c r="V2888" s="79"/>
      <c r="W2888" s="79"/>
      <c r="X2888" s="79"/>
      <c r="Y2888" s="79"/>
      <c r="Z2888" s="79"/>
      <c r="AA2888" s="79"/>
      <c r="AB2888" s="79"/>
      <c r="AC2888" s="79"/>
      <c r="AD2888" s="79"/>
      <c r="AE2888" s="79"/>
      <c r="AF2888" s="79"/>
      <c r="AG2888" s="79"/>
      <c r="AH2888" s="79"/>
      <c r="AI2888" s="79"/>
      <c r="AJ2888" s="79"/>
      <c r="AK2888" s="79"/>
      <c r="AL2888" s="79"/>
      <c r="AM2888" s="79"/>
      <c r="AN2888" s="79"/>
      <c r="AO2888" s="79"/>
      <c r="AP2888" s="79"/>
      <c r="AQ2888" s="79"/>
    </row>
    <row r="2889" spans="13:43" x14ac:dyDescent="0.25">
      <c r="M2889" s="79"/>
      <c r="N2889" s="79"/>
      <c r="O2889" s="79"/>
      <c r="P2889" s="79"/>
      <c r="Q2889" s="79"/>
      <c r="R2889" s="79"/>
      <c r="S2889" s="79"/>
      <c r="T2889" s="79"/>
      <c r="U2889" s="79"/>
      <c r="V2889" s="79"/>
      <c r="W2889" s="79"/>
      <c r="X2889" s="79"/>
      <c r="Y2889" s="79"/>
      <c r="Z2889" s="79"/>
      <c r="AA2889" s="79"/>
      <c r="AB2889" s="79"/>
      <c r="AC2889" s="79"/>
      <c r="AD2889" s="79"/>
      <c r="AE2889" s="79"/>
      <c r="AF2889" s="79"/>
      <c r="AG2889" s="79"/>
      <c r="AH2889" s="79"/>
      <c r="AI2889" s="79"/>
      <c r="AJ2889" s="79"/>
      <c r="AK2889" s="79"/>
      <c r="AL2889" s="79"/>
      <c r="AM2889" s="79"/>
      <c r="AN2889" s="79"/>
      <c r="AO2889" s="79"/>
      <c r="AP2889" s="79"/>
      <c r="AQ2889" s="79"/>
    </row>
    <row r="2890" spans="13:43" x14ac:dyDescent="0.25">
      <c r="M2890" s="79"/>
      <c r="N2890" s="79"/>
      <c r="O2890" s="79"/>
      <c r="P2890" s="79"/>
      <c r="Q2890" s="79"/>
      <c r="R2890" s="79"/>
      <c r="S2890" s="79"/>
      <c r="T2890" s="79"/>
      <c r="U2890" s="79"/>
      <c r="V2890" s="79"/>
      <c r="W2890" s="79"/>
      <c r="X2890" s="79"/>
      <c r="Y2890" s="79"/>
      <c r="Z2890" s="79"/>
      <c r="AA2890" s="79"/>
      <c r="AB2890" s="79"/>
      <c r="AC2890" s="79"/>
      <c r="AD2890" s="79"/>
      <c r="AE2890" s="79"/>
      <c r="AF2890" s="79"/>
      <c r="AG2890" s="79"/>
      <c r="AH2890" s="79"/>
      <c r="AI2890" s="79"/>
      <c r="AJ2890" s="79"/>
      <c r="AK2890" s="79"/>
      <c r="AL2890" s="79"/>
      <c r="AM2890" s="79"/>
      <c r="AN2890" s="79"/>
      <c r="AO2890" s="79"/>
      <c r="AP2890" s="79"/>
      <c r="AQ2890" s="79"/>
    </row>
    <row r="2891" spans="13:43" x14ac:dyDescent="0.25">
      <c r="M2891" s="79"/>
      <c r="N2891" s="79"/>
      <c r="O2891" s="79"/>
      <c r="P2891" s="79"/>
      <c r="Q2891" s="79"/>
      <c r="R2891" s="79"/>
      <c r="S2891" s="79"/>
      <c r="T2891" s="79"/>
      <c r="U2891" s="79"/>
      <c r="V2891" s="79"/>
      <c r="W2891" s="79"/>
      <c r="X2891" s="79"/>
      <c r="Y2891" s="79"/>
      <c r="Z2891" s="79"/>
      <c r="AA2891" s="79"/>
      <c r="AB2891" s="79"/>
      <c r="AC2891" s="79"/>
      <c r="AD2891" s="79"/>
      <c r="AE2891" s="79"/>
      <c r="AF2891" s="79"/>
      <c r="AG2891" s="79"/>
      <c r="AH2891" s="79"/>
      <c r="AI2891" s="79"/>
      <c r="AJ2891" s="79"/>
      <c r="AK2891" s="79"/>
      <c r="AL2891" s="79"/>
      <c r="AM2891" s="79"/>
      <c r="AN2891" s="79"/>
      <c r="AO2891" s="79"/>
      <c r="AP2891" s="79"/>
      <c r="AQ2891" s="79"/>
    </row>
    <row r="2892" spans="13:43" x14ac:dyDescent="0.25">
      <c r="M2892" s="79"/>
      <c r="N2892" s="79"/>
      <c r="O2892" s="79"/>
      <c r="P2892" s="79"/>
      <c r="Q2892" s="79"/>
      <c r="R2892" s="79"/>
      <c r="S2892" s="79"/>
      <c r="T2892" s="79"/>
      <c r="U2892" s="79"/>
      <c r="V2892" s="79"/>
      <c r="W2892" s="79"/>
      <c r="X2892" s="79"/>
      <c r="Y2892" s="79"/>
      <c r="Z2892" s="79"/>
      <c r="AA2892" s="79"/>
      <c r="AB2892" s="79"/>
      <c r="AC2892" s="79"/>
      <c r="AD2892" s="79"/>
      <c r="AE2892" s="79"/>
      <c r="AF2892" s="79"/>
      <c r="AG2892" s="79"/>
      <c r="AH2892" s="79"/>
      <c r="AI2892" s="79"/>
      <c r="AJ2892" s="79"/>
      <c r="AK2892" s="79"/>
      <c r="AL2892" s="79"/>
      <c r="AM2892" s="79"/>
      <c r="AN2892" s="79"/>
      <c r="AO2892" s="79"/>
      <c r="AP2892" s="79"/>
      <c r="AQ2892" s="79"/>
    </row>
    <row r="2893" spans="13:43" x14ac:dyDescent="0.25">
      <c r="M2893" s="79"/>
      <c r="N2893" s="79"/>
      <c r="O2893" s="79"/>
      <c r="P2893" s="79"/>
      <c r="Q2893" s="79"/>
      <c r="R2893" s="79"/>
      <c r="S2893" s="79"/>
      <c r="T2893" s="79"/>
      <c r="U2893" s="79"/>
      <c r="V2893" s="79"/>
      <c r="W2893" s="79"/>
      <c r="X2893" s="79"/>
      <c r="Y2893" s="79"/>
      <c r="Z2893" s="79"/>
      <c r="AA2893" s="79"/>
      <c r="AB2893" s="79"/>
      <c r="AC2893" s="79"/>
      <c r="AD2893" s="79"/>
      <c r="AE2893" s="79"/>
      <c r="AF2893" s="79"/>
      <c r="AG2893" s="79"/>
      <c r="AH2893" s="79"/>
      <c r="AI2893" s="79"/>
      <c r="AJ2893" s="79"/>
      <c r="AK2893" s="79"/>
      <c r="AL2893" s="79"/>
      <c r="AM2893" s="79"/>
      <c r="AN2893" s="79"/>
      <c r="AO2893" s="79"/>
      <c r="AP2893" s="79"/>
      <c r="AQ2893" s="79"/>
    </row>
    <row r="2894" spans="13:43" x14ac:dyDescent="0.25">
      <c r="M2894" s="79"/>
      <c r="N2894" s="79"/>
      <c r="O2894" s="79"/>
      <c r="P2894" s="79"/>
      <c r="Q2894" s="79"/>
      <c r="R2894" s="79"/>
      <c r="S2894" s="79"/>
      <c r="T2894" s="79"/>
      <c r="U2894" s="79"/>
      <c r="V2894" s="79"/>
      <c r="W2894" s="79"/>
      <c r="X2894" s="79"/>
      <c r="Y2894" s="79"/>
      <c r="Z2894" s="79"/>
      <c r="AA2894" s="79"/>
      <c r="AB2894" s="79"/>
      <c r="AC2894" s="79"/>
      <c r="AD2894" s="79"/>
      <c r="AE2894" s="79"/>
      <c r="AF2894" s="79"/>
      <c r="AG2894" s="79"/>
      <c r="AH2894" s="79"/>
      <c r="AI2894" s="79"/>
      <c r="AJ2894" s="79"/>
      <c r="AK2894" s="79"/>
      <c r="AL2894" s="79"/>
      <c r="AM2894" s="79"/>
      <c r="AN2894" s="79"/>
      <c r="AO2894" s="79"/>
      <c r="AP2894" s="79"/>
      <c r="AQ2894" s="79"/>
    </row>
    <row r="2895" spans="13:43" x14ac:dyDescent="0.25">
      <c r="M2895" s="79"/>
      <c r="N2895" s="79"/>
      <c r="O2895" s="79"/>
      <c r="P2895" s="79"/>
      <c r="Q2895" s="79"/>
      <c r="R2895" s="79"/>
      <c r="S2895" s="79"/>
      <c r="T2895" s="79"/>
      <c r="U2895" s="79"/>
      <c r="V2895" s="79"/>
      <c r="W2895" s="79"/>
      <c r="X2895" s="79"/>
      <c r="Y2895" s="79"/>
      <c r="Z2895" s="79"/>
      <c r="AA2895" s="79"/>
      <c r="AB2895" s="79"/>
      <c r="AC2895" s="79"/>
      <c r="AD2895" s="79"/>
      <c r="AE2895" s="79"/>
      <c r="AF2895" s="79"/>
      <c r="AG2895" s="79"/>
      <c r="AH2895" s="79"/>
      <c r="AI2895" s="79"/>
      <c r="AJ2895" s="79"/>
      <c r="AK2895" s="79"/>
      <c r="AL2895" s="79"/>
      <c r="AM2895" s="79"/>
      <c r="AN2895" s="79"/>
      <c r="AO2895" s="79"/>
      <c r="AP2895" s="79"/>
      <c r="AQ2895" s="79"/>
    </row>
    <row r="2896" spans="13:43" x14ac:dyDescent="0.25">
      <c r="M2896" s="79"/>
      <c r="N2896" s="79"/>
      <c r="O2896" s="79"/>
      <c r="P2896" s="79"/>
      <c r="Q2896" s="79"/>
      <c r="R2896" s="79"/>
      <c r="S2896" s="79"/>
      <c r="T2896" s="79"/>
      <c r="U2896" s="79"/>
      <c r="V2896" s="79"/>
      <c r="W2896" s="79"/>
      <c r="X2896" s="79"/>
      <c r="Y2896" s="79"/>
      <c r="Z2896" s="79"/>
      <c r="AA2896" s="79"/>
      <c r="AB2896" s="79"/>
      <c r="AC2896" s="79"/>
      <c r="AD2896" s="79"/>
      <c r="AE2896" s="79"/>
      <c r="AF2896" s="79"/>
      <c r="AG2896" s="79"/>
      <c r="AH2896" s="79"/>
      <c r="AI2896" s="79"/>
      <c r="AJ2896" s="79"/>
      <c r="AK2896" s="79"/>
      <c r="AL2896" s="79"/>
      <c r="AM2896" s="79"/>
      <c r="AN2896" s="79"/>
      <c r="AO2896" s="79"/>
      <c r="AP2896" s="79"/>
      <c r="AQ2896" s="79"/>
    </row>
    <row r="2897" spans="13:43" x14ac:dyDescent="0.25">
      <c r="M2897" s="79"/>
      <c r="N2897" s="79"/>
      <c r="O2897" s="79"/>
      <c r="P2897" s="79"/>
      <c r="Q2897" s="79"/>
      <c r="R2897" s="79"/>
      <c r="S2897" s="79"/>
      <c r="T2897" s="79"/>
      <c r="U2897" s="79"/>
      <c r="V2897" s="79"/>
      <c r="W2897" s="79"/>
      <c r="X2897" s="79"/>
      <c r="Y2897" s="79"/>
      <c r="Z2897" s="79"/>
      <c r="AA2897" s="79"/>
      <c r="AB2897" s="79"/>
      <c r="AC2897" s="79"/>
      <c r="AD2897" s="79"/>
      <c r="AE2897" s="79"/>
      <c r="AF2897" s="79"/>
      <c r="AG2897" s="79"/>
      <c r="AH2897" s="79"/>
      <c r="AI2897" s="79"/>
      <c r="AJ2897" s="79"/>
      <c r="AK2897" s="79"/>
      <c r="AL2897" s="79"/>
      <c r="AM2897" s="79"/>
      <c r="AN2897" s="79"/>
      <c r="AO2897" s="79"/>
      <c r="AP2897" s="79"/>
      <c r="AQ2897" s="79"/>
    </row>
    <row r="2898" spans="13:43" x14ac:dyDescent="0.25">
      <c r="M2898" s="79"/>
      <c r="N2898" s="79"/>
      <c r="O2898" s="79"/>
      <c r="P2898" s="79"/>
      <c r="Q2898" s="79"/>
      <c r="R2898" s="79"/>
      <c r="S2898" s="79"/>
      <c r="T2898" s="79"/>
      <c r="U2898" s="79"/>
      <c r="V2898" s="79"/>
      <c r="W2898" s="79"/>
      <c r="X2898" s="79"/>
      <c r="Y2898" s="79"/>
      <c r="Z2898" s="79"/>
      <c r="AA2898" s="79"/>
      <c r="AB2898" s="79"/>
      <c r="AC2898" s="79"/>
      <c r="AD2898" s="79"/>
      <c r="AE2898" s="79"/>
      <c r="AF2898" s="79"/>
      <c r="AG2898" s="79"/>
      <c r="AH2898" s="79"/>
      <c r="AI2898" s="79"/>
      <c r="AJ2898" s="79"/>
      <c r="AK2898" s="79"/>
      <c r="AL2898" s="79"/>
      <c r="AM2898" s="79"/>
      <c r="AN2898" s="79"/>
      <c r="AO2898" s="79"/>
      <c r="AP2898" s="79"/>
      <c r="AQ2898" s="79"/>
    </row>
    <row r="2899" spans="13:43" x14ac:dyDescent="0.25">
      <c r="M2899" s="79"/>
      <c r="N2899" s="79"/>
      <c r="O2899" s="79"/>
      <c r="P2899" s="79"/>
      <c r="Q2899" s="79"/>
      <c r="R2899" s="79"/>
      <c r="S2899" s="79"/>
      <c r="T2899" s="79"/>
      <c r="U2899" s="79"/>
      <c r="V2899" s="79"/>
      <c r="W2899" s="79"/>
      <c r="X2899" s="79"/>
      <c r="Y2899" s="79"/>
      <c r="Z2899" s="79"/>
      <c r="AA2899" s="79"/>
      <c r="AB2899" s="79"/>
      <c r="AC2899" s="79"/>
      <c r="AD2899" s="79"/>
      <c r="AE2899" s="79"/>
      <c r="AF2899" s="79"/>
      <c r="AG2899" s="79"/>
      <c r="AH2899" s="79"/>
      <c r="AI2899" s="79"/>
      <c r="AJ2899" s="79"/>
      <c r="AK2899" s="79"/>
      <c r="AL2899" s="79"/>
      <c r="AM2899" s="79"/>
      <c r="AN2899" s="79"/>
      <c r="AO2899" s="79"/>
      <c r="AP2899" s="79"/>
      <c r="AQ2899" s="79"/>
    </row>
    <row r="2900" spans="13:43" x14ac:dyDescent="0.25">
      <c r="M2900" s="79"/>
      <c r="N2900" s="79"/>
      <c r="O2900" s="79"/>
      <c r="P2900" s="79"/>
      <c r="Q2900" s="79"/>
      <c r="R2900" s="79"/>
      <c r="S2900" s="79"/>
      <c r="T2900" s="79"/>
      <c r="U2900" s="79"/>
      <c r="V2900" s="79"/>
      <c r="W2900" s="79"/>
      <c r="X2900" s="79"/>
      <c r="Y2900" s="79"/>
      <c r="Z2900" s="79"/>
      <c r="AA2900" s="79"/>
      <c r="AB2900" s="79"/>
      <c r="AC2900" s="79"/>
      <c r="AD2900" s="79"/>
      <c r="AE2900" s="79"/>
      <c r="AF2900" s="79"/>
      <c r="AG2900" s="79"/>
      <c r="AH2900" s="79"/>
      <c r="AI2900" s="79"/>
      <c r="AJ2900" s="79"/>
      <c r="AK2900" s="79"/>
      <c r="AL2900" s="79"/>
      <c r="AM2900" s="79"/>
      <c r="AN2900" s="79"/>
      <c r="AO2900" s="79"/>
      <c r="AP2900" s="79"/>
      <c r="AQ2900" s="79"/>
    </row>
    <row r="2901" spans="13:43" x14ac:dyDescent="0.25">
      <c r="M2901" s="79"/>
      <c r="N2901" s="79"/>
      <c r="O2901" s="79"/>
      <c r="P2901" s="79"/>
      <c r="Q2901" s="79"/>
      <c r="R2901" s="79"/>
      <c r="S2901" s="79"/>
      <c r="T2901" s="79"/>
      <c r="U2901" s="79"/>
      <c r="V2901" s="79"/>
      <c r="W2901" s="79"/>
      <c r="X2901" s="79"/>
      <c r="Y2901" s="79"/>
      <c r="Z2901" s="79"/>
      <c r="AA2901" s="79"/>
      <c r="AB2901" s="79"/>
      <c r="AC2901" s="79"/>
      <c r="AD2901" s="79"/>
      <c r="AE2901" s="79"/>
      <c r="AF2901" s="79"/>
      <c r="AG2901" s="79"/>
      <c r="AH2901" s="79"/>
      <c r="AI2901" s="79"/>
      <c r="AJ2901" s="79"/>
      <c r="AK2901" s="79"/>
      <c r="AL2901" s="79"/>
      <c r="AM2901" s="79"/>
      <c r="AN2901" s="79"/>
      <c r="AO2901" s="79"/>
      <c r="AP2901" s="79"/>
      <c r="AQ2901" s="79"/>
    </row>
    <row r="2902" spans="13:43" x14ac:dyDescent="0.25">
      <c r="M2902" s="79"/>
      <c r="N2902" s="79"/>
      <c r="O2902" s="79"/>
      <c r="P2902" s="79"/>
      <c r="Q2902" s="79"/>
      <c r="R2902" s="79"/>
      <c r="S2902" s="79"/>
      <c r="T2902" s="79"/>
      <c r="U2902" s="79"/>
      <c r="V2902" s="79"/>
      <c r="W2902" s="79"/>
      <c r="X2902" s="79"/>
      <c r="Y2902" s="79"/>
      <c r="Z2902" s="79"/>
      <c r="AA2902" s="79"/>
      <c r="AB2902" s="79"/>
      <c r="AC2902" s="79"/>
      <c r="AD2902" s="79"/>
      <c r="AE2902" s="79"/>
      <c r="AF2902" s="79"/>
      <c r="AG2902" s="79"/>
      <c r="AH2902" s="79"/>
      <c r="AI2902" s="79"/>
      <c r="AJ2902" s="79"/>
      <c r="AK2902" s="79"/>
      <c r="AL2902" s="79"/>
      <c r="AM2902" s="79"/>
      <c r="AN2902" s="79"/>
      <c r="AO2902" s="79"/>
      <c r="AP2902" s="79"/>
      <c r="AQ2902" s="79"/>
    </row>
    <row r="2903" spans="13:43" x14ac:dyDescent="0.25">
      <c r="M2903" s="79"/>
      <c r="N2903" s="79"/>
      <c r="O2903" s="79"/>
      <c r="P2903" s="79"/>
      <c r="Q2903" s="79"/>
      <c r="R2903" s="79"/>
      <c r="S2903" s="79"/>
      <c r="T2903" s="79"/>
      <c r="U2903" s="79"/>
      <c r="V2903" s="79"/>
      <c r="W2903" s="79"/>
      <c r="X2903" s="79"/>
      <c r="Y2903" s="79"/>
      <c r="Z2903" s="79"/>
      <c r="AA2903" s="79"/>
      <c r="AB2903" s="79"/>
      <c r="AC2903" s="79"/>
      <c r="AD2903" s="79"/>
      <c r="AE2903" s="79"/>
      <c r="AF2903" s="79"/>
      <c r="AG2903" s="79"/>
      <c r="AH2903" s="79"/>
      <c r="AI2903" s="79"/>
      <c r="AJ2903" s="79"/>
      <c r="AK2903" s="79"/>
      <c r="AL2903" s="79"/>
      <c r="AM2903" s="79"/>
      <c r="AN2903" s="79"/>
      <c r="AO2903" s="79"/>
      <c r="AP2903" s="79"/>
      <c r="AQ2903" s="79"/>
    </row>
    <row r="2904" spans="13:43" x14ac:dyDescent="0.25">
      <c r="M2904" s="79"/>
      <c r="N2904" s="79"/>
      <c r="O2904" s="79"/>
      <c r="P2904" s="79"/>
      <c r="Q2904" s="79"/>
      <c r="R2904" s="79"/>
      <c r="S2904" s="79"/>
      <c r="T2904" s="79"/>
      <c r="U2904" s="79"/>
      <c r="V2904" s="79"/>
      <c r="W2904" s="79"/>
      <c r="X2904" s="79"/>
      <c r="Y2904" s="79"/>
      <c r="Z2904" s="79"/>
      <c r="AA2904" s="79"/>
      <c r="AB2904" s="79"/>
      <c r="AC2904" s="79"/>
      <c r="AD2904" s="79"/>
      <c r="AE2904" s="79"/>
      <c r="AF2904" s="79"/>
      <c r="AG2904" s="79"/>
      <c r="AH2904" s="79"/>
      <c r="AI2904" s="79"/>
      <c r="AJ2904" s="79"/>
      <c r="AK2904" s="79"/>
      <c r="AL2904" s="79"/>
      <c r="AM2904" s="79"/>
      <c r="AN2904" s="79"/>
      <c r="AO2904" s="79"/>
      <c r="AP2904" s="79"/>
      <c r="AQ2904" s="79"/>
    </row>
    <row r="2905" spans="13:43" x14ac:dyDescent="0.25">
      <c r="M2905" s="79"/>
      <c r="N2905" s="79"/>
      <c r="O2905" s="79"/>
      <c r="P2905" s="79"/>
      <c r="Q2905" s="79"/>
      <c r="R2905" s="79"/>
      <c r="S2905" s="79"/>
      <c r="T2905" s="79"/>
      <c r="U2905" s="79"/>
      <c r="V2905" s="79"/>
      <c r="W2905" s="79"/>
      <c r="X2905" s="79"/>
      <c r="Y2905" s="79"/>
      <c r="Z2905" s="79"/>
      <c r="AA2905" s="79"/>
      <c r="AB2905" s="79"/>
      <c r="AC2905" s="79"/>
      <c r="AD2905" s="79"/>
      <c r="AE2905" s="79"/>
      <c r="AF2905" s="79"/>
      <c r="AG2905" s="79"/>
      <c r="AH2905" s="79"/>
      <c r="AI2905" s="79"/>
      <c r="AJ2905" s="79"/>
      <c r="AK2905" s="79"/>
      <c r="AL2905" s="79"/>
      <c r="AM2905" s="79"/>
      <c r="AN2905" s="79"/>
      <c r="AO2905" s="79"/>
      <c r="AP2905" s="79"/>
      <c r="AQ2905" s="79"/>
    </row>
    <row r="2906" spans="13:43" x14ac:dyDescent="0.25">
      <c r="M2906" s="79"/>
      <c r="N2906" s="79"/>
      <c r="O2906" s="79"/>
      <c r="P2906" s="79"/>
      <c r="Q2906" s="79"/>
      <c r="R2906" s="79"/>
      <c r="S2906" s="79"/>
      <c r="T2906" s="79"/>
      <c r="U2906" s="79"/>
      <c r="V2906" s="79"/>
      <c r="W2906" s="79"/>
      <c r="X2906" s="79"/>
      <c r="Y2906" s="79"/>
      <c r="Z2906" s="79"/>
      <c r="AA2906" s="79"/>
      <c r="AB2906" s="79"/>
      <c r="AC2906" s="79"/>
      <c r="AD2906" s="79"/>
      <c r="AE2906" s="79"/>
      <c r="AF2906" s="79"/>
      <c r="AG2906" s="79"/>
      <c r="AH2906" s="79"/>
      <c r="AI2906" s="79"/>
      <c r="AJ2906" s="79"/>
      <c r="AK2906" s="79"/>
      <c r="AL2906" s="79"/>
      <c r="AM2906" s="79"/>
      <c r="AN2906" s="79"/>
      <c r="AO2906" s="79"/>
      <c r="AP2906" s="79"/>
      <c r="AQ2906" s="79"/>
    </row>
    <row r="2907" spans="13:43" x14ac:dyDescent="0.25">
      <c r="M2907" s="79"/>
      <c r="N2907" s="79"/>
      <c r="O2907" s="79"/>
      <c r="P2907" s="79"/>
      <c r="Q2907" s="79"/>
      <c r="R2907" s="79"/>
      <c r="S2907" s="79"/>
      <c r="T2907" s="79"/>
      <c r="U2907" s="79"/>
      <c r="V2907" s="79"/>
      <c r="W2907" s="79"/>
      <c r="X2907" s="79"/>
      <c r="Y2907" s="79"/>
      <c r="Z2907" s="79"/>
      <c r="AA2907" s="79"/>
      <c r="AB2907" s="79"/>
      <c r="AC2907" s="79"/>
      <c r="AD2907" s="79"/>
      <c r="AE2907" s="79"/>
      <c r="AF2907" s="79"/>
      <c r="AG2907" s="79"/>
      <c r="AH2907" s="79"/>
      <c r="AI2907" s="79"/>
      <c r="AJ2907" s="79"/>
      <c r="AK2907" s="79"/>
      <c r="AL2907" s="79"/>
      <c r="AM2907" s="79"/>
      <c r="AN2907" s="79"/>
      <c r="AO2907" s="79"/>
      <c r="AP2907" s="79"/>
      <c r="AQ2907" s="79"/>
    </row>
    <row r="2908" spans="13:43" x14ac:dyDescent="0.25">
      <c r="M2908" s="79"/>
      <c r="N2908" s="79"/>
      <c r="O2908" s="79"/>
      <c r="P2908" s="79"/>
      <c r="Q2908" s="79"/>
      <c r="R2908" s="79"/>
      <c r="S2908" s="79"/>
      <c r="T2908" s="79"/>
      <c r="U2908" s="79"/>
      <c r="V2908" s="79"/>
      <c r="W2908" s="79"/>
      <c r="X2908" s="79"/>
      <c r="Y2908" s="79"/>
      <c r="Z2908" s="79"/>
      <c r="AA2908" s="79"/>
      <c r="AB2908" s="79"/>
      <c r="AC2908" s="79"/>
      <c r="AD2908" s="79"/>
      <c r="AE2908" s="79"/>
      <c r="AF2908" s="79"/>
      <c r="AG2908" s="79"/>
      <c r="AH2908" s="79"/>
      <c r="AI2908" s="79"/>
      <c r="AJ2908" s="79"/>
      <c r="AK2908" s="79"/>
      <c r="AL2908" s="79"/>
      <c r="AM2908" s="79"/>
      <c r="AN2908" s="79"/>
      <c r="AO2908" s="79"/>
      <c r="AP2908" s="79"/>
      <c r="AQ2908" s="79"/>
    </row>
    <row r="2909" spans="13:43" x14ac:dyDescent="0.25">
      <c r="M2909" s="79"/>
      <c r="N2909" s="79"/>
      <c r="O2909" s="79"/>
      <c r="P2909" s="79"/>
      <c r="Q2909" s="79"/>
      <c r="R2909" s="79"/>
      <c r="S2909" s="79"/>
      <c r="T2909" s="79"/>
      <c r="U2909" s="79"/>
      <c r="V2909" s="79"/>
      <c r="W2909" s="79"/>
      <c r="X2909" s="79"/>
      <c r="Y2909" s="79"/>
      <c r="Z2909" s="79"/>
      <c r="AA2909" s="79"/>
      <c r="AB2909" s="79"/>
      <c r="AC2909" s="79"/>
      <c r="AD2909" s="79"/>
      <c r="AE2909" s="79"/>
      <c r="AF2909" s="79"/>
      <c r="AG2909" s="79"/>
      <c r="AH2909" s="79"/>
      <c r="AI2909" s="79"/>
      <c r="AJ2909" s="79"/>
      <c r="AK2909" s="79"/>
      <c r="AL2909" s="79"/>
      <c r="AM2909" s="79"/>
      <c r="AN2909" s="79"/>
      <c r="AO2909" s="79"/>
      <c r="AP2909" s="79"/>
      <c r="AQ2909" s="79"/>
    </row>
    <row r="2910" spans="13:43" x14ac:dyDescent="0.25">
      <c r="M2910" s="79"/>
      <c r="N2910" s="79"/>
      <c r="O2910" s="79"/>
      <c r="P2910" s="79"/>
      <c r="Q2910" s="79"/>
      <c r="R2910" s="79"/>
      <c r="S2910" s="79"/>
      <c r="T2910" s="79"/>
      <c r="U2910" s="79"/>
      <c r="V2910" s="79"/>
      <c r="W2910" s="79"/>
      <c r="X2910" s="79"/>
      <c r="Y2910" s="79"/>
      <c r="Z2910" s="79"/>
      <c r="AA2910" s="79"/>
      <c r="AB2910" s="79"/>
      <c r="AC2910" s="79"/>
      <c r="AD2910" s="79"/>
      <c r="AE2910" s="79"/>
      <c r="AF2910" s="79"/>
      <c r="AG2910" s="79"/>
      <c r="AH2910" s="79"/>
      <c r="AI2910" s="79"/>
      <c r="AJ2910" s="79"/>
      <c r="AK2910" s="79"/>
      <c r="AL2910" s="79"/>
      <c r="AM2910" s="79"/>
      <c r="AN2910" s="79"/>
      <c r="AO2910" s="79"/>
      <c r="AP2910" s="79"/>
      <c r="AQ2910" s="79"/>
    </row>
    <row r="2911" spans="13:43" x14ac:dyDescent="0.25">
      <c r="M2911" s="79"/>
      <c r="N2911" s="79"/>
      <c r="O2911" s="79"/>
      <c r="P2911" s="79"/>
      <c r="Q2911" s="79"/>
      <c r="R2911" s="79"/>
      <c r="S2911" s="79"/>
      <c r="T2911" s="79"/>
      <c r="U2911" s="79"/>
      <c r="V2911" s="79"/>
      <c r="W2911" s="79"/>
      <c r="X2911" s="79"/>
      <c r="Y2911" s="79"/>
      <c r="Z2911" s="79"/>
      <c r="AA2911" s="79"/>
      <c r="AB2911" s="79"/>
      <c r="AC2911" s="79"/>
      <c r="AD2911" s="79"/>
      <c r="AE2911" s="79"/>
      <c r="AF2911" s="79"/>
      <c r="AG2911" s="79"/>
      <c r="AH2911" s="79"/>
      <c r="AI2911" s="79"/>
      <c r="AJ2911" s="79"/>
      <c r="AK2911" s="79"/>
      <c r="AL2911" s="79"/>
      <c r="AM2911" s="79"/>
      <c r="AN2911" s="79"/>
      <c r="AO2911" s="79"/>
      <c r="AP2911" s="79"/>
      <c r="AQ2911" s="79"/>
    </row>
    <row r="2912" spans="13:43" x14ac:dyDescent="0.25">
      <c r="M2912" s="79"/>
      <c r="N2912" s="79"/>
      <c r="O2912" s="79"/>
      <c r="P2912" s="79"/>
      <c r="Q2912" s="79"/>
      <c r="R2912" s="79"/>
      <c r="S2912" s="79"/>
      <c r="T2912" s="79"/>
      <c r="U2912" s="79"/>
      <c r="V2912" s="79"/>
      <c r="W2912" s="79"/>
      <c r="X2912" s="79"/>
      <c r="Y2912" s="79"/>
      <c r="Z2912" s="79"/>
      <c r="AA2912" s="79"/>
      <c r="AB2912" s="79"/>
      <c r="AC2912" s="79"/>
      <c r="AD2912" s="79"/>
      <c r="AE2912" s="79"/>
      <c r="AF2912" s="79"/>
      <c r="AG2912" s="79"/>
      <c r="AH2912" s="79"/>
      <c r="AI2912" s="79"/>
      <c r="AJ2912" s="79"/>
      <c r="AK2912" s="79"/>
      <c r="AL2912" s="79"/>
      <c r="AM2912" s="79"/>
      <c r="AN2912" s="79"/>
      <c r="AO2912" s="79"/>
      <c r="AP2912" s="79"/>
      <c r="AQ2912" s="79"/>
    </row>
    <row r="2913" spans="13:43" x14ac:dyDescent="0.25">
      <c r="M2913" s="79"/>
      <c r="N2913" s="79"/>
      <c r="O2913" s="79"/>
      <c r="P2913" s="79"/>
      <c r="Q2913" s="79"/>
      <c r="R2913" s="79"/>
      <c r="S2913" s="79"/>
      <c r="T2913" s="79"/>
      <c r="U2913" s="79"/>
      <c r="V2913" s="79"/>
      <c r="W2913" s="79"/>
      <c r="X2913" s="79"/>
      <c r="Y2913" s="79"/>
      <c r="Z2913" s="79"/>
      <c r="AA2913" s="79"/>
      <c r="AB2913" s="79"/>
      <c r="AC2913" s="79"/>
      <c r="AD2913" s="79"/>
      <c r="AE2913" s="79"/>
      <c r="AF2913" s="79"/>
      <c r="AG2913" s="79"/>
      <c r="AH2913" s="79"/>
      <c r="AI2913" s="79"/>
      <c r="AJ2913" s="79"/>
      <c r="AK2913" s="79"/>
      <c r="AL2913" s="79"/>
      <c r="AM2913" s="79"/>
      <c r="AN2913" s="79"/>
      <c r="AO2913" s="79"/>
      <c r="AP2913" s="79"/>
      <c r="AQ2913" s="79"/>
    </row>
    <row r="2914" spans="13:43" x14ac:dyDescent="0.25"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79"/>
      <c r="Y2914" s="79"/>
      <c r="Z2914" s="79"/>
      <c r="AA2914" s="79"/>
      <c r="AB2914" s="79"/>
      <c r="AC2914" s="79"/>
      <c r="AD2914" s="79"/>
      <c r="AE2914" s="79"/>
      <c r="AF2914" s="79"/>
      <c r="AG2914" s="79"/>
      <c r="AH2914" s="79"/>
      <c r="AI2914" s="79"/>
      <c r="AJ2914" s="79"/>
      <c r="AK2914" s="79"/>
      <c r="AL2914" s="79"/>
      <c r="AM2914" s="79"/>
      <c r="AN2914" s="79"/>
      <c r="AO2914" s="79"/>
      <c r="AP2914" s="79"/>
      <c r="AQ2914" s="79"/>
    </row>
    <row r="2915" spans="13:43" x14ac:dyDescent="0.25">
      <c r="M2915" s="79"/>
      <c r="N2915" s="79"/>
      <c r="O2915" s="79"/>
      <c r="P2915" s="79"/>
      <c r="Q2915" s="79"/>
      <c r="R2915" s="79"/>
      <c r="S2915" s="79"/>
      <c r="T2915" s="79"/>
      <c r="U2915" s="79"/>
      <c r="V2915" s="79"/>
      <c r="W2915" s="79"/>
      <c r="X2915" s="79"/>
      <c r="Y2915" s="79"/>
      <c r="Z2915" s="79"/>
      <c r="AA2915" s="79"/>
      <c r="AB2915" s="79"/>
      <c r="AC2915" s="79"/>
      <c r="AD2915" s="79"/>
      <c r="AE2915" s="79"/>
      <c r="AF2915" s="79"/>
      <c r="AG2915" s="79"/>
      <c r="AH2915" s="79"/>
      <c r="AI2915" s="79"/>
      <c r="AJ2915" s="79"/>
      <c r="AK2915" s="79"/>
      <c r="AL2915" s="79"/>
      <c r="AM2915" s="79"/>
      <c r="AN2915" s="79"/>
      <c r="AO2915" s="79"/>
      <c r="AP2915" s="79"/>
      <c r="AQ2915" s="79"/>
    </row>
    <row r="2916" spans="13:43" x14ac:dyDescent="0.25">
      <c r="M2916" s="79"/>
      <c r="N2916" s="79"/>
      <c r="O2916" s="79"/>
      <c r="P2916" s="79"/>
      <c r="Q2916" s="79"/>
      <c r="R2916" s="79"/>
      <c r="S2916" s="79"/>
      <c r="T2916" s="79"/>
      <c r="U2916" s="79"/>
      <c r="V2916" s="79"/>
      <c r="W2916" s="79"/>
      <c r="X2916" s="79"/>
      <c r="Y2916" s="79"/>
      <c r="Z2916" s="79"/>
      <c r="AA2916" s="79"/>
      <c r="AB2916" s="79"/>
      <c r="AC2916" s="79"/>
      <c r="AD2916" s="79"/>
      <c r="AE2916" s="79"/>
      <c r="AF2916" s="79"/>
      <c r="AG2916" s="79"/>
      <c r="AH2916" s="79"/>
      <c r="AI2916" s="79"/>
      <c r="AJ2916" s="79"/>
      <c r="AK2916" s="79"/>
      <c r="AL2916" s="79"/>
      <c r="AM2916" s="79"/>
      <c r="AN2916" s="79"/>
      <c r="AO2916" s="79"/>
      <c r="AP2916" s="79"/>
      <c r="AQ2916" s="79"/>
    </row>
    <row r="2917" spans="13:43" x14ac:dyDescent="0.25">
      <c r="M2917" s="79"/>
      <c r="N2917" s="79"/>
      <c r="O2917" s="79"/>
      <c r="P2917" s="79"/>
      <c r="Q2917" s="79"/>
      <c r="R2917" s="79"/>
      <c r="S2917" s="79"/>
      <c r="T2917" s="79"/>
      <c r="U2917" s="79"/>
      <c r="V2917" s="79"/>
      <c r="W2917" s="79"/>
      <c r="X2917" s="79"/>
      <c r="Y2917" s="79"/>
      <c r="Z2917" s="79"/>
      <c r="AA2917" s="79"/>
      <c r="AB2917" s="79"/>
      <c r="AC2917" s="79"/>
      <c r="AD2917" s="79"/>
      <c r="AE2917" s="79"/>
      <c r="AF2917" s="79"/>
      <c r="AG2917" s="79"/>
      <c r="AH2917" s="79"/>
      <c r="AI2917" s="79"/>
      <c r="AJ2917" s="79"/>
      <c r="AK2917" s="79"/>
      <c r="AL2917" s="79"/>
      <c r="AM2917" s="79"/>
      <c r="AN2917" s="79"/>
      <c r="AO2917" s="79"/>
      <c r="AP2917" s="79"/>
      <c r="AQ2917" s="79"/>
    </row>
    <row r="2918" spans="13:43" x14ac:dyDescent="0.25">
      <c r="M2918" s="79"/>
      <c r="N2918" s="79"/>
      <c r="O2918" s="79"/>
      <c r="P2918" s="79"/>
      <c r="Q2918" s="79"/>
      <c r="R2918" s="79"/>
      <c r="S2918" s="79"/>
      <c r="T2918" s="79"/>
      <c r="U2918" s="79"/>
      <c r="V2918" s="79"/>
      <c r="W2918" s="79"/>
      <c r="X2918" s="79"/>
      <c r="Y2918" s="79"/>
      <c r="Z2918" s="79"/>
      <c r="AA2918" s="79"/>
      <c r="AB2918" s="79"/>
      <c r="AC2918" s="79"/>
      <c r="AD2918" s="79"/>
      <c r="AE2918" s="79"/>
      <c r="AF2918" s="79"/>
      <c r="AG2918" s="79"/>
      <c r="AH2918" s="79"/>
      <c r="AI2918" s="79"/>
      <c r="AJ2918" s="79"/>
      <c r="AK2918" s="79"/>
      <c r="AL2918" s="79"/>
      <c r="AM2918" s="79"/>
      <c r="AN2918" s="79"/>
      <c r="AO2918" s="79"/>
      <c r="AP2918" s="79"/>
      <c r="AQ2918" s="79"/>
    </row>
    <row r="2919" spans="13:43" x14ac:dyDescent="0.25">
      <c r="M2919" s="79"/>
      <c r="N2919" s="79"/>
      <c r="O2919" s="79"/>
      <c r="P2919" s="79"/>
      <c r="Q2919" s="79"/>
      <c r="R2919" s="79"/>
      <c r="S2919" s="79"/>
      <c r="T2919" s="79"/>
      <c r="U2919" s="79"/>
      <c r="V2919" s="79"/>
      <c r="W2919" s="79"/>
      <c r="X2919" s="79"/>
      <c r="Y2919" s="79"/>
      <c r="Z2919" s="79"/>
      <c r="AA2919" s="79"/>
      <c r="AB2919" s="79"/>
      <c r="AC2919" s="79"/>
      <c r="AD2919" s="79"/>
      <c r="AE2919" s="79"/>
      <c r="AF2919" s="79"/>
      <c r="AG2919" s="79"/>
      <c r="AH2919" s="79"/>
      <c r="AI2919" s="79"/>
      <c r="AJ2919" s="79"/>
      <c r="AK2919" s="79"/>
      <c r="AL2919" s="79"/>
      <c r="AM2919" s="79"/>
      <c r="AN2919" s="79"/>
      <c r="AO2919" s="79"/>
      <c r="AP2919" s="79"/>
      <c r="AQ2919" s="79"/>
    </row>
    <row r="2920" spans="13:43" x14ac:dyDescent="0.25">
      <c r="M2920" s="79"/>
      <c r="N2920" s="79"/>
      <c r="O2920" s="79"/>
      <c r="P2920" s="79"/>
      <c r="Q2920" s="79"/>
      <c r="R2920" s="79"/>
      <c r="S2920" s="79"/>
      <c r="T2920" s="79"/>
      <c r="U2920" s="79"/>
      <c r="V2920" s="79"/>
      <c r="W2920" s="79"/>
      <c r="X2920" s="79"/>
      <c r="Y2920" s="79"/>
      <c r="Z2920" s="79"/>
      <c r="AA2920" s="79"/>
      <c r="AB2920" s="79"/>
      <c r="AC2920" s="79"/>
      <c r="AD2920" s="79"/>
      <c r="AE2920" s="79"/>
      <c r="AF2920" s="79"/>
      <c r="AG2920" s="79"/>
      <c r="AH2920" s="79"/>
      <c r="AI2920" s="79"/>
      <c r="AJ2920" s="79"/>
      <c r="AK2920" s="79"/>
      <c r="AL2920" s="79"/>
      <c r="AM2920" s="79"/>
      <c r="AN2920" s="79"/>
      <c r="AO2920" s="79"/>
      <c r="AP2920" s="79"/>
      <c r="AQ2920" s="79"/>
    </row>
    <row r="2921" spans="13:43" x14ac:dyDescent="0.25">
      <c r="M2921" s="79"/>
      <c r="N2921" s="79"/>
      <c r="O2921" s="79"/>
      <c r="P2921" s="79"/>
      <c r="Q2921" s="79"/>
      <c r="R2921" s="79"/>
      <c r="S2921" s="79"/>
      <c r="T2921" s="79"/>
      <c r="U2921" s="79"/>
      <c r="V2921" s="79"/>
      <c r="W2921" s="79"/>
      <c r="X2921" s="79"/>
      <c r="Y2921" s="79"/>
      <c r="Z2921" s="79"/>
      <c r="AA2921" s="79"/>
      <c r="AB2921" s="79"/>
      <c r="AC2921" s="79"/>
      <c r="AD2921" s="79"/>
      <c r="AE2921" s="79"/>
      <c r="AF2921" s="79"/>
      <c r="AG2921" s="79"/>
      <c r="AH2921" s="79"/>
      <c r="AI2921" s="79"/>
      <c r="AJ2921" s="79"/>
      <c r="AK2921" s="79"/>
      <c r="AL2921" s="79"/>
      <c r="AM2921" s="79"/>
      <c r="AN2921" s="79"/>
      <c r="AO2921" s="79"/>
      <c r="AP2921" s="79"/>
      <c r="AQ2921" s="79"/>
    </row>
    <row r="2922" spans="13:43" x14ac:dyDescent="0.25">
      <c r="M2922" s="79"/>
      <c r="N2922" s="79"/>
      <c r="O2922" s="79"/>
      <c r="P2922" s="79"/>
      <c r="Q2922" s="79"/>
      <c r="R2922" s="79"/>
      <c r="S2922" s="79"/>
      <c r="T2922" s="79"/>
      <c r="U2922" s="79"/>
      <c r="V2922" s="79"/>
      <c r="W2922" s="79"/>
      <c r="X2922" s="79"/>
      <c r="Y2922" s="79"/>
      <c r="Z2922" s="79"/>
      <c r="AA2922" s="79"/>
      <c r="AB2922" s="79"/>
      <c r="AC2922" s="79"/>
      <c r="AD2922" s="79"/>
      <c r="AE2922" s="79"/>
      <c r="AF2922" s="79"/>
      <c r="AG2922" s="79"/>
      <c r="AH2922" s="79"/>
      <c r="AI2922" s="79"/>
      <c r="AJ2922" s="79"/>
      <c r="AK2922" s="79"/>
      <c r="AL2922" s="79"/>
      <c r="AM2922" s="79"/>
      <c r="AN2922" s="79"/>
      <c r="AO2922" s="79"/>
      <c r="AP2922" s="79"/>
      <c r="AQ2922" s="79"/>
    </row>
    <row r="2923" spans="13:43" x14ac:dyDescent="0.25">
      <c r="M2923" s="79"/>
      <c r="N2923" s="79"/>
      <c r="O2923" s="79"/>
      <c r="P2923" s="79"/>
      <c r="Q2923" s="79"/>
      <c r="R2923" s="79"/>
      <c r="S2923" s="79"/>
      <c r="T2923" s="79"/>
      <c r="U2923" s="79"/>
      <c r="V2923" s="79"/>
      <c r="W2923" s="79"/>
      <c r="X2923" s="79"/>
      <c r="Y2923" s="79"/>
      <c r="Z2923" s="79"/>
      <c r="AA2923" s="79"/>
      <c r="AB2923" s="79"/>
      <c r="AC2923" s="79"/>
      <c r="AD2923" s="79"/>
      <c r="AE2923" s="79"/>
      <c r="AF2923" s="79"/>
      <c r="AG2923" s="79"/>
      <c r="AH2923" s="79"/>
      <c r="AI2923" s="79"/>
      <c r="AJ2923" s="79"/>
      <c r="AK2923" s="79"/>
      <c r="AL2923" s="79"/>
      <c r="AM2923" s="79"/>
      <c r="AN2923" s="79"/>
      <c r="AO2923" s="79"/>
      <c r="AP2923" s="79"/>
      <c r="AQ2923" s="79"/>
    </row>
    <row r="2924" spans="13:43" x14ac:dyDescent="0.25">
      <c r="M2924" s="79"/>
      <c r="N2924" s="79"/>
      <c r="O2924" s="79"/>
      <c r="P2924" s="79"/>
      <c r="Q2924" s="79"/>
      <c r="R2924" s="79"/>
      <c r="S2924" s="79"/>
      <c r="T2924" s="79"/>
      <c r="U2924" s="79"/>
      <c r="V2924" s="79"/>
      <c r="W2924" s="79"/>
      <c r="X2924" s="79"/>
      <c r="Y2924" s="79"/>
      <c r="Z2924" s="79"/>
      <c r="AA2924" s="79"/>
      <c r="AB2924" s="79"/>
      <c r="AC2924" s="79"/>
      <c r="AD2924" s="79"/>
      <c r="AE2924" s="79"/>
      <c r="AF2924" s="79"/>
      <c r="AG2924" s="79"/>
      <c r="AH2924" s="79"/>
      <c r="AI2924" s="79"/>
      <c r="AJ2924" s="79"/>
      <c r="AK2924" s="79"/>
      <c r="AL2924" s="79"/>
      <c r="AM2924" s="79"/>
      <c r="AN2924" s="79"/>
      <c r="AO2924" s="79"/>
      <c r="AP2924" s="79"/>
      <c r="AQ2924" s="79"/>
    </row>
    <row r="2925" spans="13:43" x14ac:dyDescent="0.25">
      <c r="M2925" s="79"/>
      <c r="N2925" s="79"/>
      <c r="O2925" s="79"/>
      <c r="P2925" s="79"/>
      <c r="Q2925" s="79"/>
      <c r="R2925" s="79"/>
      <c r="S2925" s="79"/>
      <c r="T2925" s="79"/>
      <c r="U2925" s="79"/>
      <c r="V2925" s="79"/>
      <c r="W2925" s="79"/>
      <c r="X2925" s="79"/>
      <c r="Y2925" s="79"/>
      <c r="Z2925" s="79"/>
      <c r="AA2925" s="79"/>
      <c r="AB2925" s="79"/>
      <c r="AC2925" s="79"/>
      <c r="AD2925" s="79"/>
      <c r="AE2925" s="79"/>
      <c r="AF2925" s="79"/>
      <c r="AG2925" s="79"/>
      <c r="AH2925" s="79"/>
      <c r="AI2925" s="79"/>
      <c r="AJ2925" s="79"/>
      <c r="AK2925" s="79"/>
      <c r="AL2925" s="79"/>
      <c r="AM2925" s="79"/>
      <c r="AN2925" s="79"/>
      <c r="AO2925" s="79"/>
      <c r="AP2925" s="79"/>
      <c r="AQ2925" s="79"/>
    </row>
    <row r="2926" spans="13:43" x14ac:dyDescent="0.25">
      <c r="M2926" s="79"/>
      <c r="N2926" s="79"/>
      <c r="O2926" s="79"/>
      <c r="P2926" s="79"/>
      <c r="Q2926" s="79"/>
      <c r="R2926" s="79"/>
      <c r="S2926" s="79"/>
      <c r="T2926" s="79"/>
      <c r="U2926" s="79"/>
      <c r="V2926" s="79"/>
      <c r="W2926" s="79"/>
      <c r="X2926" s="79"/>
      <c r="Y2926" s="79"/>
      <c r="Z2926" s="79"/>
      <c r="AA2926" s="79"/>
      <c r="AB2926" s="79"/>
      <c r="AC2926" s="79"/>
      <c r="AD2926" s="79"/>
      <c r="AE2926" s="79"/>
      <c r="AF2926" s="79"/>
      <c r="AG2926" s="79"/>
      <c r="AH2926" s="79"/>
      <c r="AI2926" s="79"/>
      <c r="AJ2926" s="79"/>
      <c r="AK2926" s="79"/>
      <c r="AL2926" s="79"/>
      <c r="AM2926" s="79"/>
      <c r="AN2926" s="79"/>
      <c r="AO2926" s="79"/>
      <c r="AP2926" s="79"/>
      <c r="AQ2926" s="79"/>
    </row>
    <row r="2927" spans="13:43" x14ac:dyDescent="0.25">
      <c r="M2927" s="79"/>
      <c r="N2927" s="79"/>
      <c r="O2927" s="79"/>
      <c r="P2927" s="79"/>
      <c r="Q2927" s="79"/>
      <c r="R2927" s="79"/>
      <c r="S2927" s="79"/>
      <c r="T2927" s="79"/>
      <c r="U2927" s="79"/>
      <c r="V2927" s="79"/>
      <c r="W2927" s="79"/>
      <c r="X2927" s="79"/>
      <c r="Y2927" s="79"/>
      <c r="Z2927" s="79"/>
      <c r="AA2927" s="79"/>
      <c r="AB2927" s="79"/>
      <c r="AC2927" s="79"/>
      <c r="AD2927" s="79"/>
      <c r="AE2927" s="79"/>
      <c r="AF2927" s="79"/>
      <c r="AG2927" s="79"/>
      <c r="AH2927" s="79"/>
      <c r="AI2927" s="79"/>
      <c r="AJ2927" s="79"/>
      <c r="AK2927" s="79"/>
      <c r="AL2927" s="79"/>
      <c r="AM2927" s="79"/>
      <c r="AN2927" s="79"/>
      <c r="AO2927" s="79"/>
      <c r="AP2927" s="79"/>
      <c r="AQ2927" s="79"/>
    </row>
    <row r="2928" spans="13:43" x14ac:dyDescent="0.25">
      <c r="M2928" s="79"/>
      <c r="N2928" s="79"/>
      <c r="O2928" s="79"/>
      <c r="P2928" s="79"/>
      <c r="Q2928" s="79"/>
      <c r="R2928" s="79"/>
      <c r="S2928" s="79"/>
      <c r="T2928" s="79"/>
      <c r="U2928" s="79"/>
      <c r="V2928" s="79"/>
      <c r="W2928" s="79"/>
      <c r="X2928" s="79"/>
      <c r="Y2928" s="79"/>
      <c r="Z2928" s="79"/>
      <c r="AA2928" s="79"/>
      <c r="AB2928" s="79"/>
      <c r="AC2928" s="79"/>
      <c r="AD2928" s="79"/>
      <c r="AE2928" s="79"/>
      <c r="AF2928" s="79"/>
      <c r="AG2928" s="79"/>
      <c r="AH2928" s="79"/>
      <c r="AI2928" s="79"/>
      <c r="AJ2928" s="79"/>
      <c r="AK2928" s="79"/>
      <c r="AL2928" s="79"/>
      <c r="AM2928" s="79"/>
      <c r="AN2928" s="79"/>
      <c r="AO2928" s="79"/>
      <c r="AP2928" s="79"/>
      <c r="AQ2928" s="79"/>
    </row>
    <row r="2929" spans="13:43" x14ac:dyDescent="0.25">
      <c r="M2929" s="79"/>
      <c r="N2929" s="79"/>
      <c r="O2929" s="79"/>
      <c r="P2929" s="79"/>
      <c r="Q2929" s="79"/>
      <c r="R2929" s="79"/>
      <c r="S2929" s="79"/>
      <c r="T2929" s="79"/>
      <c r="U2929" s="79"/>
      <c r="V2929" s="79"/>
      <c r="W2929" s="79"/>
      <c r="X2929" s="79"/>
      <c r="Y2929" s="79"/>
      <c r="Z2929" s="79"/>
      <c r="AA2929" s="79"/>
      <c r="AB2929" s="79"/>
      <c r="AC2929" s="79"/>
      <c r="AD2929" s="79"/>
      <c r="AE2929" s="79"/>
      <c r="AF2929" s="79"/>
      <c r="AG2929" s="79"/>
      <c r="AH2929" s="79"/>
      <c r="AI2929" s="79"/>
      <c r="AJ2929" s="79"/>
      <c r="AK2929" s="79"/>
      <c r="AL2929" s="79"/>
      <c r="AM2929" s="79"/>
      <c r="AN2929" s="79"/>
      <c r="AO2929" s="79"/>
      <c r="AP2929" s="79"/>
      <c r="AQ2929" s="79"/>
    </row>
    <row r="2930" spans="13:43" x14ac:dyDescent="0.25">
      <c r="M2930" s="79"/>
      <c r="N2930" s="79"/>
      <c r="O2930" s="79"/>
      <c r="P2930" s="79"/>
      <c r="Q2930" s="79"/>
      <c r="R2930" s="79"/>
      <c r="S2930" s="79"/>
      <c r="T2930" s="79"/>
      <c r="U2930" s="79"/>
      <c r="V2930" s="79"/>
      <c r="W2930" s="79"/>
      <c r="X2930" s="79"/>
      <c r="Y2930" s="79"/>
      <c r="Z2930" s="79"/>
      <c r="AA2930" s="79"/>
      <c r="AB2930" s="79"/>
      <c r="AC2930" s="79"/>
      <c r="AD2930" s="79"/>
      <c r="AE2930" s="79"/>
      <c r="AF2930" s="79"/>
      <c r="AG2930" s="79"/>
      <c r="AH2930" s="79"/>
      <c r="AI2930" s="79"/>
      <c r="AJ2930" s="79"/>
      <c r="AK2930" s="79"/>
      <c r="AL2930" s="79"/>
      <c r="AM2930" s="79"/>
      <c r="AN2930" s="79"/>
      <c r="AO2930" s="79"/>
      <c r="AP2930" s="79"/>
      <c r="AQ2930" s="79"/>
    </row>
    <row r="2931" spans="13:43" x14ac:dyDescent="0.25">
      <c r="M2931" s="79"/>
      <c r="N2931" s="79"/>
      <c r="O2931" s="79"/>
      <c r="P2931" s="79"/>
      <c r="Q2931" s="79"/>
      <c r="R2931" s="79"/>
      <c r="S2931" s="79"/>
      <c r="T2931" s="79"/>
      <c r="U2931" s="79"/>
      <c r="V2931" s="79"/>
      <c r="W2931" s="79"/>
      <c r="X2931" s="79"/>
      <c r="Y2931" s="79"/>
      <c r="Z2931" s="79"/>
      <c r="AA2931" s="79"/>
      <c r="AB2931" s="79"/>
      <c r="AC2931" s="79"/>
      <c r="AD2931" s="79"/>
      <c r="AE2931" s="79"/>
      <c r="AF2931" s="79"/>
      <c r="AG2931" s="79"/>
      <c r="AH2931" s="79"/>
      <c r="AI2931" s="79"/>
      <c r="AJ2931" s="79"/>
      <c r="AK2931" s="79"/>
      <c r="AL2931" s="79"/>
      <c r="AM2931" s="79"/>
      <c r="AN2931" s="79"/>
      <c r="AO2931" s="79"/>
      <c r="AP2931" s="79"/>
      <c r="AQ2931" s="79"/>
    </row>
    <row r="2932" spans="13:43" x14ac:dyDescent="0.25">
      <c r="M2932" s="79"/>
      <c r="N2932" s="79"/>
      <c r="O2932" s="79"/>
      <c r="P2932" s="79"/>
      <c r="Q2932" s="79"/>
      <c r="R2932" s="79"/>
      <c r="S2932" s="79"/>
      <c r="T2932" s="79"/>
      <c r="U2932" s="79"/>
      <c r="V2932" s="79"/>
      <c r="W2932" s="79"/>
      <c r="X2932" s="79"/>
      <c r="Y2932" s="79"/>
      <c r="Z2932" s="79"/>
      <c r="AA2932" s="79"/>
      <c r="AB2932" s="79"/>
      <c r="AC2932" s="79"/>
      <c r="AD2932" s="79"/>
      <c r="AE2932" s="79"/>
      <c r="AF2932" s="79"/>
      <c r="AG2932" s="79"/>
      <c r="AH2932" s="79"/>
      <c r="AI2932" s="79"/>
      <c r="AJ2932" s="79"/>
      <c r="AK2932" s="79"/>
      <c r="AL2932" s="79"/>
      <c r="AM2932" s="79"/>
      <c r="AN2932" s="79"/>
      <c r="AO2932" s="79"/>
      <c r="AP2932" s="79"/>
      <c r="AQ2932" s="79"/>
    </row>
    <row r="2933" spans="13:43" x14ac:dyDescent="0.25">
      <c r="M2933" s="79"/>
      <c r="N2933" s="79"/>
      <c r="O2933" s="79"/>
      <c r="P2933" s="79"/>
      <c r="Q2933" s="79"/>
      <c r="R2933" s="79"/>
      <c r="S2933" s="79"/>
      <c r="T2933" s="79"/>
      <c r="U2933" s="79"/>
      <c r="V2933" s="79"/>
      <c r="W2933" s="79"/>
      <c r="X2933" s="79"/>
      <c r="Y2933" s="79"/>
      <c r="Z2933" s="79"/>
      <c r="AA2933" s="79"/>
      <c r="AB2933" s="79"/>
      <c r="AC2933" s="79"/>
      <c r="AD2933" s="79"/>
      <c r="AE2933" s="79"/>
      <c r="AF2933" s="79"/>
      <c r="AG2933" s="79"/>
      <c r="AH2933" s="79"/>
      <c r="AI2933" s="79"/>
      <c r="AJ2933" s="79"/>
      <c r="AK2933" s="79"/>
      <c r="AL2933" s="79"/>
      <c r="AM2933" s="79"/>
      <c r="AN2933" s="79"/>
      <c r="AO2933" s="79"/>
      <c r="AP2933" s="79"/>
      <c r="AQ2933" s="79"/>
    </row>
    <row r="2934" spans="13:43" x14ac:dyDescent="0.25">
      <c r="M2934" s="79"/>
      <c r="N2934" s="79"/>
      <c r="O2934" s="79"/>
      <c r="P2934" s="79"/>
      <c r="Q2934" s="79"/>
      <c r="R2934" s="79"/>
      <c r="S2934" s="79"/>
      <c r="T2934" s="79"/>
      <c r="U2934" s="79"/>
      <c r="V2934" s="79"/>
      <c r="W2934" s="79"/>
      <c r="X2934" s="79"/>
      <c r="Y2934" s="79"/>
      <c r="Z2934" s="79"/>
      <c r="AA2934" s="79"/>
      <c r="AB2934" s="79"/>
      <c r="AC2934" s="79"/>
      <c r="AD2934" s="79"/>
      <c r="AE2934" s="79"/>
      <c r="AF2934" s="79"/>
      <c r="AG2934" s="79"/>
      <c r="AH2934" s="79"/>
      <c r="AI2934" s="79"/>
      <c r="AJ2934" s="79"/>
      <c r="AK2934" s="79"/>
      <c r="AL2934" s="79"/>
      <c r="AM2934" s="79"/>
      <c r="AN2934" s="79"/>
      <c r="AO2934" s="79"/>
      <c r="AP2934" s="79"/>
      <c r="AQ2934" s="79"/>
    </row>
    <row r="2935" spans="13:43" x14ac:dyDescent="0.25">
      <c r="M2935" s="79"/>
      <c r="N2935" s="79"/>
      <c r="O2935" s="79"/>
      <c r="P2935" s="79"/>
      <c r="Q2935" s="79"/>
      <c r="R2935" s="79"/>
      <c r="S2935" s="79"/>
      <c r="T2935" s="79"/>
      <c r="U2935" s="79"/>
      <c r="V2935" s="79"/>
      <c r="W2935" s="79"/>
      <c r="X2935" s="79"/>
      <c r="Y2935" s="79"/>
      <c r="Z2935" s="79"/>
      <c r="AA2935" s="79"/>
      <c r="AB2935" s="79"/>
      <c r="AC2935" s="79"/>
      <c r="AD2935" s="79"/>
      <c r="AE2935" s="79"/>
      <c r="AF2935" s="79"/>
      <c r="AG2935" s="79"/>
      <c r="AH2935" s="79"/>
      <c r="AI2935" s="79"/>
      <c r="AJ2935" s="79"/>
      <c r="AK2935" s="79"/>
      <c r="AL2935" s="79"/>
      <c r="AM2935" s="79"/>
      <c r="AN2935" s="79"/>
      <c r="AO2935" s="79"/>
      <c r="AP2935" s="79"/>
      <c r="AQ2935" s="79"/>
    </row>
    <row r="2936" spans="13:43" x14ac:dyDescent="0.25">
      <c r="M2936" s="79"/>
      <c r="N2936" s="79"/>
      <c r="O2936" s="79"/>
      <c r="P2936" s="79"/>
      <c r="Q2936" s="79"/>
      <c r="R2936" s="79"/>
      <c r="S2936" s="79"/>
      <c r="T2936" s="79"/>
      <c r="U2936" s="79"/>
      <c r="V2936" s="79"/>
      <c r="W2936" s="79"/>
      <c r="X2936" s="79"/>
      <c r="Y2936" s="79"/>
      <c r="Z2936" s="79"/>
      <c r="AA2936" s="79"/>
      <c r="AB2936" s="79"/>
      <c r="AC2936" s="79"/>
      <c r="AD2936" s="79"/>
      <c r="AE2936" s="79"/>
      <c r="AF2936" s="79"/>
      <c r="AG2936" s="79"/>
      <c r="AH2936" s="79"/>
      <c r="AI2936" s="79"/>
      <c r="AJ2936" s="79"/>
      <c r="AK2936" s="79"/>
      <c r="AL2936" s="79"/>
      <c r="AM2936" s="79"/>
      <c r="AN2936" s="79"/>
      <c r="AO2936" s="79"/>
      <c r="AP2936" s="79"/>
      <c r="AQ2936" s="79"/>
    </row>
    <row r="2937" spans="13:43" x14ac:dyDescent="0.25">
      <c r="M2937" s="79"/>
      <c r="N2937" s="79"/>
      <c r="O2937" s="79"/>
      <c r="P2937" s="79"/>
      <c r="Q2937" s="79"/>
      <c r="R2937" s="79"/>
      <c r="S2937" s="79"/>
      <c r="T2937" s="79"/>
      <c r="U2937" s="79"/>
      <c r="V2937" s="79"/>
      <c r="W2937" s="79"/>
      <c r="X2937" s="79"/>
      <c r="Y2937" s="79"/>
      <c r="Z2937" s="79"/>
      <c r="AA2937" s="79"/>
      <c r="AB2937" s="79"/>
      <c r="AC2937" s="79"/>
      <c r="AD2937" s="79"/>
      <c r="AE2937" s="79"/>
      <c r="AF2937" s="79"/>
      <c r="AG2937" s="79"/>
      <c r="AH2937" s="79"/>
      <c r="AI2937" s="79"/>
      <c r="AJ2937" s="79"/>
      <c r="AK2937" s="79"/>
      <c r="AL2937" s="79"/>
      <c r="AM2937" s="79"/>
      <c r="AN2937" s="79"/>
      <c r="AO2937" s="79"/>
      <c r="AP2937" s="79"/>
      <c r="AQ2937" s="79"/>
    </row>
    <row r="2938" spans="13:43" x14ac:dyDescent="0.25">
      <c r="M2938" s="79"/>
      <c r="N2938" s="79"/>
      <c r="O2938" s="79"/>
      <c r="P2938" s="79"/>
      <c r="Q2938" s="79"/>
      <c r="R2938" s="79"/>
      <c r="S2938" s="79"/>
      <c r="T2938" s="79"/>
      <c r="U2938" s="79"/>
      <c r="V2938" s="79"/>
      <c r="W2938" s="79"/>
      <c r="X2938" s="79"/>
      <c r="Y2938" s="79"/>
      <c r="Z2938" s="79"/>
      <c r="AA2938" s="79"/>
      <c r="AB2938" s="79"/>
      <c r="AC2938" s="79"/>
      <c r="AD2938" s="79"/>
      <c r="AE2938" s="79"/>
      <c r="AF2938" s="79"/>
      <c r="AG2938" s="79"/>
      <c r="AH2938" s="79"/>
      <c r="AI2938" s="79"/>
      <c r="AJ2938" s="79"/>
      <c r="AK2938" s="79"/>
      <c r="AL2938" s="79"/>
      <c r="AM2938" s="79"/>
      <c r="AN2938" s="79"/>
      <c r="AO2938" s="79"/>
      <c r="AP2938" s="79"/>
      <c r="AQ2938" s="79"/>
    </row>
    <row r="2939" spans="13:43" x14ac:dyDescent="0.25">
      <c r="M2939" s="79"/>
      <c r="N2939" s="79"/>
      <c r="O2939" s="79"/>
      <c r="P2939" s="79"/>
      <c r="Q2939" s="79"/>
      <c r="R2939" s="79"/>
      <c r="S2939" s="79"/>
      <c r="T2939" s="79"/>
      <c r="U2939" s="79"/>
      <c r="V2939" s="79"/>
      <c r="W2939" s="79"/>
      <c r="X2939" s="79"/>
      <c r="Y2939" s="79"/>
      <c r="Z2939" s="79"/>
      <c r="AA2939" s="79"/>
      <c r="AB2939" s="79"/>
      <c r="AC2939" s="79"/>
      <c r="AD2939" s="79"/>
      <c r="AE2939" s="79"/>
      <c r="AF2939" s="79"/>
      <c r="AG2939" s="79"/>
      <c r="AH2939" s="79"/>
      <c r="AI2939" s="79"/>
      <c r="AJ2939" s="79"/>
      <c r="AK2939" s="79"/>
      <c r="AL2939" s="79"/>
      <c r="AM2939" s="79"/>
      <c r="AN2939" s="79"/>
      <c r="AO2939" s="79"/>
      <c r="AP2939" s="79"/>
      <c r="AQ2939" s="79"/>
    </row>
    <row r="2940" spans="13:43" x14ac:dyDescent="0.25">
      <c r="M2940" s="79"/>
      <c r="N2940" s="79"/>
      <c r="O2940" s="79"/>
      <c r="P2940" s="79"/>
      <c r="Q2940" s="79"/>
      <c r="R2940" s="79"/>
      <c r="S2940" s="79"/>
      <c r="T2940" s="79"/>
      <c r="U2940" s="79"/>
      <c r="V2940" s="79"/>
      <c r="W2940" s="79"/>
      <c r="X2940" s="79"/>
      <c r="Y2940" s="79"/>
      <c r="Z2940" s="79"/>
      <c r="AA2940" s="79"/>
      <c r="AB2940" s="79"/>
      <c r="AC2940" s="79"/>
      <c r="AD2940" s="79"/>
      <c r="AE2940" s="79"/>
      <c r="AF2940" s="79"/>
      <c r="AG2940" s="79"/>
      <c r="AH2940" s="79"/>
      <c r="AI2940" s="79"/>
      <c r="AJ2940" s="79"/>
      <c r="AK2940" s="79"/>
      <c r="AL2940" s="79"/>
      <c r="AM2940" s="79"/>
      <c r="AN2940" s="79"/>
      <c r="AO2940" s="79"/>
      <c r="AP2940" s="79"/>
      <c r="AQ2940" s="79"/>
    </row>
    <row r="2941" spans="13:43" x14ac:dyDescent="0.25">
      <c r="M2941" s="79"/>
      <c r="N2941" s="79"/>
      <c r="O2941" s="79"/>
      <c r="P2941" s="79"/>
      <c r="Q2941" s="79"/>
      <c r="R2941" s="79"/>
      <c r="S2941" s="79"/>
      <c r="T2941" s="79"/>
      <c r="U2941" s="79"/>
      <c r="V2941" s="79"/>
      <c r="W2941" s="79"/>
      <c r="X2941" s="79"/>
      <c r="Y2941" s="79"/>
      <c r="Z2941" s="79"/>
      <c r="AA2941" s="79"/>
      <c r="AB2941" s="79"/>
      <c r="AC2941" s="79"/>
      <c r="AD2941" s="79"/>
      <c r="AE2941" s="79"/>
      <c r="AF2941" s="79"/>
      <c r="AG2941" s="79"/>
      <c r="AH2941" s="79"/>
      <c r="AI2941" s="79"/>
      <c r="AJ2941" s="79"/>
      <c r="AK2941" s="79"/>
      <c r="AL2941" s="79"/>
      <c r="AM2941" s="79"/>
      <c r="AN2941" s="79"/>
      <c r="AO2941" s="79"/>
      <c r="AP2941" s="79"/>
      <c r="AQ2941" s="79"/>
    </row>
    <row r="2942" spans="13:43" x14ac:dyDescent="0.25">
      <c r="M2942" s="79"/>
      <c r="N2942" s="79"/>
      <c r="O2942" s="79"/>
      <c r="P2942" s="79"/>
      <c r="Q2942" s="79"/>
      <c r="R2942" s="79"/>
      <c r="S2942" s="79"/>
      <c r="T2942" s="79"/>
      <c r="U2942" s="79"/>
      <c r="V2942" s="79"/>
      <c r="W2942" s="79"/>
      <c r="X2942" s="79"/>
      <c r="Y2942" s="79"/>
      <c r="Z2942" s="79"/>
      <c r="AA2942" s="79"/>
      <c r="AB2942" s="79"/>
      <c r="AC2942" s="79"/>
      <c r="AD2942" s="79"/>
      <c r="AE2942" s="79"/>
      <c r="AF2942" s="79"/>
      <c r="AG2942" s="79"/>
      <c r="AH2942" s="79"/>
      <c r="AI2942" s="79"/>
      <c r="AJ2942" s="79"/>
      <c r="AK2942" s="79"/>
      <c r="AL2942" s="79"/>
      <c r="AM2942" s="79"/>
      <c r="AN2942" s="79"/>
      <c r="AO2942" s="79"/>
      <c r="AP2942" s="79"/>
      <c r="AQ2942" s="79"/>
    </row>
    <row r="2943" spans="13:43" x14ac:dyDescent="0.25">
      <c r="M2943" s="79"/>
      <c r="N2943" s="79"/>
      <c r="O2943" s="79"/>
      <c r="P2943" s="79"/>
      <c r="Q2943" s="79"/>
      <c r="R2943" s="79"/>
      <c r="S2943" s="79"/>
      <c r="T2943" s="79"/>
      <c r="U2943" s="79"/>
      <c r="V2943" s="79"/>
      <c r="W2943" s="79"/>
      <c r="X2943" s="79"/>
      <c r="Y2943" s="79"/>
      <c r="Z2943" s="79"/>
      <c r="AA2943" s="79"/>
      <c r="AB2943" s="79"/>
      <c r="AC2943" s="79"/>
      <c r="AD2943" s="79"/>
      <c r="AE2943" s="79"/>
      <c r="AF2943" s="79"/>
      <c r="AG2943" s="79"/>
      <c r="AH2943" s="79"/>
      <c r="AI2943" s="79"/>
      <c r="AJ2943" s="79"/>
      <c r="AK2943" s="79"/>
      <c r="AL2943" s="79"/>
      <c r="AM2943" s="79"/>
      <c r="AN2943" s="79"/>
      <c r="AO2943" s="79"/>
      <c r="AP2943" s="79"/>
      <c r="AQ2943" s="79"/>
    </row>
    <row r="2944" spans="13:43" x14ac:dyDescent="0.25">
      <c r="M2944" s="79"/>
      <c r="N2944" s="79"/>
      <c r="O2944" s="79"/>
      <c r="P2944" s="79"/>
      <c r="Q2944" s="79"/>
      <c r="R2944" s="79"/>
      <c r="S2944" s="79"/>
      <c r="T2944" s="79"/>
      <c r="U2944" s="79"/>
      <c r="V2944" s="79"/>
      <c r="W2944" s="79"/>
      <c r="X2944" s="79"/>
      <c r="Y2944" s="79"/>
      <c r="Z2944" s="79"/>
      <c r="AA2944" s="79"/>
      <c r="AB2944" s="79"/>
      <c r="AC2944" s="79"/>
      <c r="AD2944" s="79"/>
      <c r="AE2944" s="79"/>
      <c r="AF2944" s="79"/>
      <c r="AG2944" s="79"/>
      <c r="AH2944" s="79"/>
      <c r="AI2944" s="79"/>
      <c r="AJ2944" s="79"/>
      <c r="AK2944" s="79"/>
      <c r="AL2944" s="79"/>
      <c r="AM2944" s="79"/>
      <c r="AN2944" s="79"/>
      <c r="AO2944" s="79"/>
      <c r="AP2944" s="79"/>
      <c r="AQ2944" s="79"/>
    </row>
    <row r="2945" spans="13:43" x14ac:dyDescent="0.25">
      <c r="M2945" s="79"/>
      <c r="N2945" s="79"/>
      <c r="O2945" s="79"/>
      <c r="P2945" s="79"/>
      <c r="Q2945" s="79"/>
      <c r="R2945" s="79"/>
      <c r="S2945" s="79"/>
      <c r="T2945" s="79"/>
      <c r="U2945" s="79"/>
      <c r="V2945" s="79"/>
      <c r="W2945" s="79"/>
      <c r="X2945" s="79"/>
      <c r="Y2945" s="79"/>
      <c r="Z2945" s="79"/>
      <c r="AA2945" s="79"/>
      <c r="AB2945" s="79"/>
      <c r="AC2945" s="79"/>
      <c r="AD2945" s="79"/>
      <c r="AE2945" s="79"/>
      <c r="AF2945" s="79"/>
      <c r="AG2945" s="79"/>
      <c r="AH2945" s="79"/>
      <c r="AI2945" s="79"/>
      <c r="AJ2945" s="79"/>
      <c r="AK2945" s="79"/>
      <c r="AL2945" s="79"/>
      <c r="AM2945" s="79"/>
      <c r="AN2945" s="79"/>
      <c r="AO2945" s="79"/>
      <c r="AP2945" s="79"/>
      <c r="AQ2945" s="79"/>
    </row>
    <row r="2946" spans="13:43" x14ac:dyDescent="0.25">
      <c r="M2946" s="79"/>
      <c r="N2946" s="79"/>
      <c r="O2946" s="79"/>
      <c r="P2946" s="79"/>
      <c r="Q2946" s="79"/>
      <c r="R2946" s="79"/>
      <c r="S2946" s="79"/>
      <c r="T2946" s="79"/>
      <c r="U2946" s="79"/>
      <c r="V2946" s="79"/>
      <c r="W2946" s="79"/>
      <c r="X2946" s="79"/>
      <c r="Y2946" s="79"/>
      <c r="Z2946" s="79"/>
      <c r="AA2946" s="79"/>
      <c r="AB2946" s="79"/>
      <c r="AC2946" s="79"/>
      <c r="AD2946" s="79"/>
      <c r="AE2946" s="79"/>
      <c r="AF2946" s="79"/>
      <c r="AG2946" s="79"/>
      <c r="AH2946" s="79"/>
      <c r="AI2946" s="79"/>
      <c r="AJ2946" s="79"/>
      <c r="AK2946" s="79"/>
      <c r="AL2946" s="79"/>
      <c r="AM2946" s="79"/>
      <c r="AN2946" s="79"/>
      <c r="AO2946" s="79"/>
      <c r="AP2946" s="79"/>
      <c r="AQ2946" s="79"/>
    </row>
    <row r="2947" spans="13:43" x14ac:dyDescent="0.25">
      <c r="M2947" s="79"/>
      <c r="N2947" s="79"/>
      <c r="O2947" s="79"/>
      <c r="P2947" s="79"/>
      <c r="Q2947" s="79"/>
      <c r="R2947" s="79"/>
      <c r="S2947" s="79"/>
      <c r="T2947" s="79"/>
      <c r="U2947" s="79"/>
      <c r="V2947" s="79"/>
      <c r="W2947" s="79"/>
      <c r="X2947" s="79"/>
      <c r="Y2947" s="79"/>
      <c r="Z2947" s="79"/>
      <c r="AA2947" s="79"/>
      <c r="AB2947" s="79"/>
      <c r="AC2947" s="79"/>
      <c r="AD2947" s="79"/>
      <c r="AE2947" s="79"/>
      <c r="AF2947" s="79"/>
      <c r="AG2947" s="79"/>
      <c r="AH2947" s="79"/>
      <c r="AI2947" s="79"/>
      <c r="AJ2947" s="79"/>
      <c r="AK2947" s="79"/>
      <c r="AL2947" s="79"/>
      <c r="AM2947" s="79"/>
      <c r="AN2947" s="79"/>
      <c r="AO2947" s="79"/>
      <c r="AP2947" s="79"/>
      <c r="AQ2947" s="79"/>
    </row>
    <row r="2948" spans="13:43" x14ac:dyDescent="0.25">
      <c r="M2948" s="79"/>
      <c r="N2948" s="79"/>
      <c r="O2948" s="79"/>
      <c r="P2948" s="79"/>
      <c r="Q2948" s="79"/>
      <c r="R2948" s="79"/>
      <c r="S2948" s="79"/>
      <c r="T2948" s="79"/>
      <c r="U2948" s="79"/>
      <c r="V2948" s="79"/>
      <c r="W2948" s="79"/>
      <c r="X2948" s="79"/>
      <c r="Y2948" s="79"/>
      <c r="Z2948" s="79"/>
      <c r="AA2948" s="79"/>
      <c r="AB2948" s="79"/>
      <c r="AC2948" s="79"/>
      <c r="AD2948" s="79"/>
      <c r="AE2948" s="79"/>
      <c r="AF2948" s="79"/>
      <c r="AG2948" s="79"/>
      <c r="AH2948" s="79"/>
      <c r="AI2948" s="79"/>
      <c r="AJ2948" s="79"/>
      <c r="AK2948" s="79"/>
      <c r="AL2948" s="79"/>
      <c r="AM2948" s="79"/>
      <c r="AN2948" s="79"/>
      <c r="AO2948" s="79"/>
      <c r="AP2948" s="79"/>
      <c r="AQ2948" s="79"/>
    </row>
    <row r="2949" spans="13:43" x14ac:dyDescent="0.25">
      <c r="M2949" s="79"/>
      <c r="N2949" s="79"/>
      <c r="O2949" s="79"/>
      <c r="P2949" s="79"/>
      <c r="Q2949" s="79"/>
      <c r="R2949" s="79"/>
      <c r="S2949" s="79"/>
      <c r="T2949" s="79"/>
      <c r="U2949" s="79"/>
      <c r="V2949" s="79"/>
      <c r="W2949" s="79"/>
      <c r="X2949" s="79"/>
      <c r="Y2949" s="79"/>
      <c r="Z2949" s="79"/>
      <c r="AA2949" s="79"/>
      <c r="AB2949" s="79"/>
      <c r="AC2949" s="79"/>
      <c r="AD2949" s="79"/>
      <c r="AE2949" s="79"/>
      <c r="AF2949" s="79"/>
      <c r="AG2949" s="79"/>
      <c r="AH2949" s="79"/>
      <c r="AI2949" s="79"/>
      <c r="AJ2949" s="79"/>
      <c r="AK2949" s="79"/>
      <c r="AL2949" s="79"/>
      <c r="AM2949" s="79"/>
      <c r="AN2949" s="79"/>
      <c r="AO2949" s="79"/>
      <c r="AP2949" s="79"/>
      <c r="AQ2949" s="79"/>
    </row>
    <row r="2950" spans="13:43" x14ac:dyDescent="0.25">
      <c r="M2950" s="79"/>
      <c r="N2950" s="79"/>
      <c r="O2950" s="79"/>
      <c r="P2950" s="79"/>
      <c r="Q2950" s="79"/>
      <c r="R2950" s="79"/>
      <c r="S2950" s="79"/>
      <c r="T2950" s="79"/>
      <c r="U2950" s="79"/>
      <c r="V2950" s="79"/>
      <c r="W2950" s="79"/>
      <c r="X2950" s="79"/>
      <c r="Y2950" s="79"/>
      <c r="Z2950" s="79"/>
      <c r="AA2950" s="79"/>
      <c r="AB2950" s="79"/>
      <c r="AC2950" s="79"/>
      <c r="AD2950" s="79"/>
      <c r="AE2950" s="79"/>
      <c r="AF2950" s="79"/>
      <c r="AG2950" s="79"/>
      <c r="AH2950" s="79"/>
      <c r="AI2950" s="79"/>
      <c r="AJ2950" s="79"/>
      <c r="AK2950" s="79"/>
      <c r="AL2950" s="79"/>
      <c r="AM2950" s="79"/>
      <c r="AN2950" s="79"/>
      <c r="AO2950" s="79"/>
      <c r="AP2950" s="79"/>
      <c r="AQ2950" s="79"/>
    </row>
    <row r="2951" spans="13:43" x14ac:dyDescent="0.25">
      <c r="M2951" s="79"/>
      <c r="N2951" s="79"/>
      <c r="O2951" s="79"/>
      <c r="P2951" s="79"/>
      <c r="Q2951" s="79"/>
      <c r="R2951" s="79"/>
      <c r="S2951" s="79"/>
      <c r="T2951" s="79"/>
      <c r="U2951" s="79"/>
      <c r="V2951" s="79"/>
      <c r="W2951" s="79"/>
      <c r="X2951" s="79"/>
      <c r="Y2951" s="79"/>
      <c r="Z2951" s="79"/>
      <c r="AA2951" s="79"/>
      <c r="AB2951" s="79"/>
      <c r="AC2951" s="79"/>
      <c r="AD2951" s="79"/>
      <c r="AE2951" s="79"/>
      <c r="AF2951" s="79"/>
      <c r="AG2951" s="79"/>
      <c r="AH2951" s="79"/>
      <c r="AI2951" s="79"/>
      <c r="AJ2951" s="79"/>
      <c r="AK2951" s="79"/>
      <c r="AL2951" s="79"/>
      <c r="AM2951" s="79"/>
      <c r="AN2951" s="79"/>
      <c r="AO2951" s="79"/>
      <c r="AP2951" s="79"/>
      <c r="AQ2951" s="79"/>
    </row>
    <row r="2952" spans="13:43" x14ac:dyDescent="0.25">
      <c r="M2952" s="79"/>
      <c r="N2952" s="79"/>
      <c r="O2952" s="79"/>
      <c r="P2952" s="79"/>
      <c r="Q2952" s="79"/>
      <c r="R2952" s="79"/>
      <c r="S2952" s="79"/>
      <c r="T2952" s="79"/>
      <c r="U2952" s="79"/>
      <c r="V2952" s="79"/>
      <c r="W2952" s="79"/>
      <c r="X2952" s="79"/>
      <c r="Y2952" s="79"/>
      <c r="Z2952" s="79"/>
      <c r="AA2952" s="79"/>
      <c r="AB2952" s="79"/>
      <c r="AC2952" s="79"/>
      <c r="AD2952" s="79"/>
      <c r="AE2952" s="79"/>
      <c r="AF2952" s="79"/>
      <c r="AG2952" s="79"/>
      <c r="AH2952" s="79"/>
      <c r="AI2952" s="79"/>
      <c r="AJ2952" s="79"/>
      <c r="AK2952" s="79"/>
      <c r="AL2952" s="79"/>
      <c r="AM2952" s="79"/>
      <c r="AN2952" s="79"/>
      <c r="AO2952" s="79"/>
      <c r="AP2952" s="79"/>
      <c r="AQ2952" s="79"/>
    </row>
    <row r="2953" spans="13:43" x14ac:dyDescent="0.25">
      <c r="M2953" s="79"/>
      <c r="N2953" s="79"/>
      <c r="O2953" s="79"/>
      <c r="P2953" s="79"/>
      <c r="Q2953" s="79"/>
      <c r="R2953" s="79"/>
      <c r="S2953" s="79"/>
      <c r="T2953" s="79"/>
      <c r="U2953" s="79"/>
      <c r="V2953" s="79"/>
      <c r="W2953" s="79"/>
      <c r="X2953" s="79"/>
      <c r="Y2953" s="79"/>
      <c r="Z2953" s="79"/>
      <c r="AA2953" s="79"/>
      <c r="AB2953" s="79"/>
      <c r="AC2953" s="79"/>
      <c r="AD2953" s="79"/>
      <c r="AE2953" s="79"/>
      <c r="AF2953" s="79"/>
      <c r="AG2953" s="79"/>
      <c r="AH2953" s="79"/>
      <c r="AI2953" s="79"/>
      <c r="AJ2953" s="79"/>
      <c r="AK2953" s="79"/>
      <c r="AL2953" s="79"/>
      <c r="AM2953" s="79"/>
      <c r="AN2953" s="79"/>
      <c r="AO2953" s="79"/>
      <c r="AP2953" s="79"/>
      <c r="AQ2953" s="79"/>
    </row>
    <row r="2954" spans="13:43" x14ac:dyDescent="0.25">
      <c r="M2954" s="79"/>
      <c r="N2954" s="79"/>
      <c r="O2954" s="79"/>
      <c r="P2954" s="79"/>
      <c r="Q2954" s="79"/>
      <c r="R2954" s="79"/>
      <c r="S2954" s="79"/>
      <c r="T2954" s="79"/>
      <c r="U2954" s="79"/>
      <c r="V2954" s="79"/>
      <c r="W2954" s="79"/>
      <c r="X2954" s="79"/>
      <c r="Y2954" s="79"/>
      <c r="Z2954" s="79"/>
      <c r="AA2954" s="79"/>
      <c r="AB2954" s="79"/>
      <c r="AC2954" s="79"/>
      <c r="AD2954" s="79"/>
      <c r="AE2954" s="79"/>
      <c r="AF2954" s="79"/>
      <c r="AG2954" s="79"/>
      <c r="AH2954" s="79"/>
      <c r="AI2954" s="79"/>
      <c r="AJ2954" s="79"/>
      <c r="AK2954" s="79"/>
      <c r="AL2954" s="79"/>
      <c r="AM2954" s="79"/>
      <c r="AN2954" s="79"/>
      <c r="AO2954" s="79"/>
      <c r="AP2954" s="79"/>
      <c r="AQ2954" s="79"/>
    </row>
    <row r="2955" spans="13:43" x14ac:dyDescent="0.25">
      <c r="M2955" s="79"/>
      <c r="N2955" s="79"/>
      <c r="O2955" s="79"/>
      <c r="P2955" s="79"/>
      <c r="Q2955" s="79"/>
      <c r="R2955" s="79"/>
      <c r="S2955" s="79"/>
      <c r="T2955" s="79"/>
      <c r="U2955" s="79"/>
      <c r="V2955" s="79"/>
      <c r="W2955" s="79"/>
      <c r="X2955" s="79"/>
      <c r="Y2955" s="79"/>
      <c r="Z2955" s="79"/>
      <c r="AA2955" s="79"/>
      <c r="AB2955" s="79"/>
      <c r="AC2955" s="79"/>
      <c r="AD2955" s="79"/>
      <c r="AE2955" s="79"/>
      <c r="AF2955" s="79"/>
      <c r="AG2955" s="79"/>
      <c r="AH2955" s="79"/>
      <c r="AI2955" s="79"/>
      <c r="AJ2955" s="79"/>
      <c r="AK2955" s="79"/>
      <c r="AL2955" s="79"/>
      <c r="AM2955" s="79"/>
      <c r="AN2955" s="79"/>
      <c r="AO2955" s="79"/>
      <c r="AP2955" s="79"/>
      <c r="AQ2955" s="79"/>
    </row>
    <row r="2956" spans="13:43" x14ac:dyDescent="0.25">
      <c r="M2956" s="79"/>
      <c r="N2956" s="79"/>
      <c r="O2956" s="79"/>
      <c r="P2956" s="79"/>
      <c r="Q2956" s="79"/>
      <c r="R2956" s="79"/>
      <c r="S2956" s="79"/>
      <c r="T2956" s="79"/>
      <c r="U2956" s="79"/>
      <c r="V2956" s="79"/>
      <c r="W2956" s="79"/>
      <c r="X2956" s="79"/>
      <c r="Y2956" s="79"/>
      <c r="Z2956" s="79"/>
      <c r="AA2956" s="79"/>
      <c r="AB2956" s="79"/>
      <c r="AC2956" s="79"/>
      <c r="AD2956" s="79"/>
      <c r="AE2956" s="79"/>
      <c r="AF2956" s="79"/>
      <c r="AG2956" s="79"/>
      <c r="AH2956" s="79"/>
      <c r="AI2956" s="79"/>
      <c r="AJ2956" s="79"/>
      <c r="AK2956" s="79"/>
      <c r="AL2956" s="79"/>
      <c r="AM2956" s="79"/>
      <c r="AN2956" s="79"/>
      <c r="AO2956" s="79"/>
      <c r="AP2956" s="79"/>
      <c r="AQ2956" s="79"/>
    </row>
    <row r="2957" spans="13:43" x14ac:dyDescent="0.25">
      <c r="M2957" s="79"/>
      <c r="N2957" s="79"/>
      <c r="O2957" s="79"/>
      <c r="P2957" s="79"/>
      <c r="Q2957" s="79"/>
      <c r="R2957" s="79"/>
      <c r="S2957" s="79"/>
      <c r="T2957" s="79"/>
      <c r="U2957" s="79"/>
      <c r="V2957" s="79"/>
      <c r="W2957" s="79"/>
      <c r="X2957" s="79"/>
      <c r="Y2957" s="79"/>
      <c r="Z2957" s="79"/>
      <c r="AA2957" s="79"/>
      <c r="AB2957" s="79"/>
      <c r="AC2957" s="79"/>
      <c r="AD2957" s="79"/>
      <c r="AE2957" s="79"/>
      <c r="AF2957" s="79"/>
      <c r="AG2957" s="79"/>
      <c r="AH2957" s="79"/>
      <c r="AI2957" s="79"/>
      <c r="AJ2957" s="79"/>
      <c r="AK2957" s="79"/>
      <c r="AL2957" s="79"/>
      <c r="AM2957" s="79"/>
      <c r="AN2957" s="79"/>
      <c r="AO2957" s="79"/>
      <c r="AP2957" s="79"/>
      <c r="AQ2957" s="79"/>
    </row>
    <row r="2958" spans="13:43" x14ac:dyDescent="0.25">
      <c r="M2958" s="79"/>
      <c r="N2958" s="79"/>
      <c r="O2958" s="79"/>
      <c r="P2958" s="79"/>
      <c r="Q2958" s="79"/>
      <c r="R2958" s="79"/>
      <c r="S2958" s="79"/>
      <c r="T2958" s="79"/>
      <c r="U2958" s="79"/>
      <c r="V2958" s="79"/>
      <c r="W2958" s="79"/>
      <c r="X2958" s="79"/>
      <c r="Y2958" s="79"/>
      <c r="Z2958" s="79"/>
      <c r="AA2958" s="79"/>
      <c r="AB2958" s="79"/>
      <c r="AC2958" s="79"/>
      <c r="AD2958" s="79"/>
      <c r="AE2958" s="79"/>
      <c r="AF2958" s="79"/>
      <c r="AG2958" s="79"/>
      <c r="AH2958" s="79"/>
      <c r="AI2958" s="79"/>
      <c r="AJ2958" s="79"/>
      <c r="AK2958" s="79"/>
      <c r="AL2958" s="79"/>
      <c r="AM2958" s="79"/>
      <c r="AN2958" s="79"/>
      <c r="AO2958" s="79"/>
      <c r="AP2958" s="79"/>
      <c r="AQ2958" s="79"/>
    </row>
    <row r="2959" spans="13:43" x14ac:dyDescent="0.25">
      <c r="M2959" s="79"/>
      <c r="N2959" s="79"/>
      <c r="O2959" s="79"/>
      <c r="P2959" s="79"/>
      <c r="Q2959" s="79"/>
      <c r="R2959" s="79"/>
      <c r="S2959" s="79"/>
      <c r="T2959" s="79"/>
      <c r="U2959" s="79"/>
      <c r="V2959" s="79"/>
      <c r="W2959" s="79"/>
      <c r="X2959" s="79"/>
      <c r="Y2959" s="79"/>
      <c r="Z2959" s="79"/>
      <c r="AA2959" s="79"/>
      <c r="AB2959" s="79"/>
      <c r="AC2959" s="79"/>
      <c r="AD2959" s="79"/>
      <c r="AE2959" s="79"/>
      <c r="AF2959" s="79"/>
      <c r="AG2959" s="79"/>
      <c r="AH2959" s="79"/>
      <c r="AI2959" s="79"/>
      <c r="AJ2959" s="79"/>
      <c r="AK2959" s="79"/>
      <c r="AL2959" s="79"/>
      <c r="AM2959" s="79"/>
      <c r="AN2959" s="79"/>
      <c r="AO2959" s="79"/>
      <c r="AP2959" s="79"/>
      <c r="AQ2959" s="79"/>
    </row>
    <row r="2960" spans="13:43" x14ac:dyDescent="0.25">
      <c r="M2960" s="79"/>
      <c r="N2960" s="79"/>
      <c r="O2960" s="79"/>
      <c r="P2960" s="79"/>
      <c r="Q2960" s="79"/>
      <c r="R2960" s="79"/>
      <c r="S2960" s="79"/>
      <c r="T2960" s="79"/>
      <c r="U2960" s="79"/>
      <c r="V2960" s="79"/>
      <c r="W2960" s="79"/>
      <c r="X2960" s="79"/>
      <c r="Y2960" s="79"/>
      <c r="Z2960" s="79"/>
      <c r="AA2960" s="79"/>
      <c r="AB2960" s="79"/>
      <c r="AC2960" s="79"/>
      <c r="AD2960" s="79"/>
      <c r="AE2960" s="79"/>
      <c r="AF2960" s="79"/>
      <c r="AG2960" s="79"/>
      <c r="AH2960" s="79"/>
      <c r="AI2960" s="79"/>
      <c r="AJ2960" s="79"/>
      <c r="AK2960" s="79"/>
      <c r="AL2960" s="79"/>
      <c r="AM2960" s="79"/>
      <c r="AN2960" s="79"/>
      <c r="AO2960" s="79"/>
      <c r="AP2960" s="79"/>
      <c r="AQ2960" s="79"/>
    </row>
    <row r="2961" spans="13:43" x14ac:dyDescent="0.25">
      <c r="M2961" s="79"/>
      <c r="N2961" s="79"/>
      <c r="O2961" s="79"/>
      <c r="P2961" s="79"/>
      <c r="Q2961" s="79"/>
      <c r="R2961" s="79"/>
      <c r="S2961" s="79"/>
      <c r="T2961" s="79"/>
      <c r="U2961" s="79"/>
      <c r="V2961" s="79"/>
      <c r="W2961" s="79"/>
      <c r="X2961" s="79"/>
      <c r="Y2961" s="79"/>
      <c r="Z2961" s="79"/>
      <c r="AA2961" s="79"/>
      <c r="AB2961" s="79"/>
      <c r="AC2961" s="79"/>
      <c r="AD2961" s="79"/>
      <c r="AE2961" s="79"/>
      <c r="AF2961" s="79"/>
      <c r="AG2961" s="79"/>
      <c r="AH2961" s="79"/>
      <c r="AI2961" s="79"/>
      <c r="AJ2961" s="79"/>
      <c r="AK2961" s="79"/>
      <c r="AL2961" s="79"/>
      <c r="AM2961" s="79"/>
      <c r="AN2961" s="79"/>
      <c r="AO2961" s="79"/>
      <c r="AP2961" s="79"/>
      <c r="AQ2961" s="79"/>
    </row>
    <row r="2962" spans="13:43" x14ac:dyDescent="0.25">
      <c r="M2962" s="79"/>
      <c r="N2962" s="79"/>
      <c r="O2962" s="79"/>
      <c r="P2962" s="79"/>
      <c r="Q2962" s="79"/>
      <c r="R2962" s="79"/>
      <c r="S2962" s="79"/>
      <c r="T2962" s="79"/>
      <c r="U2962" s="79"/>
      <c r="V2962" s="79"/>
      <c r="W2962" s="79"/>
      <c r="X2962" s="79"/>
      <c r="Y2962" s="79"/>
      <c r="Z2962" s="79"/>
      <c r="AA2962" s="79"/>
      <c r="AB2962" s="79"/>
      <c r="AC2962" s="79"/>
      <c r="AD2962" s="79"/>
      <c r="AE2962" s="79"/>
      <c r="AF2962" s="79"/>
      <c r="AG2962" s="79"/>
      <c r="AH2962" s="79"/>
      <c r="AI2962" s="79"/>
      <c r="AJ2962" s="79"/>
      <c r="AK2962" s="79"/>
      <c r="AL2962" s="79"/>
      <c r="AM2962" s="79"/>
      <c r="AN2962" s="79"/>
      <c r="AO2962" s="79"/>
      <c r="AP2962" s="79"/>
      <c r="AQ2962" s="79"/>
    </row>
    <row r="2963" spans="13:43" x14ac:dyDescent="0.25">
      <c r="M2963" s="79"/>
      <c r="N2963" s="79"/>
      <c r="O2963" s="79"/>
      <c r="P2963" s="79"/>
      <c r="Q2963" s="79"/>
      <c r="R2963" s="79"/>
      <c r="S2963" s="79"/>
      <c r="T2963" s="79"/>
      <c r="U2963" s="79"/>
      <c r="V2963" s="79"/>
      <c r="W2963" s="79"/>
      <c r="X2963" s="79"/>
      <c r="Y2963" s="79"/>
      <c r="Z2963" s="79"/>
      <c r="AA2963" s="79"/>
      <c r="AB2963" s="79"/>
      <c r="AC2963" s="79"/>
      <c r="AD2963" s="79"/>
      <c r="AE2963" s="79"/>
      <c r="AF2963" s="79"/>
      <c r="AG2963" s="79"/>
      <c r="AH2963" s="79"/>
      <c r="AI2963" s="79"/>
      <c r="AJ2963" s="79"/>
      <c r="AK2963" s="79"/>
      <c r="AL2963" s="79"/>
      <c r="AM2963" s="79"/>
      <c r="AN2963" s="79"/>
      <c r="AO2963" s="79"/>
      <c r="AP2963" s="79"/>
      <c r="AQ2963" s="79"/>
    </row>
    <row r="2964" spans="13:43" x14ac:dyDescent="0.25">
      <c r="M2964" s="79"/>
      <c r="N2964" s="79"/>
      <c r="O2964" s="79"/>
      <c r="P2964" s="79"/>
      <c r="Q2964" s="79"/>
      <c r="R2964" s="79"/>
      <c r="S2964" s="79"/>
      <c r="T2964" s="79"/>
      <c r="U2964" s="79"/>
      <c r="V2964" s="79"/>
      <c r="W2964" s="79"/>
      <c r="X2964" s="79"/>
      <c r="Y2964" s="79"/>
      <c r="Z2964" s="79"/>
      <c r="AA2964" s="79"/>
      <c r="AB2964" s="79"/>
      <c r="AC2964" s="79"/>
      <c r="AD2964" s="79"/>
      <c r="AE2964" s="79"/>
      <c r="AF2964" s="79"/>
      <c r="AG2964" s="79"/>
      <c r="AH2964" s="79"/>
      <c r="AI2964" s="79"/>
      <c r="AJ2964" s="79"/>
      <c r="AK2964" s="79"/>
      <c r="AL2964" s="79"/>
      <c r="AM2964" s="79"/>
      <c r="AN2964" s="79"/>
      <c r="AO2964" s="79"/>
      <c r="AP2964" s="79"/>
      <c r="AQ2964" s="79"/>
    </row>
    <row r="2965" spans="13:43" x14ac:dyDescent="0.25">
      <c r="M2965" s="79"/>
      <c r="N2965" s="79"/>
      <c r="O2965" s="79"/>
      <c r="P2965" s="79"/>
      <c r="Q2965" s="79"/>
      <c r="R2965" s="79"/>
      <c r="S2965" s="79"/>
      <c r="T2965" s="79"/>
      <c r="U2965" s="79"/>
      <c r="V2965" s="79"/>
      <c r="W2965" s="79"/>
      <c r="X2965" s="79"/>
      <c r="Y2965" s="79"/>
      <c r="Z2965" s="79"/>
      <c r="AA2965" s="79"/>
      <c r="AB2965" s="79"/>
      <c r="AC2965" s="79"/>
      <c r="AD2965" s="79"/>
      <c r="AE2965" s="79"/>
      <c r="AF2965" s="79"/>
      <c r="AG2965" s="79"/>
      <c r="AH2965" s="79"/>
      <c r="AI2965" s="79"/>
      <c r="AJ2965" s="79"/>
      <c r="AK2965" s="79"/>
      <c r="AL2965" s="79"/>
      <c r="AM2965" s="79"/>
      <c r="AN2965" s="79"/>
      <c r="AO2965" s="79"/>
      <c r="AP2965" s="79"/>
      <c r="AQ2965" s="79"/>
    </row>
    <row r="2966" spans="13:43" x14ac:dyDescent="0.25">
      <c r="M2966" s="79"/>
      <c r="N2966" s="79"/>
      <c r="O2966" s="79"/>
      <c r="P2966" s="79"/>
      <c r="Q2966" s="79"/>
      <c r="R2966" s="79"/>
      <c r="S2966" s="79"/>
      <c r="T2966" s="79"/>
      <c r="U2966" s="79"/>
      <c r="V2966" s="79"/>
      <c r="W2966" s="79"/>
      <c r="X2966" s="79"/>
      <c r="Y2966" s="79"/>
      <c r="Z2966" s="79"/>
      <c r="AA2966" s="79"/>
      <c r="AB2966" s="79"/>
      <c r="AC2966" s="79"/>
      <c r="AD2966" s="79"/>
      <c r="AE2966" s="79"/>
      <c r="AF2966" s="79"/>
      <c r="AG2966" s="79"/>
      <c r="AH2966" s="79"/>
      <c r="AI2966" s="79"/>
      <c r="AJ2966" s="79"/>
      <c r="AK2966" s="79"/>
      <c r="AL2966" s="79"/>
      <c r="AM2966" s="79"/>
      <c r="AN2966" s="79"/>
      <c r="AO2966" s="79"/>
      <c r="AP2966" s="79"/>
      <c r="AQ2966" s="79"/>
    </row>
    <row r="2967" spans="13:43" x14ac:dyDescent="0.25">
      <c r="M2967" s="79"/>
      <c r="N2967" s="79"/>
      <c r="O2967" s="79"/>
      <c r="P2967" s="79"/>
      <c r="Q2967" s="79"/>
      <c r="R2967" s="79"/>
      <c r="S2967" s="79"/>
      <c r="T2967" s="79"/>
      <c r="U2967" s="79"/>
      <c r="V2967" s="79"/>
      <c r="W2967" s="79"/>
      <c r="X2967" s="79"/>
      <c r="Y2967" s="79"/>
      <c r="Z2967" s="79"/>
      <c r="AA2967" s="79"/>
      <c r="AB2967" s="79"/>
      <c r="AC2967" s="79"/>
      <c r="AD2967" s="79"/>
      <c r="AE2967" s="79"/>
      <c r="AF2967" s="79"/>
      <c r="AG2967" s="79"/>
      <c r="AH2967" s="79"/>
      <c r="AI2967" s="79"/>
      <c r="AJ2967" s="79"/>
      <c r="AK2967" s="79"/>
      <c r="AL2967" s="79"/>
      <c r="AM2967" s="79"/>
      <c r="AN2967" s="79"/>
      <c r="AO2967" s="79"/>
      <c r="AP2967" s="79"/>
      <c r="AQ2967" s="79"/>
    </row>
    <row r="2968" spans="13:43" x14ac:dyDescent="0.25">
      <c r="M2968" s="79"/>
      <c r="N2968" s="79"/>
      <c r="O2968" s="79"/>
      <c r="P2968" s="79"/>
      <c r="Q2968" s="79"/>
      <c r="R2968" s="79"/>
      <c r="S2968" s="79"/>
      <c r="T2968" s="79"/>
      <c r="U2968" s="79"/>
      <c r="V2968" s="79"/>
      <c r="W2968" s="79"/>
      <c r="X2968" s="79"/>
      <c r="Y2968" s="79"/>
      <c r="Z2968" s="79"/>
      <c r="AA2968" s="79"/>
      <c r="AB2968" s="79"/>
      <c r="AC2968" s="79"/>
      <c r="AD2968" s="79"/>
      <c r="AE2968" s="79"/>
      <c r="AF2968" s="79"/>
      <c r="AG2968" s="79"/>
      <c r="AH2968" s="79"/>
      <c r="AI2968" s="79"/>
      <c r="AJ2968" s="79"/>
      <c r="AK2968" s="79"/>
      <c r="AL2968" s="79"/>
      <c r="AM2968" s="79"/>
      <c r="AN2968" s="79"/>
      <c r="AO2968" s="79"/>
      <c r="AP2968" s="79"/>
      <c r="AQ2968" s="79"/>
    </row>
    <row r="2969" spans="13:43" x14ac:dyDescent="0.25">
      <c r="M2969" s="79"/>
      <c r="N2969" s="79"/>
      <c r="O2969" s="79"/>
      <c r="P2969" s="79"/>
      <c r="Q2969" s="79"/>
      <c r="R2969" s="79"/>
      <c r="S2969" s="79"/>
      <c r="T2969" s="79"/>
      <c r="U2969" s="79"/>
      <c r="V2969" s="79"/>
      <c r="W2969" s="79"/>
      <c r="X2969" s="79"/>
      <c r="Y2969" s="79"/>
      <c r="Z2969" s="79"/>
      <c r="AA2969" s="79"/>
      <c r="AB2969" s="79"/>
      <c r="AC2969" s="79"/>
      <c r="AD2969" s="79"/>
      <c r="AE2969" s="79"/>
      <c r="AF2969" s="79"/>
      <c r="AG2969" s="79"/>
      <c r="AH2969" s="79"/>
      <c r="AI2969" s="79"/>
      <c r="AJ2969" s="79"/>
      <c r="AK2969" s="79"/>
      <c r="AL2969" s="79"/>
      <c r="AM2969" s="79"/>
      <c r="AN2969" s="79"/>
      <c r="AO2969" s="79"/>
      <c r="AP2969" s="79"/>
      <c r="AQ2969" s="79"/>
    </row>
    <row r="2970" spans="13:43" x14ac:dyDescent="0.25">
      <c r="M2970" s="79"/>
      <c r="N2970" s="79"/>
      <c r="O2970" s="79"/>
      <c r="P2970" s="79"/>
      <c r="Q2970" s="79"/>
      <c r="R2970" s="79"/>
      <c r="S2970" s="79"/>
      <c r="T2970" s="79"/>
      <c r="U2970" s="79"/>
      <c r="V2970" s="79"/>
      <c r="W2970" s="79"/>
      <c r="X2970" s="79"/>
      <c r="Y2970" s="79"/>
      <c r="Z2970" s="79"/>
      <c r="AA2970" s="79"/>
      <c r="AB2970" s="79"/>
      <c r="AC2970" s="79"/>
      <c r="AD2970" s="79"/>
      <c r="AE2970" s="79"/>
      <c r="AF2970" s="79"/>
      <c r="AG2970" s="79"/>
      <c r="AH2970" s="79"/>
      <c r="AI2970" s="79"/>
      <c r="AJ2970" s="79"/>
      <c r="AK2970" s="79"/>
      <c r="AL2970" s="79"/>
      <c r="AM2970" s="79"/>
      <c r="AN2970" s="79"/>
      <c r="AO2970" s="79"/>
      <c r="AP2970" s="79"/>
      <c r="AQ2970" s="79"/>
    </row>
    <row r="2971" spans="13:43" x14ac:dyDescent="0.25">
      <c r="M2971" s="79"/>
      <c r="N2971" s="79"/>
      <c r="O2971" s="79"/>
      <c r="P2971" s="79"/>
      <c r="Q2971" s="79"/>
      <c r="R2971" s="79"/>
      <c r="S2971" s="79"/>
      <c r="T2971" s="79"/>
      <c r="U2971" s="79"/>
      <c r="V2971" s="79"/>
      <c r="W2971" s="79"/>
      <c r="X2971" s="79"/>
      <c r="Y2971" s="79"/>
      <c r="Z2971" s="79"/>
      <c r="AA2971" s="79"/>
      <c r="AB2971" s="79"/>
      <c r="AC2971" s="79"/>
      <c r="AD2971" s="79"/>
      <c r="AE2971" s="79"/>
      <c r="AF2971" s="79"/>
      <c r="AG2971" s="79"/>
      <c r="AH2971" s="79"/>
      <c r="AI2971" s="79"/>
      <c r="AJ2971" s="79"/>
      <c r="AK2971" s="79"/>
      <c r="AL2971" s="79"/>
      <c r="AM2971" s="79"/>
      <c r="AN2971" s="79"/>
      <c r="AO2971" s="79"/>
      <c r="AP2971" s="79"/>
      <c r="AQ2971" s="79"/>
    </row>
    <row r="2972" spans="13:43" x14ac:dyDescent="0.25">
      <c r="M2972" s="79"/>
      <c r="N2972" s="79"/>
      <c r="O2972" s="79"/>
      <c r="P2972" s="79"/>
      <c r="Q2972" s="79"/>
      <c r="R2972" s="79"/>
      <c r="S2972" s="79"/>
      <c r="T2972" s="79"/>
      <c r="U2972" s="79"/>
      <c r="V2972" s="79"/>
      <c r="W2972" s="79"/>
      <c r="X2972" s="79"/>
      <c r="Y2972" s="79"/>
      <c r="Z2972" s="79"/>
      <c r="AA2972" s="79"/>
      <c r="AB2972" s="79"/>
      <c r="AC2972" s="79"/>
      <c r="AD2972" s="79"/>
      <c r="AE2972" s="79"/>
      <c r="AF2972" s="79"/>
      <c r="AG2972" s="79"/>
      <c r="AH2972" s="79"/>
      <c r="AI2972" s="79"/>
      <c r="AJ2972" s="79"/>
      <c r="AK2972" s="79"/>
      <c r="AL2972" s="79"/>
      <c r="AM2972" s="79"/>
      <c r="AN2972" s="79"/>
      <c r="AO2972" s="79"/>
      <c r="AP2972" s="79"/>
      <c r="AQ2972" s="79"/>
    </row>
    <row r="2973" spans="13:43" x14ac:dyDescent="0.25">
      <c r="M2973" s="79"/>
      <c r="N2973" s="79"/>
      <c r="O2973" s="79"/>
      <c r="P2973" s="79"/>
      <c r="Q2973" s="79"/>
      <c r="R2973" s="79"/>
      <c r="S2973" s="79"/>
      <c r="T2973" s="79"/>
      <c r="U2973" s="79"/>
      <c r="V2973" s="79"/>
      <c r="W2973" s="79"/>
      <c r="X2973" s="79"/>
      <c r="Y2973" s="79"/>
      <c r="Z2973" s="79"/>
      <c r="AA2973" s="79"/>
      <c r="AB2973" s="79"/>
      <c r="AC2973" s="79"/>
      <c r="AD2973" s="79"/>
      <c r="AE2973" s="79"/>
      <c r="AF2973" s="79"/>
      <c r="AG2973" s="79"/>
      <c r="AH2973" s="79"/>
      <c r="AI2973" s="79"/>
      <c r="AJ2973" s="79"/>
      <c r="AK2973" s="79"/>
      <c r="AL2973" s="79"/>
      <c r="AM2973" s="79"/>
      <c r="AN2973" s="79"/>
      <c r="AO2973" s="79"/>
      <c r="AP2973" s="79"/>
      <c r="AQ2973" s="79"/>
    </row>
    <row r="2974" spans="13:43" x14ac:dyDescent="0.25">
      <c r="M2974" s="79"/>
      <c r="N2974" s="79"/>
      <c r="O2974" s="79"/>
      <c r="P2974" s="79"/>
      <c r="Q2974" s="79"/>
      <c r="R2974" s="79"/>
      <c r="S2974" s="79"/>
      <c r="T2974" s="79"/>
      <c r="U2974" s="79"/>
      <c r="V2974" s="79"/>
      <c r="W2974" s="79"/>
      <c r="X2974" s="79"/>
      <c r="Y2974" s="79"/>
      <c r="Z2974" s="79"/>
      <c r="AA2974" s="79"/>
      <c r="AB2974" s="79"/>
      <c r="AC2974" s="79"/>
      <c r="AD2974" s="79"/>
      <c r="AE2974" s="79"/>
      <c r="AF2974" s="79"/>
      <c r="AG2974" s="79"/>
      <c r="AH2974" s="79"/>
      <c r="AI2974" s="79"/>
      <c r="AJ2974" s="79"/>
      <c r="AK2974" s="79"/>
      <c r="AL2974" s="79"/>
      <c r="AM2974" s="79"/>
      <c r="AN2974" s="79"/>
      <c r="AO2974" s="79"/>
      <c r="AP2974" s="79"/>
      <c r="AQ2974" s="79"/>
    </row>
    <row r="2975" spans="13:43" x14ac:dyDescent="0.25">
      <c r="M2975" s="79"/>
      <c r="N2975" s="79"/>
      <c r="O2975" s="79"/>
      <c r="P2975" s="79"/>
      <c r="Q2975" s="79"/>
      <c r="R2975" s="79"/>
      <c r="S2975" s="79"/>
      <c r="T2975" s="79"/>
      <c r="U2975" s="79"/>
      <c r="V2975" s="79"/>
      <c r="W2975" s="79"/>
      <c r="X2975" s="79"/>
      <c r="Y2975" s="79"/>
      <c r="Z2975" s="79"/>
      <c r="AA2975" s="79"/>
      <c r="AB2975" s="79"/>
      <c r="AC2975" s="79"/>
      <c r="AD2975" s="79"/>
      <c r="AE2975" s="79"/>
      <c r="AF2975" s="79"/>
      <c r="AG2975" s="79"/>
      <c r="AH2975" s="79"/>
      <c r="AI2975" s="79"/>
      <c r="AJ2975" s="79"/>
      <c r="AK2975" s="79"/>
      <c r="AL2975" s="79"/>
      <c r="AM2975" s="79"/>
      <c r="AN2975" s="79"/>
      <c r="AO2975" s="79"/>
      <c r="AP2975" s="79"/>
      <c r="AQ2975" s="79"/>
    </row>
    <row r="2976" spans="13:43" x14ac:dyDescent="0.25">
      <c r="M2976" s="79"/>
      <c r="N2976" s="79"/>
      <c r="O2976" s="79"/>
      <c r="P2976" s="79"/>
      <c r="Q2976" s="79"/>
      <c r="R2976" s="79"/>
      <c r="S2976" s="79"/>
      <c r="T2976" s="79"/>
      <c r="U2976" s="79"/>
      <c r="V2976" s="79"/>
      <c r="W2976" s="79"/>
      <c r="X2976" s="79"/>
      <c r="Y2976" s="79"/>
      <c r="Z2976" s="79"/>
      <c r="AA2976" s="79"/>
      <c r="AB2976" s="79"/>
      <c r="AC2976" s="79"/>
      <c r="AD2976" s="79"/>
      <c r="AE2976" s="79"/>
      <c r="AF2976" s="79"/>
      <c r="AG2976" s="79"/>
      <c r="AH2976" s="79"/>
      <c r="AI2976" s="79"/>
      <c r="AJ2976" s="79"/>
      <c r="AK2976" s="79"/>
      <c r="AL2976" s="79"/>
      <c r="AM2976" s="79"/>
      <c r="AN2976" s="79"/>
      <c r="AO2976" s="79"/>
      <c r="AP2976" s="79"/>
      <c r="AQ2976" s="79"/>
    </row>
    <row r="2977" spans="13:43" x14ac:dyDescent="0.25">
      <c r="M2977" s="79"/>
      <c r="N2977" s="79"/>
      <c r="O2977" s="79"/>
      <c r="P2977" s="79"/>
      <c r="Q2977" s="79"/>
      <c r="R2977" s="79"/>
      <c r="S2977" s="79"/>
      <c r="T2977" s="79"/>
      <c r="U2977" s="79"/>
      <c r="V2977" s="79"/>
      <c r="W2977" s="79"/>
      <c r="X2977" s="79"/>
      <c r="Y2977" s="79"/>
      <c r="Z2977" s="79"/>
      <c r="AA2977" s="79"/>
      <c r="AB2977" s="79"/>
      <c r="AC2977" s="79"/>
      <c r="AD2977" s="79"/>
      <c r="AE2977" s="79"/>
      <c r="AF2977" s="79"/>
      <c r="AG2977" s="79"/>
      <c r="AH2977" s="79"/>
      <c r="AI2977" s="79"/>
      <c r="AJ2977" s="79"/>
      <c r="AK2977" s="79"/>
      <c r="AL2977" s="79"/>
      <c r="AM2977" s="79"/>
      <c r="AN2977" s="79"/>
      <c r="AO2977" s="79"/>
      <c r="AP2977" s="79"/>
      <c r="AQ2977" s="79"/>
    </row>
    <row r="2978" spans="13:43" x14ac:dyDescent="0.25">
      <c r="M2978" s="79"/>
      <c r="N2978" s="79"/>
      <c r="O2978" s="79"/>
      <c r="P2978" s="79"/>
      <c r="Q2978" s="79"/>
      <c r="R2978" s="79"/>
      <c r="S2978" s="79"/>
      <c r="T2978" s="79"/>
      <c r="U2978" s="79"/>
      <c r="V2978" s="79"/>
      <c r="W2978" s="79"/>
      <c r="X2978" s="79"/>
      <c r="Y2978" s="79"/>
      <c r="Z2978" s="79"/>
      <c r="AA2978" s="79"/>
      <c r="AB2978" s="79"/>
      <c r="AC2978" s="79"/>
      <c r="AD2978" s="79"/>
      <c r="AE2978" s="79"/>
      <c r="AF2978" s="79"/>
      <c r="AG2978" s="79"/>
      <c r="AH2978" s="79"/>
      <c r="AI2978" s="79"/>
      <c r="AJ2978" s="79"/>
      <c r="AK2978" s="79"/>
      <c r="AL2978" s="79"/>
      <c r="AM2978" s="79"/>
      <c r="AN2978" s="79"/>
      <c r="AO2978" s="79"/>
      <c r="AP2978" s="79"/>
      <c r="AQ2978" s="79"/>
    </row>
    <row r="2979" spans="13:43" x14ac:dyDescent="0.25">
      <c r="M2979" s="79"/>
      <c r="N2979" s="79"/>
      <c r="O2979" s="79"/>
      <c r="P2979" s="79"/>
      <c r="Q2979" s="79"/>
      <c r="R2979" s="79"/>
      <c r="S2979" s="79"/>
      <c r="T2979" s="79"/>
      <c r="U2979" s="79"/>
      <c r="V2979" s="79"/>
      <c r="W2979" s="79"/>
      <c r="X2979" s="79"/>
      <c r="Y2979" s="79"/>
      <c r="Z2979" s="79"/>
      <c r="AA2979" s="79"/>
      <c r="AB2979" s="79"/>
      <c r="AC2979" s="79"/>
      <c r="AD2979" s="79"/>
      <c r="AE2979" s="79"/>
      <c r="AF2979" s="79"/>
      <c r="AG2979" s="79"/>
      <c r="AH2979" s="79"/>
      <c r="AI2979" s="79"/>
      <c r="AJ2979" s="79"/>
      <c r="AK2979" s="79"/>
      <c r="AL2979" s="79"/>
      <c r="AM2979" s="79"/>
      <c r="AN2979" s="79"/>
      <c r="AO2979" s="79"/>
      <c r="AP2979" s="79"/>
      <c r="AQ2979" s="79"/>
    </row>
    <row r="2980" spans="13:43" x14ac:dyDescent="0.25">
      <c r="M2980" s="79"/>
      <c r="N2980" s="79"/>
      <c r="O2980" s="79"/>
      <c r="P2980" s="79"/>
      <c r="Q2980" s="79"/>
      <c r="R2980" s="79"/>
      <c r="S2980" s="79"/>
      <c r="T2980" s="79"/>
      <c r="U2980" s="79"/>
      <c r="V2980" s="79"/>
      <c r="W2980" s="79"/>
      <c r="X2980" s="79"/>
      <c r="Y2980" s="79"/>
      <c r="Z2980" s="79"/>
      <c r="AA2980" s="79"/>
      <c r="AB2980" s="79"/>
      <c r="AC2980" s="79"/>
      <c r="AD2980" s="79"/>
      <c r="AE2980" s="79"/>
      <c r="AF2980" s="79"/>
      <c r="AG2980" s="79"/>
      <c r="AH2980" s="79"/>
      <c r="AI2980" s="79"/>
      <c r="AJ2980" s="79"/>
      <c r="AK2980" s="79"/>
      <c r="AL2980" s="79"/>
      <c r="AM2980" s="79"/>
      <c r="AN2980" s="79"/>
      <c r="AO2980" s="79"/>
      <c r="AP2980" s="79"/>
      <c r="AQ2980" s="79"/>
    </row>
    <row r="2981" spans="13:43" x14ac:dyDescent="0.25">
      <c r="M2981" s="79"/>
      <c r="N2981" s="79"/>
      <c r="O2981" s="79"/>
      <c r="P2981" s="79"/>
      <c r="Q2981" s="79"/>
      <c r="R2981" s="79"/>
      <c r="S2981" s="79"/>
      <c r="T2981" s="79"/>
      <c r="U2981" s="79"/>
      <c r="V2981" s="79"/>
      <c r="W2981" s="79"/>
      <c r="X2981" s="79"/>
      <c r="Y2981" s="79"/>
      <c r="Z2981" s="79"/>
      <c r="AA2981" s="79"/>
      <c r="AB2981" s="79"/>
      <c r="AC2981" s="79"/>
      <c r="AD2981" s="79"/>
      <c r="AE2981" s="79"/>
      <c r="AF2981" s="79"/>
      <c r="AG2981" s="79"/>
      <c r="AH2981" s="79"/>
      <c r="AI2981" s="79"/>
      <c r="AJ2981" s="79"/>
      <c r="AK2981" s="79"/>
      <c r="AL2981" s="79"/>
      <c r="AM2981" s="79"/>
      <c r="AN2981" s="79"/>
      <c r="AO2981" s="79"/>
      <c r="AP2981" s="79"/>
      <c r="AQ2981" s="79"/>
    </row>
    <row r="2982" spans="13:43" x14ac:dyDescent="0.25">
      <c r="M2982" s="79"/>
      <c r="N2982" s="79"/>
      <c r="O2982" s="79"/>
      <c r="P2982" s="79"/>
      <c r="Q2982" s="79"/>
      <c r="R2982" s="79"/>
      <c r="S2982" s="79"/>
      <c r="T2982" s="79"/>
      <c r="U2982" s="79"/>
      <c r="V2982" s="79"/>
      <c r="W2982" s="79"/>
      <c r="X2982" s="79"/>
      <c r="Y2982" s="79"/>
      <c r="Z2982" s="79"/>
      <c r="AA2982" s="79"/>
      <c r="AB2982" s="79"/>
      <c r="AC2982" s="79"/>
      <c r="AD2982" s="79"/>
      <c r="AE2982" s="79"/>
      <c r="AF2982" s="79"/>
      <c r="AG2982" s="79"/>
      <c r="AH2982" s="79"/>
      <c r="AI2982" s="79"/>
      <c r="AJ2982" s="79"/>
      <c r="AK2982" s="79"/>
      <c r="AL2982" s="79"/>
      <c r="AM2982" s="79"/>
      <c r="AN2982" s="79"/>
      <c r="AO2982" s="79"/>
      <c r="AP2982" s="79"/>
      <c r="AQ2982" s="79"/>
    </row>
    <row r="2983" spans="13:43" x14ac:dyDescent="0.25">
      <c r="M2983" s="79"/>
      <c r="N2983" s="79"/>
      <c r="O2983" s="79"/>
      <c r="P2983" s="79"/>
      <c r="Q2983" s="79"/>
      <c r="R2983" s="79"/>
      <c r="S2983" s="79"/>
      <c r="T2983" s="79"/>
      <c r="U2983" s="79"/>
      <c r="V2983" s="79"/>
      <c r="W2983" s="79"/>
      <c r="X2983" s="79"/>
      <c r="Y2983" s="79"/>
      <c r="Z2983" s="79"/>
      <c r="AA2983" s="79"/>
      <c r="AB2983" s="79"/>
      <c r="AC2983" s="79"/>
      <c r="AD2983" s="79"/>
      <c r="AE2983" s="79"/>
      <c r="AF2983" s="79"/>
      <c r="AG2983" s="79"/>
      <c r="AH2983" s="79"/>
      <c r="AI2983" s="79"/>
      <c r="AJ2983" s="79"/>
      <c r="AK2983" s="79"/>
      <c r="AL2983" s="79"/>
      <c r="AM2983" s="79"/>
      <c r="AN2983" s="79"/>
      <c r="AO2983" s="79"/>
      <c r="AP2983" s="79"/>
      <c r="AQ2983" s="79"/>
    </row>
    <row r="2984" spans="13:43" x14ac:dyDescent="0.25">
      <c r="M2984" s="79"/>
      <c r="N2984" s="79"/>
      <c r="O2984" s="79"/>
      <c r="P2984" s="79"/>
      <c r="Q2984" s="79"/>
      <c r="R2984" s="79"/>
      <c r="S2984" s="79"/>
      <c r="T2984" s="79"/>
      <c r="U2984" s="79"/>
      <c r="V2984" s="79"/>
      <c r="W2984" s="79"/>
      <c r="X2984" s="79"/>
      <c r="Y2984" s="79"/>
      <c r="Z2984" s="79"/>
      <c r="AA2984" s="79"/>
      <c r="AB2984" s="79"/>
      <c r="AC2984" s="79"/>
      <c r="AD2984" s="79"/>
      <c r="AE2984" s="79"/>
      <c r="AF2984" s="79"/>
      <c r="AG2984" s="79"/>
      <c r="AH2984" s="79"/>
      <c r="AI2984" s="79"/>
      <c r="AJ2984" s="79"/>
      <c r="AK2984" s="79"/>
      <c r="AL2984" s="79"/>
      <c r="AM2984" s="79"/>
      <c r="AN2984" s="79"/>
      <c r="AO2984" s="79"/>
      <c r="AP2984" s="79"/>
      <c r="AQ2984" s="79"/>
    </row>
    <row r="2985" spans="13:43" x14ac:dyDescent="0.25">
      <c r="M2985" s="79"/>
      <c r="N2985" s="79"/>
      <c r="O2985" s="79"/>
      <c r="P2985" s="79"/>
      <c r="Q2985" s="79"/>
      <c r="R2985" s="79"/>
      <c r="S2985" s="79"/>
      <c r="T2985" s="79"/>
      <c r="U2985" s="79"/>
      <c r="V2985" s="79"/>
      <c r="W2985" s="79"/>
      <c r="X2985" s="79"/>
      <c r="Y2985" s="79"/>
      <c r="Z2985" s="79"/>
      <c r="AA2985" s="79"/>
      <c r="AB2985" s="79"/>
      <c r="AC2985" s="79"/>
      <c r="AD2985" s="79"/>
      <c r="AE2985" s="79"/>
      <c r="AF2985" s="79"/>
      <c r="AG2985" s="79"/>
      <c r="AH2985" s="79"/>
      <c r="AI2985" s="79"/>
      <c r="AJ2985" s="79"/>
      <c r="AK2985" s="79"/>
      <c r="AL2985" s="79"/>
      <c r="AM2985" s="79"/>
      <c r="AN2985" s="79"/>
      <c r="AO2985" s="79"/>
      <c r="AP2985" s="79"/>
      <c r="AQ2985" s="79"/>
    </row>
    <row r="2986" spans="13:43" x14ac:dyDescent="0.25">
      <c r="M2986" s="79"/>
      <c r="N2986" s="79"/>
      <c r="O2986" s="79"/>
      <c r="P2986" s="79"/>
      <c r="Q2986" s="79"/>
      <c r="R2986" s="79"/>
      <c r="S2986" s="79"/>
      <c r="T2986" s="79"/>
      <c r="U2986" s="79"/>
      <c r="V2986" s="79"/>
      <c r="W2986" s="79"/>
      <c r="X2986" s="79"/>
      <c r="Y2986" s="79"/>
      <c r="Z2986" s="79"/>
      <c r="AA2986" s="79"/>
      <c r="AB2986" s="79"/>
      <c r="AC2986" s="79"/>
      <c r="AD2986" s="79"/>
      <c r="AE2986" s="79"/>
      <c r="AF2986" s="79"/>
      <c r="AG2986" s="79"/>
      <c r="AH2986" s="79"/>
      <c r="AI2986" s="79"/>
      <c r="AJ2986" s="79"/>
      <c r="AK2986" s="79"/>
      <c r="AL2986" s="79"/>
      <c r="AM2986" s="79"/>
      <c r="AN2986" s="79"/>
      <c r="AO2986" s="79"/>
      <c r="AP2986" s="79"/>
      <c r="AQ2986" s="79"/>
    </row>
    <row r="2987" spans="13:43" x14ac:dyDescent="0.25">
      <c r="M2987" s="79"/>
      <c r="N2987" s="79"/>
      <c r="O2987" s="79"/>
      <c r="P2987" s="79"/>
      <c r="Q2987" s="79"/>
      <c r="R2987" s="79"/>
      <c r="S2987" s="79"/>
      <c r="T2987" s="79"/>
      <c r="U2987" s="79"/>
      <c r="V2987" s="79"/>
      <c r="W2987" s="79"/>
      <c r="X2987" s="79"/>
      <c r="Y2987" s="79"/>
      <c r="Z2987" s="79"/>
      <c r="AA2987" s="79"/>
      <c r="AB2987" s="79"/>
      <c r="AC2987" s="79"/>
      <c r="AD2987" s="79"/>
      <c r="AE2987" s="79"/>
      <c r="AF2987" s="79"/>
      <c r="AG2987" s="79"/>
      <c r="AH2987" s="79"/>
      <c r="AI2987" s="79"/>
      <c r="AJ2987" s="79"/>
      <c r="AK2987" s="79"/>
      <c r="AL2987" s="79"/>
      <c r="AM2987" s="79"/>
      <c r="AN2987" s="79"/>
      <c r="AO2987" s="79"/>
      <c r="AP2987" s="79"/>
      <c r="AQ2987" s="79"/>
    </row>
    <row r="2988" spans="13:43" x14ac:dyDescent="0.25">
      <c r="M2988" s="79"/>
      <c r="N2988" s="79"/>
      <c r="O2988" s="79"/>
      <c r="P2988" s="79"/>
      <c r="Q2988" s="79"/>
      <c r="R2988" s="79"/>
      <c r="S2988" s="79"/>
      <c r="T2988" s="79"/>
      <c r="U2988" s="79"/>
      <c r="V2988" s="79"/>
      <c r="W2988" s="79"/>
      <c r="X2988" s="79"/>
      <c r="Y2988" s="79"/>
      <c r="Z2988" s="79"/>
      <c r="AA2988" s="79"/>
      <c r="AB2988" s="79"/>
      <c r="AC2988" s="79"/>
      <c r="AD2988" s="79"/>
      <c r="AE2988" s="79"/>
      <c r="AF2988" s="79"/>
      <c r="AG2988" s="79"/>
      <c r="AH2988" s="79"/>
      <c r="AI2988" s="79"/>
      <c r="AJ2988" s="79"/>
      <c r="AK2988" s="79"/>
      <c r="AL2988" s="79"/>
      <c r="AM2988" s="79"/>
      <c r="AN2988" s="79"/>
      <c r="AO2988" s="79"/>
      <c r="AP2988" s="79"/>
      <c r="AQ2988" s="79"/>
    </row>
    <row r="2989" spans="13:43" x14ac:dyDescent="0.25">
      <c r="M2989" s="79"/>
      <c r="N2989" s="79"/>
      <c r="O2989" s="79"/>
      <c r="P2989" s="79"/>
      <c r="Q2989" s="79"/>
      <c r="R2989" s="79"/>
      <c r="S2989" s="79"/>
      <c r="T2989" s="79"/>
      <c r="U2989" s="79"/>
      <c r="V2989" s="79"/>
      <c r="W2989" s="79"/>
      <c r="X2989" s="79"/>
      <c r="Y2989" s="79"/>
      <c r="Z2989" s="79"/>
      <c r="AA2989" s="79"/>
      <c r="AB2989" s="79"/>
      <c r="AC2989" s="79"/>
      <c r="AD2989" s="79"/>
      <c r="AE2989" s="79"/>
      <c r="AF2989" s="79"/>
      <c r="AG2989" s="79"/>
      <c r="AH2989" s="79"/>
      <c r="AI2989" s="79"/>
      <c r="AJ2989" s="79"/>
      <c r="AK2989" s="79"/>
      <c r="AL2989" s="79"/>
      <c r="AM2989" s="79"/>
      <c r="AN2989" s="79"/>
      <c r="AO2989" s="79"/>
      <c r="AP2989" s="79"/>
      <c r="AQ2989" s="79"/>
    </row>
    <row r="2990" spans="13:43" x14ac:dyDescent="0.25">
      <c r="M2990" s="79"/>
      <c r="N2990" s="79"/>
      <c r="O2990" s="79"/>
      <c r="P2990" s="79"/>
      <c r="Q2990" s="79"/>
      <c r="R2990" s="79"/>
      <c r="S2990" s="79"/>
      <c r="T2990" s="79"/>
      <c r="U2990" s="79"/>
      <c r="V2990" s="79"/>
      <c r="W2990" s="79"/>
      <c r="X2990" s="79"/>
      <c r="Y2990" s="79"/>
      <c r="Z2990" s="79"/>
      <c r="AA2990" s="79"/>
      <c r="AB2990" s="79"/>
      <c r="AC2990" s="79"/>
      <c r="AD2990" s="79"/>
      <c r="AE2990" s="79"/>
      <c r="AF2990" s="79"/>
      <c r="AG2990" s="79"/>
      <c r="AH2990" s="79"/>
      <c r="AI2990" s="79"/>
      <c r="AJ2990" s="79"/>
      <c r="AK2990" s="79"/>
      <c r="AL2990" s="79"/>
      <c r="AM2990" s="79"/>
      <c r="AN2990" s="79"/>
      <c r="AO2990" s="79"/>
      <c r="AP2990" s="79"/>
      <c r="AQ2990" s="79"/>
    </row>
    <row r="2991" spans="13:43" x14ac:dyDescent="0.25">
      <c r="M2991" s="79"/>
      <c r="N2991" s="79"/>
      <c r="O2991" s="79"/>
      <c r="P2991" s="79"/>
      <c r="Q2991" s="79"/>
      <c r="R2991" s="79"/>
      <c r="S2991" s="79"/>
      <c r="T2991" s="79"/>
      <c r="U2991" s="79"/>
      <c r="V2991" s="79"/>
      <c r="W2991" s="79"/>
      <c r="X2991" s="79"/>
      <c r="Y2991" s="79"/>
      <c r="Z2991" s="79"/>
      <c r="AA2991" s="79"/>
      <c r="AB2991" s="79"/>
      <c r="AC2991" s="79"/>
      <c r="AD2991" s="79"/>
      <c r="AE2991" s="79"/>
      <c r="AF2991" s="79"/>
      <c r="AG2991" s="79"/>
      <c r="AH2991" s="79"/>
      <c r="AI2991" s="79"/>
      <c r="AJ2991" s="79"/>
      <c r="AK2991" s="79"/>
      <c r="AL2991" s="79"/>
      <c r="AM2991" s="79"/>
      <c r="AN2991" s="79"/>
      <c r="AO2991" s="79"/>
      <c r="AP2991" s="79"/>
      <c r="AQ2991" s="79"/>
    </row>
    <row r="2992" spans="13:43" x14ac:dyDescent="0.25">
      <c r="M2992" s="79"/>
      <c r="N2992" s="79"/>
      <c r="O2992" s="79"/>
      <c r="P2992" s="79"/>
      <c r="Q2992" s="79"/>
      <c r="R2992" s="79"/>
      <c r="S2992" s="79"/>
      <c r="T2992" s="79"/>
      <c r="U2992" s="79"/>
      <c r="V2992" s="79"/>
      <c r="W2992" s="79"/>
      <c r="X2992" s="79"/>
      <c r="Y2992" s="79"/>
      <c r="Z2992" s="79"/>
      <c r="AA2992" s="79"/>
      <c r="AB2992" s="79"/>
      <c r="AC2992" s="79"/>
      <c r="AD2992" s="79"/>
      <c r="AE2992" s="79"/>
      <c r="AF2992" s="79"/>
      <c r="AG2992" s="79"/>
      <c r="AH2992" s="79"/>
      <c r="AI2992" s="79"/>
      <c r="AJ2992" s="79"/>
      <c r="AK2992" s="79"/>
      <c r="AL2992" s="79"/>
      <c r="AM2992" s="79"/>
      <c r="AN2992" s="79"/>
      <c r="AO2992" s="79"/>
      <c r="AP2992" s="79"/>
      <c r="AQ2992" s="79"/>
    </row>
    <row r="2993" spans="13:43" x14ac:dyDescent="0.25">
      <c r="M2993" s="79"/>
      <c r="N2993" s="79"/>
      <c r="O2993" s="79"/>
      <c r="P2993" s="79"/>
      <c r="Q2993" s="79"/>
      <c r="R2993" s="79"/>
      <c r="S2993" s="79"/>
      <c r="T2993" s="79"/>
      <c r="U2993" s="79"/>
      <c r="V2993" s="79"/>
      <c r="W2993" s="79"/>
      <c r="X2993" s="79"/>
      <c r="Y2993" s="79"/>
      <c r="Z2993" s="79"/>
      <c r="AA2993" s="79"/>
      <c r="AB2993" s="79"/>
      <c r="AC2993" s="79"/>
      <c r="AD2993" s="79"/>
      <c r="AE2993" s="79"/>
      <c r="AF2993" s="79"/>
      <c r="AG2993" s="79"/>
      <c r="AH2993" s="79"/>
      <c r="AI2993" s="79"/>
      <c r="AJ2993" s="79"/>
      <c r="AK2993" s="79"/>
      <c r="AL2993" s="79"/>
      <c r="AM2993" s="79"/>
      <c r="AN2993" s="79"/>
      <c r="AO2993" s="79"/>
      <c r="AP2993" s="79"/>
      <c r="AQ2993" s="79"/>
    </row>
    <row r="2994" spans="13:43" x14ac:dyDescent="0.25">
      <c r="M2994" s="79"/>
      <c r="N2994" s="79"/>
      <c r="O2994" s="79"/>
      <c r="P2994" s="79"/>
      <c r="Q2994" s="79"/>
      <c r="R2994" s="79"/>
      <c r="S2994" s="79"/>
      <c r="T2994" s="79"/>
      <c r="U2994" s="79"/>
      <c r="V2994" s="79"/>
      <c r="W2994" s="79"/>
      <c r="X2994" s="79"/>
      <c r="Y2994" s="79"/>
      <c r="Z2994" s="79"/>
      <c r="AA2994" s="79"/>
      <c r="AB2994" s="79"/>
      <c r="AC2994" s="79"/>
      <c r="AD2994" s="79"/>
      <c r="AE2994" s="79"/>
      <c r="AF2994" s="79"/>
      <c r="AG2994" s="79"/>
      <c r="AH2994" s="79"/>
      <c r="AI2994" s="79"/>
      <c r="AJ2994" s="79"/>
      <c r="AK2994" s="79"/>
      <c r="AL2994" s="79"/>
      <c r="AM2994" s="79"/>
      <c r="AN2994" s="79"/>
      <c r="AO2994" s="79"/>
      <c r="AP2994" s="79"/>
      <c r="AQ2994" s="79"/>
    </row>
    <row r="2995" spans="13:43" x14ac:dyDescent="0.25">
      <c r="M2995" s="79"/>
      <c r="N2995" s="79"/>
      <c r="O2995" s="79"/>
      <c r="P2995" s="79"/>
      <c r="Q2995" s="79"/>
      <c r="R2995" s="79"/>
      <c r="S2995" s="79"/>
      <c r="T2995" s="79"/>
      <c r="U2995" s="79"/>
      <c r="V2995" s="79"/>
      <c r="W2995" s="79"/>
      <c r="X2995" s="79"/>
      <c r="Y2995" s="79"/>
      <c r="Z2995" s="79"/>
      <c r="AA2995" s="79"/>
      <c r="AB2995" s="79"/>
      <c r="AC2995" s="79"/>
      <c r="AD2995" s="79"/>
      <c r="AE2995" s="79"/>
      <c r="AF2995" s="79"/>
      <c r="AG2995" s="79"/>
      <c r="AH2995" s="79"/>
      <c r="AI2995" s="79"/>
      <c r="AJ2995" s="79"/>
      <c r="AK2995" s="79"/>
      <c r="AL2995" s="79"/>
      <c r="AM2995" s="79"/>
      <c r="AN2995" s="79"/>
      <c r="AO2995" s="79"/>
      <c r="AP2995" s="79"/>
      <c r="AQ2995" s="79"/>
    </row>
    <row r="2996" spans="13:43" x14ac:dyDescent="0.25">
      <c r="M2996" s="79"/>
      <c r="N2996" s="79"/>
      <c r="O2996" s="79"/>
      <c r="P2996" s="79"/>
      <c r="Q2996" s="79"/>
      <c r="R2996" s="79"/>
      <c r="S2996" s="79"/>
      <c r="T2996" s="79"/>
      <c r="U2996" s="79"/>
      <c r="V2996" s="79"/>
      <c r="W2996" s="79"/>
      <c r="X2996" s="79"/>
      <c r="Y2996" s="79"/>
      <c r="Z2996" s="79"/>
      <c r="AA2996" s="79"/>
      <c r="AB2996" s="79"/>
      <c r="AC2996" s="79"/>
      <c r="AD2996" s="79"/>
      <c r="AE2996" s="79"/>
      <c r="AF2996" s="79"/>
      <c r="AG2996" s="79"/>
      <c r="AH2996" s="79"/>
      <c r="AI2996" s="79"/>
      <c r="AJ2996" s="79"/>
      <c r="AK2996" s="79"/>
      <c r="AL2996" s="79"/>
      <c r="AM2996" s="79"/>
      <c r="AN2996" s="79"/>
      <c r="AO2996" s="79"/>
      <c r="AP2996" s="79"/>
      <c r="AQ2996" s="79"/>
    </row>
    <row r="2997" spans="13:43" x14ac:dyDescent="0.25">
      <c r="M2997" s="79"/>
      <c r="N2997" s="79"/>
      <c r="O2997" s="79"/>
      <c r="P2997" s="79"/>
      <c r="Q2997" s="79"/>
      <c r="R2997" s="79"/>
      <c r="S2997" s="79"/>
      <c r="T2997" s="79"/>
      <c r="U2997" s="79"/>
      <c r="V2997" s="79"/>
      <c r="W2997" s="79"/>
      <c r="X2997" s="79"/>
      <c r="Y2997" s="79"/>
      <c r="Z2997" s="79"/>
      <c r="AA2997" s="79"/>
      <c r="AB2997" s="79"/>
      <c r="AC2997" s="79"/>
      <c r="AD2997" s="79"/>
      <c r="AE2997" s="79"/>
      <c r="AF2997" s="79"/>
      <c r="AG2997" s="79"/>
      <c r="AH2997" s="79"/>
      <c r="AI2997" s="79"/>
      <c r="AJ2997" s="79"/>
      <c r="AK2997" s="79"/>
      <c r="AL2997" s="79"/>
      <c r="AM2997" s="79"/>
      <c r="AN2997" s="79"/>
      <c r="AO2997" s="79"/>
      <c r="AP2997" s="79"/>
      <c r="AQ2997" s="79"/>
    </row>
    <row r="2998" spans="13:43" x14ac:dyDescent="0.25">
      <c r="M2998" s="79"/>
      <c r="N2998" s="79"/>
      <c r="O2998" s="79"/>
      <c r="P2998" s="79"/>
      <c r="Q2998" s="79"/>
      <c r="R2998" s="79"/>
      <c r="S2998" s="79"/>
      <c r="T2998" s="79"/>
      <c r="U2998" s="79"/>
      <c r="V2998" s="79"/>
      <c r="W2998" s="79"/>
      <c r="X2998" s="79"/>
      <c r="Y2998" s="79"/>
      <c r="Z2998" s="79"/>
      <c r="AA2998" s="79"/>
      <c r="AB2998" s="79"/>
      <c r="AC2998" s="79"/>
      <c r="AD2998" s="79"/>
      <c r="AE2998" s="79"/>
      <c r="AF2998" s="79"/>
      <c r="AG2998" s="79"/>
      <c r="AH2998" s="79"/>
      <c r="AI2998" s="79"/>
      <c r="AJ2998" s="79"/>
      <c r="AK2998" s="79"/>
      <c r="AL2998" s="79"/>
      <c r="AM2998" s="79"/>
      <c r="AN2998" s="79"/>
      <c r="AO2998" s="79"/>
      <c r="AP2998" s="79"/>
      <c r="AQ2998" s="79"/>
    </row>
    <row r="2999" spans="13:43" x14ac:dyDescent="0.25">
      <c r="M2999" s="79"/>
      <c r="N2999" s="79"/>
      <c r="O2999" s="79"/>
      <c r="P2999" s="79"/>
      <c r="Q2999" s="79"/>
      <c r="R2999" s="79"/>
      <c r="S2999" s="79"/>
      <c r="T2999" s="79"/>
      <c r="U2999" s="79"/>
      <c r="V2999" s="79"/>
      <c r="W2999" s="79"/>
      <c r="X2999" s="79"/>
      <c r="Y2999" s="79"/>
      <c r="Z2999" s="79"/>
      <c r="AA2999" s="79"/>
      <c r="AB2999" s="79"/>
      <c r="AC2999" s="79"/>
      <c r="AD2999" s="79"/>
      <c r="AE2999" s="79"/>
      <c r="AF2999" s="79"/>
      <c r="AG2999" s="79"/>
      <c r="AH2999" s="79"/>
      <c r="AI2999" s="79"/>
      <c r="AJ2999" s="79"/>
      <c r="AK2999" s="79"/>
      <c r="AL2999" s="79"/>
      <c r="AM2999" s="79"/>
      <c r="AN2999" s="79"/>
      <c r="AO2999" s="79"/>
      <c r="AP2999" s="79"/>
      <c r="AQ2999" s="79"/>
    </row>
    <row r="3000" spans="13:43" x14ac:dyDescent="0.25">
      <c r="M3000" s="79"/>
      <c r="N3000" s="79"/>
      <c r="O3000" s="79"/>
      <c r="P3000" s="79"/>
      <c r="Q3000" s="79"/>
      <c r="R3000" s="79"/>
      <c r="S3000" s="79"/>
      <c r="T3000" s="79"/>
      <c r="U3000" s="79"/>
      <c r="V3000" s="79"/>
      <c r="W3000" s="79"/>
      <c r="X3000" s="79"/>
      <c r="Y3000" s="79"/>
      <c r="Z3000" s="79"/>
      <c r="AA3000" s="79"/>
      <c r="AB3000" s="79"/>
      <c r="AC3000" s="79"/>
      <c r="AD3000" s="79"/>
      <c r="AE3000" s="79"/>
      <c r="AF3000" s="79"/>
      <c r="AG3000" s="79"/>
      <c r="AH3000" s="79"/>
      <c r="AI3000" s="79"/>
      <c r="AJ3000" s="79"/>
      <c r="AK3000" s="79"/>
      <c r="AL3000" s="79"/>
      <c r="AM3000" s="79"/>
      <c r="AN3000" s="79"/>
      <c r="AO3000" s="79"/>
      <c r="AP3000" s="79"/>
      <c r="AQ3000" s="79"/>
    </row>
    <row r="3001" spans="13:43" x14ac:dyDescent="0.25">
      <c r="M3001" s="79"/>
      <c r="N3001" s="79"/>
      <c r="O3001" s="79"/>
      <c r="P3001" s="79"/>
      <c r="Q3001" s="79"/>
      <c r="R3001" s="79"/>
      <c r="S3001" s="79"/>
      <c r="T3001" s="79"/>
      <c r="U3001" s="79"/>
      <c r="V3001" s="79"/>
      <c r="W3001" s="79"/>
      <c r="X3001" s="79"/>
      <c r="Y3001" s="79"/>
      <c r="Z3001" s="79"/>
      <c r="AA3001" s="79"/>
      <c r="AB3001" s="79"/>
      <c r="AC3001" s="79"/>
      <c r="AD3001" s="79"/>
      <c r="AE3001" s="79"/>
      <c r="AF3001" s="79"/>
      <c r="AG3001" s="79"/>
      <c r="AH3001" s="79"/>
      <c r="AI3001" s="79"/>
      <c r="AJ3001" s="79"/>
      <c r="AK3001" s="79"/>
      <c r="AL3001" s="79"/>
      <c r="AM3001" s="79"/>
      <c r="AN3001" s="79"/>
      <c r="AO3001" s="79"/>
      <c r="AP3001" s="79"/>
      <c r="AQ3001" s="79"/>
    </row>
    <row r="3002" spans="13:43" x14ac:dyDescent="0.25">
      <c r="M3002" s="79"/>
      <c r="N3002" s="79"/>
      <c r="O3002" s="79"/>
      <c r="P3002" s="79"/>
      <c r="Q3002" s="79"/>
      <c r="R3002" s="79"/>
      <c r="S3002" s="79"/>
      <c r="T3002" s="79"/>
      <c r="U3002" s="79"/>
      <c r="V3002" s="79"/>
      <c r="W3002" s="79"/>
      <c r="X3002" s="79"/>
      <c r="Y3002" s="79"/>
      <c r="Z3002" s="79"/>
      <c r="AA3002" s="79"/>
      <c r="AB3002" s="79"/>
      <c r="AC3002" s="79"/>
      <c r="AD3002" s="79"/>
      <c r="AE3002" s="79"/>
      <c r="AF3002" s="79"/>
      <c r="AG3002" s="79"/>
      <c r="AH3002" s="79"/>
      <c r="AI3002" s="79"/>
      <c r="AJ3002" s="79"/>
      <c r="AK3002" s="79"/>
      <c r="AL3002" s="79"/>
      <c r="AM3002" s="79"/>
      <c r="AN3002" s="79"/>
      <c r="AO3002" s="79"/>
      <c r="AP3002" s="79"/>
      <c r="AQ3002" s="79"/>
    </row>
    <row r="3003" spans="13:43" x14ac:dyDescent="0.25">
      <c r="M3003" s="79"/>
      <c r="N3003" s="79"/>
      <c r="O3003" s="79"/>
      <c r="P3003" s="79"/>
      <c r="Q3003" s="79"/>
      <c r="R3003" s="79"/>
      <c r="S3003" s="79"/>
      <c r="T3003" s="79"/>
      <c r="U3003" s="79"/>
      <c r="V3003" s="79"/>
      <c r="W3003" s="79"/>
      <c r="X3003" s="79"/>
      <c r="Y3003" s="79"/>
      <c r="Z3003" s="79"/>
      <c r="AA3003" s="79"/>
      <c r="AB3003" s="79"/>
      <c r="AC3003" s="79"/>
      <c r="AD3003" s="79"/>
      <c r="AE3003" s="79"/>
      <c r="AF3003" s="79"/>
      <c r="AG3003" s="79"/>
      <c r="AH3003" s="79"/>
      <c r="AI3003" s="79"/>
      <c r="AJ3003" s="79"/>
      <c r="AK3003" s="79"/>
      <c r="AL3003" s="79"/>
      <c r="AM3003" s="79"/>
      <c r="AN3003" s="79"/>
      <c r="AO3003" s="79"/>
      <c r="AP3003" s="79"/>
      <c r="AQ3003" s="79"/>
    </row>
    <row r="3004" spans="13:43" x14ac:dyDescent="0.25">
      <c r="M3004" s="79"/>
      <c r="N3004" s="79"/>
      <c r="O3004" s="79"/>
      <c r="P3004" s="79"/>
      <c r="Q3004" s="79"/>
      <c r="R3004" s="79"/>
      <c r="S3004" s="79"/>
      <c r="T3004" s="79"/>
      <c r="U3004" s="79"/>
      <c r="V3004" s="79"/>
      <c r="W3004" s="79"/>
      <c r="X3004" s="79"/>
      <c r="Y3004" s="79"/>
      <c r="Z3004" s="79"/>
      <c r="AA3004" s="79"/>
      <c r="AB3004" s="79"/>
      <c r="AC3004" s="79"/>
      <c r="AD3004" s="79"/>
      <c r="AE3004" s="79"/>
      <c r="AF3004" s="79"/>
      <c r="AG3004" s="79"/>
      <c r="AH3004" s="79"/>
      <c r="AI3004" s="79"/>
      <c r="AJ3004" s="79"/>
      <c r="AK3004" s="79"/>
      <c r="AL3004" s="79"/>
      <c r="AM3004" s="79"/>
      <c r="AN3004" s="79"/>
      <c r="AO3004" s="79"/>
      <c r="AP3004" s="79"/>
      <c r="AQ3004" s="79"/>
    </row>
    <row r="3005" spans="13:43" x14ac:dyDescent="0.25">
      <c r="M3005" s="79"/>
      <c r="N3005" s="79"/>
      <c r="O3005" s="79"/>
      <c r="P3005" s="79"/>
      <c r="Q3005" s="79"/>
      <c r="R3005" s="79"/>
      <c r="S3005" s="79"/>
      <c r="T3005" s="79"/>
      <c r="U3005" s="79"/>
      <c r="V3005" s="79"/>
      <c r="W3005" s="79"/>
      <c r="X3005" s="79"/>
      <c r="Y3005" s="79"/>
      <c r="Z3005" s="79"/>
      <c r="AA3005" s="79"/>
      <c r="AB3005" s="79"/>
      <c r="AC3005" s="79"/>
      <c r="AD3005" s="79"/>
      <c r="AE3005" s="79"/>
      <c r="AF3005" s="79"/>
      <c r="AG3005" s="79"/>
      <c r="AH3005" s="79"/>
      <c r="AI3005" s="79"/>
      <c r="AJ3005" s="79"/>
      <c r="AK3005" s="79"/>
      <c r="AL3005" s="79"/>
      <c r="AM3005" s="79"/>
      <c r="AN3005" s="79"/>
      <c r="AO3005" s="79"/>
      <c r="AP3005" s="79"/>
      <c r="AQ3005" s="79"/>
    </row>
    <row r="3006" spans="13:43" x14ac:dyDescent="0.25">
      <c r="M3006" s="79"/>
      <c r="N3006" s="79"/>
      <c r="O3006" s="79"/>
      <c r="P3006" s="79"/>
      <c r="Q3006" s="79"/>
      <c r="R3006" s="79"/>
      <c r="S3006" s="79"/>
      <c r="T3006" s="79"/>
      <c r="U3006" s="79"/>
      <c r="V3006" s="79"/>
      <c r="W3006" s="79"/>
      <c r="X3006" s="79"/>
      <c r="Y3006" s="79"/>
      <c r="Z3006" s="79"/>
      <c r="AA3006" s="79"/>
      <c r="AB3006" s="79"/>
      <c r="AC3006" s="79"/>
      <c r="AD3006" s="79"/>
      <c r="AE3006" s="79"/>
      <c r="AF3006" s="79"/>
      <c r="AG3006" s="79"/>
      <c r="AH3006" s="79"/>
      <c r="AI3006" s="79"/>
      <c r="AJ3006" s="79"/>
      <c r="AK3006" s="79"/>
      <c r="AL3006" s="79"/>
      <c r="AM3006" s="79"/>
      <c r="AN3006" s="79"/>
      <c r="AO3006" s="79"/>
      <c r="AP3006" s="79"/>
      <c r="AQ3006" s="79"/>
    </row>
    <row r="3007" spans="13:43" x14ac:dyDescent="0.25">
      <c r="M3007" s="79"/>
      <c r="N3007" s="79"/>
      <c r="O3007" s="79"/>
      <c r="P3007" s="79"/>
      <c r="Q3007" s="79"/>
      <c r="R3007" s="79"/>
      <c r="S3007" s="79"/>
      <c r="T3007" s="79"/>
      <c r="U3007" s="79"/>
      <c r="V3007" s="79"/>
      <c r="W3007" s="79"/>
      <c r="X3007" s="79"/>
      <c r="Y3007" s="79"/>
      <c r="Z3007" s="79"/>
      <c r="AA3007" s="79"/>
      <c r="AB3007" s="79"/>
      <c r="AC3007" s="79"/>
      <c r="AD3007" s="79"/>
      <c r="AE3007" s="79"/>
      <c r="AF3007" s="79"/>
      <c r="AG3007" s="79"/>
      <c r="AH3007" s="79"/>
      <c r="AI3007" s="79"/>
      <c r="AJ3007" s="79"/>
      <c r="AK3007" s="79"/>
      <c r="AL3007" s="79"/>
      <c r="AM3007" s="79"/>
      <c r="AN3007" s="79"/>
      <c r="AO3007" s="79"/>
      <c r="AP3007" s="79"/>
      <c r="AQ3007" s="79"/>
    </row>
    <row r="3008" spans="13:43" x14ac:dyDescent="0.25">
      <c r="M3008" s="79"/>
      <c r="N3008" s="79"/>
      <c r="O3008" s="79"/>
      <c r="P3008" s="79"/>
      <c r="Q3008" s="79"/>
      <c r="R3008" s="79"/>
      <c r="S3008" s="79"/>
      <c r="T3008" s="79"/>
      <c r="U3008" s="79"/>
      <c r="V3008" s="79"/>
      <c r="W3008" s="79"/>
      <c r="X3008" s="79"/>
      <c r="Y3008" s="79"/>
      <c r="Z3008" s="79"/>
      <c r="AA3008" s="79"/>
      <c r="AB3008" s="79"/>
      <c r="AC3008" s="79"/>
      <c r="AD3008" s="79"/>
      <c r="AE3008" s="79"/>
      <c r="AF3008" s="79"/>
      <c r="AG3008" s="79"/>
      <c r="AH3008" s="79"/>
      <c r="AI3008" s="79"/>
      <c r="AJ3008" s="79"/>
      <c r="AK3008" s="79"/>
      <c r="AL3008" s="79"/>
      <c r="AM3008" s="79"/>
      <c r="AN3008" s="79"/>
      <c r="AO3008" s="79"/>
      <c r="AP3008" s="79"/>
      <c r="AQ3008" s="79"/>
    </row>
    <row r="3009" spans="13:43" x14ac:dyDescent="0.25">
      <c r="M3009" s="79"/>
      <c r="N3009" s="79"/>
      <c r="O3009" s="79"/>
      <c r="P3009" s="79"/>
      <c r="Q3009" s="79"/>
      <c r="R3009" s="79"/>
      <c r="S3009" s="79"/>
      <c r="T3009" s="79"/>
      <c r="U3009" s="79"/>
      <c r="V3009" s="79"/>
      <c r="W3009" s="79"/>
      <c r="X3009" s="79"/>
      <c r="Y3009" s="79"/>
      <c r="Z3009" s="79"/>
      <c r="AA3009" s="79"/>
      <c r="AB3009" s="79"/>
      <c r="AC3009" s="79"/>
      <c r="AD3009" s="79"/>
      <c r="AE3009" s="79"/>
      <c r="AF3009" s="79"/>
      <c r="AG3009" s="79"/>
      <c r="AH3009" s="79"/>
      <c r="AI3009" s="79"/>
      <c r="AJ3009" s="79"/>
      <c r="AK3009" s="79"/>
      <c r="AL3009" s="79"/>
      <c r="AM3009" s="79"/>
      <c r="AN3009" s="79"/>
      <c r="AO3009" s="79"/>
      <c r="AP3009" s="79"/>
      <c r="AQ3009" s="79"/>
    </row>
    <row r="3010" spans="13:43" x14ac:dyDescent="0.25">
      <c r="M3010" s="79"/>
      <c r="N3010" s="79"/>
      <c r="O3010" s="79"/>
      <c r="P3010" s="79"/>
      <c r="Q3010" s="79"/>
      <c r="R3010" s="79"/>
      <c r="S3010" s="79"/>
      <c r="T3010" s="79"/>
      <c r="U3010" s="79"/>
      <c r="V3010" s="79"/>
      <c r="W3010" s="79"/>
      <c r="X3010" s="79"/>
      <c r="Y3010" s="79"/>
      <c r="Z3010" s="79"/>
      <c r="AA3010" s="79"/>
      <c r="AB3010" s="79"/>
      <c r="AC3010" s="79"/>
      <c r="AD3010" s="79"/>
      <c r="AE3010" s="79"/>
      <c r="AF3010" s="79"/>
      <c r="AG3010" s="79"/>
      <c r="AH3010" s="79"/>
      <c r="AI3010" s="79"/>
      <c r="AJ3010" s="79"/>
      <c r="AK3010" s="79"/>
      <c r="AL3010" s="79"/>
      <c r="AM3010" s="79"/>
      <c r="AN3010" s="79"/>
      <c r="AO3010" s="79"/>
      <c r="AP3010" s="79"/>
      <c r="AQ3010" s="79"/>
    </row>
    <row r="3011" spans="13:43" x14ac:dyDescent="0.25">
      <c r="M3011" s="79"/>
      <c r="N3011" s="79"/>
      <c r="O3011" s="79"/>
      <c r="P3011" s="79"/>
      <c r="Q3011" s="79"/>
      <c r="R3011" s="79"/>
      <c r="S3011" s="79"/>
      <c r="T3011" s="79"/>
      <c r="U3011" s="79"/>
      <c r="V3011" s="79"/>
      <c r="W3011" s="79"/>
      <c r="X3011" s="79"/>
      <c r="Y3011" s="79"/>
      <c r="Z3011" s="79"/>
      <c r="AA3011" s="79"/>
      <c r="AB3011" s="79"/>
      <c r="AC3011" s="79"/>
      <c r="AD3011" s="79"/>
      <c r="AE3011" s="79"/>
      <c r="AF3011" s="79"/>
      <c r="AG3011" s="79"/>
      <c r="AH3011" s="79"/>
      <c r="AI3011" s="79"/>
      <c r="AJ3011" s="79"/>
      <c r="AK3011" s="79"/>
      <c r="AL3011" s="79"/>
      <c r="AM3011" s="79"/>
      <c r="AN3011" s="79"/>
      <c r="AO3011" s="79"/>
      <c r="AP3011" s="79"/>
      <c r="AQ3011" s="79"/>
    </row>
    <row r="3012" spans="13:43" x14ac:dyDescent="0.25">
      <c r="M3012" s="79"/>
      <c r="N3012" s="79"/>
      <c r="O3012" s="79"/>
      <c r="P3012" s="79"/>
      <c r="Q3012" s="79"/>
      <c r="R3012" s="79"/>
      <c r="S3012" s="79"/>
      <c r="T3012" s="79"/>
      <c r="U3012" s="79"/>
      <c r="V3012" s="79"/>
      <c r="W3012" s="79"/>
      <c r="X3012" s="79"/>
      <c r="Y3012" s="79"/>
      <c r="Z3012" s="79"/>
      <c r="AA3012" s="79"/>
      <c r="AB3012" s="79"/>
      <c r="AC3012" s="79"/>
      <c r="AD3012" s="79"/>
      <c r="AE3012" s="79"/>
      <c r="AF3012" s="79"/>
      <c r="AG3012" s="79"/>
      <c r="AH3012" s="79"/>
      <c r="AI3012" s="79"/>
      <c r="AJ3012" s="79"/>
      <c r="AK3012" s="79"/>
      <c r="AL3012" s="79"/>
      <c r="AM3012" s="79"/>
      <c r="AN3012" s="79"/>
      <c r="AO3012" s="79"/>
      <c r="AP3012" s="79"/>
      <c r="AQ3012" s="79"/>
    </row>
    <row r="3013" spans="13:43" x14ac:dyDescent="0.25">
      <c r="M3013" s="79"/>
      <c r="N3013" s="79"/>
      <c r="O3013" s="79"/>
      <c r="P3013" s="79"/>
      <c r="Q3013" s="79"/>
      <c r="R3013" s="79"/>
      <c r="S3013" s="79"/>
      <c r="T3013" s="79"/>
      <c r="U3013" s="79"/>
      <c r="V3013" s="79"/>
      <c r="W3013" s="79"/>
      <c r="X3013" s="79"/>
      <c r="Y3013" s="79"/>
      <c r="Z3013" s="79"/>
      <c r="AA3013" s="79"/>
      <c r="AB3013" s="79"/>
      <c r="AC3013" s="79"/>
      <c r="AD3013" s="79"/>
      <c r="AE3013" s="79"/>
      <c r="AF3013" s="79"/>
      <c r="AG3013" s="79"/>
      <c r="AH3013" s="79"/>
      <c r="AI3013" s="79"/>
      <c r="AJ3013" s="79"/>
      <c r="AK3013" s="79"/>
      <c r="AL3013" s="79"/>
      <c r="AM3013" s="79"/>
      <c r="AN3013" s="79"/>
      <c r="AO3013" s="79"/>
      <c r="AP3013" s="79"/>
      <c r="AQ3013" s="79"/>
    </row>
    <row r="3014" spans="13:43" x14ac:dyDescent="0.25">
      <c r="M3014" s="79"/>
      <c r="N3014" s="79"/>
      <c r="O3014" s="79"/>
      <c r="P3014" s="79"/>
      <c r="Q3014" s="79"/>
      <c r="R3014" s="79"/>
      <c r="S3014" s="79"/>
      <c r="T3014" s="79"/>
      <c r="U3014" s="79"/>
      <c r="V3014" s="79"/>
      <c r="W3014" s="79"/>
      <c r="X3014" s="79"/>
      <c r="Y3014" s="79"/>
      <c r="Z3014" s="79"/>
      <c r="AA3014" s="79"/>
      <c r="AB3014" s="79"/>
      <c r="AC3014" s="79"/>
      <c r="AD3014" s="79"/>
      <c r="AE3014" s="79"/>
      <c r="AF3014" s="79"/>
      <c r="AG3014" s="79"/>
      <c r="AH3014" s="79"/>
      <c r="AI3014" s="79"/>
      <c r="AJ3014" s="79"/>
      <c r="AK3014" s="79"/>
      <c r="AL3014" s="79"/>
      <c r="AM3014" s="79"/>
      <c r="AN3014" s="79"/>
      <c r="AO3014" s="79"/>
      <c r="AP3014" s="79"/>
      <c r="AQ3014" s="79"/>
    </row>
    <row r="3015" spans="13:43" x14ac:dyDescent="0.25">
      <c r="M3015" s="79"/>
      <c r="N3015" s="79"/>
      <c r="O3015" s="79"/>
      <c r="P3015" s="79"/>
      <c r="Q3015" s="79"/>
      <c r="R3015" s="79"/>
      <c r="S3015" s="79"/>
      <c r="T3015" s="79"/>
      <c r="U3015" s="79"/>
      <c r="V3015" s="79"/>
      <c r="W3015" s="79"/>
      <c r="X3015" s="79"/>
      <c r="Y3015" s="79"/>
      <c r="Z3015" s="79"/>
      <c r="AA3015" s="79"/>
      <c r="AB3015" s="79"/>
      <c r="AC3015" s="79"/>
      <c r="AD3015" s="79"/>
      <c r="AE3015" s="79"/>
      <c r="AF3015" s="79"/>
      <c r="AG3015" s="79"/>
      <c r="AH3015" s="79"/>
      <c r="AI3015" s="79"/>
      <c r="AJ3015" s="79"/>
      <c r="AK3015" s="79"/>
      <c r="AL3015" s="79"/>
      <c r="AM3015" s="79"/>
      <c r="AN3015" s="79"/>
      <c r="AO3015" s="79"/>
      <c r="AP3015" s="79"/>
      <c r="AQ3015" s="79"/>
    </row>
    <row r="3016" spans="13:43" x14ac:dyDescent="0.25">
      <c r="M3016" s="79"/>
      <c r="N3016" s="79"/>
      <c r="O3016" s="79"/>
      <c r="P3016" s="79"/>
      <c r="Q3016" s="79"/>
      <c r="R3016" s="79"/>
      <c r="S3016" s="79"/>
      <c r="T3016" s="79"/>
      <c r="U3016" s="79"/>
      <c r="V3016" s="79"/>
      <c r="W3016" s="79"/>
      <c r="X3016" s="79"/>
      <c r="Y3016" s="79"/>
      <c r="Z3016" s="79"/>
      <c r="AA3016" s="79"/>
      <c r="AB3016" s="79"/>
      <c r="AC3016" s="79"/>
      <c r="AD3016" s="79"/>
      <c r="AE3016" s="79"/>
      <c r="AF3016" s="79"/>
      <c r="AG3016" s="79"/>
      <c r="AH3016" s="79"/>
      <c r="AI3016" s="79"/>
      <c r="AJ3016" s="79"/>
      <c r="AK3016" s="79"/>
      <c r="AL3016" s="79"/>
      <c r="AM3016" s="79"/>
      <c r="AN3016" s="79"/>
      <c r="AO3016" s="79"/>
      <c r="AP3016" s="79"/>
      <c r="AQ3016" s="79"/>
    </row>
    <row r="3017" spans="13:43" x14ac:dyDescent="0.25">
      <c r="M3017" s="79"/>
      <c r="N3017" s="79"/>
      <c r="O3017" s="79"/>
      <c r="P3017" s="79"/>
      <c r="Q3017" s="79"/>
      <c r="R3017" s="79"/>
      <c r="S3017" s="79"/>
      <c r="T3017" s="79"/>
      <c r="U3017" s="79"/>
      <c r="V3017" s="79"/>
      <c r="W3017" s="79"/>
      <c r="X3017" s="79"/>
      <c r="Y3017" s="79"/>
      <c r="Z3017" s="79"/>
      <c r="AA3017" s="79"/>
      <c r="AB3017" s="79"/>
      <c r="AC3017" s="79"/>
      <c r="AD3017" s="79"/>
      <c r="AE3017" s="79"/>
      <c r="AF3017" s="79"/>
      <c r="AG3017" s="79"/>
      <c r="AH3017" s="79"/>
      <c r="AI3017" s="79"/>
      <c r="AJ3017" s="79"/>
      <c r="AK3017" s="79"/>
      <c r="AL3017" s="79"/>
      <c r="AM3017" s="79"/>
      <c r="AN3017" s="79"/>
      <c r="AO3017" s="79"/>
      <c r="AP3017" s="79"/>
      <c r="AQ3017" s="79"/>
    </row>
    <row r="3018" spans="13:43" x14ac:dyDescent="0.25">
      <c r="M3018" s="79"/>
      <c r="N3018" s="79"/>
      <c r="O3018" s="79"/>
      <c r="P3018" s="79"/>
      <c r="Q3018" s="79"/>
      <c r="R3018" s="79"/>
      <c r="S3018" s="79"/>
      <c r="T3018" s="79"/>
      <c r="U3018" s="79"/>
      <c r="V3018" s="79"/>
      <c r="W3018" s="79"/>
      <c r="X3018" s="79"/>
      <c r="Y3018" s="79"/>
      <c r="Z3018" s="79"/>
      <c r="AA3018" s="79"/>
      <c r="AB3018" s="79"/>
      <c r="AC3018" s="79"/>
      <c r="AD3018" s="79"/>
      <c r="AE3018" s="79"/>
      <c r="AF3018" s="79"/>
      <c r="AG3018" s="79"/>
      <c r="AH3018" s="79"/>
      <c r="AI3018" s="79"/>
      <c r="AJ3018" s="79"/>
      <c r="AK3018" s="79"/>
      <c r="AL3018" s="79"/>
      <c r="AM3018" s="79"/>
      <c r="AN3018" s="79"/>
      <c r="AO3018" s="79"/>
      <c r="AP3018" s="79"/>
      <c r="AQ3018" s="79"/>
    </row>
    <row r="3019" spans="13:43" x14ac:dyDescent="0.25">
      <c r="M3019" s="79"/>
      <c r="N3019" s="79"/>
      <c r="O3019" s="79"/>
      <c r="P3019" s="79"/>
      <c r="Q3019" s="79"/>
      <c r="R3019" s="79"/>
      <c r="S3019" s="79"/>
      <c r="T3019" s="79"/>
      <c r="U3019" s="79"/>
      <c r="V3019" s="79"/>
      <c r="W3019" s="79"/>
      <c r="X3019" s="79"/>
      <c r="Y3019" s="79"/>
      <c r="Z3019" s="79"/>
      <c r="AA3019" s="79"/>
      <c r="AB3019" s="79"/>
      <c r="AC3019" s="79"/>
      <c r="AD3019" s="79"/>
      <c r="AE3019" s="79"/>
      <c r="AF3019" s="79"/>
      <c r="AG3019" s="79"/>
      <c r="AH3019" s="79"/>
      <c r="AI3019" s="79"/>
      <c r="AJ3019" s="79"/>
      <c r="AK3019" s="79"/>
      <c r="AL3019" s="79"/>
      <c r="AM3019" s="79"/>
      <c r="AN3019" s="79"/>
      <c r="AO3019" s="79"/>
      <c r="AP3019" s="79"/>
      <c r="AQ3019" s="79"/>
    </row>
    <row r="3020" spans="13:43" x14ac:dyDescent="0.25">
      <c r="M3020" s="79"/>
      <c r="N3020" s="79"/>
      <c r="O3020" s="79"/>
      <c r="P3020" s="79"/>
      <c r="Q3020" s="79"/>
      <c r="R3020" s="79"/>
      <c r="S3020" s="79"/>
      <c r="T3020" s="79"/>
      <c r="U3020" s="79"/>
      <c r="V3020" s="79"/>
      <c r="W3020" s="79"/>
      <c r="X3020" s="79"/>
      <c r="Y3020" s="79"/>
      <c r="Z3020" s="79"/>
      <c r="AA3020" s="79"/>
      <c r="AB3020" s="79"/>
      <c r="AC3020" s="79"/>
      <c r="AD3020" s="79"/>
      <c r="AE3020" s="79"/>
      <c r="AF3020" s="79"/>
      <c r="AG3020" s="79"/>
      <c r="AH3020" s="79"/>
      <c r="AI3020" s="79"/>
      <c r="AJ3020" s="79"/>
      <c r="AK3020" s="79"/>
      <c r="AL3020" s="79"/>
      <c r="AM3020" s="79"/>
      <c r="AN3020" s="79"/>
      <c r="AO3020" s="79"/>
      <c r="AP3020" s="79"/>
      <c r="AQ3020" s="79"/>
    </row>
    <row r="3021" spans="13:43" x14ac:dyDescent="0.25">
      <c r="M3021" s="79"/>
      <c r="N3021" s="79"/>
      <c r="O3021" s="79"/>
      <c r="P3021" s="79"/>
      <c r="Q3021" s="79"/>
      <c r="R3021" s="79"/>
      <c r="S3021" s="79"/>
      <c r="T3021" s="79"/>
      <c r="U3021" s="79"/>
      <c r="V3021" s="79"/>
      <c r="W3021" s="79"/>
      <c r="X3021" s="79"/>
      <c r="Y3021" s="79"/>
      <c r="Z3021" s="79"/>
      <c r="AA3021" s="79"/>
      <c r="AB3021" s="79"/>
      <c r="AC3021" s="79"/>
      <c r="AD3021" s="79"/>
      <c r="AE3021" s="79"/>
      <c r="AF3021" s="79"/>
      <c r="AG3021" s="79"/>
      <c r="AH3021" s="79"/>
      <c r="AI3021" s="79"/>
      <c r="AJ3021" s="79"/>
      <c r="AK3021" s="79"/>
      <c r="AL3021" s="79"/>
      <c r="AM3021" s="79"/>
      <c r="AN3021" s="79"/>
      <c r="AO3021" s="79"/>
      <c r="AP3021" s="79"/>
      <c r="AQ3021" s="79"/>
    </row>
    <row r="3022" spans="13:43" x14ac:dyDescent="0.25">
      <c r="M3022" s="79"/>
      <c r="N3022" s="79"/>
      <c r="O3022" s="79"/>
      <c r="P3022" s="79"/>
      <c r="Q3022" s="79"/>
      <c r="R3022" s="79"/>
      <c r="S3022" s="79"/>
      <c r="T3022" s="79"/>
      <c r="U3022" s="79"/>
      <c r="V3022" s="79"/>
      <c r="W3022" s="79"/>
      <c r="X3022" s="79"/>
      <c r="Y3022" s="79"/>
      <c r="Z3022" s="79"/>
      <c r="AA3022" s="79"/>
      <c r="AB3022" s="79"/>
      <c r="AC3022" s="79"/>
      <c r="AD3022" s="79"/>
      <c r="AE3022" s="79"/>
      <c r="AF3022" s="79"/>
      <c r="AG3022" s="79"/>
      <c r="AH3022" s="79"/>
      <c r="AI3022" s="79"/>
      <c r="AJ3022" s="79"/>
      <c r="AK3022" s="79"/>
      <c r="AL3022" s="79"/>
      <c r="AM3022" s="79"/>
      <c r="AN3022" s="79"/>
      <c r="AO3022" s="79"/>
      <c r="AP3022" s="79"/>
      <c r="AQ3022" s="79"/>
    </row>
    <row r="3023" spans="13:43" x14ac:dyDescent="0.25">
      <c r="M3023" s="79"/>
      <c r="N3023" s="79"/>
      <c r="O3023" s="79"/>
      <c r="P3023" s="79"/>
      <c r="Q3023" s="79"/>
      <c r="R3023" s="79"/>
      <c r="S3023" s="79"/>
      <c r="T3023" s="79"/>
      <c r="U3023" s="79"/>
      <c r="V3023" s="79"/>
      <c r="W3023" s="79"/>
      <c r="X3023" s="79"/>
      <c r="Y3023" s="79"/>
      <c r="Z3023" s="79"/>
      <c r="AA3023" s="79"/>
      <c r="AB3023" s="79"/>
      <c r="AC3023" s="79"/>
      <c r="AD3023" s="79"/>
      <c r="AE3023" s="79"/>
      <c r="AF3023" s="79"/>
      <c r="AG3023" s="79"/>
      <c r="AH3023" s="79"/>
      <c r="AI3023" s="79"/>
      <c r="AJ3023" s="79"/>
      <c r="AK3023" s="79"/>
      <c r="AL3023" s="79"/>
      <c r="AM3023" s="79"/>
      <c r="AN3023" s="79"/>
      <c r="AO3023" s="79"/>
      <c r="AP3023" s="79"/>
      <c r="AQ3023" s="79"/>
    </row>
    <row r="3024" spans="13:43" x14ac:dyDescent="0.25">
      <c r="M3024" s="79"/>
      <c r="N3024" s="79"/>
      <c r="O3024" s="79"/>
      <c r="P3024" s="79"/>
      <c r="Q3024" s="79"/>
      <c r="R3024" s="79"/>
      <c r="S3024" s="79"/>
      <c r="T3024" s="79"/>
      <c r="U3024" s="79"/>
      <c r="V3024" s="79"/>
      <c r="W3024" s="79"/>
      <c r="X3024" s="79"/>
      <c r="Y3024" s="79"/>
      <c r="Z3024" s="79"/>
      <c r="AA3024" s="79"/>
      <c r="AB3024" s="79"/>
      <c r="AC3024" s="79"/>
      <c r="AD3024" s="79"/>
      <c r="AE3024" s="79"/>
      <c r="AF3024" s="79"/>
      <c r="AG3024" s="79"/>
      <c r="AH3024" s="79"/>
      <c r="AI3024" s="79"/>
      <c r="AJ3024" s="79"/>
      <c r="AK3024" s="79"/>
      <c r="AL3024" s="79"/>
      <c r="AM3024" s="79"/>
      <c r="AN3024" s="79"/>
      <c r="AO3024" s="79"/>
      <c r="AP3024" s="79"/>
      <c r="AQ3024" s="79"/>
    </row>
    <row r="3025" spans="13:43" x14ac:dyDescent="0.25">
      <c r="M3025" s="79"/>
      <c r="N3025" s="79"/>
      <c r="O3025" s="79"/>
      <c r="P3025" s="79"/>
      <c r="Q3025" s="79"/>
      <c r="R3025" s="79"/>
      <c r="S3025" s="79"/>
      <c r="T3025" s="79"/>
      <c r="U3025" s="79"/>
      <c r="V3025" s="79"/>
      <c r="W3025" s="79"/>
      <c r="X3025" s="79"/>
      <c r="Y3025" s="79"/>
      <c r="Z3025" s="79"/>
      <c r="AA3025" s="79"/>
      <c r="AB3025" s="79"/>
      <c r="AC3025" s="79"/>
      <c r="AD3025" s="79"/>
      <c r="AE3025" s="79"/>
      <c r="AF3025" s="79"/>
      <c r="AG3025" s="79"/>
      <c r="AH3025" s="79"/>
      <c r="AI3025" s="79"/>
      <c r="AJ3025" s="79"/>
      <c r="AK3025" s="79"/>
      <c r="AL3025" s="79"/>
      <c r="AM3025" s="79"/>
      <c r="AN3025" s="79"/>
      <c r="AO3025" s="79"/>
      <c r="AP3025" s="79"/>
      <c r="AQ3025" s="79"/>
    </row>
    <row r="3026" spans="13:43" x14ac:dyDescent="0.25">
      <c r="M3026" s="79"/>
      <c r="N3026" s="79"/>
      <c r="O3026" s="79"/>
      <c r="P3026" s="79"/>
      <c r="Q3026" s="79"/>
      <c r="R3026" s="79"/>
      <c r="S3026" s="79"/>
      <c r="T3026" s="79"/>
      <c r="U3026" s="79"/>
      <c r="V3026" s="79"/>
      <c r="W3026" s="79"/>
      <c r="X3026" s="79"/>
      <c r="Y3026" s="79"/>
      <c r="Z3026" s="79"/>
      <c r="AA3026" s="79"/>
      <c r="AB3026" s="79"/>
      <c r="AC3026" s="79"/>
      <c r="AD3026" s="79"/>
      <c r="AE3026" s="79"/>
      <c r="AF3026" s="79"/>
      <c r="AG3026" s="79"/>
      <c r="AH3026" s="79"/>
      <c r="AI3026" s="79"/>
      <c r="AJ3026" s="79"/>
      <c r="AK3026" s="79"/>
      <c r="AL3026" s="79"/>
      <c r="AM3026" s="79"/>
      <c r="AN3026" s="79"/>
      <c r="AO3026" s="79"/>
      <c r="AP3026" s="79"/>
      <c r="AQ3026" s="79"/>
    </row>
    <row r="3027" spans="13:43" x14ac:dyDescent="0.25">
      <c r="M3027" s="79"/>
      <c r="N3027" s="79"/>
      <c r="O3027" s="79"/>
      <c r="P3027" s="79"/>
      <c r="Q3027" s="79"/>
      <c r="R3027" s="79"/>
      <c r="S3027" s="79"/>
      <c r="T3027" s="79"/>
      <c r="U3027" s="79"/>
      <c r="V3027" s="79"/>
      <c r="W3027" s="79"/>
      <c r="X3027" s="79"/>
      <c r="Y3027" s="79"/>
      <c r="Z3027" s="79"/>
      <c r="AA3027" s="79"/>
      <c r="AB3027" s="79"/>
      <c r="AC3027" s="79"/>
      <c r="AD3027" s="79"/>
      <c r="AE3027" s="79"/>
      <c r="AF3027" s="79"/>
      <c r="AG3027" s="79"/>
      <c r="AH3027" s="79"/>
      <c r="AI3027" s="79"/>
      <c r="AJ3027" s="79"/>
      <c r="AK3027" s="79"/>
      <c r="AL3027" s="79"/>
      <c r="AM3027" s="79"/>
      <c r="AN3027" s="79"/>
      <c r="AO3027" s="79"/>
      <c r="AP3027" s="79"/>
      <c r="AQ3027" s="79"/>
    </row>
    <row r="3028" spans="13:43" x14ac:dyDescent="0.25">
      <c r="M3028" s="79"/>
      <c r="N3028" s="79"/>
      <c r="O3028" s="79"/>
      <c r="P3028" s="79"/>
      <c r="Q3028" s="79"/>
      <c r="R3028" s="79"/>
      <c r="S3028" s="79"/>
      <c r="T3028" s="79"/>
      <c r="U3028" s="79"/>
      <c r="V3028" s="79"/>
      <c r="W3028" s="79"/>
      <c r="X3028" s="79"/>
      <c r="Y3028" s="79"/>
      <c r="Z3028" s="79"/>
      <c r="AA3028" s="79"/>
      <c r="AB3028" s="79"/>
      <c r="AC3028" s="79"/>
      <c r="AD3028" s="79"/>
      <c r="AE3028" s="79"/>
      <c r="AF3028" s="79"/>
      <c r="AG3028" s="79"/>
      <c r="AH3028" s="79"/>
      <c r="AI3028" s="79"/>
      <c r="AJ3028" s="79"/>
      <c r="AK3028" s="79"/>
      <c r="AL3028" s="79"/>
      <c r="AM3028" s="79"/>
      <c r="AN3028" s="79"/>
      <c r="AO3028" s="79"/>
      <c r="AP3028" s="79"/>
      <c r="AQ3028" s="79"/>
    </row>
    <row r="3029" spans="13:43" x14ac:dyDescent="0.25">
      <c r="M3029" s="79"/>
      <c r="N3029" s="79"/>
      <c r="O3029" s="79"/>
      <c r="P3029" s="79"/>
      <c r="Q3029" s="79"/>
      <c r="R3029" s="79"/>
      <c r="S3029" s="79"/>
      <c r="T3029" s="79"/>
      <c r="U3029" s="79"/>
      <c r="V3029" s="79"/>
      <c r="W3029" s="79"/>
      <c r="X3029" s="79"/>
      <c r="Y3029" s="79"/>
      <c r="Z3029" s="79"/>
      <c r="AA3029" s="79"/>
      <c r="AB3029" s="79"/>
      <c r="AC3029" s="79"/>
      <c r="AD3029" s="79"/>
      <c r="AE3029" s="79"/>
      <c r="AF3029" s="79"/>
      <c r="AG3029" s="79"/>
      <c r="AH3029" s="79"/>
      <c r="AI3029" s="79"/>
      <c r="AJ3029" s="79"/>
      <c r="AK3029" s="79"/>
      <c r="AL3029" s="79"/>
      <c r="AM3029" s="79"/>
      <c r="AN3029" s="79"/>
      <c r="AO3029" s="79"/>
      <c r="AP3029" s="79"/>
      <c r="AQ3029" s="79"/>
    </row>
    <row r="3030" spans="13:43" x14ac:dyDescent="0.25">
      <c r="M3030" s="79"/>
      <c r="N3030" s="79"/>
      <c r="O3030" s="79"/>
      <c r="P3030" s="79"/>
      <c r="Q3030" s="79"/>
      <c r="R3030" s="79"/>
      <c r="S3030" s="79"/>
      <c r="T3030" s="79"/>
      <c r="U3030" s="79"/>
      <c r="V3030" s="79"/>
      <c r="W3030" s="79"/>
      <c r="X3030" s="79"/>
      <c r="Y3030" s="79"/>
      <c r="Z3030" s="79"/>
      <c r="AA3030" s="79"/>
      <c r="AB3030" s="79"/>
      <c r="AC3030" s="79"/>
      <c r="AD3030" s="79"/>
      <c r="AE3030" s="79"/>
      <c r="AF3030" s="79"/>
      <c r="AG3030" s="79"/>
      <c r="AH3030" s="79"/>
      <c r="AI3030" s="79"/>
      <c r="AJ3030" s="79"/>
      <c r="AK3030" s="79"/>
      <c r="AL3030" s="79"/>
      <c r="AM3030" s="79"/>
      <c r="AN3030" s="79"/>
      <c r="AO3030" s="79"/>
      <c r="AP3030" s="79"/>
      <c r="AQ3030" s="79"/>
    </row>
    <row r="3031" spans="13:43" x14ac:dyDescent="0.25">
      <c r="M3031" s="79"/>
      <c r="N3031" s="79"/>
      <c r="O3031" s="79"/>
      <c r="P3031" s="79"/>
      <c r="Q3031" s="79"/>
      <c r="R3031" s="79"/>
      <c r="S3031" s="79"/>
      <c r="T3031" s="79"/>
      <c r="U3031" s="79"/>
      <c r="V3031" s="79"/>
      <c r="W3031" s="79"/>
      <c r="X3031" s="79"/>
      <c r="Y3031" s="79"/>
      <c r="Z3031" s="79"/>
      <c r="AA3031" s="79"/>
      <c r="AB3031" s="79"/>
      <c r="AC3031" s="79"/>
      <c r="AD3031" s="79"/>
      <c r="AE3031" s="79"/>
      <c r="AF3031" s="79"/>
      <c r="AG3031" s="79"/>
      <c r="AH3031" s="79"/>
      <c r="AI3031" s="79"/>
      <c r="AJ3031" s="79"/>
      <c r="AK3031" s="79"/>
      <c r="AL3031" s="79"/>
      <c r="AM3031" s="79"/>
      <c r="AN3031" s="79"/>
      <c r="AO3031" s="79"/>
      <c r="AP3031" s="79"/>
      <c r="AQ3031" s="79"/>
    </row>
    <row r="3032" spans="13:43" x14ac:dyDescent="0.25">
      <c r="M3032" s="79"/>
      <c r="N3032" s="79"/>
      <c r="O3032" s="79"/>
      <c r="P3032" s="79"/>
      <c r="Q3032" s="79"/>
      <c r="R3032" s="79"/>
      <c r="S3032" s="79"/>
      <c r="T3032" s="79"/>
      <c r="U3032" s="79"/>
      <c r="V3032" s="79"/>
      <c r="W3032" s="79"/>
      <c r="X3032" s="79"/>
      <c r="Y3032" s="79"/>
      <c r="Z3032" s="79"/>
      <c r="AA3032" s="79"/>
      <c r="AB3032" s="79"/>
      <c r="AC3032" s="79"/>
      <c r="AD3032" s="79"/>
      <c r="AE3032" s="79"/>
      <c r="AF3032" s="79"/>
      <c r="AG3032" s="79"/>
      <c r="AH3032" s="79"/>
      <c r="AI3032" s="79"/>
      <c r="AJ3032" s="79"/>
      <c r="AK3032" s="79"/>
      <c r="AL3032" s="79"/>
      <c r="AM3032" s="79"/>
      <c r="AN3032" s="79"/>
      <c r="AO3032" s="79"/>
      <c r="AP3032" s="79"/>
      <c r="AQ3032" s="79"/>
    </row>
    <row r="3033" spans="13:43" x14ac:dyDescent="0.25">
      <c r="M3033" s="79"/>
      <c r="N3033" s="79"/>
      <c r="O3033" s="79"/>
      <c r="P3033" s="79"/>
      <c r="Q3033" s="79"/>
      <c r="R3033" s="79"/>
      <c r="S3033" s="79"/>
      <c r="T3033" s="79"/>
      <c r="U3033" s="79"/>
      <c r="V3033" s="79"/>
      <c r="W3033" s="79"/>
      <c r="X3033" s="79"/>
      <c r="Y3033" s="79"/>
      <c r="Z3033" s="79"/>
      <c r="AA3033" s="79"/>
      <c r="AB3033" s="79"/>
      <c r="AC3033" s="79"/>
      <c r="AD3033" s="79"/>
      <c r="AE3033" s="79"/>
      <c r="AF3033" s="79"/>
      <c r="AG3033" s="79"/>
      <c r="AH3033" s="79"/>
      <c r="AI3033" s="79"/>
      <c r="AJ3033" s="79"/>
      <c r="AK3033" s="79"/>
      <c r="AL3033" s="79"/>
      <c r="AM3033" s="79"/>
      <c r="AN3033" s="79"/>
      <c r="AO3033" s="79"/>
      <c r="AP3033" s="79"/>
      <c r="AQ3033" s="79"/>
    </row>
    <row r="3034" spans="13:43" x14ac:dyDescent="0.25">
      <c r="M3034" s="79"/>
      <c r="N3034" s="79"/>
      <c r="O3034" s="79"/>
      <c r="P3034" s="79"/>
      <c r="Q3034" s="79"/>
      <c r="R3034" s="79"/>
      <c r="S3034" s="79"/>
      <c r="T3034" s="79"/>
      <c r="U3034" s="79"/>
      <c r="V3034" s="79"/>
      <c r="W3034" s="79"/>
      <c r="X3034" s="79"/>
      <c r="Y3034" s="79"/>
      <c r="Z3034" s="79"/>
      <c r="AA3034" s="79"/>
      <c r="AB3034" s="79"/>
      <c r="AC3034" s="79"/>
      <c r="AD3034" s="79"/>
      <c r="AE3034" s="79"/>
      <c r="AF3034" s="79"/>
      <c r="AG3034" s="79"/>
      <c r="AH3034" s="79"/>
      <c r="AI3034" s="79"/>
      <c r="AJ3034" s="79"/>
      <c r="AK3034" s="79"/>
      <c r="AL3034" s="79"/>
      <c r="AM3034" s="79"/>
      <c r="AN3034" s="79"/>
      <c r="AO3034" s="79"/>
      <c r="AP3034" s="79"/>
      <c r="AQ3034" s="79"/>
    </row>
    <row r="3035" spans="13:43" x14ac:dyDescent="0.25">
      <c r="M3035" s="79"/>
      <c r="N3035" s="79"/>
      <c r="O3035" s="79"/>
      <c r="P3035" s="79"/>
      <c r="Q3035" s="79"/>
      <c r="R3035" s="79"/>
      <c r="S3035" s="79"/>
      <c r="T3035" s="79"/>
      <c r="U3035" s="79"/>
      <c r="V3035" s="79"/>
      <c r="W3035" s="79"/>
      <c r="X3035" s="79"/>
      <c r="Y3035" s="79"/>
      <c r="Z3035" s="79"/>
      <c r="AA3035" s="79"/>
      <c r="AB3035" s="79"/>
      <c r="AC3035" s="79"/>
      <c r="AD3035" s="79"/>
      <c r="AE3035" s="79"/>
      <c r="AF3035" s="79"/>
      <c r="AG3035" s="79"/>
      <c r="AH3035" s="79"/>
      <c r="AI3035" s="79"/>
      <c r="AJ3035" s="79"/>
      <c r="AK3035" s="79"/>
      <c r="AL3035" s="79"/>
      <c r="AM3035" s="79"/>
      <c r="AN3035" s="79"/>
      <c r="AO3035" s="79"/>
      <c r="AP3035" s="79"/>
      <c r="AQ3035" s="79"/>
    </row>
    <row r="3036" spans="13:43" x14ac:dyDescent="0.25">
      <c r="M3036" s="79"/>
      <c r="N3036" s="79"/>
      <c r="O3036" s="79"/>
      <c r="P3036" s="79"/>
      <c r="Q3036" s="79"/>
      <c r="R3036" s="79"/>
      <c r="S3036" s="79"/>
      <c r="T3036" s="79"/>
      <c r="U3036" s="79"/>
      <c r="V3036" s="79"/>
      <c r="W3036" s="79"/>
      <c r="X3036" s="79"/>
      <c r="Y3036" s="79"/>
      <c r="Z3036" s="79"/>
      <c r="AA3036" s="79"/>
      <c r="AB3036" s="79"/>
      <c r="AC3036" s="79"/>
      <c r="AD3036" s="79"/>
      <c r="AE3036" s="79"/>
      <c r="AF3036" s="79"/>
      <c r="AG3036" s="79"/>
      <c r="AH3036" s="79"/>
      <c r="AI3036" s="79"/>
      <c r="AJ3036" s="79"/>
      <c r="AK3036" s="79"/>
      <c r="AL3036" s="79"/>
      <c r="AM3036" s="79"/>
      <c r="AN3036" s="79"/>
      <c r="AO3036" s="79"/>
      <c r="AP3036" s="79"/>
      <c r="AQ3036" s="79"/>
    </row>
    <row r="3037" spans="13:43" x14ac:dyDescent="0.25">
      <c r="M3037" s="79"/>
      <c r="N3037" s="79"/>
      <c r="O3037" s="79"/>
      <c r="P3037" s="79"/>
      <c r="Q3037" s="79"/>
      <c r="R3037" s="79"/>
      <c r="S3037" s="79"/>
      <c r="T3037" s="79"/>
      <c r="U3037" s="79"/>
      <c r="V3037" s="79"/>
      <c r="W3037" s="79"/>
      <c r="X3037" s="79"/>
      <c r="Y3037" s="79"/>
      <c r="Z3037" s="79"/>
      <c r="AA3037" s="79"/>
      <c r="AB3037" s="79"/>
      <c r="AC3037" s="79"/>
      <c r="AD3037" s="79"/>
      <c r="AE3037" s="79"/>
      <c r="AF3037" s="79"/>
      <c r="AG3037" s="79"/>
      <c r="AH3037" s="79"/>
      <c r="AI3037" s="79"/>
      <c r="AJ3037" s="79"/>
      <c r="AK3037" s="79"/>
      <c r="AL3037" s="79"/>
      <c r="AM3037" s="79"/>
      <c r="AN3037" s="79"/>
      <c r="AO3037" s="79"/>
      <c r="AP3037" s="79"/>
      <c r="AQ3037" s="79"/>
    </row>
    <row r="3038" spans="13:43" x14ac:dyDescent="0.25">
      <c r="M3038" s="79"/>
      <c r="N3038" s="79"/>
      <c r="O3038" s="79"/>
      <c r="P3038" s="79"/>
      <c r="Q3038" s="79"/>
      <c r="R3038" s="79"/>
      <c r="S3038" s="79"/>
      <c r="T3038" s="79"/>
      <c r="U3038" s="79"/>
      <c r="V3038" s="79"/>
      <c r="W3038" s="79"/>
      <c r="X3038" s="79"/>
      <c r="Y3038" s="79"/>
      <c r="Z3038" s="79"/>
      <c r="AA3038" s="79"/>
      <c r="AB3038" s="79"/>
      <c r="AC3038" s="79"/>
      <c r="AD3038" s="79"/>
      <c r="AE3038" s="79"/>
      <c r="AF3038" s="79"/>
      <c r="AG3038" s="79"/>
      <c r="AH3038" s="79"/>
      <c r="AI3038" s="79"/>
      <c r="AJ3038" s="79"/>
      <c r="AK3038" s="79"/>
      <c r="AL3038" s="79"/>
      <c r="AM3038" s="79"/>
      <c r="AN3038" s="79"/>
      <c r="AO3038" s="79"/>
      <c r="AP3038" s="79"/>
      <c r="AQ3038" s="79"/>
    </row>
    <row r="3039" spans="13:43" x14ac:dyDescent="0.25">
      <c r="M3039" s="79"/>
      <c r="N3039" s="79"/>
      <c r="O3039" s="79"/>
      <c r="P3039" s="79"/>
      <c r="Q3039" s="79"/>
      <c r="R3039" s="79"/>
      <c r="S3039" s="79"/>
      <c r="T3039" s="79"/>
      <c r="U3039" s="79"/>
      <c r="V3039" s="79"/>
      <c r="W3039" s="79"/>
      <c r="X3039" s="79"/>
      <c r="Y3039" s="79"/>
      <c r="Z3039" s="79"/>
      <c r="AA3039" s="79"/>
      <c r="AB3039" s="79"/>
      <c r="AC3039" s="79"/>
      <c r="AD3039" s="79"/>
      <c r="AE3039" s="79"/>
      <c r="AF3039" s="79"/>
      <c r="AG3039" s="79"/>
      <c r="AH3039" s="79"/>
      <c r="AI3039" s="79"/>
      <c r="AJ3039" s="79"/>
      <c r="AK3039" s="79"/>
      <c r="AL3039" s="79"/>
      <c r="AM3039" s="79"/>
      <c r="AN3039" s="79"/>
      <c r="AO3039" s="79"/>
      <c r="AP3039" s="79"/>
      <c r="AQ3039" s="79"/>
    </row>
    <row r="3040" spans="13:43" x14ac:dyDescent="0.25">
      <c r="M3040" s="79"/>
      <c r="N3040" s="79"/>
      <c r="O3040" s="79"/>
      <c r="P3040" s="79"/>
      <c r="Q3040" s="79"/>
      <c r="R3040" s="79"/>
      <c r="S3040" s="79"/>
      <c r="T3040" s="79"/>
      <c r="U3040" s="79"/>
      <c r="V3040" s="79"/>
      <c r="W3040" s="79"/>
      <c r="X3040" s="79"/>
      <c r="Y3040" s="79"/>
      <c r="Z3040" s="79"/>
      <c r="AA3040" s="79"/>
      <c r="AB3040" s="79"/>
      <c r="AC3040" s="79"/>
      <c r="AD3040" s="79"/>
      <c r="AE3040" s="79"/>
      <c r="AF3040" s="79"/>
      <c r="AG3040" s="79"/>
      <c r="AH3040" s="79"/>
      <c r="AI3040" s="79"/>
      <c r="AJ3040" s="79"/>
      <c r="AK3040" s="79"/>
      <c r="AL3040" s="79"/>
      <c r="AM3040" s="79"/>
      <c r="AN3040" s="79"/>
      <c r="AO3040" s="79"/>
      <c r="AP3040" s="79"/>
      <c r="AQ3040" s="79"/>
    </row>
    <row r="3041" spans="13:43" x14ac:dyDescent="0.25">
      <c r="M3041" s="79"/>
      <c r="N3041" s="79"/>
      <c r="O3041" s="79"/>
      <c r="P3041" s="79"/>
      <c r="Q3041" s="79"/>
      <c r="R3041" s="79"/>
      <c r="S3041" s="79"/>
      <c r="T3041" s="79"/>
      <c r="U3041" s="79"/>
      <c r="V3041" s="79"/>
      <c r="W3041" s="79"/>
      <c r="X3041" s="79"/>
      <c r="Y3041" s="79"/>
      <c r="Z3041" s="79"/>
      <c r="AA3041" s="79"/>
      <c r="AB3041" s="79"/>
      <c r="AC3041" s="79"/>
      <c r="AD3041" s="79"/>
      <c r="AE3041" s="79"/>
      <c r="AF3041" s="79"/>
      <c r="AG3041" s="79"/>
      <c r="AH3041" s="79"/>
      <c r="AI3041" s="79"/>
      <c r="AJ3041" s="79"/>
      <c r="AK3041" s="79"/>
      <c r="AL3041" s="79"/>
      <c r="AM3041" s="79"/>
      <c r="AN3041" s="79"/>
      <c r="AO3041" s="79"/>
      <c r="AP3041" s="79"/>
      <c r="AQ3041" s="79"/>
    </row>
    <row r="3042" spans="13:43" x14ac:dyDescent="0.25">
      <c r="M3042" s="79"/>
      <c r="N3042" s="79"/>
      <c r="O3042" s="79"/>
      <c r="P3042" s="79"/>
      <c r="Q3042" s="79"/>
      <c r="R3042" s="79"/>
      <c r="S3042" s="79"/>
      <c r="T3042" s="79"/>
      <c r="U3042" s="79"/>
      <c r="V3042" s="79"/>
      <c r="W3042" s="79"/>
      <c r="X3042" s="79"/>
      <c r="Y3042" s="79"/>
      <c r="Z3042" s="79"/>
      <c r="AA3042" s="79"/>
      <c r="AB3042" s="79"/>
      <c r="AC3042" s="79"/>
      <c r="AD3042" s="79"/>
      <c r="AE3042" s="79"/>
      <c r="AF3042" s="79"/>
      <c r="AG3042" s="79"/>
      <c r="AH3042" s="79"/>
      <c r="AI3042" s="79"/>
      <c r="AJ3042" s="79"/>
      <c r="AK3042" s="79"/>
      <c r="AL3042" s="79"/>
      <c r="AM3042" s="79"/>
      <c r="AN3042" s="79"/>
      <c r="AO3042" s="79"/>
      <c r="AP3042" s="79"/>
      <c r="AQ3042" s="79"/>
    </row>
    <row r="3043" spans="13:43" x14ac:dyDescent="0.25">
      <c r="M3043" s="79"/>
      <c r="N3043" s="79"/>
      <c r="O3043" s="79"/>
      <c r="P3043" s="79"/>
      <c r="Q3043" s="79"/>
      <c r="R3043" s="79"/>
      <c r="S3043" s="79"/>
      <c r="T3043" s="79"/>
      <c r="U3043" s="79"/>
      <c r="V3043" s="79"/>
      <c r="W3043" s="79"/>
      <c r="X3043" s="79"/>
      <c r="Y3043" s="79"/>
      <c r="Z3043" s="79"/>
      <c r="AA3043" s="79"/>
      <c r="AB3043" s="79"/>
      <c r="AC3043" s="79"/>
      <c r="AD3043" s="79"/>
      <c r="AE3043" s="79"/>
      <c r="AF3043" s="79"/>
      <c r="AG3043" s="79"/>
      <c r="AH3043" s="79"/>
      <c r="AI3043" s="79"/>
      <c r="AJ3043" s="79"/>
      <c r="AK3043" s="79"/>
      <c r="AL3043" s="79"/>
      <c r="AM3043" s="79"/>
      <c r="AN3043" s="79"/>
      <c r="AO3043" s="79"/>
      <c r="AP3043" s="79"/>
      <c r="AQ3043" s="79"/>
    </row>
    <row r="3044" spans="13:43" x14ac:dyDescent="0.25">
      <c r="M3044" s="79"/>
      <c r="N3044" s="79"/>
      <c r="O3044" s="79"/>
      <c r="P3044" s="79"/>
      <c r="Q3044" s="79"/>
      <c r="R3044" s="79"/>
      <c r="S3044" s="79"/>
      <c r="T3044" s="79"/>
      <c r="U3044" s="79"/>
      <c r="V3044" s="79"/>
      <c r="W3044" s="79"/>
      <c r="X3044" s="79"/>
      <c r="Y3044" s="79"/>
      <c r="Z3044" s="79"/>
      <c r="AA3044" s="79"/>
      <c r="AB3044" s="79"/>
      <c r="AC3044" s="79"/>
      <c r="AD3044" s="79"/>
      <c r="AE3044" s="79"/>
      <c r="AF3044" s="79"/>
      <c r="AG3044" s="79"/>
      <c r="AH3044" s="79"/>
      <c r="AI3044" s="79"/>
      <c r="AJ3044" s="79"/>
      <c r="AK3044" s="79"/>
      <c r="AL3044" s="79"/>
      <c r="AM3044" s="79"/>
      <c r="AN3044" s="79"/>
      <c r="AO3044" s="79"/>
      <c r="AP3044" s="79"/>
      <c r="AQ3044" s="79"/>
    </row>
    <row r="3045" spans="13:43" x14ac:dyDescent="0.25">
      <c r="M3045" s="79"/>
      <c r="N3045" s="79"/>
      <c r="O3045" s="79"/>
      <c r="P3045" s="79"/>
      <c r="Q3045" s="79"/>
      <c r="R3045" s="79"/>
      <c r="S3045" s="79"/>
      <c r="T3045" s="79"/>
      <c r="U3045" s="79"/>
      <c r="V3045" s="79"/>
      <c r="W3045" s="79"/>
      <c r="X3045" s="79"/>
      <c r="Y3045" s="79"/>
      <c r="Z3045" s="79"/>
      <c r="AA3045" s="79"/>
      <c r="AB3045" s="79"/>
      <c r="AC3045" s="79"/>
      <c r="AD3045" s="79"/>
      <c r="AE3045" s="79"/>
      <c r="AF3045" s="79"/>
      <c r="AG3045" s="79"/>
      <c r="AH3045" s="79"/>
      <c r="AI3045" s="79"/>
      <c r="AJ3045" s="79"/>
      <c r="AK3045" s="79"/>
      <c r="AL3045" s="79"/>
      <c r="AM3045" s="79"/>
      <c r="AN3045" s="79"/>
      <c r="AO3045" s="79"/>
      <c r="AP3045" s="79"/>
      <c r="AQ3045" s="79"/>
    </row>
    <row r="3046" spans="13:43" x14ac:dyDescent="0.25">
      <c r="M3046" s="79"/>
      <c r="N3046" s="79"/>
      <c r="O3046" s="79"/>
      <c r="P3046" s="79"/>
      <c r="Q3046" s="79"/>
      <c r="R3046" s="79"/>
      <c r="S3046" s="79"/>
      <c r="T3046" s="79"/>
      <c r="U3046" s="79"/>
      <c r="V3046" s="79"/>
      <c r="W3046" s="79"/>
      <c r="X3046" s="79"/>
      <c r="Y3046" s="79"/>
      <c r="Z3046" s="79"/>
      <c r="AA3046" s="79"/>
      <c r="AB3046" s="79"/>
      <c r="AC3046" s="79"/>
      <c r="AD3046" s="79"/>
      <c r="AE3046" s="79"/>
      <c r="AF3046" s="79"/>
      <c r="AG3046" s="79"/>
      <c r="AH3046" s="79"/>
      <c r="AI3046" s="79"/>
      <c r="AJ3046" s="79"/>
      <c r="AK3046" s="79"/>
      <c r="AL3046" s="79"/>
      <c r="AM3046" s="79"/>
      <c r="AN3046" s="79"/>
      <c r="AO3046" s="79"/>
      <c r="AP3046" s="79"/>
      <c r="AQ3046" s="79"/>
    </row>
    <row r="3047" spans="13:43" x14ac:dyDescent="0.25">
      <c r="M3047" s="79"/>
      <c r="N3047" s="79"/>
      <c r="O3047" s="79"/>
      <c r="P3047" s="79"/>
      <c r="Q3047" s="79"/>
      <c r="R3047" s="79"/>
      <c r="S3047" s="79"/>
      <c r="T3047" s="79"/>
      <c r="U3047" s="79"/>
      <c r="V3047" s="79"/>
      <c r="W3047" s="79"/>
      <c r="X3047" s="79"/>
      <c r="Y3047" s="79"/>
      <c r="Z3047" s="79"/>
      <c r="AA3047" s="79"/>
      <c r="AB3047" s="79"/>
      <c r="AC3047" s="79"/>
      <c r="AD3047" s="79"/>
      <c r="AE3047" s="79"/>
      <c r="AF3047" s="79"/>
      <c r="AG3047" s="79"/>
      <c r="AH3047" s="79"/>
      <c r="AI3047" s="79"/>
      <c r="AJ3047" s="79"/>
      <c r="AK3047" s="79"/>
      <c r="AL3047" s="79"/>
      <c r="AM3047" s="79"/>
      <c r="AN3047" s="79"/>
      <c r="AO3047" s="79"/>
      <c r="AP3047" s="79"/>
      <c r="AQ3047" s="79"/>
    </row>
    <row r="3048" spans="13:43" x14ac:dyDescent="0.25">
      <c r="M3048" s="79"/>
      <c r="N3048" s="79"/>
      <c r="O3048" s="79"/>
      <c r="P3048" s="79"/>
      <c r="Q3048" s="79"/>
      <c r="R3048" s="79"/>
      <c r="S3048" s="79"/>
      <c r="T3048" s="79"/>
      <c r="U3048" s="79"/>
      <c r="V3048" s="79"/>
      <c r="W3048" s="79"/>
      <c r="X3048" s="79"/>
      <c r="Y3048" s="79"/>
      <c r="Z3048" s="79"/>
      <c r="AA3048" s="79"/>
      <c r="AB3048" s="79"/>
      <c r="AC3048" s="79"/>
      <c r="AD3048" s="79"/>
      <c r="AE3048" s="79"/>
      <c r="AF3048" s="79"/>
      <c r="AG3048" s="79"/>
      <c r="AH3048" s="79"/>
      <c r="AI3048" s="79"/>
      <c r="AJ3048" s="79"/>
      <c r="AK3048" s="79"/>
      <c r="AL3048" s="79"/>
      <c r="AM3048" s="79"/>
      <c r="AN3048" s="79"/>
      <c r="AO3048" s="79"/>
      <c r="AP3048" s="79"/>
      <c r="AQ3048" s="79"/>
    </row>
    <row r="3049" spans="13:43" x14ac:dyDescent="0.25">
      <c r="M3049" s="79"/>
      <c r="N3049" s="79"/>
      <c r="O3049" s="79"/>
      <c r="P3049" s="79"/>
      <c r="Q3049" s="79"/>
      <c r="R3049" s="79"/>
      <c r="S3049" s="79"/>
      <c r="T3049" s="79"/>
      <c r="U3049" s="79"/>
      <c r="V3049" s="79"/>
      <c r="W3049" s="79"/>
      <c r="X3049" s="79"/>
      <c r="Y3049" s="79"/>
      <c r="Z3049" s="79"/>
      <c r="AA3049" s="79"/>
      <c r="AB3049" s="79"/>
      <c r="AC3049" s="79"/>
      <c r="AD3049" s="79"/>
      <c r="AE3049" s="79"/>
      <c r="AF3049" s="79"/>
      <c r="AG3049" s="79"/>
      <c r="AH3049" s="79"/>
      <c r="AI3049" s="79"/>
      <c r="AJ3049" s="79"/>
      <c r="AK3049" s="79"/>
      <c r="AL3049" s="79"/>
      <c r="AM3049" s="79"/>
      <c r="AN3049" s="79"/>
      <c r="AO3049" s="79"/>
      <c r="AP3049" s="79"/>
      <c r="AQ3049" s="79"/>
    </row>
    <row r="3050" spans="13:43" x14ac:dyDescent="0.25">
      <c r="M3050" s="79"/>
      <c r="N3050" s="79"/>
      <c r="O3050" s="79"/>
      <c r="P3050" s="79"/>
      <c r="Q3050" s="79"/>
      <c r="R3050" s="79"/>
      <c r="S3050" s="79"/>
      <c r="T3050" s="79"/>
      <c r="U3050" s="79"/>
      <c r="V3050" s="79"/>
      <c r="W3050" s="79"/>
      <c r="X3050" s="79"/>
      <c r="Y3050" s="79"/>
      <c r="Z3050" s="79"/>
      <c r="AA3050" s="79"/>
      <c r="AB3050" s="79"/>
      <c r="AC3050" s="79"/>
      <c r="AD3050" s="79"/>
      <c r="AE3050" s="79"/>
      <c r="AF3050" s="79"/>
      <c r="AG3050" s="79"/>
      <c r="AH3050" s="79"/>
      <c r="AI3050" s="79"/>
      <c r="AJ3050" s="79"/>
      <c r="AK3050" s="79"/>
      <c r="AL3050" s="79"/>
      <c r="AM3050" s="79"/>
      <c r="AN3050" s="79"/>
      <c r="AO3050" s="79"/>
      <c r="AP3050" s="79"/>
      <c r="AQ3050" s="79"/>
    </row>
    <row r="3051" spans="13:43" x14ac:dyDescent="0.25">
      <c r="M3051" s="79"/>
      <c r="N3051" s="79"/>
      <c r="O3051" s="79"/>
      <c r="P3051" s="79"/>
      <c r="Q3051" s="79"/>
      <c r="R3051" s="79"/>
      <c r="S3051" s="79"/>
      <c r="T3051" s="79"/>
      <c r="U3051" s="79"/>
      <c r="V3051" s="79"/>
      <c r="W3051" s="79"/>
      <c r="X3051" s="79"/>
      <c r="Y3051" s="79"/>
      <c r="Z3051" s="79"/>
      <c r="AA3051" s="79"/>
      <c r="AB3051" s="79"/>
      <c r="AC3051" s="79"/>
      <c r="AD3051" s="79"/>
      <c r="AE3051" s="79"/>
      <c r="AF3051" s="79"/>
      <c r="AG3051" s="79"/>
      <c r="AH3051" s="79"/>
      <c r="AI3051" s="79"/>
      <c r="AJ3051" s="79"/>
      <c r="AK3051" s="79"/>
      <c r="AL3051" s="79"/>
      <c r="AM3051" s="79"/>
      <c r="AN3051" s="79"/>
      <c r="AO3051" s="79"/>
      <c r="AP3051" s="79"/>
      <c r="AQ3051" s="79"/>
    </row>
    <row r="3052" spans="13:43" x14ac:dyDescent="0.25">
      <c r="M3052" s="79"/>
      <c r="N3052" s="79"/>
      <c r="O3052" s="79"/>
      <c r="P3052" s="79"/>
      <c r="Q3052" s="79"/>
      <c r="R3052" s="79"/>
      <c r="S3052" s="79"/>
      <c r="T3052" s="79"/>
      <c r="U3052" s="79"/>
      <c r="V3052" s="79"/>
      <c r="W3052" s="79"/>
      <c r="X3052" s="79"/>
      <c r="Y3052" s="79"/>
      <c r="Z3052" s="79"/>
      <c r="AA3052" s="79"/>
      <c r="AB3052" s="79"/>
      <c r="AC3052" s="79"/>
      <c r="AD3052" s="79"/>
      <c r="AE3052" s="79"/>
      <c r="AF3052" s="79"/>
      <c r="AG3052" s="79"/>
      <c r="AH3052" s="79"/>
      <c r="AI3052" s="79"/>
      <c r="AJ3052" s="79"/>
      <c r="AK3052" s="79"/>
      <c r="AL3052" s="79"/>
      <c r="AM3052" s="79"/>
      <c r="AN3052" s="79"/>
      <c r="AO3052" s="79"/>
      <c r="AP3052" s="79"/>
      <c r="AQ3052" s="79"/>
    </row>
    <row r="3053" spans="13:43" x14ac:dyDescent="0.25">
      <c r="M3053" s="79"/>
      <c r="N3053" s="79"/>
      <c r="O3053" s="79"/>
      <c r="P3053" s="79"/>
      <c r="Q3053" s="79"/>
      <c r="R3053" s="79"/>
      <c r="S3053" s="79"/>
      <c r="T3053" s="79"/>
      <c r="U3053" s="79"/>
      <c r="V3053" s="79"/>
      <c r="W3053" s="79"/>
      <c r="X3053" s="79"/>
      <c r="Y3053" s="79"/>
      <c r="Z3053" s="79"/>
      <c r="AA3053" s="79"/>
      <c r="AB3053" s="79"/>
      <c r="AC3053" s="79"/>
      <c r="AD3053" s="79"/>
      <c r="AE3053" s="79"/>
      <c r="AF3053" s="79"/>
      <c r="AG3053" s="79"/>
      <c r="AH3053" s="79"/>
      <c r="AI3053" s="79"/>
      <c r="AJ3053" s="79"/>
      <c r="AK3053" s="79"/>
      <c r="AL3053" s="79"/>
      <c r="AM3053" s="79"/>
      <c r="AN3053" s="79"/>
      <c r="AO3053" s="79"/>
      <c r="AP3053" s="79"/>
      <c r="AQ3053" s="79"/>
    </row>
    <row r="3054" spans="13:43" x14ac:dyDescent="0.25">
      <c r="M3054" s="79"/>
      <c r="N3054" s="79"/>
      <c r="O3054" s="79"/>
      <c r="P3054" s="79"/>
      <c r="Q3054" s="79"/>
      <c r="R3054" s="79"/>
      <c r="S3054" s="79"/>
      <c r="T3054" s="79"/>
      <c r="U3054" s="79"/>
      <c r="V3054" s="79"/>
      <c r="W3054" s="79"/>
      <c r="X3054" s="79"/>
      <c r="Y3054" s="79"/>
      <c r="Z3054" s="79"/>
      <c r="AA3054" s="79"/>
      <c r="AB3054" s="79"/>
      <c r="AC3054" s="79"/>
      <c r="AD3054" s="79"/>
      <c r="AE3054" s="79"/>
      <c r="AF3054" s="79"/>
      <c r="AG3054" s="79"/>
      <c r="AH3054" s="79"/>
      <c r="AI3054" s="79"/>
      <c r="AJ3054" s="79"/>
      <c r="AK3054" s="79"/>
      <c r="AL3054" s="79"/>
      <c r="AM3054" s="79"/>
      <c r="AN3054" s="79"/>
      <c r="AO3054" s="79"/>
      <c r="AP3054" s="79"/>
      <c r="AQ3054" s="79"/>
    </row>
    <row r="3055" spans="13:43" x14ac:dyDescent="0.25">
      <c r="M3055" s="79"/>
      <c r="N3055" s="79"/>
      <c r="O3055" s="79"/>
      <c r="P3055" s="79"/>
      <c r="Q3055" s="79"/>
      <c r="R3055" s="79"/>
      <c r="S3055" s="79"/>
      <c r="T3055" s="79"/>
      <c r="U3055" s="79"/>
      <c r="V3055" s="79"/>
      <c r="W3055" s="79"/>
      <c r="X3055" s="79"/>
      <c r="Y3055" s="79"/>
      <c r="Z3055" s="79"/>
      <c r="AA3055" s="79"/>
      <c r="AB3055" s="79"/>
      <c r="AC3055" s="79"/>
      <c r="AD3055" s="79"/>
      <c r="AE3055" s="79"/>
      <c r="AF3055" s="79"/>
      <c r="AG3055" s="79"/>
      <c r="AH3055" s="79"/>
      <c r="AI3055" s="79"/>
      <c r="AJ3055" s="79"/>
      <c r="AK3055" s="79"/>
      <c r="AL3055" s="79"/>
      <c r="AM3055" s="79"/>
      <c r="AN3055" s="79"/>
      <c r="AO3055" s="79"/>
      <c r="AP3055" s="79"/>
      <c r="AQ3055" s="79"/>
    </row>
    <row r="3056" spans="13:43" x14ac:dyDescent="0.25">
      <c r="M3056" s="79"/>
      <c r="N3056" s="79"/>
      <c r="O3056" s="79"/>
      <c r="P3056" s="79"/>
      <c r="Q3056" s="79"/>
      <c r="R3056" s="79"/>
      <c r="S3056" s="79"/>
      <c r="T3056" s="79"/>
      <c r="U3056" s="79"/>
      <c r="V3056" s="79"/>
      <c r="W3056" s="79"/>
      <c r="X3056" s="79"/>
      <c r="Y3056" s="79"/>
      <c r="Z3056" s="79"/>
      <c r="AA3056" s="79"/>
      <c r="AB3056" s="79"/>
      <c r="AC3056" s="79"/>
      <c r="AD3056" s="79"/>
      <c r="AE3056" s="79"/>
      <c r="AF3056" s="79"/>
      <c r="AG3056" s="79"/>
      <c r="AH3056" s="79"/>
      <c r="AI3056" s="79"/>
      <c r="AJ3056" s="79"/>
      <c r="AK3056" s="79"/>
      <c r="AL3056" s="79"/>
      <c r="AM3056" s="79"/>
      <c r="AN3056" s="79"/>
      <c r="AO3056" s="79"/>
      <c r="AP3056" s="79"/>
      <c r="AQ3056" s="79"/>
    </row>
    <row r="3057" spans="13:43" x14ac:dyDescent="0.25">
      <c r="M3057" s="79"/>
      <c r="N3057" s="79"/>
      <c r="O3057" s="79"/>
      <c r="P3057" s="79"/>
      <c r="Q3057" s="79"/>
      <c r="R3057" s="79"/>
      <c r="S3057" s="79"/>
      <c r="T3057" s="79"/>
      <c r="U3057" s="79"/>
      <c r="V3057" s="79"/>
      <c r="W3057" s="79"/>
      <c r="X3057" s="79"/>
      <c r="Y3057" s="79"/>
      <c r="Z3057" s="79"/>
      <c r="AA3057" s="79"/>
      <c r="AB3057" s="79"/>
      <c r="AC3057" s="79"/>
      <c r="AD3057" s="79"/>
      <c r="AE3057" s="79"/>
      <c r="AF3057" s="79"/>
      <c r="AG3057" s="79"/>
      <c r="AH3057" s="79"/>
      <c r="AI3057" s="79"/>
      <c r="AJ3057" s="79"/>
      <c r="AK3057" s="79"/>
      <c r="AL3057" s="79"/>
      <c r="AM3057" s="79"/>
      <c r="AN3057" s="79"/>
      <c r="AO3057" s="79"/>
      <c r="AP3057" s="79"/>
      <c r="AQ3057" s="79"/>
    </row>
    <row r="3058" spans="13:43" x14ac:dyDescent="0.25">
      <c r="M3058" s="79"/>
      <c r="N3058" s="79"/>
      <c r="O3058" s="79"/>
      <c r="P3058" s="79"/>
      <c r="Q3058" s="79"/>
      <c r="R3058" s="79"/>
      <c r="S3058" s="79"/>
      <c r="T3058" s="79"/>
      <c r="U3058" s="79"/>
      <c r="V3058" s="79"/>
      <c r="W3058" s="79"/>
      <c r="X3058" s="79"/>
      <c r="Y3058" s="79"/>
      <c r="Z3058" s="79"/>
      <c r="AA3058" s="79"/>
      <c r="AB3058" s="79"/>
      <c r="AC3058" s="79"/>
      <c r="AD3058" s="79"/>
      <c r="AE3058" s="79"/>
      <c r="AF3058" s="79"/>
      <c r="AG3058" s="79"/>
      <c r="AH3058" s="79"/>
      <c r="AI3058" s="79"/>
      <c r="AJ3058" s="79"/>
      <c r="AK3058" s="79"/>
      <c r="AL3058" s="79"/>
      <c r="AM3058" s="79"/>
      <c r="AN3058" s="79"/>
      <c r="AO3058" s="79"/>
      <c r="AP3058" s="79"/>
      <c r="AQ3058" s="79"/>
    </row>
    <row r="3059" spans="13:43" x14ac:dyDescent="0.25">
      <c r="M3059" s="79"/>
      <c r="N3059" s="79"/>
      <c r="O3059" s="79"/>
      <c r="P3059" s="79"/>
      <c r="Q3059" s="79"/>
      <c r="R3059" s="79"/>
      <c r="S3059" s="79"/>
      <c r="T3059" s="79"/>
      <c r="U3059" s="79"/>
      <c r="V3059" s="79"/>
      <c r="W3059" s="79"/>
      <c r="X3059" s="79"/>
      <c r="Y3059" s="79"/>
      <c r="Z3059" s="79"/>
      <c r="AA3059" s="79"/>
      <c r="AB3059" s="79"/>
      <c r="AC3059" s="79"/>
      <c r="AD3059" s="79"/>
      <c r="AE3059" s="79"/>
      <c r="AF3059" s="79"/>
      <c r="AG3059" s="79"/>
      <c r="AH3059" s="79"/>
      <c r="AI3059" s="79"/>
      <c r="AJ3059" s="79"/>
      <c r="AK3059" s="79"/>
      <c r="AL3059" s="79"/>
      <c r="AM3059" s="79"/>
      <c r="AN3059" s="79"/>
      <c r="AO3059" s="79"/>
      <c r="AP3059" s="79"/>
      <c r="AQ3059" s="79"/>
    </row>
    <row r="3060" spans="13:43" x14ac:dyDescent="0.25">
      <c r="M3060" s="79"/>
      <c r="N3060" s="79"/>
      <c r="O3060" s="79"/>
      <c r="P3060" s="79"/>
      <c r="Q3060" s="79"/>
      <c r="R3060" s="79"/>
      <c r="S3060" s="79"/>
      <c r="T3060" s="79"/>
      <c r="U3060" s="79"/>
      <c r="V3060" s="79"/>
      <c r="W3060" s="79"/>
      <c r="X3060" s="79"/>
      <c r="Y3060" s="79"/>
      <c r="Z3060" s="79"/>
      <c r="AA3060" s="79"/>
      <c r="AB3060" s="79"/>
      <c r="AC3060" s="79"/>
      <c r="AD3060" s="79"/>
      <c r="AE3060" s="79"/>
      <c r="AF3060" s="79"/>
      <c r="AG3060" s="79"/>
      <c r="AH3060" s="79"/>
      <c r="AI3060" s="79"/>
      <c r="AJ3060" s="79"/>
      <c r="AK3060" s="79"/>
      <c r="AL3060" s="79"/>
      <c r="AM3060" s="79"/>
      <c r="AN3060" s="79"/>
      <c r="AO3060" s="79"/>
      <c r="AP3060" s="79"/>
      <c r="AQ3060" s="79"/>
    </row>
    <row r="3061" spans="13:43" x14ac:dyDescent="0.25">
      <c r="M3061" s="79"/>
      <c r="N3061" s="79"/>
      <c r="O3061" s="79"/>
      <c r="P3061" s="79"/>
      <c r="Q3061" s="79"/>
      <c r="R3061" s="79"/>
      <c r="S3061" s="79"/>
      <c r="T3061" s="79"/>
      <c r="U3061" s="79"/>
      <c r="V3061" s="79"/>
      <c r="W3061" s="79"/>
      <c r="X3061" s="79"/>
      <c r="Y3061" s="79"/>
      <c r="Z3061" s="79"/>
      <c r="AA3061" s="79"/>
      <c r="AB3061" s="79"/>
      <c r="AC3061" s="79"/>
      <c r="AD3061" s="79"/>
      <c r="AE3061" s="79"/>
      <c r="AF3061" s="79"/>
      <c r="AG3061" s="79"/>
      <c r="AH3061" s="79"/>
      <c r="AI3061" s="79"/>
      <c r="AJ3061" s="79"/>
      <c r="AK3061" s="79"/>
      <c r="AL3061" s="79"/>
      <c r="AM3061" s="79"/>
      <c r="AN3061" s="79"/>
      <c r="AO3061" s="79"/>
      <c r="AP3061" s="79"/>
      <c r="AQ3061" s="79"/>
    </row>
    <row r="3062" spans="13:43" x14ac:dyDescent="0.25">
      <c r="M3062" s="79"/>
      <c r="N3062" s="79"/>
      <c r="O3062" s="79"/>
      <c r="P3062" s="79"/>
      <c r="Q3062" s="79"/>
      <c r="R3062" s="79"/>
      <c r="S3062" s="79"/>
      <c r="T3062" s="79"/>
      <c r="U3062" s="79"/>
      <c r="V3062" s="79"/>
      <c r="W3062" s="79"/>
      <c r="X3062" s="79"/>
      <c r="Y3062" s="79"/>
      <c r="Z3062" s="79"/>
      <c r="AA3062" s="79"/>
      <c r="AB3062" s="79"/>
      <c r="AC3062" s="79"/>
      <c r="AD3062" s="79"/>
      <c r="AE3062" s="79"/>
      <c r="AF3062" s="79"/>
      <c r="AG3062" s="79"/>
      <c r="AH3062" s="79"/>
      <c r="AI3062" s="79"/>
      <c r="AJ3062" s="79"/>
      <c r="AK3062" s="79"/>
      <c r="AL3062" s="79"/>
      <c r="AM3062" s="79"/>
      <c r="AN3062" s="79"/>
      <c r="AO3062" s="79"/>
      <c r="AP3062" s="79"/>
      <c r="AQ3062" s="79"/>
    </row>
    <row r="3063" spans="13:43" x14ac:dyDescent="0.25">
      <c r="M3063" s="79"/>
      <c r="N3063" s="79"/>
      <c r="O3063" s="79"/>
      <c r="P3063" s="79"/>
      <c r="Q3063" s="79"/>
      <c r="R3063" s="79"/>
      <c r="S3063" s="79"/>
      <c r="T3063" s="79"/>
      <c r="U3063" s="79"/>
      <c r="V3063" s="79"/>
      <c r="W3063" s="79"/>
      <c r="X3063" s="79"/>
      <c r="Y3063" s="79"/>
      <c r="Z3063" s="79"/>
      <c r="AA3063" s="79"/>
      <c r="AB3063" s="79"/>
      <c r="AC3063" s="79"/>
      <c r="AD3063" s="79"/>
      <c r="AE3063" s="79"/>
      <c r="AF3063" s="79"/>
      <c r="AG3063" s="79"/>
      <c r="AH3063" s="79"/>
      <c r="AI3063" s="79"/>
      <c r="AJ3063" s="79"/>
      <c r="AK3063" s="79"/>
      <c r="AL3063" s="79"/>
      <c r="AM3063" s="79"/>
      <c r="AN3063" s="79"/>
      <c r="AO3063" s="79"/>
      <c r="AP3063" s="79"/>
      <c r="AQ3063" s="79"/>
    </row>
    <row r="3064" spans="13:43" x14ac:dyDescent="0.25">
      <c r="M3064" s="79"/>
      <c r="N3064" s="79"/>
      <c r="O3064" s="79"/>
      <c r="P3064" s="79"/>
      <c r="Q3064" s="79"/>
      <c r="R3064" s="79"/>
      <c r="S3064" s="79"/>
      <c r="T3064" s="79"/>
      <c r="U3064" s="79"/>
      <c r="V3064" s="79"/>
      <c r="W3064" s="79"/>
      <c r="X3064" s="79"/>
      <c r="Y3064" s="79"/>
      <c r="Z3064" s="79"/>
      <c r="AA3064" s="79"/>
      <c r="AB3064" s="79"/>
      <c r="AC3064" s="79"/>
      <c r="AD3064" s="79"/>
      <c r="AE3064" s="79"/>
      <c r="AF3064" s="79"/>
      <c r="AG3064" s="79"/>
      <c r="AH3064" s="79"/>
      <c r="AI3064" s="79"/>
      <c r="AJ3064" s="79"/>
      <c r="AK3064" s="79"/>
      <c r="AL3064" s="79"/>
      <c r="AM3064" s="79"/>
      <c r="AN3064" s="79"/>
      <c r="AO3064" s="79"/>
      <c r="AP3064" s="79"/>
      <c r="AQ3064" s="79"/>
    </row>
    <row r="3065" spans="13:43" x14ac:dyDescent="0.25">
      <c r="M3065" s="79"/>
      <c r="N3065" s="79"/>
      <c r="O3065" s="79"/>
      <c r="P3065" s="79"/>
      <c r="Q3065" s="79"/>
      <c r="R3065" s="79"/>
      <c r="S3065" s="79"/>
      <c r="T3065" s="79"/>
      <c r="U3065" s="79"/>
      <c r="V3065" s="79"/>
      <c r="W3065" s="79"/>
      <c r="X3065" s="79"/>
      <c r="Y3065" s="79"/>
      <c r="Z3065" s="79"/>
      <c r="AA3065" s="79"/>
      <c r="AB3065" s="79"/>
      <c r="AC3065" s="79"/>
      <c r="AD3065" s="79"/>
      <c r="AE3065" s="79"/>
      <c r="AF3065" s="79"/>
      <c r="AG3065" s="79"/>
      <c r="AH3065" s="79"/>
      <c r="AI3065" s="79"/>
      <c r="AJ3065" s="79"/>
      <c r="AK3065" s="79"/>
      <c r="AL3065" s="79"/>
      <c r="AM3065" s="79"/>
      <c r="AN3065" s="79"/>
      <c r="AO3065" s="79"/>
      <c r="AP3065" s="79"/>
      <c r="AQ3065" s="79"/>
    </row>
    <row r="3066" spans="13:43" x14ac:dyDescent="0.25">
      <c r="M3066" s="79"/>
      <c r="N3066" s="79"/>
      <c r="O3066" s="79"/>
      <c r="P3066" s="79"/>
      <c r="Q3066" s="79"/>
      <c r="R3066" s="79"/>
      <c r="S3066" s="79"/>
      <c r="T3066" s="79"/>
      <c r="U3066" s="79"/>
      <c r="V3066" s="79"/>
      <c r="W3066" s="79"/>
      <c r="X3066" s="79"/>
      <c r="Y3066" s="79"/>
      <c r="Z3066" s="79"/>
      <c r="AA3066" s="79"/>
      <c r="AB3066" s="79"/>
      <c r="AC3066" s="79"/>
      <c r="AD3066" s="79"/>
      <c r="AE3066" s="79"/>
      <c r="AF3066" s="79"/>
      <c r="AG3066" s="79"/>
      <c r="AH3066" s="79"/>
      <c r="AI3066" s="79"/>
      <c r="AJ3066" s="79"/>
      <c r="AK3066" s="79"/>
      <c r="AL3066" s="79"/>
      <c r="AM3066" s="79"/>
      <c r="AN3066" s="79"/>
      <c r="AO3066" s="79"/>
      <c r="AP3066" s="79"/>
      <c r="AQ3066" s="79"/>
    </row>
    <row r="3067" spans="13:43" x14ac:dyDescent="0.25">
      <c r="M3067" s="79"/>
      <c r="N3067" s="79"/>
      <c r="O3067" s="79"/>
      <c r="P3067" s="79"/>
      <c r="Q3067" s="79"/>
      <c r="R3067" s="79"/>
      <c r="S3067" s="79"/>
      <c r="T3067" s="79"/>
      <c r="U3067" s="79"/>
      <c r="V3067" s="79"/>
      <c r="W3067" s="79"/>
      <c r="X3067" s="79"/>
      <c r="Y3067" s="79"/>
      <c r="Z3067" s="79"/>
      <c r="AA3067" s="79"/>
      <c r="AB3067" s="79"/>
      <c r="AC3067" s="79"/>
      <c r="AD3067" s="79"/>
      <c r="AE3067" s="79"/>
      <c r="AF3067" s="79"/>
      <c r="AG3067" s="79"/>
      <c r="AH3067" s="79"/>
      <c r="AI3067" s="79"/>
      <c r="AJ3067" s="79"/>
      <c r="AK3067" s="79"/>
      <c r="AL3067" s="79"/>
      <c r="AM3067" s="79"/>
      <c r="AN3067" s="79"/>
      <c r="AO3067" s="79"/>
      <c r="AP3067" s="79"/>
      <c r="AQ3067" s="79"/>
    </row>
    <row r="3068" spans="13:43" x14ac:dyDescent="0.25">
      <c r="M3068" s="79"/>
      <c r="N3068" s="79"/>
      <c r="O3068" s="79"/>
      <c r="P3068" s="79"/>
      <c r="Q3068" s="79"/>
      <c r="R3068" s="79"/>
      <c r="S3068" s="79"/>
      <c r="T3068" s="79"/>
      <c r="U3068" s="79"/>
      <c r="V3068" s="79"/>
      <c r="W3068" s="79"/>
      <c r="X3068" s="79"/>
      <c r="Y3068" s="79"/>
      <c r="Z3068" s="79"/>
      <c r="AA3068" s="79"/>
      <c r="AB3068" s="79"/>
      <c r="AC3068" s="79"/>
      <c r="AD3068" s="79"/>
      <c r="AE3068" s="79"/>
      <c r="AF3068" s="79"/>
      <c r="AG3068" s="79"/>
      <c r="AH3068" s="79"/>
      <c r="AI3068" s="79"/>
      <c r="AJ3068" s="79"/>
      <c r="AK3068" s="79"/>
      <c r="AL3068" s="79"/>
      <c r="AM3068" s="79"/>
      <c r="AN3068" s="79"/>
      <c r="AO3068" s="79"/>
      <c r="AP3068" s="79"/>
      <c r="AQ3068" s="79"/>
    </row>
    <row r="3069" spans="13:43" x14ac:dyDescent="0.25">
      <c r="M3069" s="79"/>
      <c r="N3069" s="79"/>
      <c r="O3069" s="79"/>
      <c r="P3069" s="79"/>
      <c r="Q3069" s="79"/>
      <c r="R3069" s="79"/>
      <c r="S3069" s="79"/>
      <c r="T3069" s="79"/>
      <c r="U3069" s="79"/>
      <c r="V3069" s="79"/>
      <c r="W3069" s="79"/>
      <c r="X3069" s="79"/>
      <c r="Y3069" s="79"/>
      <c r="Z3069" s="79"/>
      <c r="AA3069" s="79"/>
      <c r="AB3069" s="79"/>
      <c r="AC3069" s="79"/>
      <c r="AD3069" s="79"/>
      <c r="AE3069" s="79"/>
      <c r="AF3069" s="79"/>
      <c r="AG3069" s="79"/>
      <c r="AH3069" s="79"/>
      <c r="AI3069" s="79"/>
      <c r="AJ3069" s="79"/>
      <c r="AK3069" s="79"/>
      <c r="AL3069" s="79"/>
      <c r="AM3069" s="79"/>
      <c r="AN3069" s="79"/>
      <c r="AO3069" s="79"/>
      <c r="AP3069" s="79"/>
      <c r="AQ3069" s="79"/>
    </row>
    <row r="3070" spans="13:43" x14ac:dyDescent="0.25">
      <c r="M3070" s="79"/>
      <c r="N3070" s="79"/>
      <c r="O3070" s="79"/>
      <c r="P3070" s="79"/>
      <c r="Q3070" s="79"/>
      <c r="R3070" s="79"/>
      <c r="S3070" s="79"/>
      <c r="T3070" s="79"/>
      <c r="U3070" s="79"/>
      <c r="V3070" s="79"/>
      <c r="W3070" s="79"/>
      <c r="X3070" s="79"/>
      <c r="Y3070" s="79"/>
      <c r="Z3070" s="79"/>
      <c r="AA3070" s="79"/>
      <c r="AB3070" s="79"/>
      <c r="AC3070" s="79"/>
      <c r="AD3070" s="79"/>
      <c r="AE3070" s="79"/>
      <c r="AF3070" s="79"/>
      <c r="AG3070" s="79"/>
      <c r="AH3070" s="79"/>
      <c r="AI3070" s="79"/>
      <c r="AJ3070" s="79"/>
      <c r="AK3070" s="79"/>
      <c r="AL3070" s="79"/>
      <c r="AM3070" s="79"/>
      <c r="AN3070" s="79"/>
      <c r="AO3070" s="79"/>
      <c r="AP3070" s="79"/>
      <c r="AQ3070" s="79"/>
    </row>
    <row r="3071" spans="13:43" x14ac:dyDescent="0.25">
      <c r="M3071" s="79"/>
      <c r="N3071" s="79"/>
      <c r="O3071" s="79"/>
      <c r="P3071" s="79"/>
      <c r="Q3071" s="79"/>
      <c r="R3071" s="79"/>
      <c r="S3071" s="79"/>
      <c r="T3071" s="79"/>
      <c r="U3071" s="79"/>
      <c r="V3071" s="79"/>
      <c r="W3071" s="79"/>
      <c r="X3071" s="79"/>
      <c r="Y3071" s="79"/>
      <c r="Z3071" s="79"/>
      <c r="AA3071" s="79"/>
      <c r="AB3071" s="79"/>
      <c r="AC3071" s="79"/>
      <c r="AD3071" s="79"/>
      <c r="AE3071" s="79"/>
      <c r="AF3071" s="79"/>
      <c r="AG3071" s="79"/>
      <c r="AH3071" s="79"/>
      <c r="AI3071" s="79"/>
      <c r="AJ3071" s="79"/>
      <c r="AK3071" s="79"/>
      <c r="AL3071" s="79"/>
      <c r="AM3071" s="79"/>
      <c r="AN3071" s="79"/>
      <c r="AO3071" s="79"/>
      <c r="AP3071" s="79"/>
      <c r="AQ3071" s="79"/>
    </row>
    <row r="3072" spans="13:43" x14ac:dyDescent="0.25">
      <c r="M3072" s="79"/>
      <c r="N3072" s="79"/>
      <c r="O3072" s="79"/>
      <c r="P3072" s="79"/>
      <c r="Q3072" s="79"/>
      <c r="R3072" s="79"/>
      <c r="S3072" s="79"/>
      <c r="T3072" s="79"/>
      <c r="U3072" s="79"/>
      <c r="V3072" s="79"/>
      <c r="W3072" s="79"/>
      <c r="X3072" s="79"/>
      <c r="Y3072" s="79"/>
      <c r="Z3072" s="79"/>
      <c r="AA3072" s="79"/>
      <c r="AB3072" s="79"/>
      <c r="AC3072" s="79"/>
      <c r="AD3072" s="79"/>
      <c r="AE3072" s="79"/>
      <c r="AF3072" s="79"/>
      <c r="AG3072" s="79"/>
      <c r="AH3072" s="79"/>
      <c r="AI3072" s="79"/>
      <c r="AJ3072" s="79"/>
      <c r="AK3072" s="79"/>
      <c r="AL3072" s="79"/>
      <c r="AM3072" s="79"/>
      <c r="AN3072" s="79"/>
      <c r="AO3072" s="79"/>
      <c r="AP3072" s="79"/>
      <c r="AQ3072" s="79"/>
    </row>
    <row r="3073" spans="13:43" x14ac:dyDescent="0.25">
      <c r="M3073" s="79"/>
      <c r="N3073" s="79"/>
      <c r="O3073" s="79"/>
      <c r="P3073" s="79"/>
      <c r="Q3073" s="79"/>
      <c r="R3073" s="79"/>
      <c r="S3073" s="79"/>
      <c r="T3073" s="79"/>
      <c r="U3073" s="79"/>
      <c r="V3073" s="79"/>
      <c r="W3073" s="79"/>
      <c r="X3073" s="79"/>
      <c r="Y3073" s="79"/>
      <c r="Z3073" s="79"/>
      <c r="AA3073" s="79"/>
      <c r="AB3073" s="79"/>
      <c r="AC3073" s="79"/>
      <c r="AD3073" s="79"/>
      <c r="AE3073" s="79"/>
      <c r="AF3073" s="79"/>
      <c r="AG3073" s="79"/>
      <c r="AH3073" s="79"/>
      <c r="AI3073" s="79"/>
      <c r="AJ3073" s="79"/>
      <c r="AK3073" s="79"/>
      <c r="AL3073" s="79"/>
      <c r="AM3073" s="79"/>
      <c r="AN3073" s="79"/>
      <c r="AO3073" s="79"/>
      <c r="AP3073" s="79"/>
      <c r="AQ3073" s="79"/>
    </row>
    <row r="3074" spans="13:43" x14ac:dyDescent="0.25">
      <c r="M3074" s="79"/>
      <c r="N3074" s="79"/>
      <c r="O3074" s="79"/>
      <c r="P3074" s="79"/>
      <c r="Q3074" s="79"/>
      <c r="R3074" s="79"/>
      <c r="S3074" s="79"/>
      <c r="T3074" s="79"/>
      <c r="U3074" s="79"/>
      <c r="V3074" s="79"/>
      <c r="W3074" s="79"/>
      <c r="X3074" s="79"/>
      <c r="Y3074" s="79"/>
      <c r="Z3074" s="79"/>
      <c r="AA3074" s="79"/>
      <c r="AB3074" s="79"/>
      <c r="AC3074" s="79"/>
      <c r="AD3074" s="79"/>
      <c r="AE3074" s="79"/>
      <c r="AF3074" s="79"/>
      <c r="AG3074" s="79"/>
      <c r="AH3074" s="79"/>
      <c r="AI3074" s="79"/>
      <c r="AJ3074" s="79"/>
      <c r="AK3074" s="79"/>
      <c r="AL3074" s="79"/>
      <c r="AM3074" s="79"/>
      <c r="AN3074" s="79"/>
      <c r="AO3074" s="79"/>
      <c r="AP3074" s="79"/>
      <c r="AQ3074" s="79"/>
    </row>
    <row r="3075" spans="13:43" x14ac:dyDescent="0.25">
      <c r="M3075" s="79"/>
      <c r="N3075" s="79"/>
      <c r="O3075" s="79"/>
      <c r="P3075" s="79"/>
      <c r="Q3075" s="79"/>
      <c r="R3075" s="79"/>
      <c r="S3075" s="79"/>
      <c r="T3075" s="79"/>
      <c r="U3075" s="79"/>
      <c r="V3075" s="79"/>
      <c r="W3075" s="79"/>
      <c r="X3075" s="79"/>
      <c r="Y3075" s="79"/>
      <c r="Z3075" s="79"/>
      <c r="AA3075" s="79"/>
      <c r="AB3075" s="79"/>
      <c r="AC3075" s="79"/>
      <c r="AD3075" s="79"/>
      <c r="AE3075" s="79"/>
      <c r="AF3075" s="79"/>
      <c r="AG3075" s="79"/>
      <c r="AH3075" s="79"/>
      <c r="AI3075" s="79"/>
      <c r="AJ3075" s="79"/>
      <c r="AK3075" s="79"/>
      <c r="AL3075" s="79"/>
      <c r="AM3075" s="79"/>
      <c r="AN3075" s="79"/>
      <c r="AO3075" s="79"/>
      <c r="AP3075" s="79"/>
      <c r="AQ3075" s="79"/>
    </row>
    <row r="3076" spans="13:43" x14ac:dyDescent="0.25">
      <c r="M3076" s="79"/>
      <c r="N3076" s="79"/>
      <c r="O3076" s="79"/>
      <c r="P3076" s="79"/>
      <c r="Q3076" s="79"/>
      <c r="R3076" s="79"/>
      <c r="S3076" s="79"/>
      <c r="T3076" s="79"/>
      <c r="U3076" s="79"/>
      <c r="V3076" s="79"/>
      <c r="W3076" s="79"/>
      <c r="X3076" s="79"/>
      <c r="Y3076" s="79"/>
      <c r="Z3076" s="79"/>
      <c r="AA3076" s="79"/>
      <c r="AB3076" s="79"/>
      <c r="AC3076" s="79"/>
      <c r="AD3076" s="79"/>
      <c r="AE3076" s="79"/>
      <c r="AF3076" s="79"/>
      <c r="AG3076" s="79"/>
      <c r="AH3076" s="79"/>
      <c r="AI3076" s="79"/>
      <c r="AJ3076" s="79"/>
      <c r="AK3076" s="79"/>
      <c r="AL3076" s="79"/>
      <c r="AM3076" s="79"/>
      <c r="AN3076" s="79"/>
      <c r="AO3076" s="79"/>
      <c r="AP3076" s="79"/>
      <c r="AQ3076" s="79"/>
    </row>
    <row r="3077" spans="13:43" x14ac:dyDescent="0.25">
      <c r="M3077" s="79"/>
      <c r="N3077" s="79"/>
      <c r="O3077" s="79"/>
      <c r="P3077" s="79"/>
      <c r="Q3077" s="79"/>
      <c r="R3077" s="79"/>
      <c r="S3077" s="79"/>
      <c r="T3077" s="79"/>
      <c r="U3077" s="79"/>
      <c r="V3077" s="79"/>
      <c r="W3077" s="79"/>
      <c r="X3077" s="79"/>
      <c r="Y3077" s="79"/>
      <c r="Z3077" s="79"/>
      <c r="AA3077" s="79"/>
      <c r="AB3077" s="79"/>
      <c r="AC3077" s="79"/>
      <c r="AD3077" s="79"/>
      <c r="AE3077" s="79"/>
      <c r="AF3077" s="79"/>
      <c r="AG3077" s="79"/>
      <c r="AH3077" s="79"/>
      <c r="AI3077" s="79"/>
      <c r="AJ3077" s="79"/>
      <c r="AK3077" s="79"/>
      <c r="AL3077" s="79"/>
      <c r="AM3077" s="79"/>
      <c r="AN3077" s="79"/>
      <c r="AO3077" s="79"/>
      <c r="AP3077" s="79"/>
      <c r="AQ3077" s="79"/>
    </row>
    <row r="3078" spans="13:43" x14ac:dyDescent="0.25">
      <c r="M3078" s="79"/>
      <c r="N3078" s="79"/>
      <c r="O3078" s="79"/>
      <c r="P3078" s="79"/>
      <c r="Q3078" s="79"/>
      <c r="R3078" s="79"/>
      <c r="S3078" s="79"/>
      <c r="T3078" s="79"/>
      <c r="U3078" s="79"/>
      <c r="V3078" s="79"/>
      <c r="W3078" s="79"/>
      <c r="X3078" s="79"/>
      <c r="Y3078" s="79"/>
      <c r="Z3078" s="79"/>
      <c r="AA3078" s="79"/>
      <c r="AB3078" s="79"/>
      <c r="AC3078" s="79"/>
      <c r="AD3078" s="79"/>
      <c r="AE3078" s="79"/>
      <c r="AF3078" s="79"/>
      <c r="AG3078" s="79"/>
      <c r="AH3078" s="79"/>
      <c r="AI3078" s="79"/>
      <c r="AJ3078" s="79"/>
      <c r="AK3078" s="79"/>
      <c r="AL3078" s="79"/>
      <c r="AM3078" s="79"/>
      <c r="AN3078" s="79"/>
      <c r="AO3078" s="79"/>
      <c r="AP3078" s="79"/>
      <c r="AQ3078" s="79"/>
    </row>
    <row r="3079" spans="13:43" x14ac:dyDescent="0.25">
      <c r="M3079" s="79"/>
      <c r="N3079" s="79"/>
      <c r="O3079" s="79"/>
      <c r="P3079" s="79"/>
      <c r="Q3079" s="79"/>
      <c r="R3079" s="79"/>
      <c r="S3079" s="79"/>
      <c r="T3079" s="79"/>
      <c r="U3079" s="79"/>
      <c r="V3079" s="79"/>
      <c r="W3079" s="79"/>
      <c r="X3079" s="79"/>
      <c r="Y3079" s="79"/>
      <c r="Z3079" s="79"/>
      <c r="AA3079" s="79"/>
      <c r="AB3079" s="79"/>
      <c r="AC3079" s="79"/>
      <c r="AD3079" s="79"/>
      <c r="AE3079" s="79"/>
      <c r="AF3079" s="79"/>
      <c r="AG3079" s="79"/>
      <c r="AH3079" s="79"/>
      <c r="AI3079" s="79"/>
      <c r="AJ3079" s="79"/>
      <c r="AK3079" s="79"/>
      <c r="AL3079" s="79"/>
      <c r="AM3079" s="79"/>
      <c r="AN3079" s="79"/>
      <c r="AO3079" s="79"/>
      <c r="AP3079" s="79"/>
      <c r="AQ3079" s="79"/>
    </row>
    <row r="3080" spans="13:43" x14ac:dyDescent="0.25">
      <c r="M3080" s="79"/>
      <c r="N3080" s="79"/>
      <c r="O3080" s="79"/>
      <c r="P3080" s="79"/>
      <c r="Q3080" s="79"/>
      <c r="R3080" s="79"/>
      <c r="S3080" s="79"/>
      <c r="T3080" s="79"/>
      <c r="U3080" s="79"/>
      <c r="V3080" s="79"/>
      <c r="W3080" s="79"/>
      <c r="X3080" s="79"/>
      <c r="Y3080" s="79"/>
      <c r="Z3080" s="79"/>
      <c r="AA3080" s="79"/>
      <c r="AB3080" s="79"/>
      <c r="AC3080" s="79"/>
      <c r="AD3080" s="79"/>
      <c r="AE3080" s="79"/>
      <c r="AF3080" s="79"/>
      <c r="AG3080" s="79"/>
      <c r="AH3080" s="79"/>
      <c r="AI3080" s="79"/>
      <c r="AJ3080" s="79"/>
      <c r="AK3080" s="79"/>
      <c r="AL3080" s="79"/>
      <c r="AM3080" s="79"/>
      <c r="AN3080" s="79"/>
      <c r="AO3080" s="79"/>
      <c r="AP3080" s="79"/>
      <c r="AQ3080" s="79"/>
    </row>
    <row r="3081" spans="13:43" x14ac:dyDescent="0.25">
      <c r="M3081" s="79"/>
      <c r="N3081" s="79"/>
      <c r="O3081" s="79"/>
      <c r="P3081" s="79"/>
      <c r="Q3081" s="79"/>
      <c r="R3081" s="79"/>
      <c r="S3081" s="79"/>
      <c r="T3081" s="79"/>
      <c r="U3081" s="79"/>
      <c r="V3081" s="79"/>
      <c r="W3081" s="79"/>
      <c r="X3081" s="79"/>
      <c r="Y3081" s="79"/>
      <c r="Z3081" s="79"/>
      <c r="AA3081" s="79"/>
      <c r="AB3081" s="79"/>
      <c r="AC3081" s="79"/>
      <c r="AD3081" s="79"/>
      <c r="AE3081" s="79"/>
      <c r="AF3081" s="79"/>
      <c r="AG3081" s="79"/>
      <c r="AH3081" s="79"/>
      <c r="AI3081" s="79"/>
      <c r="AJ3081" s="79"/>
      <c r="AK3081" s="79"/>
      <c r="AL3081" s="79"/>
      <c r="AM3081" s="79"/>
      <c r="AN3081" s="79"/>
      <c r="AO3081" s="79"/>
      <c r="AP3081" s="79"/>
      <c r="AQ3081" s="79"/>
    </row>
    <row r="3082" spans="13:43" x14ac:dyDescent="0.25">
      <c r="M3082" s="79"/>
      <c r="N3082" s="79"/>
      <c r="O3082" s="79"/>
      <c r="P3082" s="79"/>
      <c r="Q3082" s="79"/>
      <c r="R3082" s="79"/>
      <c r="S3082" s="79"/>
      <c r="T3082" s="79"/>
      <c r="U3082" s="79"/>
      <c r="V3082" s="79"/>
      <c r="W3082" s="79"/>
      <c r="X3082" s="79"/>
      <c r="Y3082" s="79"/>
      <c r="Z3082" s="79"/>
      <c r="AA3082" s="79"/>
      <c r="AB3082" s="79"/>
      <c r="AC3082" s="79"/>
      <c r="AD3082" s="79"/>
      <c r="AE3082" s="79"/>
      <c r="AF3082" s="79"/>
      <c r="AG3082" s="79"/>
      <c r="AH3082" s="79"/>
      <c r="AI3082" s="79"/>
      <c r="AJ3082" s="79"/>
      <c r="AK3082" s="79"/>
      <c r="AL3082" s="79"/>
      <c r="AM3082" s="79"/>
      <c r="AN3082" s="79"/>
      <c r="AO3082" s="79"/>
      <c r="AP3082" s="79"/>
      <c r="AQ3082" s="79"/>
    </row>
    <row r="3083" spans="13:43" x14ac:dyDescent="0.25">
      <c r="M3083" s="79"/>
      <c r="N3083" s="79"/>
      <c r="O3083" s="79"/>
      <c r="P3083" s="79"/>
      <c r="Q3083" s="79"/>
      <c r="R3083" s="79"/>
      <c r="S3083" s="79"/>
      <c r="T3083" s="79"/>
      <c r="U3083" s="79"/>
      <c r="V3083" s="79"/>
      <c r="W3083" s="79"/>
      <c r="X3083" s="79"/>
      <c r="Y3083" s="79"/>
      <c r="Z3083" s="79"/>
      <c r="AA3083" s="79"/>
      <c r="AB3083" s="79"/>
      <c r="AC3083" s="79"/>
      <c r="AD3083" s="79"/>
      <c r="AE3083" s="79"/>
      <c r="AF3083" s="79"/>
      <c r="AG3083" s="79"/>
      <c r="AH3083" s="79"/>
      <c r="AI3083" s="79"/>
      <c r="AJ3083" s="79"/>
      <c r="AK3083" s="79"/>
      <c r="AL3083" s="79"/>
      <c r="AM3083" s="79"/>
      <c r="AN3083" s="79"/>
      <c r="AO3083" s="79"/>
      <c r="AP3083" s="79"/>
      <c r="AQ3083" s="79"/>
    </row>
    <row r="3084" spans="13:43" x14ac:dyDescent="0.25">
      <c r="M3084" s="79"/>
      <c r="N3084" s="79"/>
      <c r="O3084" s="79"/>
      <c r="P3084" s="79"/>
      <c r="Q3084" s="79"/>
      <c r="R3084" s="79"/>
      <c r="S3084" s="79"/>
      <c r="T3084" s="79"/>
      <c r="U3084" s="79"/>
      <c r="V3084" s="79"/>
      <c r="W3084" s="79"/>
      <c r="X3084" s="79"/>
      <c r="Y3084" s="79"/>
      <c r="Z3084" s="79"/>
      <c r="AA3084" s="79"/>
      <c r="AB3084" s="79"/>
      <c r="AC3084" s="79"/>
      <c r="AD3084" s="79"/>
      <c r="AE3084" s="79"/>
      <c r="AF3084" s="79"/>
      <c r="AG3084" s="79"/>
      <c r="AH3084" s="79"/>
      <c r="AI3084" s="79"/>
      <c r="AJ3084" s="79"/>
      <c r="AK3084" s="79"/>
      <c r="AL3084" s="79"/>
      <c r="AM3084" s="79"/>
      <c r="AN3084" s="79"/>
      <c r="AO3084" s="79"/>
      <c r="AP3084" s="79"/>
      <c r="AQ3084" s="79"/>
    </row>
    <row r="3085" spans="13:43" x14ac:dyDescent="0.25">
      <c r="M3085" s="79"/>
      <c r="N3085" s="79"/>
      <c r="O3085" s="79"/>
      <c r="P3085" s="79"/>
      <c r="Q3085" s="79"/>
      <c r="R3085" s="79"/>
      <c r="S3085" s="79"/>
      <c r="T3085" s="79"/>
      <c r="U3085" s="79"/>
      <c r="V3085" s="79"/>
      <c r="W3085" s="79"/>
      <c r="X3085" s="79"/>
      <c r="Y3085" s="79"/>
      <c r="Z3085" s="79"/>
      <c r="AA3085" s="79"/>
      <c r="AB3085" s="79"/>
      <c r="AC3085" s="79"/>
      <c r="AD3085" s="79"/>
      <c r="AE3085" s="79"/>
      <c r="AF3085" s="79"/>
      <c r="AG3085" s="79"/>
      <c r="AH3085" s="79"/>
      <c r="AI3085" s="79"/>
      <c r="AJ3085" s="79"/>
      <c r="AK3085" s="79"/>
      <c r="AL3085" s="79"/>
      <c r="AM3085" s="79"/>
      <c r="AN3085" s="79"/>
      <c r="AO3085" s="79"/>
      <c r="AP3085" s="79"/>
      <c r="AQ3085" s="79"/>
    </row>
    <row r="3086" spans="13:43" x14ac:dyDescent="0.25">
      <c r="M3086" s="79"/>
      <c r="N3086" s="79"/>
      <c r="O3086" s="79"/>
      <c r="P3086" s="79"/>
      <c r="Q3086" s="79"/>
      <c r="R3086" s="79"/>
      <c r="S3086" s="79"/>
      <c r="T3086" s="79"/>
      <c r="U3086" s="79"/>
      <c r="V3086" s="79"/>
      <c r="W3086" s="79"/>
      <c r="X3086" s="79"/>
      <c r="Y3086" s="79"/>
      <c r="Z3086" s="79"/>
      <c r="AA3086" s="79"/>
      <c r="AB3086" s="79"/>
      <c r="AC3086" s="79"/>
      <c r="AD3086" s="79"/>
      <c r="AE3086" s="79"/>
      <c r="AF3086" s="79"/>
      <c r="AG3086" s="79"/>
      <c r="AH3086" s="79"/>
      <c r="AI3086" s="79"/>
      <c r="AJ3086" s="79"/>
      <c r="AK3086" s="79"/>
      <c r="AL3086" s="79"/>
      <c r="AM3086" s="79"/>
      <c r="AN3086" s="79"/>
      <c r="AO3086" s="79"/>
      <c r="AP3086" s="79"/>
      <c r="AQ3086" s="79"/>
    </row>
    <row r="3087" spans="13:43" x14ac:dyDescent="0.25">
      <c r="M3087" s="79"/>
      <c r="N3087" s="79"/>
      <c r="O3087" s="79"/>
      <c r="P3087" s="79"/>
      <c r="Q3087" s="79"/>
      <c r="R3087" s="79"/>
      <c r="S3087" s="79"/>
      <c r="T3087" s="79"/>
      <c r="U3087" s="79"/>
      <c r="V3087" s="79"/>
      <c r="W3087" s="79"/>
      <c r="X3087" s="79"/>
      <c r="Y3087" s="79"/>
      <c r="Z3087" s="79"/>
      <c r="AA3087" s="79"/>
      <c r="AB3087" s="79"/>
      <c r="AC3087" s="79"/>
      <c r="AD3087" s="79"/>
      <c r="AE3087" s="79"/>
      <c r="AF3087" s="79"/>
      <c r="AG3087" s="79"/>
      <c r="AH3087" s="79"/>
      <c r="AI3087" s="79"/>
      <c r="AJ3087" s="79"/>
      <c r="AK3087" s="79"/>
      <c r="AL3087" s="79"/>
      <c r="AM3087" s="79"/>
      <c r="AN3087" s="79"/>
      <c r="AO3087" s="79"/>
      <c r="AP3087" s="79"/>
      <c r="AQ3087" s="79"/>
    </row>
    <row r="3088" spans="13:43" x14ac:dyDescent="0.25">
      <c r="M3088" s="79"/>
      <c r="N3088" s="79"/>
      <c r="O3088" s="79"/>
      <c r="P3088" s="79"/>
      <c r="Q3088" s="79"/>
      <c r="R3088" s="79"/>
      <c r="S3088" s="79"/>
      <c r="T3088" s="79"/>
      <c r="U3088" s="79"/>
      <c r="V3088" s="79"/>
      <c r="W3088" s="79"/>
      <c r="X3088" s="79"/>
      <c r="Y3088" s="79"/>
      <c r="Z3088" s="79"/>
      <c r="AA3088" s="79"/>
      <c r="AB3088" s="79"/>
      <c r="AC3088" s="79"/>
      <c r="AD3088" s="79"/>
      <c r="AE3088" s="79"/>
      <c r="AF3088" s="79"/>
      <c r="AG3088" s="79"/>
      <c r="AH3088" s="79"/>
      <c r="AI3088" s="79"/>
      <c r="AJ3088" s="79"/>
      <c r="AK3088" s="79"/>
      <c r="AL3088" s="79"/>
      <c r="AM3088" s="79"/>
      <c r="AN3088" s="79"/>
      <c r="AO3088" s="79"/>
      <c r="AP3088" s="79"/>
      <c r="AQ3088" s="79"/>
    </row>
    <row r="3089" spans="13:43" x14ac:dyDescent="0.25">
      <c r="M3089" s="79"/>
      <c r="N3089" s="79"/>
      <c r="O3089" s="79"/>
      <c r="P3089" s="79"/>
      <c r="Q3089" s="79"/>
      <c r="R3089" s="79"/>
      <c r="S3089" s="79"/>
      <c r="T3089" s="79"/>
      <c r="U3089" s="79"/>
      <c r="V3089" s="79"/>
      <c r="W3089" s="79"/>
      <c r="X3089" s="79"/>
      <c r="Y3089" s="79"/>
      <c r="Z3089" s="79"/>
      <c r="AA3089" s="79"/>
      <c r="AB3089" s="79"/>
      <c r="AC3089" s="79"/>
      <c r="AD3089" s="79"/>
      <c r="AE3089" s="79"/>
      <c r="AF3089" s="79"/>
      <c r="AG3089" s="79"/>
      <c r="AH3089" s="79"/>
      <c r="AI3089" s="79"/>
      <c r="AJ3089" s="79"/>
      <c r="AK3089" s="79"/>
      <c r="AL3089" s="79"/>
      <c r="AM3089" s="79"/>
      <c r="AN3089" s="79"/>
      <c r="AO3089" s="79"/>
      <c r="AP3089" s="79"/>
      <c r="AQ3089" s="79"/>
    </row>
    <row r="3090" spans="13:43" x14ac:dyDescent="0.25">
      <c r="M3090" s="79"/>
      <c r="N3090" s="79"/>
      <c r="O3090" s="79"/>
      <c r="P3090" s="79"/>
      <c r="Q3090" s="79"/>
      <c r="R3090" s="79"/>
      <c r="S3090" s="79"/>
      <c r="T3090" s="79"/>
      <c r="U3090" s="79"/>
      <c r="V3090" s="79"/>
      <c r="W3090" s="79"/>
      <c r="X3090" s="79"/>
      <c r="Y3090" s="79"/>
      <c r="Z3090" s="79"/>
      <c r="AA3090" s="79"/>
      <c r="AB3090" s="79"/>
      <c r="AC3090" s="79"/>
      <c r="AD3090" s="79"/>
      <c r="AE3090" s="79"/>
      <c r="AF3090" s="79"/>
      <c r="AG3090" s="79"/>
      <c r="AH3090" s="79"/>
      <c r="AI3090" s="79"/>
      <c r="AJ3090" s="79"/>
      <c r="AK3090" s="79"/>
      <c r="AL3090" s="79"/>
      <c r="AM3090" s="79"/>
      <c r="AN3090" s="79"/>
      <c r="AO3090" s="79"/>
      <c r="AP3090" s="79"/>
      <c r="AQ3090" s="79"/>
    </row>
    <row r="3091" spans="13:43" x14ac:dyDescent="0.25">
      <c r="M3091" s="79"/>
      <c r="N3091" s="79"/>
      <c r="O3091" s="79"/>
      <c r="P3091" s="79"/>
      <c r="Q3091" s="79"/>
      <c r="R3091" s="79"/>
      <c r="S3091" s="79"/>
      <c r="T3091" s="79"/>
      <c r="U3091" s="79"/>
      <c r="V3091" s="79"/>
      <c r="W3091" s="79"/>
      <c r="X3091" s="79"/>
      <c r="Y3091" s="79"/>
      <c r="Z3091" s="79"/>
      <c r="AA3091" s="79"/>
      <c r="AB3091" s="79"/>
      <c r="AC3091" s="79"/>
      <c r="AD3091" s="79"/>
      <c r="AE3091" s="79"/>
      <c r="AF3091" s="79"/>
      <c r="AG3091" s="79"/>
      <c r="AH3091" s="79"/>
      <c r="AI3091" s="79"/>
      <c r="AJ3091" s="79"/>
      <c r="AK3091" s="79"/>
      <c r="AL3091" s="79"/>
      <c r="AM3091" s="79"/>
      <c r="AN3091" s="79"/>
      <c r="AO3091" s="79"/>
      <c r="AP3091" s="79"/>
      <c r="AQ3091" s="79"/>
    </row>
    <row r="3092" spans="13:43" x14ac:dyDescent="0.25">
      <c r="M3092" s="79"/>
      <c r="N3092" s="79"/>
      <c r="O3092" s="79"/>
      <c r="P3092" s="79"/>
      <c r="Q3092" s="79"/>
      <c r="R3092" s="79"/>
      <c r="S3092" s="79"/>
      <c r="T3092" s="79"/>
      <c r="U3092" s="79"/>
      <c r="V3092" s="79"/>
      <c r="W3092" s="79"/>
      <c r="X3092" s="79"/>
      <c r="Y3092" s="79"/>
      <c r="Z3092" s="79"/>
      <c r="AA3092" s="79"/>
      <c r="AB3092" s="79"/>
      <c r="AC3092" s="79"/>
      <c r="AD3092" s="79"/>
      <c r="AE3092" s="79"/>
      <c r="AF3092" s="79"/>
      <c r="AG3092" s="79"/>
      <c r="AH3092" s="79"/>
      <c r="AI3092" s="79"/>
      <c r="AJ3092" s="79"/>
      <c r="AK3092" s="79"/>
      <c r="AL3092" s="79"/>
      <c r="AM3092" s="79"/>
      <c r="AN3092" s="79"/>
      <c r="AO3092" s="79"/>
      <c r="AP3092" s="79"/>
      <c r="AQ3092" s="79"/>
    </row>
    <row r="3093" spans="13:43" x14ac:dyDescent="0.25">
      <c r="M3093" s="79"/>
      <c r="N3093" s="79"/>
      <c r="O3093" s="79"/>
      <c r="P3093" s="79"/>
      <c r="Q3093" s="79"/>
      <c r="R3093" s="79"/>
      <c r="S3093" s="79"/>
      <c r="T3093" s="79"/>
      <c r="U3093" s="79"/>
      <c r="V3093" s="79"/>
      <c r="W3093" s="79"/>
      <c r="X3093" s="79"/>
      <c r="Y3093" s="79"/>
      <c r="Z3093" s="79"/>
      <c r="AA3093" s="79"/>
      <c r="AB3093" s="79"/>
      <c r="AC3093" s="79"/>
      <c r="AD3093" s="79"/>
      <c r="AE3093" s="79"/>
      <c r="AF3093" s="79"/>
      <c r="AG3093" s="79"/>
      <c r="AH3093" s="79"/>
      <c r="AI3093" s="79"/>
      <c r="AJ3093" s="79"/>
      <c r="AK3093" s="79"/>
      <c r="AL3093" s="79"/>
      <c r="AM3093" s="79"/>
      <c r="AN3093" s="79"/>
      <c r="AO3093" s="79"/>
      <c r="AP3093" s="79"/>
      <c r="AQ3093" s="79"/>
    </row>
    <row r="3094" spans="13:43" x14ac:dyDescent="0.25">
      <c r="M3094" s="79"/>
      <c r="N3094" s="79"/>
      <c r="O3094" s="79"/>
      <c r="P3094" s="79"/>
      <c r="Q3094" s="79"/>
      <c r="R3094" s="79"/>
      <c r="S3094" s="79"/>
      <c r="T3094" s="79"/>
      <c r="U3094" s="79"/>
      <c r="V3094" s="79"/>
      <c r="W3094" s="79"/>
      <c r="X3094" s="79"/>
      <c r="Y3094" s="79"/>
      <c r="Z3094" s="79"/>
      <c r="AA3094" s="79"/>
      <c r="AB3094" s="79"/>
      <c r="AC3094" s="79"/>
      <c r="AD3094" s="79"/>
      <c r="AE3094" s="79"/>
      <c r="AF3094" s="79"/>
      <c r="AG3094" s="79"/>
      <c r="AH3094" s="79"/>
      <c r="AI3094" s="79"/>
      <c r="AJ3094" s="79"/>
      <c r="AK3094" s="79"/>
      <c r="AL3094" s="79"/>
      <c r="AM3094" s="79"/>
      <c r="AN3094" s="79"/>
      <c r="AO3094" s="79"/>
      <c r="AP3094" s="79"/>
      <c r="AQ3094" s="79"/>
    </row>
    <row r="3095" spans="13:43" x14ac:dyDescent="0.25">
      <c r="M3095" s="79"/>
      <c r="N3095" s="79"/>
      <c r="O3095" s="79"/>
      <c r="P3095" s="79"/>
      <c r="Q3095" s="79"/>
      <c r="R3095" s="79"/>
      <c r="S3095" s="79"/>
      <c r="T3095" s="79"/>
      <c r="U3095" s="79"/>
      <c r="V3095" s="79"/>
      <c r="W3095" s="79"/>
      <c r="X3095" s="79"/>
      <c r="Y3095" s="79"/>
      <c r="Z3095" s="79"/>
      <c r="AA3095" s="79"/>
      <c r="AB3095" s="79"/>
      <c r="AC3095" s="79"/>
      <c r="AD3095" s="79"/>
      <c r="AE3095" s="79"/>
      <c r="AF3095" s="79"/>
      <c r="AG3095" s="79"/>
      <c r="AH3095" s="79"/>
      <c r="AI3095" s="79"/>
      <c r="AJ3095" s="79"/>
      <c r="AK3095" s="79"/>
      <c r="AL3095" s="79"/>
      <c r="AM3095" s="79"/>
      <c r="AN3095" s="79"/>
      <c r="AO3095" s="79"/>
      <c r="AP3095" s="79"/>
      <c r="AQ3095" s="79"/>
    </row>
    <row r="3096" spans="13:43" x14ac:dyDescent="0.25">
      <c r="M3096" s="79"/>
      <c r="N3096" s="79"/>
      <c r="O3096" s="79"/>
      <c r="P3096" s="79"/>
      <c r="Q3096" s="79"/>
      <c r="R3096" s="79"/>
      <c r="S3096" s="79"/>
      <c r="T3096" s="79"/>
      <c r="U3096" s="79"/>
      <c r="V3096" s="79"/>
      <c r="W3096" s="79"/>
      <c r="X3096" s="79"/>
      <c r="Y3096" s="79"/>
      <c r="Z3096" s="79"/>
      <c r="AA3096" s="79"/>
      <c r="AB3096" s="79"/>
      <c r="AC3096" s="79"/>
      <c r="AD3096" s="79"/>
      <c r="AE3096" s="79"/>
      <c r="AF3096" s="79"/>
      <c r="AG3096" s="79"/>
      <c r="AH3096" s="79"/>
      <c r="AI3096" s="79"/>
      <c r="AJ3096" s="79"/>
      <c r="AK3096" s="79"/>
      <c r="AL3096" s="79"/>
      <c r="AM3096" s="79"/>
      <c r="AN3096" s="79"/>
      <c r="AO3096" s="79"/>
      <c r="AP3096" s="79"/>
      <c r="AQ3096" s="79"/>
    </row>
    <row r="3097" spans="13:43" x14ac:dyDescent="0.25">
      <c r="M3097" s="79"/>
      <c r="N3097" s="79"/>
      <c r="O3097" s="79"/>
      <c r="P3097" s="79"/>
      <c r="Q3097" s="79"/>
      <c r="R3097" s="79"/>
      <c r="S3097" s="79"/>
      <c r="T3097" s="79"/>
      <c r="U3097" s="79"/>
      <c r="V3097" s="79"/>
      <c r="W3097" s="79"/>
      <c r="X3097" s="79"/>
      <c r="Y3097" s="79"/>
      <c r="Z3097" s="79"/>
      <c r="AA3097" s="79"/>
      <c r="AB3097" s="79"/>
      <c r="AC3097" s="79"/>
      <c r="AD3097" s="79"/>
      <c r="AE3097" s="79"/>
      <c r="AF3097" s="79"/>
      <c r="AG3097" s="79"/>
      <c r="AH3097" s="79"/>
      <c r="AI3097" s="79"/>
      <c r="AJ3097" s="79"/>
      <c r="AK3097" s="79"/>
      <c r="AL3097" s="79"/>
      <c r="AM3097" s="79"/>
      <c r="AN3097" s="79"/>
      <c r="AO3097" s="79"/>
      <c r="AP3097" s="79"/>
      <c r="AQ3097" s="79"/>
    </row>
    <row r="3098" spans="13:43" x14ac:dyDescent="0.25">
      <c r="M3098" s="79"/>
      <c r="N3098" s="79"/>
      <c r="O3098" s="79"/>
      <c r="P3098" s="79"/>
      <c r="Q3098" s="79"/>
      <c r="R3098" s="79"/>
      <c r="S3098" s="79"/>
      <c r="T3098" s="79"/>
      <c r="U3098" s="79"/>
      <c r="V3098" s="79"/>
      <c r="W3098" s="79"/>
      <c r="X3098" s="79"/>
      <c r="Y3098" s="79"/>
      <c r="Z3098" s="79"/>
      <c r="AA3098" s="79"/>
      <c r="AB3098" s="79"/>
      <c r="AC3098" s="79"/>
      <c r="AD3098" s="79"/>
      <c r="AE3098" s="79"/>
      <c r="AF3098" s="79"/>
      <c r="AG3098" s="79"/>
      <c r="AH3098" s="79"/>
      <c r="AI3098" s="79"/>
      <c r="AJ3098" s="79"/>
      <c r="AK3098" s="79"/>
      <c r="AL3098" s="79"/>
      <c r="AM3098" s="79"/>
      <c r="AN3098" s="79"/>
      <c r="AO3098" s="79"/>
      <c r="AP3098" s="79"/>
      <c r="AQ3098" s="79"/>
    </row>
    <row r="3099" spans="13:43" x14ac:dyDescent="0.25">
      <c r="M3099" s="79"/>
      <c r="N3099" s="79"/>
      <c r="O3099" s="79"/>
      <c r="P3099" s="79"/>
      <c r="Q3099" s="79"/>
      <c r="R3099" s="79"/>
      <c r="S3099" s="79"/>
      <c r="T3099" s="79"/>
      <c r="U3099" s="79"/>
      <c r="V3099" s="79"/>
      <c r="W3099" s="79"/>
      <c r="X3099" s="79"/>
      <c r="Y3099" s="79"/>
      <c r="Z3099" s="79"/>
      <c r="AA3099" s="79"/>
      <c r="AB3099" s="79"/>
      <c r="AC3099" s="79"/>
      <c r="AD3099" s="79"/>
      <c r="AE3099" s="79"/>
      <c r="AF3099" s="79"/>
      <c r="AG3099" s="79"/>
      <c r="AH3099" s="79"/>
      <c r="AI3099" s="79"/>
      <c r="AJ3099" s="79"/>
      <c r="AK3099" s="79"/>
      <c r="AL3099" s="79"/>
      <c r="AM3099" s="79"/>
      <c r="AN3099" s="79"/>
      <c r="AO3099" s="79"/>
      <c r="AP3099" s="79"/>
      <c r="AQ3099" s="79"/>
    </row>
    <row r="3100" spans="13:43" x14ac:dyDescent="0.25">
      <c r="M3100" s="79"/>
      <c r="N3100" s="79"/>
      <c r="O3100" s="79"/>
      <c r="P3100" s="79"/>
      <c r="Q3100" s="79"/>
      <c r="R3100" s="79"/>
      <c r="S3100" s="79"/>
      <c r="T3100" s="79"/>
      <c r="U3100" s="79"/>
      <c r="V3100" s="79"/>
      <c r="W3100" s="79"/>
      <c r="X3100" s="79"/>
      <c r="Y3100" s="79"/>
      <c r="Z3100" s="79"/>
      <c r="AA3100" s="79"/>
      <c r="AB3100" s="79"/>
      <c r="AC3100" s="79"/>
      <c r="AD3100" s="79"/>
      <c r="AE3100" s="79"/>
      <c r="AF3100" s="79"/>
      <c r="AG3100" s="79"/>
      <c r="AH3100" s="79"/>
      <c r="AI3100" s="79"/>
      <c r="AJ3100" s="79"/>
      <c r="AK3100" s="79"/>
      <c r="AL3100" s="79"/>
      <c r="AM3100" s="79"/>
      <c r="AN3100" s="79"/>
      <c r="AO3100" s="79"/>
      <c r="AP3100" s="79"/>
      <c r="AQ3100" s="79"/>
    </row>
    <row r="3101" spans="13:43" x14ac:dyDescent="0.25">
      <c r="M3101" s="79"/>
      <c r="N3101" s="79"/>
      <c r="O3101" s="79"/>
      <c r="P3101" s="79"/>
      <c r="Q3101" s="79"/>
      <c r="R3101" s="79"/>
      <c r="S3101" s="79"/>
      <c r="T3101" s="79"/>
      <c r="U3101" s="79"/>
      <c r="V3101" s="79"/>
      <c r="W3101" s="79"/>
      <c r="X3101" s="79"/>
      <c r="Y3101" s="79"/>
      <c r="Z3101" s="79"/>
      <c r="AA3101" s="79"/>
      <c r="AB3101" s="79"/>
      <c r="AC3101" s="79"/>
      <c r="AD3101" s="79"/>
      <c r="AE3101" s="79"/>
      <c r="AF3101" s="79"/>
      <c r="AG3101" s="79"/>
      <c r="AH3101" s="79"/>
      <c r="AI3101" s="79"/>
      <c r="AJ3101" s="79"/>
      <c r="AK3101" s="79"/>
      <c r="AL3101" s="79"/>
      <c r="AM3101" s="79"/>
      <c r="AN3101" s="79"/>
      <c r="AO3101" s="79"/>
      <c r="AP3101" s="79"/>
      <c r="AQ3101" s="79"/>
    </row>
    <row r="3102" spans="13:43" x14ac:dyDescent="0.25">
      <c r="M3102" s="79"/>
      <c r="N3102" s="79"/>
      <c r="O3102" s="79"/>
      <c r="P3102" s="79"/>
      <c r="Q3102" s="79"/>
      <c r="R3102" s="79"/>
      <c r="S3102" s="79"/>
      <c r="T3102" s="79"/>
      <c r="U3102" s="79"/>
      <c r="V3102" s="79"/>
      <c r="W3102" s="79"/>
      <c r="X3102" s="79"/>
      <c r="Y3102" s="79"/>
      <c r="Z3102" s="79"/>
      <c r="AA3102" s="79"/>
      <c r="AB3102" s="79"/>
      <c r="AC3102" s="79"/>
      <c r="AD3102" s="79"/>
      <c r="AE3102" s="79"/>
      <c r="AF3102" s="79"/>
      <c r="AG3102" s="79"/>
      <c r="AH3102" s="79"/>
      <c r="AI3102" s="79"/>
      <c r="AJ3102" s="79"/>
      <c r="AK3102" s="79"/>
      <c r="AL3102" s="79"/>
      <c r="AM3102" s="79"/>
      <c r="AN3102" s="79"/>
      <c r="AO3102" s="79"/>
      <c r="AP3102" s="79"/>
      <c r="AQ3102" s="79"/>
    </row>
    <row r="3103" spans="13:43" x14ac:dyDescent="0.25">
      <c r="M3103" s="79"/>
      <c r="N3103" s="79"/>
      <c r="O3103" s="79"/>
      <c r="P3103" s="79"/>
      <c r="Q3103" s="79"/>
      <c r="R3103" s="79"/>
      <c r="S3103" s="79"/>
      <c r="T3103" s="79"/>
      <c r="U3103" s="79"/>
      <c r="V3103" s="79"/>
      <c r="W3103" s="79"/>
      <c r="X3103" s="79"/>
      <c r="Y3103" s="79"/>
      <c r="Z3103" s="79"/>
      <c r="AA3103" s="79"/>
      <c r="AB3103" s="79"/>
      <c r="AC3103" s="79"/>
      <c r="AD3103" s="79"/>
      <c r="AE3103" s="79"/>
      <c r="AF3103" s="79"/>
      <c r="AG3103" s="79"/>
      <c r="AH3103" s="79"/>
      <c r="AI3103" s="79"/>
      <c r="AJ3103" s="79"/>
      <c r="AK3103" s="79"/>
      <c r="AL3103" s="79"/>
      <c r="AM3103" s="79"/>
      <c r="AN3103" s="79"/>
      <c r="AO3103" s="79"/>
      <c r="AP3103" s="79"/>
      <c r="AQ3103" s="79"/>
    </row>
    <row r="3104" spans="13:43" x14ac:dyDescent="0.25">
      <c r="M3104" s="79"/>
      <c r="N3104" s="79"/>
      <c r="O3104" s="79"/>
      <c r="P3104" s="79"/>
      <c r="Q3104" s="79"/>
      <c r="R3104" s="79"/>
      <c r="S3104" s="79"/>
      <c r="T3104" s="79"/>
      <c r="U3104" s="79"/>
      <c r="V3104" s="79"/>
      <c r="W3104" s="79"/>
      <c r="X3104" s="79"/>
      <c r="Y3104" s="79"/>
      <c r="Z3104" s="79"/>
      <c r="AA3104" s="79"/>
      <c r="AB3104" s="79"/>
      <c r="AC3104" s="79"/>
      <c r="AD3104" s="79"/>
      <c r="AE3104" s="79"/>
      <c r="AF3104" s="79"/>
      <c r="AG3104" s="79"/>
      <c r="AH3104" s="79"/>
      <c r="AI3104" s="79"/>
      <c r="AJ3104" s="79"/>
      <c r="AK3104" s="79"/>
      <c r="AL3104" s="79"/>
      <c r="AM3104" s="79"/>
      <c r="AN3104" s="79"/>
      <c r="AO3104" s="79"/>
      <c r="AP3104" s="79"/>
      <c r="AQ3104" s="79"/>
    </row>
    <row r="3105" spans="13:43" x14ac:dyDescent="0.25">
      <c r="M3105" s="79"/>
      <c r="N3105" s="79"/>
      <c r="O3105" s="79"/>
      <c r="P3105" s="79"/>
      <c r="Q3105" s="79"/>
      <c r="R3105" s="79"/>
      <c r="S3105" s="79"/>
      <c r="T3105" s="79"/>
      <c r="U3105" s="79"/>
      <c r="V3105" s="79"/>
      <c r="W3105" s="79"/>
      <c r="X3105" s="79"/>
      <c r="Y3105" s="79"/>
      <c r="Z3105" s="79"/>
      <c r="AA3105" s="79"/>
      <c r="AB3105" s="79"/>
      <c r="AC3105" s="79"/>
      <c r="AD3105" s="79"/>
      <c r="AE3105" s="79"/>
      <c r="AF3105" s="79"/>
      <c r="AG3105" s="79"/>
      <c r="AH3105" s="79"/>
      <c r="AI3105" s="79"/>
      <c r="AJ3105" s="79"/>
      <c r="AK3105" s="79"/>
      <c r="AL3105" s="79"/>
      <c r="AM3105" s="79"/>
      <c r="AN3105" s="79"/>
      <c r="AO3105" s="79"/>
      <c r="AP3105" s="79"/>
      <c r="AQ3105" s="79"/>
    </row>
    <row r="3106" spans="13:43" x14ac:dyDescent="0.25">
      <c r="M3106" s="79"/>
      <c r="N3106" s="79"/>
      <c r="O3106" s="79"/>
      <c r="P3106" s="79"/>
      <c r="Q3106" s="79"/>
      <c r="R3106" s="79"/>
      <c r="S3106" s="79"/>
      <c r="T3106" s="79"/>
      <c r="U3106" s="79"/>
      <c r="V3106" s="79"/>
      <c r="W3106" s="79"/>
      <c r="X3106" s="79"/>
      <c r="Y3106" s="79"/>
      <c r="Z3106" s="79"/>
      <c r="AA3106" s="79"/>
      <c r="AB3106" s="79"/>
      <c r="AC3106" s="79"/>
      <c r="AD3106" s="79"/>
      <c r="AE3106" s="79"/>
      <c r="AF3106" s="79"/>
      <c r="AG3106" s="79"/>
      <c r="AH3106" s="79"/>
      <c r="AI3106" s="79"/>
      <c r="AJ3106" s="79"/>
      <c r="AK3106" s="79"/>
      <c r="AL3106" s="79"/>
      <c r="AM3106" s="79"/>
      <c r="AN3106" s="79"/>
      <c r="AO3106" s="79"/>
      <c r="AP3106" s="79"/>
      <c r="AQ3106" s="79"/>
    </row>
    <row r="3107" spans="13:43" x14ac:dyDescent="0.25">
      <c r="M3107" s="79"/>
      <c r="N3107" s="79"/>
      <c r="O3107" s="79"/>
      <c r="P3107" s="79"/>
      <c r="Q3107" s="79"/>
      <c r="R3107" s="79"/>
      <c r="S3107" s="79"/>
      <c r="T3107" s="79"/>
      <c r="U3107" s="79"/>
      <c r="V3107" s="79"/>
      <c r="W3107" s="79"/>
      <c r="X3107" s="79"/>
      <c r="Y3107" s="79"/>
      <c r="Z3107" s="79"/>
      <c r="AA3107" s="79"/>
      <c r="AB3107" s="79"/>
      <c r="AC3107" s="79"/>
      <c r="AD3107" s="79"/>
      <c r="AE3107" s="79"/>
      <c r="AF3107" s="79"/>
      <c r="AG3107" s="79"/>
      <c r="AH3107" s="79"/>
      <c r="AI3107" s="79"/>
      <c r="AJ3107" s="79"/>
      <c r="AK3107" s="79"/>
      <c r="AL3107" s="79"/>
      <c r="AM3107" s="79"/>
      <c r="AN3107" s="79"/>
      <c r="AO3107" s="79"/>
      <c r="AP3107" s="79"/>
      <c r="AQ3107" s="79"/>
    </row>
    <row r="3108" spans="13:43" x14ac:dyDescent="0.25">
      <c r="M3108" s="79"/>
      <c r="N3108" s="79"/>
      <c r="O3108" s="79"/>
      <c r="P3108" s="79"/>
      <c r="Q3108" s="79"/>
      <c r="R3108" s="79"/>
      <c r="S3108" s="79"/>
      <c r="T3108" s="79"/>
      <c r="U3108" s="79"/>
      <c r="V3108" s="79"/>
      <c r="W3108" s="79"/>
      <c r="X3108" s="79"/>
      <c r="Y3108" s="79"/>
      <c r="Z3108" s="79"/>
      <c r="AA3108" s="79"/>
      <c r="AB3108" s="79"/>
      <c r="AC3108" s="79"/>
      <c r="AD3108" s="79"/>
      <c r="AE3108" s="79"/>
      <c r="AF3108" s="79"/>
      <c r="AG3108" s="79"/>
      <c r="AH3108" s="79"/>
      <c r="AI3108" s="79"/>
      <c r="AJ3108" s="79"/>
      <c r="AK3108" s="79"/>
      <c r="AL3108" s="79"/>
      <c r="AM3108" s="79"/>
      <c r="AN3108" s="79"/>
      <c r="AO3108" s="79"/>
      <c r="AP3108" s="79"/>
      <c r="AQ3108" s="79"/>
    </row>
    <row r="3109" spans="13:43" x14ac:dyDescent="0.25">
      <c r="M3109" s="79"/>
      <c r="N3109" s="79"/>
      <c r="O3109" s="79"/>
      <c r="P3109" s="79"/>
      <c r="Q3109" s="79"/>
      <c r="R3109" s="79"/>
      <c r="S3109" s="79"/>
      <c r="T3109" s="79"/>
      <c r="U3109" s="79"/>
      <c r="V3109" s="79"/>
      <c r="W3109" s="79"/>
      <c r="X3109" s="79"/>
      <c r="Y3109" s="79"/>
      <c r="Z3109" s="79"/>
      <c r="AA3109" s="79"/>
      <c r="AB3109" s="79"/>
      <c r="AC3109" s="79"/>
      <c r="AD3109" s="79"/>
      <c r="AE3109" s="79"/>
      <c r="AF3109" s="79"/>
      <c r="AG3109" s="79"/>
      <c r="AH3109" s="79"/>
      <c r="AI3109" s="79"/>
      <c r="AJ3109" s="79"/>
      <c r="AK3109" s="79"/>
      <c r="AL3109" s="79"/>
      <c r="AM3109" s="79"/>
      <c r="AN3109" s="79"/>
      <c r="AO3109" s="79"/>
      <c r="AP3109" s="79"/>
      <c r="AQ3109" s="79"/>
    </row>
    <row r="3110" spans="13:43" x14ac:dyDescent="0.25">
      <c r="M3110" s="79"/>
      <c r="N3110" s="79"/>
      <c r="O3110" s="79"/>
      <c r="P3110" s="79"/>
      <c r="Q3110" s="79"/>
      <c r="R3110" s="79"/>
      <c r="S3110" s="79"/>
      <c r="T3110" s="79"/>
      <c r="U3110" s="79"/>
      <c r="V3110" s="79"/>
      <c r="W3110" s="79"/>
      <c r="X3110" s="79"/>
      <c r="Y3110" s="79"/>
      <c r="Z3110" s="79"/>
      <c r="AA3110" s="79"/>
      <c r="AB3110" s="79"/>
      <c r="AC3110" s="79"/>
      <c r="AD3110" s="79"/>
      <c r="AE3110" s="79"/>
      <c r="AF3110" s="79"/>
      <c r="AG3110" s="79"/>
      <c r="AH3110" s="79"/>
      <c r="AI3110" s="79"/>
      <c r="AJ3110" s="79"/>
      <c r="AK3110" s="79"/>
      <c r="AL3110" s="79"/>
      <c r="AM3110" s="79"/>
      <c r="AN3110" s="79"/>
      <c r="AO3110" s="79"/>
      <c r="AP3110" s="79"/>
      <c r="AQ3110" s="79"/>
    </row>
    <row r="3111" spans="13:43" x14ac:dyDescent="0.25">
      <c r="M3111" s="79"/>
      <c r="N3111" s="79"/>
      <c r="O3111" s="79"/>
      <c r="P3111" s="79"/>
      <c r="Q3111" s="79"/>
      <c r="R3111" s="79"/>
      <c r="S3111" s="79"/>
      <c r="T3111" s="79"/>
      <c r="U3111" s="79"/>
      <c r="V3111" s="79"/>
      <c r="W3111" s="79"/>
      <c r="X3111" s="79"/>
      <c r="Y3111" s="79"/>
      <c r="Z3111" s="79"/>
      <c r="AA3111" s="79"/>
      <c r="AB3111" s="79"/>
      <c r="AC3111" s="79"/>
      <c r="AD3111" s="79"/>
      <c r="AE3111" s="79"/>
      <c r="AF3111" s="79"/>
      <c r="AG3111" s="79"/>
      <c r="AH3111" s="79"/>
      <c r="AI3111" s="79"/>
      <c r="AJ3111" s="79"/>
      <c r="AK3111" s="79"/>
      <c r="AL3111" s="79"/>
      <c r="AM3111" s="79"/>
      <c r="AN3111" s="79"/>
      <c r="AO3111" s="79"/>
      <c r="AP3111" s="79"/>
      <c r="AQ3111" s="79"/>
    </row>
    <row r="3112" spans="13:43" x14ac:dyDescent="0.25">
      <c r="M3112" s="79"/>
      <c r="N3112" s="79"/>
      <c r="O3112" s="79"/>
      <c r="P3112" s="79"/>
      <c r="Q3112" s="79"/>
      <c r="R3112" s="79"/>
      <c r="S3112" s="79"/>
      <c r="T3112" s="79"/>
      <c r="U3112" s="79"/>
      <c r="V3112" s="79"/>
      <c r="W3112" s="79"/>
      <c r="X3112" s="79"/>
      <c r="Y3112" s="79"/>
      <c r="Z3112" s="79"/>
      <c r="AA3112" s="79"/>
      <c r="AB3112" s="79"/>
      <c r="AC3112" s="79"/>
      <c r="AD3112" s="79"/>
      <c r="AE3112" s="79"/>
      <c r="AF3112" s="79"/>
      <c r="AG3112" s="79"/>
      <c r="AH3112" s="79"/>
      <c r="AI3112" s="79"/>
      <c r="AJ3112" s="79"/>
      <c r="AK3112" s="79"/>
      <c r="AL3112" s="79"/>
      <c r="AM3112" s="79"/>
      <c r="AN3112" s="79"/>
      <c r="AO3112" s="79"/>
      <c r="AP3112" s="79"/>
      <c r="AQ3112" s="79"/>
    </row>
    <row r="3113" spans="13:43" x14ac:dyDescent="0.25">
      <c r="M3113" s="79"/>
      <c r="N3113" s="79"/>
      <c r="O3113" s="79"/>
      <c r="P3113" s="79"/>
      <c r="Q3113" s="79"/>
      <c r="R3113" s="79"/>
      <c r="S3113" s="79"/>
      <c r="T3113" s="79"/>
      <c r="U3113" s="79"/>
      <c r="V3113" s="79"/>
      <c r="W3113" s="79"/>
      <c r="X3113" s="79"/>
      <c r="Y3113" s="79"/>
      <c r="Z3113" s="79"/>
      <c r="AA3113" s="79"/>
      <c r="AB3113" s="79"/>
      <c r="AC3113" s="79"/>
      <c r="AD3113" s="79"/>
      <c r="AE3113" s="79"/>
      <c r="AF3113" s="79"/>
      <c r="AG3113" s="79"/>
      <c r="AH3113" s="79"/>
      <c r="AI3113" s="79"/>
      <c r="AJ3113" s="79"/>
      <c r="AK3113" s="79"/>
      <c r="AL3113" s="79"/>
      <c r="AM3113" s="79"/>
      <c r="AN3113" s="79"/>
      <c r="AO3113" s="79"/>
      <c r="AP3113" s="79"/>
      <c r="AQ3113" s="79"/>
    </row>
    <row r="3114" spans="13:43" x14ac:dyDescent="0.25">
      <c r="M3114" s="79"/>
      <c r="N3114" s="79"/>
      <c r="O3114" s="79"/>
      <c r="P3114" s="79"/>
      <c r="Q3114" s="79"/>
      <c r="R3114" s="79"/>
      <c r="S3114" s="79"/>
      <c r="T3114" s="79"/>
      <c r="U3114" s="79"/>
      <c r="V3114" s="79"/>
      <c r="W3114" s="79"/>
      <c r="X3114" s="79"/>
      <c r="Y3114" s="79"/>
      <c r="Z3114" s="79"/>
      <c r="AA3114" s="79"/>
      <c r="AB3114" s="79"/>
      <c r="AC3114" s="79"/>
      <c r="AD3114" s="79"/>
      <c r="AE3114" s="79"/>
      <c r="AF3114" s="79"/>
      <c r="AG3114" s="79"/>
      <c r="AH3114" s="79"/>
      <c r="AI3114" s="79"/>
      <c r="AJ3114" s="79"/>
      <c r="AK3114" s="79"/>
      <c r="AL3114" s="79"/>
      <c r="AM3114" s="79"/>
      <c r="AN3114" s="79"/>
      <c r="AO3114" s="79"/>
      <c r="AP3114" s="79"/>
      <c r="AQ3114" s="79"/>
    </row>
    <row r="3115" spans="13:43" x14ac:dyDescent="0.25">
      <c r="M3115" s="79"/>
      <c r="N3115" s="79"/>
      <c r="O3115" s="79"/>
      <c r="P3115" s="79"/>
      <c r="Q3115" s="79"/>
      <c r="R3115" s="79"/>
      <c r="S3115" s="79"/>
      <c r="T3115" s="79"/>
      <c r="U3115" s="79"/>
      <c r="V3115" s="79"/>
      <c r="W3115" s="79"/>
      <c r="X3115" s="79"/>
      <c r="Y3115" s="79"/>
      <c r="Z3115" s="79"/>
      <c r="AA3115" s="79"/>
      <c r="AB3115" s="79"/>
      <c r="AC3115" s="79"/>
      <c r="AD3115" s="79"/>
      <c r="AE3115" s="79"/>
      <c r="AF3115" s="79"/>
      <c r="AG3115" s="79"/>
      <c r="AH3115" s="79"/>
      <c r="AI3115" s="79"/>
      <c r="AJ3115" s="79"/>
      <c r="AK3115" s="79"/>
      <c r="AL3115" s="79"/>
      <c r="AM3115" s="79"/>
      <c r="AN3115" s="79"/>
      <c r="AO3115" s="79"/>
      <c r="AP3115" s="79"/>
      <c r="AQ3115" s="79"/>
    </row>
    <row r="3116" spans="13:43" x14ac:dyDescent="0.25">
      <c r="M3116" s="79"/>
      <c r="N3116" s="79"/>
      <c r="O3116" s="79"/>
      <c r="P3116" s="79"/>
      <c r="Q3116" s="79"/>
      <c r="R3116" s="79"/>
      <c r="S3116" s="79"/>
      <c r="T3116" s="79"/>
      <c r="U3116" s="79"/>
      <c r="V3116" s="79"/>
      <c r="W3116" s="79"/>
      <c r="X3116" s="79"/>
      <c r="Y3116" s="79"/>
      <c r="Z3116" s="79"/>
      <c r="AA3116" s="79"/>
      <c r="AB3116" s="79"/>
      <c r="AC3116" s="79"/>
      <c r="AD3116" s="79"/>
      <c r="AE3116" s="79"/>
      <c r="AF3116" s="79"/>
      <c r="AG3116" s="79"/>
      <c r="AH3116" s="79"/>
      <c r="AI3116" s="79"/>
      <c r="AJ3116" s="79"/>
      <c r="AK3116" s="79"/>
      <c r="AL3116" s="79"/>
      <c r="AM3116" s="79"/>
      <c r="AN3116" s="79"/>
      <c r="AO3116" s="79"/>
      <c r="AP3116" s="79"/>
      <c r="AQ3116" s="79"/>
    </row>
    <row r="3117" spans="13:43" x14ac:dyDescent="0.25">
      <c r="M3117" s="79"/>
      <c r="N3117" s="79"/>
      <c r="O3117" s="79"/>
      <c r="P3117" s="79"/>
      <c r="Q3117" s="79"/>
      <c r="R3117" s="79"/>
      <c r="S3117" s="79"/>
      <c r="T3117" s="79"/>
      <c r="U3117" s="79"/>
      <c r="V3117" s="79"/>
      <c r="W3117" s="79"/>
      <c r="X3117" s="79"/>
      <c r="Y3117" s="79"/>
      <c r="Z3117" s="79"/>
      <c r="AA3117" s="79"/>
      <c r="AB3117" s="79"/>
      <c r="AC3117" s="79"/>
      <c r="AD3117" s="79"/>
      <c r="AE3117" s="79"/>
      <c r="AF3117" s="79"/>
      <c r="AG3117" s="79"/>
      <c r="AH3117" s="79"/>
      <c r="AI3117" s="79"/>
      <c r="AJ3117" s="79"/>
      <c r="AK3117" s="79"/>
      <c r="AL3117" s="79"/>
      <c r="AM3117" s="79"/>
      <c r="AN3117" s="79"/>
      <c r="AO3117" s="79"/>
      <c r="AP3117" s="79"/>
      <c r="AQ3117" s="79"/>
    </row>
    <row r="3118" spans="13:43" x14ac:dyDescent="0.25">
      <c r="M3118" s="79"/>
      <c r="N3118" s="79"/>
      <c r="O3118" s="79"/>
      <c r="P3118" s="79"/>
      <c r="Q3118" s="79"/>
      <c r="R3118" s="79"/>
      <c r="S3118" s="79"/>
      <c r="T3118" s="79"/>
      <c r="U3118" s="79"/>
      <c r="V3118" s="79"/>
      <c r="W3118" s="79"/>
      <c r="X3118" s="79"/>
      <c r="Y3118" s="79"/>
      <c r="Z3118" s="79"/>
      <c r="AA3118" s="79"/>
      <c r="AB3118" s="79"/>
      <c r="AC3118" s="79"/>
      <c r="AD3118" s="79"/>
      <c r="AE3118" s="79"/>
      <c r="AF3118" s="79"/>
      <c r="AG3118" s="79"/>
      <c r="AH3118" s="79"/>
      <c r="AI3118" s="79"/>
      <c r="AJ3118" s="79"/>
      <c r="AK3118" s="79"/>
      <c r="AL3118" s="79"/>
      <c r="AM3118" s="79"/>
      <c r="AN3118" s="79"/>
      <c r="AO3118" s="79"/>
      <c r="AP3118" s="79"/>
      <c r="AQ3118" s="79"/>
    </row>
    <row r="3119" spans="13:43" x14ac:dyDescent="0.25">
      <c r="M3119" s="79"/>
      <c r="N3119" s="79"/>
      <c r="O3119" s="79"/>
      <c r="P3119" s="79"/>
      <c r="Q3119" s="79"/>
      <c r="R3119" s="79"/>
      <c r="S3119" s="79"/>
      <c r="T3119" s="79"/>
      <c r="U3119" s="79"/>
      <c r="V3119" s="79"/>
      <c r="W3119" s="79"/>
      <c r="X3119" s="79"/>
      <c r="Y3119" s="79"/>
      <c r="Z3119" s="79"/>
      <c r="AA3119" s="79"/>
      <c r="AB3119" s="79"/>
      <c r="AC3119" s="79"/>
      <c r="AD3119" s="79"/>
      <c r="AE3119" s="79"/>
      <c r="AF3119" s="79"/>
      <c r="AG3119" s="79"/>
      <c r="AH3119" s="79"/>
      <c r="AI3119" s="79"/>
      <c r="AJ3119" s="79"/>
      <c r="AK3119" s="79"/>
      <c r="AL3119" s="79"/>
      <c r="AM3119" s="79"/>
      <c r="AN3119" s="79"/>
      <c r="AO3119" s="79"/>
      <c r="AP3119" s="79"/>
      <c r="AQ3119" s="79"/>
    </row>
    <row r="3120" spans="13:43" x14ac:dyDescent="0.25">
      <c r="M3120" s="79"/>
      <c r="N3120" s="79"/>
      <c r="O3120" s="79"/>
      <c r="P3120" s="79"/>
      <c r="Q3120" s="79"/>
      <c r="R3120" s="79"/>
      <c r="S3120" s="79"/>
      <c r="T3120" s="79"/>
      <c r="U3120" s="79"/>
      <c r="V3120" s="79"/>
      <c r="W3120" s="79"/>
      <c r="X3120" s="79"/>
      <c r="Y3120" s="79"/>
      <c r="Z3120" s="79"/>
      <c r="AA3120" s="79"/>
      <c r="AB3120" s="79"/>
      <c r="AC3120" s="79"/>
      <c r="AD3120" s="79"/>
      <c r="AE3120" s="79"/>
      <c r="AF3120" s="79"/>
      <c r="AG3120" s="79"/>
      <c r="AH3120" s="79"/>
      <c r="AI3120" s="79"/>
      <c r="AJ3120" s="79"/>
      <c r="AK3120" s="79"/>
      <c r="AL3120" s="79"/>
      <c r="AM3120" s="79"/>
      <c r="AN3120" s="79"/>
      <c r="AO3120" s="79"/>
      <c r="AP3120" s="79"/>
      <c r="AQ3120" s="79"/>
    </row>
    <row r="3121" spans="13:43" x14ac:dyDescent="0.25">
      <c r="M3121" s="79"/>
      <c r="N3121" s="79"/>
      <c r="O3121" s="79"/>
      <c r="P3121" s="79"/>
      <c r="Q3121" s="79"/>
      <c r="R3121" s="79"/>
      <c r="S3121" s="79"/>
      <c r="T3121" s="79"/>
      <c r="U3121" s="79"/>
      <c r="V3121" s="79"/>
      <c r="W3121" s="79"/>
      <c r="X3121" s="79"/>
      <c r="Y3121" s="79"/>
      <c r="Z3121" s="79"/>
      <c r="AA3121" s="79"/>
      <c r="AB3121" s="79"/>
      <c r="AC3121" s="79"/>
      <c r="AD3121" s="79"/>
      <c r="AE3121" s="79"/>
      <c r="AF3121" s="79"/>
      <c r="AG3121" s="79"/>
      <c r="AH3121" s="79"/>
      <c r="AI3121" s="79"/>
      <c r="AJ3121" s="79"/>
      <c r="AK3121" s="79"/>
      <c r="AL3121" s="79"/>
      <c r="AM3121" s="79"/>
      <c r="AN3121" s="79"/>
      <c r="AO3121" s="79"/>
      <c r="AP3121" s="79"/>
      <c r="AQ3121" s="79"/>
    </row>
    <row r="3122" spans="13:43" x14ac:dyDescent="0.25">
      <c r="M3122" s="79"/>
      <c r="N3122" s="79"/>
      <c r="O3122" s="79"/>
      <c r="P3122" s="79"/>
      <c r="Q3122" s="79"/>
      <c r="R3122" s="79"/>
      <c r="S3122" s="79"/>
      <c r="T3122" s="79"/>
      <c r="U3122" s="79"/>
      <c r="V3122" s="79"/>
      <c r="W3122" s="79"/>
      <c r="X3122" s="79"/>
      <c r="Y3122" s="79"/>
      <c r="Z3122" s="79"/>
      <c r="AA3122" s="79"/>
      <c r="AB3122" s="79"/>
      <c r="AC3122" s="79"/>
      <c r="AD3122" s="79"/>
      <c r="AE3122" s="79"/>
      <c r="AF3122" s="79"/>
      <c r="AG3122" s="79"/>
      <c r="AH3122" s="79"/>
      <c r="AI3122" s="79"/>
      <c r="AJ3122" s="79"/>
      <c r="AK3122" s="79"/>
      <c r="AL3122" s="79"/>
      <c r="AM3122" s="79"/>
      <c r="AN3122" s="79"/>
      <c r="AO3122" s="79"/>
      <c r="AP3122" s="79"/>
      <c r="AQ3122" s="79"/>
    </row>
    <row r="3123" spans="13:43" x14ac:dyDescent="0.25">
      <c r="M3123" s="79"/>
      <c r="N3123" s="79"/>
      <c r="O3123" s="79"/>
      <c r="P3123" s="79"/>
      <c r="Q3123" s="79"/>
      <c r="R3123" s="79"/>
      <c r="S3123" s="79"/>
      <c r="T3123" s="79"/>
      <c r="U3123" s="79"/>
      <c r="V3123" s="79"/>
      <c r="W3123" s="79"/>
      <c r="X3123" s="79"/>
      <c r="Y3123" s="79"/>
      <c r="Z3123" s="79"/>
      <c r="AA3123" s="79"/>
      <c r="AB3123" s="79"/>
      <c r="AC3123" s="79"/>
      <c r="AD3123" s="79"/>
      <c r="AE3123" s="79"/>
      <c r="AF3123" s="79"/>
      <c r="AG3123" s="79"/>
      <c r="AH3123" s="79"/>
      <c r="AI3123" s="79"/>
      <c r="AJ3123" s="79"/>
      <c r="AK3123" s="79"/>
      <c r="AL3123" s="79"/>
      <c r="AM3123" s="79"/>
      <c r="AN3123" s="79"/>
      <c r="AO3123" s="79"/>
      <c r="AP3123" s="79"/>
      <c r="AQ3123" s="79"/>
    </row>
    <row r="3124" spans="13:43" x14ac:dyDescent="0.25">
      <c r="M3124" s="79"/>
      <c r="N3124" s="79"/>
      <c r="O3124" s="79"/>
      <c r="P3124" s="79"/>
      <c r="Q3124" s="79"/>
      <c r="R3124" s="79"/>
      <c r="S3124" s="79"/>
      <c r="T3124" s="79"/>
      <c r="U3124" s="79"/>
      <c r="V3124" s="79"/>
      <c r="W3124" s="79"/>
      <c r="X3124" s="79"/>
      <c r="Y3124" s="79"/>
      <c r="Z3124" s="79"/>
      <c r="AA3124" s="79"/>
      <c r="AB3124" s="79"/>
      <c r="AC3124" s="79"/>
      <c r="AD3124" s="79"/>
      <c r="AE3124" s="79"/>
      <c r="AF3124" s="79"/>
      <c r="AG3124" s="79"/>
      <c r="AH3124" s="79"/>
      <c r="AI3124" s="79"/>
      <c r="AJ3124" s="79"/>
      <c r="AK3124" s="79"/>
      <c r="AL3124" s="79"/>
      <c r="AM3124" s="79"/>
      <c r="AN3124" s="79"/>
      <c r="AO3124" s="79"/>
      <c r="AP3124" s="79"/>
      <c r="AQ3124" s="79"/>
    </row>
    <row r="3125" spans="13:43" x14ac:dyDescent="0.25">
      <c r="M3125" s="79"/>
      <c r="N3125" s="79"/>
      <c r="O3125" s="79"/>
      <c r="P3125" s="79"/>
      <c r="Q3125" s="79"/>
      <c r="R3125" s="79"/>
      <c r="S3125" s="79"/>
      <c r="T3125" s="79"/>
      <c r="U3125" s="79"/>
      <c r="V3125" s="79"/>
      <c r="W3125" s="79"/>
      <c r="X3125" s="79"/>
      <c r="Y3125" s="79"/>
      <c r="Z3125" s="79"/>
      <c r="AA3125" s="79"/>
      <c r="AB3125" s="79"/>
      <c r="AC3125" s="79"/>
      <c r="AD3125" s="79"/>
      <c r="AE3125" s="79"/>
      <c r="AF3125" s="79"/>
      <c r="AG3125" s="79"/>
      <c r="AH3125" s="79"/>
      <c r="AI3125" s="79"/>
      <c r="AJ3125" s="79"/>
      <c r="AK3125" s="79"/>
      <c r="AL3125" s="79"/>
      <c r="AM3125" s="79"/>
      <c r="AN3125" s="79"/>
      <c r="AO3125" s="79"/>
      <c r="AP3125" s="79"/>
      <c r="AQ3125" s="79"/>
    </row>
    <row r="3126" spans="13:43" x14ac:dyDescent="0.25">
      <c r="M3126" s="79"/>
      <c r="N3126" s="79"/>
      <c r="O3126" s="79"/>
      <c r="P3126" s="79"/>
      <c r="Q3126" s="79"/>
      <c r="R3126" s="79"/>
      <c r="S3126" s="79"/>
      <c r="T3126" s="79"/>
      <c r="U3126" s="79"/>
      <c r="V3126" s="79"/>
      <c r="W3126" s="79"/>
      <c r="X3126" s="79"/>
      <c r="Y3126" s="79"/>
      <c r="Z3126" s="79"/>
      <c r="AA3126" s="79"/>
      <c r="AB3126" s="79"/>
      <c r="AC3126" s="79"/>
      <c r="AD3126" s="79"/>
      <c r="AE3126" s="79"/>
      <c r="AF3126" s="79"/>
      <c r="AG3126" s="79"/>
      <c r="AH3126" s="79"/>
      <c r="AI3126" s="79"/>
      <c r="AJ3126" s="79"/>
      <c r="AK3126" s="79"/>
      <c r="AL3126" s="79"/>
      <c r="AM3126" s="79"/>
      <c r="AN3126" s="79"/>
      <c r="AO3126" s="79"/>
      <c r="AP3126" s="79"/>
      <c r="AQ3126" s="79"/>
    </row>
    <row r="3127" spans="13:43" x14ac:dyDescent="0.25">
      <c r="M3127" s="79"/>
      <c r="N3127" s="79"/>
      <c r="O3127" s="79"/>
      <c r="P3127" s="79"/>
      <c r="Q3127" s="79"/>
      <c r="R3127" s="79"/>
      <c r="S3127" s="79"/>
      <c r="T3127" s="79"/>
      <c r="U3127" s="79"/>
      <c r="V3127" s="79"/>
      <c r="W3127" s="79"/>
      <c r="X3127" s="79"/>
      <c r="Y3127" s="79"/>
      <c r="Z3127" s="79"/>
      <c r="AA3127" s="79"/>
      <c r="AB3127" s="79"/>
      <c r="AC3127" s="79"/>
      <c r="AD3127" s="79"/>
      <c r="AE3127" s="79"/>
      <c r="AF3127" s="79"/>
      <c r="AG3127" s="79"/>
      <c r="AH3127" s="79"/>
      <c r="AI3127" s="79"/>
      <c r="AJ3127" s="79"/>
      <c r="AK3127" s="79"/>
      <c r="AL3127" s="79"/>
      <c r="AM3127" s="79"/>
      <c r="AN3127" s="79"/>
      <c r="AO3127" s="79"/>
      <c r="AP3127" s="79"/>
      <c r="AQ3127" s="79"/>
    </row>
    <row r="3128" spans="13:43" x14ac:dyDescent="0.25">
      <c r="M3128" s="79"/>
      <c r="N3128" s="79"/>
      <c r="O3128" s="79"/>
      <c r="P3128" s="79"/>
      <c r="Q3128" s="79"/>
      <c r="R3128" s="79"/>
      <c r="S3128" s="79"/>
      <c r="T3128" s="79"/>
      <c r="U3128" s="79"/>
      <c r="V3128" s="79"/>
      <c r="W3128" s="79"/>
      <c r="X3128" s="79"/>
      <c r="Y3128" s="79"/>
      <c r="Z3128" s="79"/>
      <c r="AA3128" s="79"/>
      <c r="AB3128" s="79"/>
      <c r="AC3128" s="79"/>
      <c r="AD3128" s="79"/>
      <c r="AE3128" s="79"/>
      <c r="AF3128" s="79"/>
      <c r="AG3128" s="79"/>
      <c r="AH3128" s="79"/>
      <c r="AI3128" s="79"/>
      <c r="AJ3128" s="79"/>
      <c r="AK3128" s="79"/>
      <c r="AL3128" s="79"/>
      <c r="AM3128" s="79"/>
      <c r="AN3128" s="79"/>
      <c r="AO3128" s="79"/>
      <c r="AP3128" s="79"/>
      <c r="AQ3128" s="79"/>
    </row>
    <row r="3129" spans="13:43" x14ac:dyDescent="0.25">
      <c r="M3129" s="79"/>
      <c r="N3129" s="79"/>
      <c r="O3129" s="79"/>
      <c r="P3129" s="79"/>
      <c r="Q3129" s="79"/>
      <c r="R3129" s="79"/>
      <c r="S3129" s="79"/>
      <c r="T3129" s="79"/>
      <c r="U3129" s="79"/>
      <c r="V3129" s="79"/>
      <c r="W3129" s="79"/>
      <c r="X3129" s="79"/>
      <c r="Y3129" s="79"/>
      <c r="Z3129" s="79"/>
      <c r="AA3129" s="79"/>
      <c r="AB3129" s="79"/>
      <c r="AC3129" s="79"/>
      <c r="AD3129" s="79"/>
      <c r="AE3129" s="79"/>
      <c r="AF3129" s="79"/>
      <c r="AG3129" s="79"/>
      <c r="AH3129" s="79"/>
      <c r="AI3129" s="79"/>
      <c r="AJ3129" s="79"/>
      <c r="AK3129" s="79"/>
      <c r="AL3129" s="79"/>
      <c r="AM3129" s="79"/>
      <c r="AN3129" s="79"/>
      <c r="AO3129" s="79"/>
      <c r="AP3129" s="79"/>
      <c r="AQ3129" s="79"/>
    </row>
    <row r="3130" spans="13:43" x14ac:dyDescent="0.25">
      <c r="M3130" s="79"/>
      <c r="N3130" s="79"/>
      <c r="O3130" s="79"/>
      <c r="P3130" s="79"/>
      <c r="Q3130" s="79"/>
      <c r="R3130" s="79"/>
      <c r="S3130" s="79"/>
      <c r="T3130" s="79"/>
      <c r="U3130" s="79"/>
      <c r="V3130" s="79"/>
      <c r="W3130" s="79"/>
      <c r="X3130" s="79"/>
      <c r="Y3130" s="79"/>
      <c r="Z3130" s="79"/>
      <c r="AA3130" s="79"/>
      <c r="AB3130" s="79"/>
      <c r="AC3130" s="79"/>
      <c r="AD3130" s="79"/>
      <c r="AE3130" s="79"/>
      <c r="AF3130" s="79"/>
      <c r="AG3130" s="79"/>
      <c r="AH3130" s="79"/>
      <c r="AI3130" s="79"/>
      <c r="AJ3130" s="79"/>
      <c r="AK3130" s="79"/>
      <c r="AL3130" s="79"/>
      <c r="AM3130" s="79"/>
      <c r="AN3130" s="79"/>
      <c r="AO3130" s="79"/>
      <c r="AP3130" s="79"/>
      <c r="AQ3130" s="79"/>
    </row>
    <row r="3131" spans="13:43" x14ac:dyDescent="0.25">
      <c r="M3131" s="79"/>
      <c r="N3131" s="79"/>
      <c r="O3131" s="79"/>
      <c r="P3131" s="79"/>
      <c r="Q3131" s="79"/>
      <c r="R3131" s="79"/>
      <c r="S3131" s="79"/>
      <c r="T3131" s="79"/>
      <c r="U3131" s="79"/>
      <c r="V3131" s="79"/>
      <c r="W3131" s="79"/>
      <c r="X3131" s="79"/>
      <c r="Y3131" s="79"/>
      <c r="Z3131" s="79"/>
      <c r="AA3131" s="79"/>
      <c r="AB3131" s="79"/>
      <c r="AC3131" s="79"/>
      <c r="AD3131" s="79"/>
      <c r="AE3131" s="79"/>
      <c r="AF3131" s="79"/>
      <c r="AG3131" s="79"/>
      <c r="AH3131" s="79"/>
      <c r="AI3131" s="79"/>
      <c r="AJ3131" s="79"/>
      <c r="AK3131" s="79"/>
      <c r="AL3131" s="79"/>
      <c r="AM3131" s="79"/>
      <c r="AN3131" s="79"/>
      <c r="AO3131" s="79"/>
      <c r="AP3131" s="79"/>
      <c r="AQ3131" s="79"/>
    </row>
    <row r="3132" spans="13:43" x14ac:dyDescent="0.25">
      <c r="M3132" s="79"/>
      <c r="N3132" s="79"/>
      <c r="O3132" s="79"/>
      <c r="P3132" s="79"/>
      <c r="Q3132" s="79"/>
      <c r="R3132" s="79"/>
      <c r="S3132" s="79"/>
      <c r="T3132" s="79"/>
      <c r="U3132" s="79"/>
      <c r="V3132" s="79"/>
      <c r="W3132" s="79"/>
      <c r="X3132" s="79"/>
      <c r="Y3132" s="79"/>
      <c r="Z3132" s="79"/>
      <c r="AA3132" s="79"/>
      <c r="AB3132" s="79"/>
      <c r="AC3132" s="79"/>
      <c r="AD3132" s="79"/>
      <c r="AE3132" s="79"/>
      <c r="AF3132" s="79"/>
      <c r="AG3132" s="79"/>
      <c r="AH3132" s="79"/>
      <c r="AI3132" s="79"/>
      <c r="AJ3132" s="79"/>
      <c r="AK3132" s="79"/>
      <c r="AL3132" s="79"/>
      <c r="AM3132" s="79"/>
      <c r="AN3132" s="79"/>
      <c r="AO3132" s="79"/>
      <c r="AP3132" s="79"/>
      <c r="AQ3132" s="79"/>
    </row>
    <row r="3133" spans="13:43" x14ac:dyDescent="0.25">
      <c r="M3133" s="79"/>
      <c r="N3133" s="79"/>
      <c r="O3133" s="79"/>
      <c r="P3133" s="79"/>
      <c r="Q3133" s="79"/>
      <c r="R3133" s="79"/>
      <c r="S3133" s="79"/>
      <c r="T3133" s="79"/>
      <c r="U3133" s="79"/>
      <c r="V3133" s="79"/>
      <c r="W3133" s="79"/>
      <c r="X3133" s="79"/>
      <c r="Y3133" s="79"/>
      <c r="Z3133" s="79"/>
      <c r="AA3133" s="79"/>
      <c r="AB3133" s="79"/>
      <c r="AC3133" s="79"/>
      <c r="AD3133" s="79"/>
      <c r="AE3133" s="79"/>
      <c r="AF3133" s="79"/>
      <c r="AG3133" s="79"/>
      <c r="AH3133" s="79"/>
      <c r="AI3133" s="79"/>
      <c r="AJ3133" s="79"/>
      <c r="AK3133" s="79"/>
      <c r="AL3133" s="79"/>
      <c r="AM3133" s="79"/>
      <c r="AN3133" s="79"/>
      <c r="AO3133" s="79"/>
      <c r="AP3133" s="79"/>
      <c r="AQ3133" s="79"/>
    </row>
    <row r="3134" spans="13:43" x14ac:dyDescent="0.25">
      <c r="M3134" s="79"/>
      <c r="N3134" s="79"/>
      <c r="O3134" s="79"/>
      <c r="P3134" s="79"/>
      <c r="Q3134" s="79"/>
      <c r="R3134" s="79"/>
      <c r="S3134" s="79"/>
      <c r="T3134" s="79"/>
      <c r="U3134" s="79"/>
      <c r="V3134" s="79"/>
      <c r="W3134" s="79"/>
      <c r="X3134" s="79"/>
      <c r="Y3134" s="79"/>
      <c r="Z3134" s="79"/>
      <c r="AA3134" s="79"/>
      <c r="AB3134" s="79"/>
      <c r="AC3134" s="79"/>
      <c r="AD3134" s="79"/>
      <c r="AE3134" s="79"/>
      <c r="AF3134" s="79"/>
      <c r="AG3134" s="79"/>
      <c r="AH3134" s="79"/>
      <c r="AI3134" s="79"/>
      <c r="AJ3134" s="79"/>
      <c r="AK3134" s="79"/>
      <c r="AL3134" s="79"/>
      <c r="AM3134" s="79"/>
      <c r="AN3134" s="79"/>
      <c r="AO3134" s="79"/>
      <c r="AP3134" s="79"/>
      <c r="AQ3134" s="79"/>
    </row>
    <row r="3135" spans="13:43" x14ac:dyDescent="0.25">
      <c r="M3135" s="79"/>
      <c r="N3135" s="79"/>
      <c r="O3135" s="79"/>
      <c r="P3135" s="79"/>
      <c r="Q3135" s="79"/>
      <c r="R3135" s="79"/>
      <c r="S3135" s="79"/>
      <c r="T3135" s="79"/>
      <c r="U3135" s="79"/>
      <c r="V3135" s="79"/>
      <c r="W3135" s="79"/>
      <c r="X3135" s="79"/>
      <c r="Y3135" s="79"/>
      <c r="Z3135" s="79"/>
      <c r="AA3135" s="79"/>
      <c r="AB3135" s="79"/>
      <c r="AC3135" s="79"/>
      <c r="AD3135" s="79"/>
      <c r="AE3135" s="79"/>
      <c r="AF3135" s="79"/>
      <c r="AG3135" s="79"/>
      <c r="AH3135" s="79"/>
      <c r="AI3135" s="79"/>
      <c r="AJ3135" s="79"/>
      <c r="AK3135" s="79"/>
      <c r="AL3135" s="79"/>
      <c r="AM3135" s="79"/>
      <c r="AN3135" s="79"/>
      <c r="AO3135" s="79"/>
      <c r="AP3135" s="79"/>
      <c r="AQ3135" s="79"/>
    </row>
    <row r="3136" spans="13:43" x14ac:dyDescent="0.25">
      <c r="M3136" s="79"/>
      <c r="N3136" s="79"/>
      <c r="O3136" s="79"/>
      <c r="P3136" s="79"/>
      <c r="Q3136" s="79"/>
      <c r="R3136" s="79"/>
      <c r="S3136" s="79"/>
      <c r="T3136" s="79"/>
      <c r="U3136" s="79"/>
      <c r="V3136" s="79"/>
      <c r="W3136" s="79"/>
      <c r="X3136" s="79"/>
      <c r="Y3136" s="79"/>
      <c r="Z3136" s="79"/>
      <c r="AA3136" s="79"/>
      <c r="AB3136" s="79"/>
      <c r="AC3136" s="79"/>
      <c r="AD3136" s="79"/>
      <c r="AE3136" s="79"/>
      <c r="AF3136" s="79"/>
      <c r="AG3136" s="79"/>
      <c r="AH3136" s="79"/>
      <c r="AI3136" s="79"/>
      <c r="AJ3136" s="79"/>
      <c r="AK3136" s="79"/>
      <c r="AL3136" s="79"/>
      <c r="AM3136" s="79"/>
      <c r="AN3136" s="79"/>
      <c r="AO3136" s="79"/>
      <c r="AP3136" s="79"/>
      <c r="AQ3136" s="79"/>
    </row>
    <row r="3137" spans="13:43" x14ac:dyDescent="0.25">
      <c r="M3137" s="79"/>
      <c r="N3137" s="79"/>
      <c r="O3137" s="79"/>
      <c r="P3137" s="79"/>
      <c r="Q3137" s="79"/>
      <c r="R3137" s="79"/>
      <c r="S3137" s="79"/>
      <c r="T3137" s="79"/>
      <c r="U3137" s="79"/>
      <c r="V3137" s="79"/>
      <c r="W3137" s="79"/>
      <c r="X3137" s="79"/>
      <c r="Y3137" s="79"/>
      <c r="Z3137" s="79"/>
      <c r="AA3137" s="79"/>
      <c r="AB3137" s="79"/>
      <c r="AC3137" s="79"/>
      <c r="AD3137" s="79"/>
      <c r="AE3137" s="79"/>
      <c r="AF3137" s="79"/>
      <c r="AG3137" s="79"/>
      <c r="AH3137" s="79"/>
      <c r="AI3137" s="79"/>
      <c r="AJ3137" s="79"/>
      <c r="AK3137" s="79"/>
      <c r="AL3137" s="79"/>
      <c r="AM3137" s="79"/>
      <c r="AN3137" s="79"/>
      <c r="AO3137" s="79"/>
      <c r="AP3137" s="79"/>
      <c r="AQ3137" s="79"/>
    </row>
    <row r="3138" spans="13:43" x14ac:dyDescent="0.25">
      <c r="M3138" s="79"/>
      <c r="N3138" s="79"/>
      <c r="O3138" s="79"/>
      <c r="P3138" s="79"/>
      <c r="Q3138" s="79"/>
      <c r="R3138" s="79"/>
      <c r="S3138" s="79"/>
      <c r="T3138" s="79"/>
      <c r="U3138" s="79"/>
      <c r="V3138" s="79"/>
      <c r="W3138" s="79"/>
      <c r="X3138" s="79"/>
      <c r="Y3138" s="79"/>
      <c r="Z3138" s="79"/>
      <c r="AA3138" s="79"/>
      <c r="AB3138" s="79"/>
      <c r="AC3138" s="79"/>
      <c r="AD3138" s="79"/>
      <c r="AE3138" s="79"/>
      <c r="AF3138" s="79"/>
      <c r="AG3138" s="79"/>
      <c r="AH3138" s="79"/>
      <c r="AI3138" s="79"/>
      <c r="AJ3138" s="79"/>
      <c r="AK3138" s="79"/>
      <c r="AL3138" s="79"/>
      <c r="AM3138" s="79"/>
      <c r="AN3138" s="79"/>
      <c r="AO3138" s="79"/>
      <c r="AP3138" s="79"/>
      <c r="AQ3138" s="79"/>
    </row>
    <row r="3139" spans="13:43" x14ac:dyDescent="0.25">
      <c r="M3139" s="79"/>
      <c r="N3139" s="79"/>
      <c r="O3139" s="79"/>
      <c r="P3139" s="79"/>
      <c r="Q3139" s="79"/>
      <c r="R3139" s="79"/>
      <c r="S3139" s="79"/>
      <c r="T3139" s="79"/>
      <c r="U3139" s="79"/>
      <c r="V3139" s="79"/>
      <c r="W3139" s="79"/>
      <c r="X3139" s="79"/>
      <c r="Y3139" s="79"/>
      <c r="Z3139" s="79"/>
      <c r="AA3139" s="79"/>
      <c r="AB3139" s="79"/>
      <c r="AC3139" s="79"/>
      <c r="AD3139" s="79"/>
      <c r="AE3139" s="79"/>
      <c r="AF3139" s="79"/>
      <c r="AG3139" s="79"/>
      <c r="AH3139" s="79"/>
      <c r="AI3139" s="79"/>
      <c r="AJ3139" s="79"/>
      <c r="AK3139" s="79"/>
      <c r="AL3139" s="79"/>
      <c r="AM3139" s="79"/>
      <c r="AN3139" s="79"/>
      <c r="AO3139" s="79"/>
      <c r="AP3139" s="79"/>
      <c r="AQ3139" s="79"/>
    </row>
    <row r="3140" spans="13:43" x14ac:dyDescent="0.25">
      <c r="M3140" s="79"/>
      <c r="N3140" s="79"/>
      <c r="O3140" s="79"/>
      <c r="P3140" s="79"/>
      <c r="Q3140" s="79"/>
      <c r="R3140" s="79"/>
      <c r="S3140" s="79"/>
      <c r="T3140" s="79"/>
      <c r="U3140" s="79"/>
      <c r="V3140" s="79"/>
      <c r="W3140" s="79"/>
      <c r="X3140" s="79"/>
      <c r="Y3140" s="79"/>
      <c r="Z3140" s="79"/>
      <c r="AA3140" s="79"/>
      <c r="AB3140" s="79"/>
      <c r="AC3140" s="79"/>
      <c r="AD3140" s="79"/>
      <c r="AE3140" s="79"/>
      <c r="AF3140" s="79"/>
      <c r="AG3140" s="79"/>
      <c r="AH3140" s="79"/>
      <c r="AI3140" s="79"/>
      <c r="AJ3140" s="79"/>
      <c r="AK3140" s="79"/>
      <c r="AL3140" s="79"/>
      <c r="AM3140" s="79"/>
      <c r="AN3140" s="79"/>
      <c r="AO3140" s="79"/>
      <c r="AP3140" s="79"/>
      <c r="AQ3140" s="79"/>
    </row>
    <row r="3141" spans="13:43" x14ac:dyDescent="0.25">
      <c r="M3141" s="79"/>
      <c r="N3141" s="79"/>
      <c r="O3141" s="79"/>
      <c r="P3141" s="79"/>
      <c r="Q3141" s="79"/>
      <c r="R3141" s="79"/>
      <c r="S3141" s="79"/>
      <c r="T3141" s="79"/>
      <c r="U3141" s="79"/>
      <c r="V3141" s="79"/>
      <c r="W3141" s="79"/>
      <c r="X3141" s="79"/>
      <c r="Y3141" s="79"/>
      <c r="Z3141" s="79"/>
      <c r="AA3141" s="79"/>
      <c r="AB3141" s="79"/>
      <c r="AC3141" s="79"/>
      <c r="AD3141" s="79"/>
      <c r="AE3141" s="79"/>
      <c r="AF3141" s="79"/>
      <c r="AG3141" s="79"/>
      <c r="AH3141" s="79"/>
      <c r="AI3141" s="79"/>
      <c r="AJ3141" s="79"/>
      <c r="AK3141" s="79"/>
      <c r="AL3141" s="79"/>
      <c r="AM3141" s="79"/>
      <c r="AN3141" s="79"/>
      <c r="AO3141" s="79"/>
      <c r="AP3141" s="79"/>
      <c r="AQ3141" s="79"/>
    </row>
    <row r="3142" spans="13:43" x14ac:dyDescent="0.25">
      <c r="M3142" s="79"/>
      <c r="N3142" s="79"/>
      <c r="O3142" s="79"/>
      <c r="P3142" s="79"/>
      <c r="Q3142" s="79"/>
      <c r="R3142" s="79"/>
      <c r="S3142" s="79"/>
      <c r="T3142" s="79"/>
      <c r="U3142" s="79"/>
      <c r="V3142" s="79"/>
      <c r="W3142" s="79"/>
      <c r="X3142" s="79"/>
      <c r="Y3142" s="79"/>
      <c r="Z3142" s="79"/>
      <c r="AA3142" s="79"/>
      <c r="AB3142" s="79"/>
      <c r="AC3142" s="79"/>
      <c r="AD3142" s="79"/>
      <c r="AE3142" s="79"/>
      <c r="AF3142" s="79"/>
      <c r="AG3142" s="79"/>
      <c r="AH3142" s="79"/>
      <c r="AI3142" s="79"/>
      <c r="AJ3142" s="79"/>
      <c r="AK3142" s="79"/>
      <c r="AL3142" s="79"/>
      <c r="AM3142" s="79"/>
      <c r="AN3142" s="79"/>
      <c r="AO3142" s="79"/>
      <c r="AP3142" s="79"/>
      <c r="AQ3142" s="79"/>
    </row>
    <row r="3143" spans="13:43" x14ac:dyDescent="0.25">
      <c r="M3143" s="79"/>
      <c r="N3143" s="79"/>
      <c r="O3143" s="79"/>
      <c r="P3143" s="79"/>
      <c r="Q3143" s="79"/>
      <c r="R3143" s="79"/>
      <c r="S3143" s="79"/>
      <c r="T3143" s="79"/>
      <c r="U3143" s="79"/>
      <c r="V3143" s="79"/>
      <c r="W3143" s="79"/>
      <c r="X3143" s="79"/>
      <c r="Y3143" s="79"/>
      <c r="Z3143" s="79"/>
      <c r="AA3143" s="79"/>
      <c r="AB3143" s="79"/>
      <c r="AC3143" s="79"/>
      <c r="AD3143" s="79"/>
      <c r="AE3143" s="79"/>
      <c r="AF3143" s="79"/>
      <c r="AG3143" s="79"/>
      <c r="AH3143" s="79"/>
      <c r="AI3143" s="79"/>
      <c r="AJ3143" s="79"/>
      <c r="AK3143" s="79"/>
      <c r="AL3143" s="79"/>
      <c r="AM3143" s="79"/>
      <c r="AN3143" s="79"/>
      <c r="AO3143" s="79"/>
      <c r="AP3143" s="79"/>
      <c r="AQ3143" s="79"/>
    </row>
    <row r="3144" spans="13:43" x14ac:dyDescent="0.25">
      <c r="M3144" s="79"/>
      <c r="N3144" s="79"/>
      <c r="O3144" s="79"/>
      <c r="P3144" s="79"/>
      <c r="Q3144" s="79"/>
      <c r="R3144" s="79"/>
      <c r="S3144" s="79"/>
      <c r="T3144" s="79"/>
      <c r="U3144" s="79"/>
      <c r="V3144" s="79"/>
      <c r="W3144" s="79"/>
      <c r="X3144" s="79"/>
      <c r="Y3144" s="79"/>
      <c r="Z3144" s="79"/>
      <c r="AA3144" s="79"/>
      <c r="AB3144" s="79"/>
      <c r="AC3144" s="79"/>
      <c r="AD3144" s="79"/>
      <c r="AE3144" s="79"/>
      <c r="AF3144" s="79"/>
      <c r="AG3144" s="79"/>
      <c r="AH3144" s="79"/>
      <c r="AI3144" s="79"/>
      <c r="AJ3144" s="79"/>
      <c r="AK3144" s="79"/>
      <c r="AL3144" s="79"/>
      <c r="AM3144" s="79"/>
      <c r="AN3144" s="79"/>
      <c r="AO3144" s="79"/>
      <c r="AP3144" s="79"/>
      <c r="AQ3144" s="79"/>
    </row>
    <row r="3145" spans="13:43" x14ac:dyDescent="0.25">
      <c r="M3145" s="79"/>
      <c r="N3145" s="79"/>
      <c r="O3145" s="79"/>
      <c r="P3145" s="79"/>
      <c r="Q3145" s="79"/>
      <c r="R3145" s="79"/>
      <c r="S3145" s="79"/>
      <c r="T3145" s="79"/>
      <c r="U3145" s="79"/>
      <c r="V3145" s="79"/>
      <c r="W3145" s="79"/>
      <c r="X3145" s="79"/>
      <c r="Y3145" s="79"/>
      <c r="Z3145" s="79"/>
      <c r="AA3145" s="79"/>
      <c r="AB3145" s="79"/>
      <c r="AC3145" s="79"/>
      <c r="AD3145" s="79"/>
      <c r="AE3145" s="79"/>
      <c r="AF3145" s="79"/>
      <c r="AG3145" s="79"/>
      <c r="AH3145" s="79"/>
      <c r="AI3145" s="79"/>
      <c r="AJ3145" s="79"/>
      <c r="AK3145" s="79"/>
      <c r="AL3145" s="79"/>
      <c r="AM3145" s="79"/>
      <c r="AN3145" s="79"/>
      <c r="AO3145" s="79"/>
      <c r="AP3145" s="79"/>
      <c r="AQ3145" s="79"/>
    </row>
    <row r="3146" spans="13:43" x14ac:dyDescent="0.25">
      <c r="M3146" s="79"/>
      <c r="N3146" s="79"/>
      <c r="O3146" s="79"/>
      <c r="P3146" s="79"/>
      <c r="Q3146" s="79"/>
      <c r="R3146" s="79"/>
      <c r="S3146" s="79"/>
      <c r="T3146" s="79"/>
      <c r="U3146" s="79"/>
      <c r="V3146" s="79"/>
      <c r="W3146" s="79"/>
      <c r="X3146" s="79"/>
      <c r="Y3146" s="79"/>
      <c r="Z3146" s="79"/>
      <c r="AA3146" s="79"/>
      <c r="AB3146" s="79"/>
      <c r="AC3146" s="79"/>
      <c r="AD3146" s="79"/>
      <c r="AE3146" s="79"/>
      <c r="AF3146" s="79"/>
      <c r="AG3146" s="79"/>
      <c r="AH3146" s="79"/>
      <c r="AI3146" s="79"/>
      <c r="AJ3146" s="79"/>
      <c r="AK3146" s="79"/>
      <c r="AL3146" s="79"/>
      <c r="AM3146" s="79"/>
      <c r="AN3146" s="79"/>
      <c r="AO3146" s="79"/>
      <c r="AP3146" s="79"/>
      <c r="AQ3146" s="79"/>
    </row>
    <row r="3147" spans="13:43" x14ac:dyDescent="0.25">
      <c r="M3147" s="79"/>
      <c r="N3147" s="79"/>
      <c r="O3147" s="79"/>
      <c r="P3147" s="79"/>
      <c r="Q3147" s="79"/>
      <c r="R3147" s="79"/>
      <c r="S3147" s="79"/>
      <c r="T3147" s="79"/>
      <c r="U3147" s="79"/>
      <c r="V3147" s="79"/>
      <c r="W3147" s="79"/>
      <c r="X3147" s="79"/>
      <c r="Y3147" s="79"/>
      <c r="Z3147" s="79"/>
      <c r="AA3147" s="79"/>
      <c r="AB3147" s="79"/>
      <c r="AC3147" s="79"/>
      <c r="AD3147" s="79"/>
      <c r="AE3147" s="79"/>
      <c r="AF3147" s="79"/>
      <c r="AG3147" s="79"/>
      <c r="AH3147" s="79"/>
      <c r="AI3147" s="79"/>
      <c r="AJ3147" s="79"/>
      <c r="AK3147" s="79"/>
      <c r="AL3147" s="79"/>
      <c r="AM3147" s="79"/>
      <c r="AN3147" s="79"/>
      <c r="AO3147" s="79"/>
      <c r="AP3147" s="79"/>
      <c r="AQ3147" s="79"/>
    </row>
    <row r="3148" spans="13:43" x14ac:dyDescent="0.25">
      <c r="M3148" s="79"/>
      <c r="N3148" s="79"/>
      <c r="O3148" s="79"/>
      <c r="P3148" s="79"/>
      <c r="Q3148" s="79"/>
      <c r="R3148" s="79"/>
      <c r="S3148" s="79"/>
      <c r="T3148" s="79"/>
      <c r="U3148" s="79"/>
      <c r="V3148" s="79"/>
      <c r="W3148" s="79"/>
      <c r="X3148" s="79"/>
      <c r="Y3148" s="79"/>
      <c r="Z3148" s="79"/>
      <c r="AA3148" s="79"/>
      <c r="AB3148" s="79"/>
      <c r="AC3148" s="79"/>
      <c r="AD3148" s="79"/>
      <c r="AE3148" s="79"/>
      <c r="AF3148" s="79"/>
      <c r="AG3148" s="79"/>
      <c r="AH3148" s="79"/>
      <c r="AI3148" s="79"/>
      <c r="AJ3148" s="79"/>
      <c r="AK3148" s="79"/>
      <c r="AL3148" s="79"/>
      <c r="AM3148" s="79"/>
      <c r="AN3148" s="79"/>
      <c r="AO3148" s="79"/>
      <c r="AP3148" s="79"/>
      <c r="AQ3148" s="79"/>
    </row>
    <row r="3149" spans="13:43" x14ac:dyDescent="0.25">
      <c r="M3149" s="79"/>
      <c r="N3149" s="79"/>
      <c r="O3149" s="79"/>
      <c r="P3149" s="79"/>
      <c r="Q3149" s="79"/>
      <c r="R3149" s="79"/>
      <c r="S3149" s="79"/>
      <c r="T3149" s="79"/>
      <c r="U3149" s="79"/>
      <c r="V3149" s="79"/>
      <c r="W3149" s="79"/>
      <c r="X3149" s="79"/>
      <c r="Y3149" s="79"/>
      <c r="Z3149" s="79"/>
      <c r="AA3149" s="79"/>
      <c r="AB3149" s="79"/>
      <c r="AC3149" s="79"/>
      <c r="AD3149" s="79"/>
      <c r="AE3149" s="79"/>
      <c r="AF3149" s="79"/>
      <c r="AG3149" s="79"/>
      <c r="AH3149" s="79"/>
      <c r="AI3149" s="79"/>
      <c r="AJ3149" s="79"/>
      <c r="AK3149" s="79"/>
      <c r="AL3149" s="79"/>
      <c r="AM3149" s="79"/>
      <c r="AN3149" s="79"/>
      <c r="AO3149" s="79"/>
      <c r="AP3149" s="79"/>
      <c r="AQ3149" s="79"/>
    </row>
    <row r="3150" spans="13:43" x14ac:dyDescent="0.25">
      <c r="M3150" s="79"/>
      <c r="N3150" s="79"/>
      <c r="O3150" s="79"/>
      <c r="P3150" s="79"/>
      <c r="Q3150" s="79"/>
      <c r="R3150" s="79"/>
      <c r="S3150" s="79"/>
      <c r="T3150" s="79"/>
      <c r="U3150" s="79"/>
      <c r="V3150" s="79"/>
      <c r="W3150" s="79"/>
      <c r="X3150" s="79"/>
      <c r="Y3150" s="79"/>
      <c r="Z3150" s="79"/>
      <c r="AA3150" s="79"/>
      <c r="AB3150" s="79"/>
      <c r="AC3150" s="79"/>
      <c r="AD3150" s="79"/>
      <c r="AE3150" s="79"/>
      <c r="AF3150" s="79"/>
      <c r="AG3150" s="79"/>
      <c r="AH3150" s="79"/>
      <c r="AI3150" s="79"/>
      <c r="AJ3150" s="79"/>
      <c r="AK3150" s="79"/>
      <c r="AL3150" s="79"/>
      <c r="AM3150" s="79"/>
      <c r="AN3150" s="79"/>
      <c r="AO3150" s="79"/>
      <c r="AP3150" s="79"/>
      <c r="AQ3150" s="79"/>
    </row>
    <row r="3151" spans="13:43" x14ac:dyDescent="0.25">
      <c r="M3151" s="79"/>
      <c r="N3151" s="79"/>
      <c r="O3151" s="79"/>
      <c r="P3151" s="79"/>
      <c r="Q3151" s="79"/>
      <c r="R3151" s="79"/>
      <c r="S3151" s="79"/>
      <c r="T3151" s="79"/>
      <c r="U3151" s="79"/>
      <c r="V3151" s="79"/>
      <c r="W3151" s="79"/>
      <c r="X3151" s="79"/>
      <c r="Y3151" s="79"/>
      <c r="Z3151" s="79"/>
      <c r="AA3151" s="79"/>
      <c r="AB3151" s="79"/>
      <c r="AC3151" s="79"/>
      <c r="AD3151" s="79"/>
      <c r="AE3151" s="79"/>
      <c r="AF3151" s="79"/>
      <c r="AG3151" s="79"/>
      <c r="AH3151" s="79"/>
      <c r="AI3151" s="79"/>
      <c r="AJ3151" s="79"/>
      <c r="AK3151" s="79"/>
      <c r="AL3151" s="79"/>
      <c r="AM3151" s="79"/>
      <c r="AN3151" s="79"/>
      <c r="AO3151" s="79"/>
      <c r="AP3151" s="79"/>
      <c r="AQ3151" s="79"/>
    </row>
    <row r="3152" spans="13:43" x14ac:dyDescent="0.25">
      <c r="M3152" s="79"/>
      <c r="N3152" s="79"/>
      <c r="O3152" s="79"/>
      <c r="P3152" s="79"/>
      <c r="Q3152" s="79"/>
      <c r="R3152" s="79"/>
      <c r="S3152" s="79"/>
      <c r="T3152" s="79"/>
      <c r="U3152" s="79"/>
      <c r="V3152" s="79"/>
      <c r="W3152" s="79"/>
      <c r="X3152" s="79"/>
      <c r="Y3152" s="79"/>
      <c r="Z3152" s="79"/>
      <c r="AA3152" s="79"/>
      <c r="AB3152" s="79"/>
      <c r="AC3152" s="79"/>
      <c r="AD3152" s="79"/>
      <c r="AE3152" s="79"/>
      <c r="AF3152" s="79"/>
      <c r="AG3152" s="79"/>
      <c r="AH3152" s="79"/>
      <c r="AI3152" s="79"/>
      <c r="AJ3152" s="79"/>
      <c r="AK3152" s="79"/>
      <c r="AL3152" s="79"/>
      <c r="AM3152" s="79"/>
      <c r="AN3152" s="79"/>
      <c r="AO3152" s="79"/>
      <c r="AP3152" s="79"/>
      <c r="AQ3152" s="79"/>
    </row>
    <row r="3153" spans="13:43" x14ac:dyDescent="0.25">
      <c r="M3153" s="79"/>
      <c r="N3153" s="79"/>
      <c r="O3153" s="79"/>
      <c r="P3153" s="79"/>
      <c r="Q3153" s="79"/>
      <c r="R3153" s="79"/>
      <c r="S3153" s="79"/>
      <c r="T3153" s="79"/>
      <c r="U3153" s="79"/>
      <c r="V3153" s="79"/>
      <c r="W3153" s="79"/>
      <c r="X3153" s="79"/>
      <c r="Y3153" s="79"/>
      <c r="Z3153" s="79"/>
      <c r="AA3153" s="79"/>
      <c r="AB3153" s="79"/>
      <c r="AC3153" s="79"/>
      <c r="AD3153" s="79"/>
      <c r="AE3153" s="79"/>
      <c r="AF3153" s="79"/>
      <c r="AG3153" s="79"/>
      <c r="AH3153" s="79"/>
      <c r="AI3153" s="79"/>
      <c r="AJ3153" s="79"/>
      <c r="AK3153" s="79"/>
      <c r="AL3153" s="79"/>
      <c r="AM3153" s="79"/>
      <c r="AN3153" s="79"/>
      <c r="AO3153" s="79"/>
      <c r="AP3153" s="79"/>
      <c r="AQ3153" s="79"/>
    </row>
    <row r="3154" spans="13:43" x14ac:dyDescent="0.25">
      <c r="M3154" s="79"/>
      <c r="N3154" s="79"/>
      <c r="O3154" s="79"/>
      <c r="P3154" s="79"/>
      <c r="Q3154" s="79"/>
      <c r="R3154" s="79"/>
      <c r="S3154" s="79"/>
      <c r="T3154" s="79"/>
      <c r="U3154" s="79"/>
      <c r="V3154" s="79"/>
      <c r="W3154" s="79"/>
      <c r="X3154" s="79"/>
      <c r="Y3154" s="79"/>
      <c r="Z3154" s="79"/>
      <c r="AA3154" s="79"/>
      <c r="AB3154" s="79"/>
      <c r="AC3154" s="79"/>
      <c r="AD3154" s="79"/>
      <c r="AE3154" s="79"/>
      <c r="AF3154" s="79"/>
      <c r="AG3154" s="79"/>
      <c r="AH3154" s="79"/>
      <c r="AI3154" s="79"/>
      <c r="AJ3154" s="79"/>
      <c r="AK3154" s="79"/>
      <c r="AL3154" s="79"/>
      <c r="AM3154" s="79"/>
      <c r="AN3154" s="79"/>
      <c r="AO3154" s="79"/>
      <c r="AP3154" s="79"/>
      <c r="AQ3154" s="79"/>
    </row>
    <row r="3155" spans="13:43" x14ac:dyDescent="0.25">
      <c r="M3155" s="79"/>
      <c r="N3155" s="79"/>
      <c r="O3155" s="79"/>
      <c r="P3155" s="79"/>
      <c r="Q3155" s="79"/>
      <c r="R3155" s="79"/>
      <c r="S3155" s="79"/>
      <c r="T3155" s="79"/>
      <c r="U3155" s="79"/>
      <c r="V3155" s="79"/>
      <c r="W3155" s="79"/>
      <c r="X3155" s="79"/>
      <c r="Y3155" s="79"/>
      <c r="Z3155" s="79"/>
      <c r="AA3155" s="79"/>
      <c r="AB3155" s="79"/>
      <c r="AC3155" s="79"/>
      <c r="AD3155" s="79"/>
      <c r="AE3155" s="79"/>
      <c r="AF3155" s="79"/>
      <c r="AG3155" s="79"/>
      <c r="AH3155" s="79"/>
      <c r="AI3155" s="79"/>
      <c r="AJ3155" s="79"/>
      <c r="AK3155" s="79"/>
      <c r="AL3155" s="79"/>
      <c r="AM3155" s="79"/>
      <c r="AN3155" s="79"/>
      <c r="AO3155" s="79"/>
      <c r="AP3155" s="79"/>
      <c r="AQ3155" s="79"/>
    </row>
    <row r="3156" spans="13:43" x14ac:dyDescent="0.25">
      <c r="M3156" s="79"/>
      <c r="N3156" s="79"/>
      <c r="O3156" s="79"/>
      <c r="P3156" s="79"/>
      <c r="Q3156" s="79"/>
      <c r="R3156" s="79"/>
      <c r="S3156" s="79"/>
      <c r="T3156" s="79"/>
      <c r="U3156" s="79"/>
      <c r="V3156" s="79"/>
      <c r="W3156" s="79"/>
      <c r="X3156" s="79"/>
      <c r="Y3156" s="79"/>
      <c r="Z3156" s="79"/>
      <c r="AA3156" s="79"/>
      <c r="AB3156" s="79"/>
      <c r="AC3156" s="79"/>
      <c r="AD3156" s="79"/>
      <c r="AE3156" s="79"/>
      <c r="AF3156" s="79"/>
      <c r="AG3156" s="79"/>
      <c r="AH3156" s="79"/>
      <c r="AI3156" s="79"/>
      <c r="AJ3156" s="79"/>
      <c r="AK3156" s="79"/>
      <c r="AL3156" s="79"/>
      <c r="AM3156" s="79"/>
      <c r="AN3156" s="79"/>
      <c r="AO3156" s="79"/>
      <c r="AP3156" s="79"/>
      <c r="AQ3156" s="79"/>
    </row>
    <row r="3157" spans="13:43" x14ac:dyDescent="0.25">
      <c r="M3157" s="79"/>
      <c r="N3157" s="79"/>
      <c r="O3157" s="79"/>
      <c r="P3157" s="79"/>
      <c r="Q3157" s="79"/>
      <c r="R3157" s="79"/>
      <c r="S3157" s="79"/>
      <c r="T3157" s="79"/>
      <c r="U3157" s="79"/>
      <c r="V3157" s="79"/>
      <c r="W3157" s="79"/>
      <c r="X3157" s="79"/>
      <c r="Y3157" s="79"/>
      <c r="Z3157" s="79"/>
      <c r="AA3157" s="79"/>
      <c r="AB3157" s="79"/>
      <c r="AC3157" s="79"/>
      <c r="AD3157" s="79"/>
      <c r="AE3157" s="79"/>
      <c r="AF3157" s="79"/>
      <c r="AG3157" s="79"/>
      <c r="AH3157" s="79"/>
      <c r="AI3157" s="79"/>
      <c r="AJ3157" s="79"/>
      <c r="AK3157" s="79"/>
      <c r="AL3157" s="79"/>
      <c r="AM3157" s="79"/>
      <c r="AN3157" s="79"/>
      <c r="AO3157" s="79"/>
      <c r="AP3157" s="79"/>
      <c r="AQ3157" s="79"/>
    </row>
    <row r="3158" spans="13:43" x14ac:dyDescent="0.25">
      <c r="M3158" s="79"/>
      <c r="N3158" s="79"/>
      <c r="O3158" s="79"/>
      <c r="P3158" s="79"/>
      <c r="Q3158" s="79"/>
      <c r="R3158" s="79"/>
      <c r="S3158" s="79"/>
      <c r="T3158" s="79"/>
      <c r="U3158" s="79"/>
      <c r="V3158" s="79"/>
      <c r="W3158" s="79"/>
      <c r="X3158" s="79"/>
      <c r="Y3158" s="79"/>
      <c r="Z3158" s="79"/>
      <c r="AA3158" s="79"/>
      <c r="AB3158" s="79"/>
      <c r="AC3158" s="79"/>
      <c r="AD3158" s="79"/>
      <c r="AE3158" s="79"/>
      <c r="AF3158" s="79"/>
      <c r="AG3158" s="79"/>
      <c r="AH3158" s="79"/>
      <c r="AI3158" s="79"/>
      <c r="AJ3158" s="79"/>
      <c r="AK3158" s="79"/>
      <c r="AL3158" s="79"/>
      <c r="AM3158" s="79"/>
      <c r="AN3158" s="79"/>
      <c r="AO3158" s="79"/>
      <c r="AP3158" s="79"/>
      <c r="AQ3158" s="79"/>
    </row>
    <row r="3159" spans="13:43" x14ac:dyDescent="0.25">
      <c r="M3159" s="79"/>
      <c r="N3159" s="79"/>
      <c r="O3159" s="79"/>
      <c r="P3159" s="79"/>
      <c r="Q3159" s="79"/>
      <c r="R3159" s="79"/>
      <c r="S3159" s="79"/>
      <c r="T3159" s="79"/>
      <c r="U3159" s="79"/>
      <c r="V3159" s="79"/>
      <c r="W3159" s="79"/>
      <c r="X3159" s="79"/>
      <c r="Y3159" s="79"/>
      <c r="Z3159" s="79"/>
      <c r="AA3159" s="79"/>
      <c r="AB3159" s="79"/>
      <c r="AC3159" s="79"/>
      <c r="AD3159" s="79"/>
      <c r="AE3159" s="79"/>
      <c r="AF3159" s="79"/>
      <c r="AG3159" s="79"/>
      <c r="AH3159" s="79"/>
      <c r="AI3159" s="79"/>
      <c r="AJ3159" s="79"/>
      <c r="AK3159" s="79"/>
      <c r="AL3159" s="79"/>
      <c r="AM3159" s="79"/>
      <c r="AN3159" s="79"/>
      <c r="AO3159" s="79"/>
      <c r="AP3159" s="79"/>
      <c r="AQ3159" s="79"/>
    </row>
    <row r="3160" spans="13:43" x14ac:dyDescent="0.25">
      <c r="M3160" s="79"/>
      <c r="N3160" s="79"/>
      <c r="O3160" s="79"/>
      <c r="P3160" s="79"/>
      <c r="Q3160" s="79"/>
      <c r="R3160" s="79"/>
      <c r="S3160" s="79"/>
      <c r="T3160" s="79"/>
      <c r="U3160" s="79"/>
      <c r="V3160" s="79"/>
      <c r="W3160" s="79"/>
      <c r="X3160" s="79"/>
      <c r="Y3160" s="79"/>
      <c r="Z3160" s="79"/>
      <c r="AA3160" s="79"/>
      <c r="AB3160" s="79"/>
      <c r="AC3160" s="79"/>
      <c r="AD3160" s="79"/>
      <c r="AE3160" s="79"/>
      <c r="AF3160" s="79"/>
      <c r="AG3160" s="79"/>
      <c r="AH3160" s="79"/>
      <c r="AI3160" s="79"/>
      <c r="AJ3160" s="79"/>
      <c r="AK3160" s="79"/>
      <c r="AL3160" s="79"/>
      <c r="AM3160" s="79"/>
      <c r="AN3160" s="79"/>
      <c r="AO3160" s="79"/>
      <c r="AP3160" s="79"/>
      <c r="AQ3160" s="79"/>
    </row>
    <row r="3161" spans="13:43" x14ac:dyDescent="0.25">
      <c r="M3161" s="79"/>
      <c r="N3161" s="79"/>
      <c r="O3161" s="79"/>
      <c r="P3161" s="79"/>
      <c r="Q3161" s="79"/>
      <c r="R3161" s="79"/>
      <c r="S3161" s="79"/>
      <c r="T3161" s="79"/>
      <c r="U3161" s="79"/>
      <c r="V3161" s="79"/>
      <c r="W3161" s="79"/>
      <c r="X3161" s="79"/>
      <c r="Y3161" s="79"/>
      <c r="Z3161" s="79"/>
      <c r="AA3161" s="79"/>
      <c r="AB3161" s="79"/>
      <c r="AC3161" s="79"/>
      <c r="AD3161" s="79"/>
      <c r="AE3161" s="79"/>
      <c r="AF3161" s="79"/>
      <c r="AG3161" s="79"/>
      <c r="AH3161" s="79"/>
      <c r="AI3161" s="79"/>
      <c r="AJ3161" s="79"/>
      <c r="AK3161" s="79"/>
      <c r="AL3161" s="79"/>
      <c r="AM3161" s="79"/>
      <c r="AN3161" s="79"/>
      <c r="AO3161" s="79"/>
      <c r="AP3161" s="79"/>
      <c r="AQ3161" s="79"/>
    </row>
    <row r="3162" spans="13:43" x14ac:dyDescent="0.25">
      <c r="M3162" s="79"/>
      <c r="N3162" s="79"/>
      <c r="O3162" s="79"/>
      <c r="P3162" s="79"/>
      <c r="Q3162" s="79"/>
      <c r="R3162" s="79"/>
      <c r="S3162" s="79"/>
      <c r="T3162" s="79"/>
      <c r="U3162" s="79"/>
      <c r="V3162" s="79"/>
      <c r="W3162" s="79"/>
      <c r="X3162" s="79"/>
      <c r="Y3162" s="79"/>
      <c r="Z3162" s="79"/>
      <c r="AA3162" s="79"/>
      <c r="AB3162" s="79"/>
      <c r="AC3162" s="79"/>
      <c r="AD3162" s="79"/>
      <c r="AE3162" s="79"/>
      <c r="AF3162" s="79"/>
      <c r="AG3162" s="79"/>
      <c r="AH3162" s="79"/>
      <c r="AI3162" s="79"/>
      <c r="AJ3162" s="79"/>
      <c r="AK3162" s="79"/>
      <c r="AL3162" s="79"/>
      <c r="AM3162" s="79"/>
      <c r="AN3162" s="79"/>
      <c r="AO3162" s="79"/>
      <c r="AP3162" s="79"/>
      <c r="AQ3162" s="79"/>
    </row>
    <row r="3163" spans="13:43" x14ac:dyDescent="0.25">
      <c r="M3163" s="79"/>
      <c r="N3163" s="79"/>
      <c r="O3163" s="79"/>
      <c r="P3163" s="79"/>
      <c r="Q3163" s="79"/>
      <c r="R3163" s="79"/>
      <c r="S3163" s="79"/>
      <c r="T3163" s="79"/>
      <c r="U3163" s="79"/>
      <c r="V3163" s="79"/>
      <c r="W3163" s="79"/>
      <c r="X3163" s="79"/>
      <c r="Y3163" s="79"/>
      <c r="Z3163" s="79"/>
      <c r="AA3163" s="79"/>
      <c r="AB3163" s="79"/>
      <c r="AC3163" s="79"/>
      <c r="AD3163" s="79"/>
      <c r="AE3163" s="79"/>
      <c r="AF3163" s="79"/>
      <c r="AG3163" s="79"/>
      <c r="AH3163" s="79"/>
      <c r="AI3163" s="79"/>
      <c r="AJ3163" s="79"/>
      <c r="AK3163" s="79"/>
      <c r="AL3163" s="79"/>
      <c r="AM3163" s="79"/>
      <c r="AN3163" s="79"/>
      <c r="AO3163" s="79"/>
      <c r="AP3163" s="79"/>
      <c r="AQ3163" s="79"/>
    </row>
    <row r="3164" spans="13:43" x14ac:dyDescent="0.25">
      <c r="M3164" s="79"/>
      <c r="N3164" s="79"/>
      <c r="O3164" s="79"/>
      <c r="P3164" s="79"/>
      <c r="Q3164" s="79"/>
      <c r="R3164" s="79"/>
      <c r="S3164" s="79"/>
      <c r="T3164" s="79"/>
      <c r="U3164" s="79"/>
      <c r="V3164" s="79"/>
      <c r="W3164" s="79"/>
      <c r="X3164" s="79"/>
      <c r="Y3164" s="79"/>
      <c r="Z3164" s="79"/>
      <c r="AA3164" s="79"/>
      <c r="AB3164" s="79"/>
      <c r="AC3164" s="79"/>
      <c r="AD3164" s="79"/>
      <c r="AE3164" s="79"/>
      <c r="AF3164" s="79"/>
      <c r="AG3164" s="79"/>
      <c r="AH3164" s="79"/>
      <c r="AI3164" s="79"/>
      <c r="AJ3164" s="79"/>
      <c r="AK3164" s="79"/>
      <c r="AL3164" s="79"/>
      <c r="AM3164" s="79"/>
      <c r="AN3164" s="79"/>
      <c r="AO3164" s="79"/>
      <c r="AP3164" s="79"/>
      <c r="AQ3164" s="79"/>
    </row>
    <row r="3165" spans="13:43" x14ac:dyDescent="0.25">
      <c r="M3165" s="79"/>
      <c r="N3165" s="79"/>
      <c r="O3165" s="79"/>
      <c r="P3165" s="79"/>
      <c r="Q3165" s="79"/>
      <c r="R3165" s="79"/>
      <c r="S3165" s="79"/>
      <c r="T3165" s="79"/>
      <c r="U3165" s="79"/>
      <c r="V3165" s="79"/>
      <c r="W3165" s="79"/>
      <c r="X3165" s="79"/>
      <c r="Y3165" s="79"/>
      <c r="Z3165" s="79"/>
      <c r="AA3165" s="79"/>
      <c r="AB3165" s="79"/>
      <c r="AC3165" s="79"/>
      <c r="AD3165" s="79"/>
      <c r="AE3165" s="79"/>
      <c r="AF3165" s="79"/>
      <c r="AG3165" s="79"/>
      <c r="AH3165" s="79"/>
      <c r="AI3165" s="79"/>
      <c r="AJ3165" s="79"/>
      <c r="AK3165" s="79"/>
      <c r="AL3165" s="79"/>
      <c r="AM3165" s="79"/>
      <c r="AN3165" s="79"/>
      <c r="AO3165" s="79"/>
      <c r="AP3165" s="79"/>
      <c r="AQ3165" s="79"/>
    </row>
    <row r="3166" spans="13:43" x14ac:dyDescent="0.25">
      <c r="M3166" s="79"/>
      <c r="N3166" s="79"/>
      <c r="O3166" s="79"/>
      <c r="P3166" s="79"/>
      <c r="Q3166" s="79"/>
      <c r="R3166" s="79"/>
      <c r="S3166" s="79"/>
      <c r="T3166" s="79"/>
      <c r="U3166" s="79"/>
      <c r="V3166" s="79"/>
      <c r="W3166" s="79"/>
      <c r="X3166" s="79"/>
      <c r="Y3166" s="79"/>
      <c r="Z3166" s="79"/>
      <c r="AA3166" s="79"/>
      <c r="AB3166" s="79"/>
      <c r="AC3166" s="79"/>
      <c r="AD3166" s="79"/>
      <c r="AE3166" s="79"/>
      <c r="AF3166" s="79"/>
      <c r="AG3166" s="79"/>
      <c r="AH3166" s="79"/>
      <c r="AI3166" s="79"/>
      <c r="AJ3166" s="79"/>
      <c r="AK3166" s="79"/>
      <c r="AL3166" s="79"/>
      <c r="AM3166" s="79"/>
      <c r="AN3166" s="79"/>
      <c r="AO3166" s="79"/>
      <c r="AP3166" s="79"/>
      <c r="AQ3166" s="79"/>
    </row>
    <row r="3167" spans="13:43" x14ac:dyDescent="0.25">
      <c r="M3167" s="79"/>
      <c r="N3167" s="79"/>
      <c r="O3167" s="79"/>
      <c r="P3167" s="79"/>
      <c r="Q3167" s="79"/>
      <c r="R3167" s="79"/>
      <c r="S3167" s="79"/>
      <c r="T3167" s="79"/>
      <c r="U3167" s="79"/>
      <c r="V3167" s="79"/>
      <c r="W3167" s="79"/>
      <c r="X3167" s="79"/>
      <c r="Y3167" s="79"/>
      <c r="Z3167" s="79"/>
      <c r="AA3167" s="79"/>
      <c r="AB3167" s="79"/>
      <c r="AC3167" s="79"/>
      <c r="AD3167" s="79"/>
      <c r="AE3167" s="79"/>
      <c r="AF3167" s="79"/>
      <c r="AG3167" s="79"/>
      <c r="AH3167" s="79"/>
      <c r="AI3167" s="79"/>
      <c r="AJ3167" s="79"/>
      <c r="AK3167" s="79"/>
      <c r="AL3167" s="79"/>
      <c r="AM3167" s="79"/>
      <c r="AN3167" s="79"/>
      <c r="AO3167" s="79"/>
      <c r="AP3167" s="79"/>
      <c r="AQ3167" s="79"/>
    </row>
    <row r="3168" spans="13:43" x14ac:dyDescent="0.25">
      <c r="M3168" s="79"/>
      <c r="N3168" s="79"/>
      <c r="O3168" s="79"/>
      <c r="P3168" s="79"/>
      <c r="Q3168" s="79"/>
      <c r="R3168" s="79"/>
      <c r="S3168" s="79"/>
      <c r="T3168" s="79"/>
      <c r="U3168" s="79"/>
      <c r="V3168" s="79"/>
      <c r="W3168" s="79"/>
      <c r="X3168" s="79"/>
      <c r="Y3168" s="79"/>
      <c r="Z3168" s="79"/>
      <c r="AA3168" s="79"/>
      <c r="AB3168" s="79"/>
      <c r="AC3168" s="79"/>
      <c r="AD3168" s="79"/>
      <c r="AE3168" s="79"/>
      <c r="AF3168" s="79"/>
      <c r="AG3168" s="79"/>
      <c r="AH3168" s="79"/>
      <c r="AI3168" s="79"/>
      <c r="AJ3168" s="79"/>
      <c r="AK3168" s="79"/>
      <c r="AL3168" s="79"/>
      <c r="AM3168" s="79"/>
      <c r="AN3168" s="79"/>
      <c r="AO3168" s="79"/>
      <c r="AP3168" s="79"/>
      <c r="AQ3168" s="79"/>
    </row>
    <row r="3169" spans="13:43" x14ac:dyDescent="0.25">
      <c r="M3169" s="79"/>
      <c r="N3169" s="79"/>
      <c r="O3169" s="79"/>
      <c r="P3169" s="79"/>
      <c r="Q3169" s="79"/>
      <c r="R3169" s="79"/>
      <c r="S3169" s="79"/>
      <c r="T3169" s="79"/>
      <c r="U3169" s="79"/>
      <c r="V3169" s="79"/>
      <c r="W3169" s="79"/>
      <c r="X3169" s="79"/>
      <c r="Y3169" s="79"/>
      <c r="Z3169" s="79"/>
      <c r="AA3169" s="79"/>
      <c r="AB3169" s="79"/>
      <c r="AC3169" s="79"/>
      <c r="AD3169" s="79"/>
      <c r="AE3169" s="79"/>
      <c r="AF3169" s="79"/>
      <c r="AG3169" s="79"/>
      <c r="AH3169" s="79"/>
      <c r="AI3169" s="79"/>
      <c r="AJ3169" s="79"/>
      <c r="AK3169" s="79"/>
      <c r="AL3169" s="79"/>
      <c r="AM3169" s="79"/>
      <c r="AN3169" s="79"/>
      <c r="AO3169" s="79"/>
      <c r="AP3169" s="79"/>
      <c r="AQ3169" s="79"/>
    </row>
    <row r="3170" spans="13:43" x14ac:dyDescent="0.25">
      <c r="M3170" s="79"/>
      <c r="N3170" s="79"/>
      <c r="O3170" s="79"/>
      <c r="P3170" s="79"/>
      <c r="Q3170" s="79"/>
      <c r="R3170" s="79"/>
      <c r="S3170" s="79"/>
      <c r="T3170" s="79"/>
      <c r="U3170" s="79"/>
      <c r="V3170" s="79"/>
      <c r="W3170" s="79"/>
      <c r="X3170" s="79"/>
      <c r="Y3170" s="79"/>
      <c r="Z3170" s="79"/>
      <c r="AA3170" s="79"/>
      <c r="AB3170" s="79"/>
      <c r="AC3170" s="79"/>
      <c r="AD3170" s="79"/>
      <c r="AE3170" s="79"/>
      <c r="AF3170" s="79"/>
      <c r="AG3170" s="79"/>
      <c r="AH3170" s="79"/>
      <c r="AI3170" s="79"/>
      <c r="AJ3170" s="79"/>
      <c r="AK3170" s="79"/>
      <c r="AL3170" s="79"/>
      <c r="AM3170" s="79"/>
      <c r="AN3170" s="79"/>
      <c r="AO3170" s="79"/>
      <c r="AP3170" s="79"/>
      <c r="AQ3170" s="79"/>
    </row>
    <row r="3171" spans="13:43" x14ac:dyDescent="0.25">
      <c r="M3171" s="79"/>
      <c r="N3171" s="79"/>
      <c r="O3171" s="79"/>
      <c r="P3171" s="79"/>
      <c r="Q3171" s="79"/>
      <c r="R3171" s="79"/>
      <c r="S3171" s="79"/>
      <c r="T3171" s="79"/>
      <c r="U3171" s="79"/>
      <c r="V3171" s="79"/>
      <c r="W3171" s="79"/>
      <c r="X3171" s="79"/>
      <c r="Y3171" s="79"/>
      <c r="Z3171" s="79"/>
      <c r="AA3171" s="79"/>
      <c r="AB3171" s="79"/>
      <c r="AC3171" s="79"/>
      <c r="AD3171" s="79"/>
      <c r="AE3171" s="79"/>
      <c r="AF3171" s="79"/>
      <c r="AG3171" s="79"/>
      <c r="AH3171" s="79"/>
      <c r="AI3171" s="79"/>
      <c r="AJ3171" s="79"/>
      <c r="AK3171" s="79"/>
      <c r="AL3171" s="79"/>
      <c r="AM3171" s="79"/>
      <c r="AN3171" s="79"/>
      <c r="AO3171" s="79"/>
      <c r="AP3171" s="79"/>
      <c r="AQ3171" s="79"/>
    </row>
    <row r="3172" spans="13:43" x14ac:dyDescent="0.25">
      <c r="M3172" s="79"/>
      <c r="N3172" s="79"/>
      <c r="O3172" s="79"/>
      <c r="P3172" s="79"/>
      <c r="Q3172" s="79"/>
      <c r="R3172" s="79"/>
      <c r="S3172" s="79"/>
      <c r="T3172" s="79"/>
      <c r="U3172" s="79"/>
      <c r="V3172" s="79"/>
      <c r="W3172" s="79"/>
      <c r="X3172" s="79"/>
      <c r="Y3172" s="79"/>
      <c r="Z3172" s="79"/>
      <c r="AA3172" s="79"/>
      <c r="AB3172" s="79"/>
      <c r="AC3172" s="79"/>
      <c r="AD3172" s="79"/>
      <c r="AE3172" s="79"/>
      <c r="AF3172" s="79"/>
      <c r="AG3172" s="79"/>
      <c r="AH3172" s="79"/>
      <c r="AI3172" s="79"/>
      <c r="AJ3172" s="79"/>
      <c r="AK3172" s="79"/>
      <c r="AL3172" s="79"/>
      <c r="AM3172" s="79"/>
      <c r="AN3172" s="79"/>
      <c r="AO3172" s="79"/>
      <c r="AP3172" s="79"/>
      <c r="AQ3172" s="79"/>
    </row>
    <row r="3173" spans="13:43" x14ac:dyDescent="0.25">
      <c r="M3173" s="79"/>
      <c r="N3173" s="79"/>
      <c r="O3173" s="79"/>
      <c r="P3173" s="79"/>
      <c r="Q3173" s="79"/>
      <c r="R3173" s="79"/>
      <c r="S3173" s="79"/>
      <c r="T3173" s="79"/>
      <c r="U3173" s="79"/>
      <c r="V3173" s="79"/>
      <c r="W3173" s="79"/>
      <c r="X3173" s="79"/>
      <c r="Y3173" s="79"/>
      <c r="Z3173" s="79"/>
      <c r="AA3173" s="79"/>
      <c r="AB3173" s="79"/>
      <c r="AC3173" s="79"/>
      <c r="AD3173" s="79"/>
      <c r="AE3173" s="79"/>
      <c r="AF3173" s="79"/>
      <c r="AG3173" s="79"/>
      <c r="AH3173" s="79"/>
      <c r="AI3173" s="79"/>
      <c r="AJ3173" s="79"/>
      <c r="AK3173" s="79"/>
      <c r="AL3173" s="79"/>
      <c r="AM3173" s="79"/>
      <c r="AN3173" s="79"/>
      <c r="AO3173" s="79"/>
      <c r="AP3173" s="79"/>
      <c r="AQ3173" s="79"/>
    </row>
    <row r="3174" spans="13:43" x14ac:dyDescent="0.25">
      <c r="M3174" s="79"/>
      <c r="N3174" s="79"/>
      <c r="O3174" s="79"/>
      <c r="P3174" s="79"/>
      <c r="Q3174" s="79"/>
      <c r="R3174" s="79"/>
      <c r="S3174" s="79"/>
      <c r="T3174" s="79"/>
      <c r="U3174" s="79"/>
      <c r="V3174" s="79"/>
      <c r="W3174" s="79"/>
      <c r="X3174" s="79"/>
      <c r="Y3174" s="79"/>
      <c r="Z3174" s="79"/>
      <c r="AA3174" s="79"/>
      <c r="AB3174" s="79"/>
      <c r="AC3174" s="79"/>
      <c r="AD3174" s="79"/>
      <c r="AE3174" s="79"/>
      <c r="AF3174" s="79"/>
      <c r="AG3174" s="79"/>
      <c r="AH3174" s="79"/>
      <c r="AI3174" s="79"/>
      <c r="AJ3174" s="79"/>
      <c r="AK3174" s="79"/>
      <c r="AL3174" s="79"/>
      <c r="AM3174" s="79"/>
      <c r="AN3174" s="79"/>
      <c r="AO3174" s="79"/>
      <c r="AP3174" s="79"/>
      <c r="AQ3174" s="79"/>
    </row>
    <row r="3175" spans="13:43" x14ac:dyDescent="0.25">
      <c r="M3175" s="79"/>
      <c r="N3175" s="79"/>
      <c r="O3175" s="79"/>
      <c r="P3175" s="79"/>
      <c r="Q3175" s="79"/>
      <c r="R3175" s="79"/>
      <c r="S3175" s="79"/>
      <c r="T3175" s="79"/>
      <c r="U3175" s="79"/>
      <c r="V3175" s="79"/>
      <c r="W3175" s="79"/>
      <c r="X3175" s="79"/>
      <c r="Y3175" s="79"/>
      <c r="Z3175" s="79"/>
      <c r="AA3175" s="79"/>
      <c r="AB3175" s="79"/>
      <c r="AC3175" s="79"/>
      <c r="AD3175" s="79"/>
      <c r="AE3175" s="79"/>
      <c r="AF3175" s="79"/>
      <c r="AG3175" s="79"/>
      <c r="AH3175" s="79"/>
      <c r="AI3175" s="79"/>
      <c r="AJ3175" s="79"/>
      <c r="AK3175" s="79"/>
      <c r="AL3175" s="79"/>
      <c r="AM3175" s="79"/>
      <c r="AN3175" s="79"/>
      <c r="AO3175" s="79"/>
      <c r="AP3175" s="79"/>
      <c r="AQ3175" s="79"/>
    </row>
    <row r="3176" spans="13:43" x14ac:dyDescent="0.25">
      <c r="M3176" s="79"/>
      <c r="N3176" s="79"/>
      <c r="O3176" s="79"/>
      <c r="P3176" s="79"/>
      <c r="Q3176" s="79"/>
      <c r="R3176" s="79"/>
      <c r="S3176" s="79"/>
      <c r="T3176" s="79"/>
      <c r="U3176" s="79"/>
      <c r="V3176" s="79"/>
      <c r="W3176" s="79"/>
      <c r="X3176" s="79"/>
      <c r="Y3176" s="79"/>
      <c r="Z3176" s="79"/>
      <c r="AA3176" s="79"/>
      <c r="AB3176" s="79"/>
      <c r="AC3176" s="79"/>
      <c r="AD3176" s="79"/>
      <c r="AE3176" s="79"/>
      <c r="AF3176" s="79"/>
      <c r="AG3176" s="79"/>
      <c r="AH3176" s="79"/>
      <c r="AI3176" s="79"/>
      <c r="AJ3176" s="79"/>
      <c r="AK3176" s="79"/>
      <c r="AL3176" s="79"/>
      <c r="AM3176" s="79"/>
      <c r="AN3176" s="79"/>
      <c r="AO3176" s="79"/>
      <c r="AP3176" s="79"/>
      <c r="AQ3176" s="79"/>
    </row>
    <row r="3177" spans="13:43" x14ac:dyDescent="0.25">
      <c r="M3177" s="79"/>
      <c r="N3177" s="79"/>
      <c r="O3177" s="79"/>
      <c r="P3177" s="79"/>
      <c r="Q3177" s="79"/>
      <c r="R3177" s="79"/>
      <c r="S3177" s="79"/>
      <c r="T3177" s="79"/>
      <c r="U3177" s="79"/>
      <c r="V3177" s="79"/>
      <c r="W3177" s="79"/>
      <c r="X3177" s="79"/>
      <c r="Y3177" s="79"/>
      <c r="Z3177" s="79"/>
      <c r="AA3177" s="79"/>
      <c r="AB3177" s="79"/>
      <c r="AC3177" s="79"/>
      <c r="AD3177" s="79"/>
      <c r="AE3177" s="79"/>
      <c r="AF3177" s="79"/>
      <c r="AG3177" s="79"/>
      <c r="AH3177" s="79"/>
      <c r="AI3177" s="79"/>
      <c r="AJ3177" s="79"/>
      <c r="AK3177" s="79"/>
      <c r="AL3177" s="79"/>
      <c r="AM3177" s="79"/>
      <c r="AN3177" s="79"/>
      <c r="AO3177" s="79"/>
      <c r="AP3177" s="79"/>
      <c r="AQ3177" s="79"/>
    </row>
    <row r="3178" spans="13:43" x14ac:dyDescent="0.25">
      <c r="M3178" s="79"/>
      <c r="N3178" s="79"/>
      <c r="O3178" s="79"/>
      <c r="P3178" s="79"/>
      <c r="Q3178" s="79"/>
      <c r="R3178" s="79"/>
      <c r="S3178" s="79"/>
      <c r="T3178" s="79"/>
      <c r="U3178" s="79"/>
      <c r="V3178" s="79"/>
      <c r="W3178" s="79"/>
      <c r="X3178" s="79"/>
      <c r="Y3178" s="79"/>
      <c r="Z3178" s="79"/>
      <c r="AA3178" s="79"/>
      <c r="AB3178" s="79"/>
      <c r="AC3178" s="79"/>
      <c r="AD3178" s="79"/>
      <c r="AE3178" s="79"/>
      <c r="AF3178" s="79"/>
      <c r="AG3178" s="79"/>
      <c r="AH3178" s="79"/>
      <c r="AI3178" s="79"/>
      <c r="AJ3178" s="79"/>
      <c r="AK3178" s="79"/>
      <c r="AL3178" s="79"/>
      <c r="AM3178" s="79"/>
      <c r="AN3178" s="79"/>
      <c r="AO3178" s="79"/>
      <c r="AP3178" s="79"/>
      <c r="AQ3178" s="79"/>
    </row>
    <row r="3179" spans="13:43" x14ac:dyDescent="0.25">
      <c r="M3179" s="79"/>
      <c r="N3179" s="79"/>
      <c r="O3179" s="79"/>
      <c r="P3179" s="79"/>
      <c r="Q3179" s="79"/>
      <c r="R3179" s="79"/>
      <c r="S3179" s="79"/>
      <c r="T3179" s="79"/>
      <c r="U3179" s="79"/>
      <c r="V3179" s="79"/>
      <c r="W3179" s="79"/>
      <c r="X3179" s="79"/>
      <c r="Y3179" s="79"/>
      <c r="Z3179" s="79"/>
      <c r="AA3179" s="79"/>
      <c r="AB3179" s="79"/>
      <c r="AC3179" s="79"/>
      <c r="AD3179" s="79"/>
      <c r="AE3179" s="79"/>
      <c r="AF3179" s="79"/>
      <c r="AG3179" s="79"/>
      <c r="AH3179" s="79"/>
      <c r="AI3179" s="79"/>
      <c r="AJ3179" s="79"/>
      <c r="AK3179" s="79"/>
      <c r="AL3179" s="79"/>
      <c r="AM3179" s="79"/>
      <c r="AN3179" s="79"/>
      <c r="AO3179" s="79"/>
      <c r="AP3179" s="79"/>
      <c r="AQ3179" s="79"/>
    </row>
    <row r="3180" spans="13:43" x14ac:dyDescent="0.25">
      <c r="M3180" s="79"/>
      <c r="N3180" s="79"/>
      <c r="O3180" s="79"/>
      <c r="P3180" s="79"/>
      <c r="Q3180" s="79"/>
      <c r="R3180" s="79"/>
      <c r="S3180" s="79"/>
      <c r="T3180" s="79"/>
      <c r="U3180" s="79"/>
      <c r="V3180" s="79"/>
      <c r="W3180" s="79"/>
      <c r="X3180" s="79"/>
      <c r="Y3180" s="79"/>
      <c r="Z3180" s="79"/>
      <c r="AA3180" s="79"/>
      <c r="AB3180" s="79"/>
      <c r="AC3180" s="79"/>
      <c r="AD3180" s="79"/>
      <c r="AE3180" s="79"/>
      <c r="AF3180" s="79"/>
      <c r="AG3180" s="79"/>
      <c r="AH3180" s="79"/>
      <c r="AI3180" s="79"/>
      <c r="AJ3180" s="79"/>
      <c r="AK3180" s="79"/>
      <c r="AL3180" s="79"/>
      <c r="AM3180" s="79"/>
      <c r="AN3180" s="79"/>
      <c r="AO3180" s="79"/>
      <c r="AP3180" s="79"/>
      <c r="AQ3180" s="79"/>
    </row>
    <row r="3181" spans="13:43" x14ac:dyDescent="0.25">
      <c r="M3181" s="79"/>
      <c r="N3181" s="79"/>
      <c r="O3181" s="79"/>
      <c r="P3181" s="79"/>
      <c r="Q3181" s="79"/>
      <c r="R3181" s="79"/>
      <c r="S3181" s="79"/>
      <c r="T3181" s="79"/>
      <c r="U3181" s="79"/>
      <c r="V3181" s="79"/>
      <c r="W3181" s="79"/>
      <c r="X3181" s="79"/>
      <c r="Y3181" s="79"/>
      <c r="Z3181" s="79"/>
      <c r="AA3181" s="79"/>
      <c r="AB3181" s="79"/>
      <c r="AC3181" s="79"/>
      <c r="AD3181" s="79"/>
      <c r="AE3181" s="79"/>
      <c r="AF3181" s="79"/>
      <c r="AG3181" s="79"/>
      <c r="AH3181" s="79"/>
      <c r="AI3181" s="79"/>
      <c r="AJ3181" s="79"/>
      <c r="AK3181" s="79"/>
      <c r="AL3181" s="79"/>
      <c r="AM3181" s="79"/>
      <c r="AN3181" s="79"/>
      <c r="AO3181" s="79"/>
      <c r="AP3181" s="79"/>
      <c r="AQ3181" s="79"/>
    </row>
    <row r="3182" spans="13:43" x14ac:dyDescent="0.25">
      <c r="M3182" s="79"/>
      <c r="N3182" s="79"/>
      <c r="O3182" s="79"/>
      <c r="P3182" s="79"/>
      <c r="Q3182" s="79"/>
      <c r="R3182" s="79"/>
      <c r="S3182" s="79"/>
      <c r="T3182" s="79"/>
      <c r="U3182" s="79"/>
      <c r="V3182" s="79"/>
      <c r="W3182" s="79"/>
      <c r="X3182" s="79"/>
      <c r="Y3182" s="79"/>
      <c r="Z3182" s="79"/>
      <c r="AA3182" s="79"/>
      <c r="AB3182" s="79"/>
      <c r="AC3182" s="79"/>
      <c r="AD3182" s="79"/>
      <c r="AE3182" s="79"/>
      <c r="AF3182" s="79"/>
      <c r="AG3182" s="79"/>
      <c r="AH3182" s="79"/>
      <c r="AI3182" s="79"/>
      <c r="AJ3182" s="79"/>
      <c r="AK3182" s="79"/>
      <c r="AL3182" s="79"/>
      <c r="AM3182" s="79"/>
      <c r="AN3182" s="79"/>
      <c r="AO3182" s="79"/>
      <c r="AP3182" s="79"/>
      <c r="AQ3182" s="79"/>
    </row>
    <row r="3183" spans="13:43" x14ac:dyDescent="0.25">
      <c r="M3183" s="79"/>
      <c r="N3183" s="79"/>
      <c r="O3183" s="79"/>
      <c r="P3183" s="79"/>
      <c r="Q3183" s="79"/>
      <c r="R3183" s="79"/>
      <c r="S3183" s="79"/>
      <c r="T3183" s="79"/>
      <c r="U3183" s="79"/>
      <c r="V3183" s="79"/>
      <c r="W3183" s="79"/>
      <c r="X3183" s="79"/>
      <c r="Y3183" s="79"/>
      <c r="Z3183" s="79"/>
      <c r="AA3183" s="79"/>
      <c r="AB3183" s="79"/>
      <c r="AC3183" s="79"/>
      <c r="AD3183" s="79"/>
      <c r="AE3183" s="79"/>
      <c r="AF3183" s="79"/>
      <c r="AG3183" s="79"/>
      <c r="AH3183" s="79"/>
      <c r="AI3183" s="79"/>
      <c r="AJ3183" s="79"/>
      <c r="AK3183" s="79"/>
      <c r="AL3183" s="79"/>
      <c r="AM3183" s="79"/>
      <c r="AN3183" s="79"/>
      <c r="AO3183" s="79"/>
      <c r="AP3183" s="79"/>
      <c r="AQ3183" s="79"/>
    </row>
    <row r="3184" spans="13:43" x14ac:dyDescent="0.25">
      <c r="M3184" s="79"/>
      <c r="N3184" s="79"/>
      <c r="O3184" s="79"/>
      <c r="P3184" s="79"/>
      <c r="Q3184" s="79"/>
      <c r="R3184" s="79"/>
      <c r="S3184" s="79"/>
      <c r="T3184" s="79"/>
      <c r="U3184" s="79"/>
      <c r="V3184" s="79"/>
      <c r="W3184" s="79"/>
      <c r="X3184" s="79"/>
      <c r="Y3184" s="79"/>
      <c r="Z3184" s="79"/>
      <c r="AA3184" s="79"/>
      <c r="AB3184" s="79"/>
      <c r="AC3184" s="79"/>
      <c r="AD3184" s="79"/>
      <c r="AE3184" s="79"/>
      <c r="AF3184" s="79"/>
      <c r="AG3184" s="79"/>
      <c r="AH3184" s="79"/>
      <c r="AI3184" s="79"/>
      <c r="AJ3184" s="79"/>
      <c r="AK3184" s="79"/>
      <c r="AL3184" s="79"/>
      <c r="AM3184" s="79"/>
      <c r="AN3184" s="79"/>
      <c r="AO3184" s="79"/>
      <c r="AP3184" s="79"/>
      <c r="AQ3184" s="79"/>
    </row>
    <row r="3185" spans="13:43" x14ac:dyDescent="0.25">
      <c r="M3185" s="79"/>
      <c r="N3185" s="79"/>
      <c r="O3185" s="79"/>
      <c r="P3185" s="79"/>
      <c r="Q3185" s="79"/>
      <c r="R3185" s="79"/>
      <c r="S3185" s="79"/>
      <c r="T3185" s="79"/>
      <c r="U3185" s="79"/>
      <c r="V3185" s="79"/>
      <c r="W3185" s="79"/>
      <c r="X3185" s="79"/>
      <c r="Y3185" s="79"/>
      <c r="Z3185" s="79"/>
      <c r="AA3185" s="79"/>
      <c r="AB3185" s="79"/>
      <c r="AC3185" s="79"/>
      <c r="AD3185" s="79"/>
      <c r="AE3185" s="79"/>
      <c r="AF3185" s="79"/>
      <c r="AG3185" s="79"/>
      <c r="AH3185" s="79"/>
      <c r="AI3185" s="79"/>
      <c r="AJ3185" s="79"/>
      <c r="AK3185" s="79"/>
      <c r="AL3185" s="79"/>
      <c r="AM3185" s="79"/>
      <c r="AN3185" s="79"/>
      <c r="AO3185" s="79"/>
      <c r="AP3185" s="79"/>
      <c r="AQ3185" s="79"/>
    </row>
    <row r="3186" spans="13:43" x14ac:dyDescent="0.25">
      <c r="M3186" s="79"/>
      <c r="N3186" s="79"/>
      <c r="O3186" s="79"/>
      <c r="P3186" s="79"/>
      <c r="Q3186" s="79"/>
      <c r="R3186" s="79"/>
      <c r="S3186" s="79"/>
      <c r="T3186" s="79"/>
      <c r="U3186" s="79"/>
      <c r="V3186" s="79"/>
      <c r="W3186" s="79"/>
      <c r="X3186" s="79"/>
      <c r="Y3186" s="79"/>
      <c r="Z3186" s="79"/>
      <c r="AA3186" s="79"/>
      <c r="AB3186" s="79"/>
      <c r="AC3186" s="79"/>
      <c r="AD3186" s="79"/>
      <c r="AE3186" s="79"/>
      <c r="AF3186" s="79"/>
      <c r="AG3186" s="79"/>
      <c r="AH3186" s="79"/>
      <c r="AI3186" s="79"/>
      <c r="AJ3186" s="79"/>
      <c r="AK3186" s="79"/>
      <c r="AL3186" s="79"/>
      <c r="AM3186" s="79"/>
      <c r="AN3186" s="79"/>
      <c r="AO3186" s="79"/>
      <c r="AP3186" s="79"/>
      <c r="AQ3186" s="79"/>
    </row>
    <row r="3187" spans="13:43" x14ac:dyDescent="0.25">
      <c r="M3187" s="79"/>
      <c r="N3187" s="79"/>
      <c r="O3187" s="79"/>
      <c r="P3187" s="79"/>
      <c r="Q3187" s="79"/>
      <c r="R3187" s="79"/>
      <c r="S3187" s="79"/>
      <c r="T3187" s="79"/>
      <c r="U3187" s="79"/>
      <c r="V3187" s="79"/>
      <c r="W3187" s="79"/>
      <c r="X3187" s="79"/>
      <c r="Y3187" s="79"/>
      <c r="Z3187" s="79"/>
      <c r="AA3187" s="79"/>
      <c r="AB3187" s="79"/>
      <c r="AC3187" s="79"/>
      <c r="AD3187" s="79"/>
      <c r="AE3187" s="79"/>
      <c r="AF3187" s="79"/>
      <c r="AG3187" s="79"/>
      <c r="AH3187" s="79"/>
      <c r="AI3187" s="79"/>
      <c r="AJ3187" s="79"/>
      <c r="AK3187" s="79"/>
      <c r="AL3187" s="79"/>
      <c r="AM3187" s="79"/>
      <c r="AN3187" s="79"/>
      <c r="AO3187" s="79"/>
      <c r="AP3187" s="79"/>
      <c r="AQ3187" s="79"/>
    </row>
    <row r="3188" spans="13:43" x14ac:dyDescent="0.25">
      <c r="M3188" s="79"/>
      <c r="N3188" s="79"/>
      <c r="O3188" s="79"/>
      <c r="P3188" s="79"/>
      <c r="Q3188" s="79"/>
      <c r="R3188" s="79"/>
      <c r="S3188" s="79"/>
      <c r="T3188" s="79"/>
      <c r="U3188" s="79"/>
      <c r="V3188" s="79"/>
      <c r="W3188" s="79"/>
      <c r="X3188" s="79"/>
      <c r="Y3188" s="79"/>
      <c r="Z3188" s="79"/>
      <c r="AA3188" s="79"/>
      <c r="AB3188" s="79"/>
      <c r="AC3188" s="79"/>
      <c r="AD3188" s="79"/>
      <c r="AE3188" s="79"/>
      <c r="AF3188" s="79"/>
      <c r="AG3188" s="79"/>
      <c r="AH3188" s="79"/>
      <c r="AI3188" s="79"/>
      <c r="AJ3188" s="79"/>
      <c r="AK3188" s="79"/>
      <c r="AL3188" s="79"/>
      <c r="AM3188" s="79"/>
      <c r="AN3188" s="79"/>
      <c r="AO3188" s="79"/>
      <c r="AP3188" s="79"/>
      <c r="AQ3188" s="79"/>
    </row>
    <row r="3189" spans="13:43" x14ac:dyDescent="0.25">
      <c r="M3189" s="79"/>
      <c r="N3189" s="79"/>
      <c r="O3189" s="79"/>
      <c r="P3189" s="79"/>
      <c r="Q3189" s="79"/>
      <c r="R3189" s="79"/>
      <c r="S3189" s="79"/>
      <c r="T3189" s="79"/>
      <c r="U3189" s="79"/>
      <c r="V3189" s="79"/>
      <c r="W3189" s="79"/>
      <c r="X3189" s="79"/>
      <c r="Y3189" s="79"/>
      <c r="Z3189" s="79"/>
      <c r="AA3189" s="79"/>
      <c r="AB3189" s="79"/>
      <c r="AC3189" s="79"/>
      <c r="AD3189" s="79"/>
      <c r="AE3189" s="79"/>
      <c r="AF3189" s="79"/>
      <c r="AG3189" s="79"/>
      <c r="AH3189" s="79"/>
      <c r="AI3189" s="79"/>
      <c r="AJ3189" s="79"/>
      <c r="AK3189" s="79"/>
      <c r="AL3189" s="79"/>
      <c r="AM3189" s="79"/>
      <c r="AN3189" s="79"/>
      <c r="AO3189" s="79"/>
      <c r="AP3189" s="79"/>
      <c r="AQ3189" s="79"/>
    </row>
    <row r="3190" spans="13:43" x14ac:dyDescent="0.25">
      <c r="M3190" s="79"/>
      <c r="N3190" s="79"/>
      <c r="O3190" s="79"/>
      <c r="P3190" s="79"/>
      <c r="Q3190" s="79"/>
      <c r="R3190" s="79"/>
      <c r="S3190" s="79"/>
      <c r="T3190" s="79"/>
      <c r="U3190" s="79"/>
      <c r="V3190" s="79"/>
      <c r="W3190" s="79"/>
      <c r="X3190" s="79"/>
      <c r="Y3190" s="79"/>
      <c r="Z3190" s="79"/>
      <c r="AA3190" s="79"/>
      <c r="AB3190" s="79"/>
      <c r="AC3190" s="79"/>
      <c r="AD3190" s="79"/>
      <c r="AE3190" s="79"/>
      <c r="AF3190" s="79"/>
      <c r="AG3190" s="79"/>
      <c r="AH3190" s="79"/>
      <c r="AI3190" s="79"/>
      <c r="AJ3190" s="79"/>
      <c r="AK3190" s="79"/>
      <c r="AL3190" s="79"/>
      <c r="AM3190" s="79"/>
      <c r="AN3190" s="79"/>
      <c r="AO3190" s="79"/>
      <c r="AP3190" s="79"/>
      <c r="AQ3190" s="79"/>
    </row>
    <row r="3191" spans="13:43" x14ac:dyDescent="0.25">
      <c r="M3191" s="79"/>
      <c r="N3191" s="79"/>
      <c r="O3191" s="79"/>
      <c r="P3191" s="79"/>
      <c r="Q3191" s="79"/>
      <c r="R3191" s="79"/>
      <c r="S3191" s="79"/>
      <c r="T3191" s="79"/>
      <c r="U3191" s="79"/>
      <c r="V3191" s="79"/>
      <c r="W3191" s="79"/>
      <c r="X3191" s="79"/>
      <c r="Y3191" s="79"/>
      <c r="Z3191" s="79"/>
      <c r="AA3191" s="79"/>
      <c r="AB3191" s="79"/>
      <c r="AC3191" s="79"/>
      <c r="AD3191" s="79"/>
      <c r="AE3191" s="79"/>
      <c r="AF3191" s="79"/>
      <c r="AG3191" s="79"/>
      <c r="AH3191" s="79"/>
      <c r="AI3191" s="79"/>
      <c r="AJ3191" s="79"/>
      <c r="AK3191" s="79"/>
      <c r="AL3191" s="79"/>
      <c r="AM3191" s="79"/>
      <c r="AN3191" s="79"/>
      <c r="AO3191" s="79"/>
      <c r="AP3191" s="79"/>
      <c r="AQ3191" s="79"/>
    </row>
    <row r="3192" spans="13:43" x14ac:dyDescent="0.25">
      <c r="M3192" s="79"/>
      <c r="N3192" s="79"/>
      <c r="O3192" s="79"/>
      <c r="P3192" s="79"/>
      <c r="Q3192" s="79"/>
      <c r="R3192" s="79"/>
      <c r="S3192" s="79"/>
      <c r="T3192" s="79"/>
      <c r="U3192" s="79"/>
      <c r="V3192" s="79"/>
      <c r="W3192" s="79"/>
      <c r="X3192" s="79"/>
      <c r="Y3192" s="79"/>
      <c r="Z3192" s="79"/>
      <c r="AA3192" s="79"/>
      <c r="AB3192" s="79"/>
      <c r="AC3192" s="79"/>
      <c r="AD3192" s="79"/>
      <c r="AE3192" s="79"/>
      <c r="AF3192" s="79"/>
      <c r="AG3192" s="79"/>
      <c r="AH3192" s="79"/>
      <c r="AI3192" s="79"/>
      <c r="AJ3192" s="79"/>
      <c r="AK3192" s="79"/>
      <c r="AL3192" s="79"/>
      <c r="AM3192" s="79"/>
      <c r="AN3192" s="79"/>
      <c r="AO3192" s="79"/>
      <c r="AP3192" s="79"/>
      <c r="AQ3192" s="79"/>
    </row>
    <row r="3193" spans="13:43" x14ac:dyDescent="0.25">
      <c r="M3193" s="79"/>
      <c r="N3193" s="79"/>
      <c r="O3193" s="79"/>
      <c r="P3193" s="79"/>
      <c r="Q3193" s="79"/>
      <c r="R3193" s="79"/>
      <c r="S3193" s="79"/>
      <c r="T3193" s="79"/>
      <c r="U3193" s="79"/>
      <c r="V3193" s="79"/>
      <c r="W3193" s="79"/>
      <c r="X3193" s="79"/>
      <c r="Y3193" s="79"/>
      <c r="Z3193" s="79"/>
      <c r="AA3193" s="79"/>
      <c r="AB3193" s="79"/>
      <c r="AC3193" s="79"/>
      <c r="AD3193" s="79"/>
      <c r="AE3193" s="79"/>
      <c r="AF3193" s="79"/>
      <c r="AG3193" s="79"/>
      <c r="AH3193" s="79"/>
      <c r="AI3193" s="79"/>
      <c r="AJ3193" s="79"/>
      <c r="AK3193" s="79"/>
      <c r="AL3193" s="79"/>
      <c r="AM3193" s="79"/>
      <c r="AN3193" s="79"/>
      <c r="AO3193" s="79"/>
      <c r="AP3193" s="79"/>
      <c r="AQ3193" s="79"/>
    </row>
    <row r="3194" spans="13:43" x14ac:dyDescent="0.25">
      <c r="M3194" s="79"/>
      <c r="N3194" s="79"/>
      <c r="O3194" s="79"/>
      <c r="P3194" s="79"/>
      <c r="Q3194" s="79"/>
      <c r="R3194" s="79"/>
      <c r="S3194" s="79"/>
      <c r="T3194" s="79"/>
      <c r="U3194" s="79"/>
      <c r="V3194" s="79"/>
      <c r="W3194" s="79"/>
      <c r="X3194" s="79"/>
      <c r="Y3194" s="79"/>
      <c r="Z3194" s="79"/>
      <c r="AA3194" s="79"/>
      <c r="AB3194" s="79"/>
      <c r="AC3194" s="79"/>
      <c r="AD3194" s="79"/>
      <c r="AE3194" s="79"/>
      <c r="AF3194" s="79"/>
      <c r="AG3194" s="79"/>
      <c r="AH3194" s="79"/>
      <c r="AI3194" s="79"/>
      <c r="AJ3194" s="79"/>
      <c r="AK3194" s="79"/>
      <c r="AL3194" s="79"/>
      <c r="AM3194" s="79"/>
      <c r="AN3194" s="79"/>
      <c r="AO3194" s="79"/>
      <c r="AP3194" s="79"/>
      <c r="AQ3194" s="79"/>
    </row>
    <row r="3195" spans="13:43" x14ac:dyDescent="0.25">
      <c r="M3195" s="79"/>
      <c r="N3195" s="79"/>
      <c r="O3195" s="79"/>
      <c r="P3195" s="79"/>
      <c r="Q3195" s="79"/>
      <c r="R3195" s="79"/>
      <c r="S3195" s="79"/>
      <c r="T3195" s="79"/>
      <c r="U3195" s="79"/>
      <c r="V3195" s="79"/>
      <c r="W3195" s="79"/>
      <c r="X3195" s="79"/>
      <c r="Y3195" s="79"/>
      <c r="Z3195" s="79"/>
      <c r="AA3195" s="79"/>
      <c r="AB3195" s="79"/>
      <c r="AC3195" s="79"/>
      <c r="AD3195" s="79"/>
      <c r="AE3195" s="79"/>
      <c r="AF3195" s="79"/>
      <c r="AG3195" s="79"/>
      <c r="AH3195" s="79"/>
      <c r="AI3195" s="79"/>
      <c r="AJ3195" s="79"/>
      <c r="AK3195" s="79"/>
      <c r="AL3195" s="79"/>
      <c r="AM3195" s="79"/>
      <c r="AN3195" s="79"/>
      <c r="AO3195" s="79"/>
      <c r="AP3195" s="79"/>
      <c r="AQ3195" s="79"/>
    </row>
    <row r="3196" spans="13:43" x14ac:dyDescent="0.25">
      <c r="M3196" s="79"/>
      <c r="N3196" s="79"/>
      <c r="O3196" s="79"/>
      <c r="P3196" s="79"/>
      <c r="Q3196" s="79"/>
      <c r="R3196" s="79"/>
      <c r="S3196" s="79"/>
      <c r="T3196" s="79"/>
      <c r="U3196" s="79"/>
      <c r="V3196" s="79"/>
      <c r="W3196" s="79"/>
      <c r="X3196" s="79"/>
      <c r="Y3196" s="79"/>
      <c r="Z3196" s="79"/>
      <c r="AA3196" s="79"/>
      <c r="AB3196" s="79"/>
      <c r="AC3196" s="79"/>
      <c r="AD3196" s="79"/>
      <c r="AE3196" s="79"/>
      <c r="AF3196" s="79"/>
      <c r="AG3196" s="79"/>
      <c r="AH3196" s="79"/>
      <c r="AI3196" s="79"/>
      <c r="AJ3196" s="79"/>
      <c r="AK3196" s="79"/>
      <c r="AL3196" s="79"/>
      <c r="AM3196" s="79"/>
      <c r="AN3196" s="79"/>
      <c r="AO3196" s="79"/>
      <c r="AP3196" s="79"/>
      <c r="AQ3196" s="79"/>
    </row>
    <row r="3197" spans="13:43" x14ac:dyDescent="0.25">
      <c r="M3197" s="79"/>
      <c r="N3197" s="79"/>
      <c r="O3197" s="79"/>
      <c r="P3197" s="79"/>
      <c r="Q3197" s="79"/>
      <c r="R3197" s="79"/>
      <c r="S3197" s="79"/>
      <c r="T3197" s="79"/>
      <c r="U3197" s="79"/>
      <c r="V3197" s="79"/>
      <c r="W3197" s="79"/>
      <c r="X3197" s="79"/>
      <c r="Y3197" s="79"/>
      <c r="Z3197" s="79"/>
      <c r="AA3197" s="79"/>
      <c r="AB3197" s="79"/>
      <c r="AC3197" s="79"/>
      <c r="AD3197" s="79"/>
      <c r="AE3197" s="79"/>
      <c r="AF3197" s="79"/>
      <c r="AG3197" s="79"/>
      <c r="AH3197" s="79"/>
      <c r="AI3197" s="79"/>
      <c r="AJ3197" s="79"/>
      <c r="AK3197" s="79"/>
      <c r="AL3197" s="79"/>
      <c r="AM3197" s="79"/>
      <c r="AN3197" s="79"/>
      <c r="AO3197" s="79"/>
      <c r="AP3197" s="79"/>
      <c r="AQ3197" s="79"/>
    </row>
    <row r="3198" spans="13:43" x14ac:dyDescent="0.25">
      <c r="M3198" s="79"/>
      <c r="N3198" s="79"/>
      <c r="O3198" s="79"/>
      <c r="P3198" s="79"/>
      <c r="Q3198" s="79"/>
      <c r="R3198" s="79"/>
      <c r="S3198" s="79"/>
      <c r="T3198" s="79"/>
      <c r="U3198" s="79"/>
      <c r="V3198" s="79"/>
      <c r="W3198" s="79"/>
      <c r="X3198" s="79"/>
      <c r="Y3198" s="79"/>
      <c r="Z3198" s="79"/>
      <c r="AA3198" s="79"/>
      <c r="AB3198" s="79"/>
      <c r="AC3198" s="79"/>
      <c r="AD3198" s="79"/>
      <c r="AE3198" s="79"/>
      <c r="AF3198" s="79"/>
      <c r="AG3198" s="79"/>
      <c r="AH3198" s="79"/>
      <c r="AI3198" s="79"/>
      <c r="AJ3198" s="79"/>
      <c r="AK3198" s="79"/>
      <c r="AL3198" s="79"/>
      <c r="AM3198" s="79"/>
      <c r="AN3198" s="79"/>
      <c r="AO3198" s="79"/>
      <c r="AP3198" s="79"/>
      <c r="AQ3198" s="79"/>
    </row>
    <row r="3199" spans="13:43" x14ac:dyDescent="0.25">
      <c r="M3199" s="79"/>
      <c r="N3199" s="79"/>
      <c r="O3199" s="79"/>
      <c r="P3199" s="79"/>
      <c r="Q3199" s="79"/>
      <c r="R3199" s="79"/>
      <c r="S3199" s="79"/>
      <c r="T3199" s="79"/>
      <c r="U3199" s="79"/>
      <c r="V3199" s="79"/>
      <c r="W3199" s="79"/>
      <c r="X3199" s="79"/>
      <c r="Y3199" s="79"/>
      <c r="Z3199" s="79"/>
      <c r="AA3199" s="79"/>
      <c r="AB3199" s="79"/>
      <c r="AC3199" s="79"/>
      <c r="AD3199" s="79"/>
      <c r="AE3199" s="79"/>
      <c r="AF3199" s="79"/>
      <c r="AG3199" s="79"/>
      <c r="AH3199" s="79"/>
      <c r="AI3199" s="79"/>
      <c r="AJ3199" s="79"/>
      <c r="AK3199" s="79"/>
      <c r="AL3199" s="79"/>
      <c r="AM3199" s="79"/>
      <c r="AN3199" s="79"/>
      <c r="AO3199" s="79"/>
      <c r="AP3199" s="79"/>
      <c r="AQ3199" s="79"/>
    </row>
    <row r="3200" spans="13:43" x14ac:dyDescent="0.25">
      <c r="M3200" s="79"/>
      <c r="N3200" s="79"/>
      <c r="O3200" s="79"/>
      <c r="P3200" s="79"/>
      <c r="Q3200" s="79"/>
      <c r="R3200" s="79"/>
      <c r="S3200" s="79"/>
      <c r="T3200" s="79"/>
      <c r="U3200" s="79"/>
      <c r="V3200" s="79"/>
      <c r="W3200" s="79"/>
      <c r="X3200" s="79"/>
      <c r="Y3200" s="79"/>
      <c r="Z3200" s="79"/>
      <c r="AA3200" s="79"/>
      <c r="AB3200" s="79"/>
      <c r="AC3200" s="79"/>
      <c r="AD3200" s="79"/>
      <c r="AE3200" s="79"/>
      <c r="AF3200" s="79"/>
      <c r="AG3200" s="79"/>
      <c r="AH3200" s="79"/>
      <c r="AI3200" s="79"/>
      <c r="AJ3200" s="79"/>
      <c r="AK3200" s="79"/>
      <c r="AL3200" s="79"/>
      <c r="AM3200" s="79"/>
      <c r="AN3200" s="79"/>
      <c r="AO3200" s="79"/>
      <c r="AP3200" s="79"/>
      <c r="AQ3200" s="79"/>
    </row>
    <row r="3201" spans="13:43" x14ac:dyDescent="0.25">
      <c r="M3201" s="79"/>
      <c r="N3201" s="79"/>
      <c r="O3201" s="79"/>
      <c r="P3201" s="79"/>
      <c r="Q3201" s="79"/>
      <c r="R3201" s="79"/>
      <c r="S3201" s="79"/>
      <c r="T3201" s="79"/>
      <c r="U3201" s="79"/>
      <c r="V3201" s="79"/>
      <c r="W3201" s="79"/>
      <c r="X3201" s="79"/>
      <c r="Y3201" s="79"/>
      <c r="Z3201" s="79"/>
      <c r="AA3201" s="79"/>
      <c r="AB3201" s="79"/>
      <c r="AC3201" s="79"/>
      <c r="AD3201" s="79"/>
      <c r="AE3201" s="79"/>
      <c r="AF3201" s="79"/>
      <c r="AG3201" s="79"/>
      <c r="AH3201" s="79"/>
      <c r="AI3201" s="79"/>
      <c r="AJ3201" s="79"/>
      <c r="AK3201" s="79"/>
      <c r="AL3201" s="79"/>
      <c r="AM3201" s="79"/>
      <c r="AN3201" s="79"/>
      <c r="AO3201" s="79"/>
      <c r="AP3201" s="79"/>
      <c r="AQ3201" s="79"/>
    </row>
    <row r="3202" spans="13:43" x14ac:dyDescent="0.25">
      <c r="M3202" s="79"/>
      <c r="N3202" s="79"/>
      <c r="O3202" s="79"/>
      <c r="P3202" s="79"/>
      <c r="Q3202" s="79"/>
      <c r="R3202" s="79"/>
      <c r="S3202" s="79"/>
      <c r="T3202" s="79"/>
      <c r="U3202" s="79"/>
      <c r="V3202" s="79"/>
      <c r="W3202" s="79"/>
      <c r="X3202" s="79"/>
      <c r="Y3202" s="79"/>
      <c r="Z3202" s="79"/>
      <c r="AA3202" s="79"/>
      <c r="AB3202" s="79"/>
      <c r="AC3202" s="79"/>
      <c r="AD3202" s="79"/>
      <c r="AE3202" s="79"/>
      <c r="AF3202" s="79"/>
      <c r="AG3202" s="79"/>
      <c r="AH3202" s="79"/>
      <c r="AI3202" s="79"/>
      <c r="AJ3202" s="79"/>
      <c r="AK3202" s="79"/>
      <c r="AL3202" s="79"/>
      <c r="AM3202" s="79"/>
      <c r="AN3202" s="79"/>
      <c r="AO3202" s="79"/>
      <c r="AP3202" s="79"/>
      <c r="AQ3202" s="79"/>
    </row>
    <row r="3203" spans="13:43" x14ac:dyDescent="0.25">
      <c r="M3203" s="79"/>
      <c r="N3203" s="79"/>
      <c r="O3203" s="79"/>
      <c r="P3203" s="79"/>
      <c r="Q3203" s="79"/>
      <c r="R3203" s="79"/>
      <c r="S3203" s="79"/>
      <c r="T3203" s="79"/>
      <c r="U3203" s="79"/>
      <c r="V3203" s="79"/>
      <c r="W3203" s="79"/>
      <c r="X3203" s="79"/>
      <c r="Y3203" s="79"/>
      <c r="Z3203" s="79"/>
      <c r="AA3203" s="79"/>
      <c r="AB3203" s="79"/>
      <c r="AC3203" s="79"/>
      <c r="AD3203" s="79"/>
      <c r="AE3203" s="79"/>
      <c r="AF3203" s="79"/>
      <c r="AG3203" s="79"/>
      <c r="AH3203" s="79"/>
      <c r="AI3203" s="79"/>
      <c r="AJ3203" s="79"/>
      <c r="AK3203" s="79"/>
      <c r="AL3203" s="79"/>
      <c r="AM3203" s="79"/>
      <c r="AN3203" s="79"/>
      <c r="AO3203" s="79"/>
      <c r="AP3203" s="79"/>
      <c r="AQ3203" s="79"/>
    </row>
    <row r="3204" spans="13:43" x14ac:dyDescent="0.25">
      <c r="M3204" s="79"/>
      <c r="N3204" s="79"/>
      <c r="O3204" s="79"/>
      <c r="P3204" s="79"/>
      <c r="Q3204" s="79"/>
      <c r="R3204" s="79"/>
      <c r="S3204" s="79"/>
      <c r="T3204" s="79"/>
      <c r="U3204" s="79"/>
      <c r="V3204" s="79"/>
      <c r="W3204" s="79"/>
      <c r="X3204" s="79"/>
      <c r="Y3204" s="79"/>
      <c r="Z3204" s="79"/>
      <c r="AA3204" s="79"/>
      <c r="AB3204" s="79"/>
      <c r="AC3204" s="79"/>
      <c r="AD3204" s="79"/>
      <c r="AE3204" s="79"/>
      <c r="AF3204" s="79"/>
      <c r="AG3204" s="79"/>
      <c r="AH3204" s="79"/>
      <c r="AI3204" s="79"/>
      <c r="AJ3204" s="79"/>
      <c r="AK3204" s="79"/>
      <c r="AL3204" s="79"/>
      <c r="AM3204" s="79"/>
      <c r="AN3204" s="79"/>
      <c r="AO3204" s="79"/>
      <c r="AP3204" s="79"/>
      <c r="AQ3204" s="79"/>
    </row>
    <row r="3205" spans="13:43" x14ac:dyDescent="0.25">
      <c r="M3205" s="79"/>
      <c r="N3205" s="79"/>
      <c r="O3205" s="79"/>
      <c r="P3205" s="79"/>
      <c r="Q3205" s="79"/>
      <c r="R3205" s="79"/>
      <c r="S3205" s="79"/>
      <c r="T3205" s="79"/>
      <c r="U3205" s="79"/>
      <c r="V3205" s="79"/>
      <c r="W3205" s="79"/>
      <c r="X3205" s="79"/>
      <c r="Y3205" s="79"/>
      <c r="Z3205" s="79"/>
      <c r="AA3205" s="79"/>
      <c r="AB3205" s="79"/>
      <c r="AC3205" s="79"/>
      <c r="AD3205" s="79"/>
      <c r="AE3205" s="79"/>
      <c r="AF3205" s="79"/>
      <c r="AG3205" s="79"/>
      <c r="AH3205" s="79"/>
      <c r="AI3205" s="79"/>
      <c r="AJ3205" s="79"/>
      <c r="AK3205" s="79"/>
      <c r="AL3205" s="79"/>
      <c r="AM3205" s="79"/>
      <c r="AN3205" s="79"/>
      <c r="AO3205" s="79"/>
      <c r="AP3205" s="79"/>
      <c r="AQ3205" s="79"/>
    </row>
    <row r="3206" spans="13:43" x14ac:dyDescent="0.25">
      <c r="M3206" s="79"/>
      <c r="N3206" s="79"/>
      <c r="O3206" s="79"/>
      <c r="P3206" s="79"/>
      <c r="Q3206" s="79"/>
      <c r="R3206" s="79"/>
      <c r="S3206" s="79"/>
      <c r="T3206" s="79"/>
      <c r="U3206" s="79"/>
      <c r="V3206" s="79"/>
      <c r="W3206" s="79"/>
      <c r="X3206" s="79"/>
      <c r="Y3206" s="79"/>
      <c r="Z3206" s="79"/>
      <c r="AA3206" s="79"/>
      <c r="AB3206" s="79"/>
      <c r="AC3206" s="79"/>
      <c r="AD3206" s="79"/>
      <c r="AE3206" s="79"/>
      <c r="AF3206" s="79"/>
      <c r="AG3206" s="79"/>
      <c r="AH3206" s="79"/>
      <c r="AI3206" s="79"/>
      <c r="AJ3206" s="79"/>
      <c r="AK3206" s="79"/>
      <c r="AL3206" s="79"/>
      <c r="AM3206" s="79"/>
      <c r="AN3206" s="79"/>
      <c r="AO3206" s="79"/>
      <c r="AP3206" s="79"/>
      <c r="AQ3206" s="79"/>
    </row>
    <row r="3207" spans="13:43" x14ac:dyDescent="0.25">
      <c r="M3207" s="79"/>
      <c r="N3207" s="79"/>
      <c r="O3207" s="79"/>
      <c r="P3207" s="79"/>
      <c r="Q3207" s="79"/>
      <c r="R3207" s="79"/>
      <c r="S3207" s="79"/>
      <c r="T3207" s="79"/>
      <c r="U3207" s="79"/>
      <c r="V3207" s="79"/>
      <c r="W3207" s="79"/>
      <c r="X3207" s="79"/>
      <c r="Y3207" s="79"/>
      <c r="Z3207" s="79"/>
      <c r="AA3207" s="79"/>
      <c r="AB3207" s="79"/>
      <c r="AC3207" s="79"/>
      <c r="AD3207" s="79"/>
      <c r="AE3207" s="79"/>
      <c r="AF3207" s="79"/>
      <c r="AG3207" s="79"/>
      <c r="AH3207" s="79"/>
      <c r="AI3207" s="79"/>
      <c r="AJ3207" s="79"/>
      <c r="AK3207" s="79"/>
      <c r="AL3207" s="79"/>
      <c r="AM3207" s="79"/>
      <c r="AN3207" s="79"/>
      <c r="AO3207" s="79"/>
      <c r="AP3207" s="79"/>
      <c r="AQ3207" s="79"/>
    </row>
    <row r="3208" spans="13:43" x14ac:dyDescent="0.25">
      <c r="M3208" s="79"/>
      <c r="N3208" s="79"/>
      <c r="O3208" s="79"/>
      <c r="P3208" s="79"/>
      <c r="Q3208" s="79"/>
      <c r="R3208" s="79"/>
      <c r="S3208" s="79"/>
      <c r="T3208" s="79"/>
      <c r="U3208" s="79"/>
      <c r="V3208" s="79"/>
      <c r="W3208" s="79"/>
      <c r="X3208" s="79"/>
      <c r="Y3208" s="79"/>
      <c r="Z3208" s="79"/>
      <c r="AA3208" s="79"/>
      <c r="AB3208" s="79"/>
      <c r="AC3208" s="79"/>
      <c r="AD3208" s="79"/>
      <c r="AE3208" s="79"/>
      <c r="AF3208" s="79"/>
      <c r="AG3208" s="79"/>
      <c r="AH3208" s="79"/>
      <c r="AI3208" s="79"/>
      <c r="AJ3208" s="79"/>
      <c r="AK3208" s="79"/>
      <c r="AL3208" s="79"/>
      <c r="AM3208" s="79"/>
      <c r="AN3208" s="79"/>
      <c r="AO3208" s="79"/>
      <c r="AP3208" s="79"/>
      <c r="AQ3208" s="79"/>
    </row>
    <row r="3209" spans="13:43" x14ac:dyDescent="0.25">
      <c r="M3209" s="79"/>
      <c r="N3209" s="79"/>
      <c r="O3209" s="79"/>
      <c r="P3209" s="79"/>
      <c r="Q3209" s="79"/>
      <c r="R3209" s="79"/>
      <c r="S3209" s="79"/>
      <c r="T3209" s="79"/>
      <c r="U3209" s="79"/>
      <c r="V3209" s="79"/>
      <c r="W3209" s="79"/>
      <c r="X3209" s="79"/>
      <c r="Y3209" s="79"/>
      <c r="Z3209" s="79"/>
      <c r="AA3209" s="79"/>
      <c r="AB3209" s="79"/>
      <c r="AC3209" s="79"/>
      <c r="AD3209" s="79"/>
      <c r="AE3209" s="79"/>
      <c r="AF3209" s="79"/>
      <c r="AG3209" s="79"/>
      <c r="AH3209" s="79"/>
      <c r="AI3209" s="79"/>
      <c r="AJ3209" s="79"/>
      <c r="AK3209" s="79"/>
      <c r="AL3209" s="79"/>
      <c r="AM3209" s="79"/>
      <c r="AN3209" s="79"/>
      <c r="AO3209" s="79"/>
      <c r="AP3209" s="79"/>
      <c r="AQ3209" s="79"/>
    </row>
    <row r="3210" spans="13:43" x14ac:dyDescent="0.25">
      <c r="M3210" s="79"/>
      <c r="N3210" s="79"/>
      <c r="O3210" s="79"/>
      <c r="P3210" s="79"/>
      <c r="Q3210" s="79"/>
      <c r="R3210" s="79"/>
      <c r="S3210" s="79"/>
      <c r="T3210" s="79"/>
      <c r="U3210" s="79"/>
      <c r="V3210" s="79"/>
      <c r="W3210" s="79"/>
      <c r="X3210" s="79"/>
      <c r="Y3210" s="79"/>
      <c r="Z3210" s="79"/>
      <c r="AA3210" s="79"/>
      <c r="AB3210" s="79"/>
      <c r="AC3210" s="79"/>
      <c r="AD3210" s="79"/>
      <c r="AE3210" s="79"/>
      <c r="AF3210" s="79"/>
      <c r="AG3210" s="79"/>
      <c r="AH3210" s="79"/>
      <c r="AI3210" s="79"/>
      <c r="AJ3210" s="79"/>
      <c r="AK3210" s="79"/>
      <c r="AL3210" s="79"/>
      <c r="AM3210" s="79"/>
      <c r="AN3210" s="79"/>
      <c r="AO3210" s="79"/>
      <c r="AP3210" s="79"/>
      <c r="AQ3210" s="79"/>
    </row>
    <row r="3211" spans="13:43" x14ac:dyDescent="0.25">
      <c r="M3211" s="79"/>
      <c r="N3211" s="79"/>
      <c r="O3211" s="79"/>
      <c r="P3211" s="79"/>
      <c r="Q3211" s="79"/>
      <c r="R3211" s="79"/>
      <c r="S3211" s="79"/>
      <c r="T3211" s="79"/>
      <c r="U3211" s="79"/>
      <c r="V3211" s="79"/>
      <c r="W3211" s="79"/>
      <c r="X3211" s="79"/>
      <c r="Y3211" s="79"/>
      <c r="Z3211" s="79"/>
      <c r="AA3211" s="79"/>
      <c r="AB3211" s="79"/>
      <c r="AC3211" s="79"/>
      <c r="AD3211" s="79"/>
      <c r="AE3211" s="79"/>
      <c r="AF3211" s="79"/>
      <c r="AG3211" s="79"/>
      <c r="AH3211" s="79"/>
      <c r="AI3211" s="79"/>
      <c r="AJ3211" s="79"/>
      <c r="AK3211" s="79"/>
      <c r="AL3211" s="79"/>
      <c r="AM3211" s="79"/>
      <c r="AN3211" s="79"/>
      <c r="AO3211" s="79"/>
      <c r="AP3211" s="79"/>
      <c r="AQ3211" s="79"/>
    </row>
    <row r="3212" spans="13:43" x14ac:dyDescent="0.25">
      <c r="M3212" s="79"/>
      <c r="N3212" s="79"/>
      <c r="O3212" s="79"/>
      <c r="P3212" s="79"/>
      <c r="Q3212" s="79"/>
      <c r="R3212" s="79"/>
      <c r="S3212" s="79"/>
      <c r="T3212" s="79"/>
      <c r="U3212" s="79"/>
      <c r="V3212" s="79"/>
      <c r="W3212" s="79"/>
      <c r="X3212" s="79"/>
      <c r="Y3212" s="79"/>
      <c r="Z3212" s="79"/>
      <c r="AA3212" s="79"/>
      <c r="AB3212" s="79"/>
      <c r="AC3212" s="79"/>
      <c r="AD3212" s="79"/>
      <c r="AE3212" s="79"/>
      <c r="AF3212" s="79"/>
      <c r="AG3212" s="79"/>
      <c r="AH3212" s="79"/>
      <c r="AI3212" s="79"/>
      <c r="AJ3212" s="79"/>
      <c r="AK3212" s="79"/>
      <c r="AL3212" s="79"/>
      <c r="AM3212" s="79"/>
      <c r="AN3212" s="79"/>
      <c r="AO3212" s="79"/>
      <c r="AP3212" s="79"/>
      <c r="AQ3212" s="79"/>
    </row>
    <row r="3213" spans="13:43" x14ac:dyDescent="0.25">
      <c r="M3213" s="79"/>
      <c r="N3213" s="79"/>
      <c r="O3213" s="79"/>
      <c r="P3213" s="79"/>
      <c r="Q3213" s="79"/>
      <c r="R3213" s="79"/>
      <c r="S3213" s="79"/>
      <c r="T3213" s="79"/>
      <c r="U3213" s="79"/>
      <c r="V3213" s="79"/>
      <c r="W3213" s="79"/>
      <c r="X3213" s="79"/>
      <c r="Y3213" s="79"/>
      <c r="Z3213" s="79"/>
      <c r="AA3213" s="79"/>
      <c r="AB3213" s="79"/>
      <c r="AC3213" s="79"/>
      <c r="AD3213" s="79"/>
      <c r="AE3213" s="79"/>
      <c r="AF3213" s="79"/>
      <c r="AG3213" s="79"/>
      <c r="AH3213" s="79"/>
      <c r="AI3213" s="79"/>
      <c r="AJ3213" s="79"/>
      <c r="AK3213" s="79"/>
      <c r="AL3213" s="79"/>
      <c r="AM3213" s="79"/>
      <c r="AN3213" s="79"/>
      <c r="AO3213" s="79"/>
      <c r="AP3213" s="79"/>
      <c r="AQ3213" s="79"/>
    </row>
    <row r="3214" spans="13:43" x14ac:dyDescent="0.25">
      <c r="M3214" s="79"/>
      <c r="N3214" s="79"/>
      <c r="O3214" s="79"/>
      <c r="P3214" s="79"/>
      <c r="Q3214" s="79"/>
      <c r="R3214" s="79"/>
      <c r="S3214" s="79"/>
      <c r="T3214" s="79"/>
      <c r="U3214" s="79"/>
      <c r="V3214" s="79"/>
      <c r="W3214" s="79"/>
      <c r="X3214" s="79"/>
      <c r="Y3214" s="79"/>
      <c r="Z3214" s="79"/>
      <c r="AA3214" s="79"/>
      <c r="AB3214" s="79"/>
      <c r="AC3214" s="79"/>
      <c r="AD3214" s="79"/>
      <c r="AE3214" s="79"/>
      <c r="AF3214" s="79"/>
      <c r="AG3214" s="79"/>
      <c r="AH3214" s="79"/>
      <c r="AI3214" s="79"/>
      <c r="AJ3214" s="79"/>
      <c r="AK3214" s="79"/>
      <c r="AL3214" s="79"/>
      <c r="AM3214" s="79"/>
      <c r="AN3214" s="79"/>
      <c r="AO3214" s="79"/>
      <c r="AP3214" s="79"/>
      <c r="AQ3214" s="79"/>
    </row>
    <row r="3215" spans="13:43" x14ac:dyDescent="0.25">
      <c r="M3215" s="79"/>
      <c r="N3215" s="79"/>
      <c r="O3215" s="79"/>
      <c r="P3215" s="79"/>
      <c r="Q3215" s="79"/>
      <c r="R3215" s="79"/>
      <c r="S3215" s="79"/>
      <c r="T3215" s="79"/>
      <c r="U3215" s="79"/>
      <c r="V3215" s="79"/>
      <c r="W3215" s="79"/>
      <c r="X3215" s="79"/>
      <c r="Y3215" s="79"/>
      <c r="Z3215" s="79"/>
      <c r="AA3215" s="79"/>
      <c r="AB3215" s="79"/>
      <c r="AC3215" s="79"/>
      <c r="AD3215" s="79"/>
      <c r="AE3215" s="79"/>
      <c r="AF3215" s="79"/>
      <c r="AG3215" s="79"/>
      <c r="AH3215" s="79"/>
      <c r="AI3215" s="79"/>
      <c r="AJ3215" s="79"/>
      <c r="AK3215" s="79"/>
      <c r="AL3215" s="79"/>
      <c r="AM3215" s="79"/>
      <c r="AN3215" s="79"/>
      <c r="AO3215" s="79"/>
      <c r="AP3215" s="79"/>
      <c r="AQ3215" s="79"/>
    </row>
    <row r="3216" spans="13:43" x14ac:dyDescent="0.25">
      <c r="M3216" s="79"/>
      <c r="N3216" s="79"/>
      <c r="O3216" s="79"/>
      <c r="P3216" s="79"/>
      <c r="Q3216" s="79"/>
      <c r="R3216" s="79"/>
      <c r="S3216" s="79"/>
      <c r="T3216" s="79"/>
      <c r="U3216" s="79"/>
      <c r="V3216" s="79"/>
      <c r="W3216" s="79"/>
      <c r="X3216" s="79"/>
      <c r="Y3216" s="79"/>
      <c r="Z3216" s="79"/>
      <c r="AA3216" s="79"/>
      <c r="AB3216" s="79"/>
      <c r="AC3216" s="79"/>
      <c r="AD3216" s="79"/>
      <c r="AE3216" s="79"/>
      <c r="AF3216" s="79"/>
      <c r="AG3216" s="79"/>
      <c r="AH3216" s="79"/>
      <c r="AI3216" s="79"/>
      <c r="AJ3216" s="79"/>
      <c r="AK3216" s="79"/>
      <c r="AL3216" s="79"/>
      <c r="AM3216" s="79"/>
      <c r="AN3216" s="79"/>
      <c r="AO3216" s="79"/>
      <c r="AP3216" s="79"/>
      <c r="AQ3216" s="79"/>
    </row>
    <row r="3217" spans="13:43" x14ac:dyDescent="0.25">
      <c r="M3217" s="79"/>
      <c r="N3217" s="79"/>
      <c r="O3217" s="79"/>
      <c r="P3217" s="79"/>
      <c r="Q3217" s="79"/>
      <c r="R3217" s="79"/>
      <c r="S3217" s="79"/>
      <c r="T3217" s="79"/>
      <c r="U3217" s="79"/>
      <c r="V3217" s="79"/>
      <c r="W3217" s="79"/>
      <c r="X3217" s="79"/>
      <c r="Y3217" s="79"/>
      <c r="Z3217" s="79"/>
      <c r="AA3217" s="79"/>
      <c r="AB3217" s="79"/>
      <c r="AC3217" s="79"/>
      <c r="AD3217" s="79"/>
      <c r="AE3217" s="79"/>
      <c r="AF3217" s="79"/>
      <c r="AG3217" s="79"/>
      <c r="AH3217" s="79"/>
      <c r="AI3217" s="79"/>
      <c r="AJ3217" s="79"/>
      <c r="AK3217" s="79"/>
      <c r="AL3217" s="79"/>
      <c r="AM3217" s="79"/>
      <c r="AN3217" s="79"/>
      <c r="AO3217" s="79"/>
      <c r="AP3217" s="79"/>
      <c r="AQ3217" s="79"/>
    </row>
    <row r="3218" spans="13:43" x14ac:dyDescent="0.25">
      <c r="M3218" s="79"/>
      <c r="N3218" s="79"/>
      <c r="O3218" s="79"/>
      <c r="P3218" s="79"/>
      <c r="Q3218" s="79"/>
      <c r="R3218" s="79"/>
      <c r="S3218" s="79"/>
      <c r="T3218" s="79"/>
      <c r="U3218" s="79"/>
      <c r="V3218" s="79"/>
      <c r="W3218" s="79"/>
      <c r="X3218" s="79"/>
      <c r="Y3218" s="79"/>
      <c r="Z3218" s="79"/>
      <c r="AA3218" s="79"/>
      <c r="AB3218" s="79"/>
      <c r="AC3218" s="79"/>
      <c r="AD3218" s="79"/>
      <c r="AE3218" s="79"/>
      <c r="AF3218" s="79"/>
      <c r="AG3218" s="79"/>
      <c r="AH3218" s="79"/>
      <c r="AI3218" s="79"/>
      <c r="AJ3218" s="79"/>
      <c r="AK3218" s="79"/>
      <c r="AL3218" s="79"/>
      <c r="AM3218" s="79"/>
      <c r="AN3218" s="79"/>
      <c r="AO3218" s="79"/>
      <c r="AP3218" s="79"/>
      <c r="AQ3218" s="79"/>
    </row>
    <row r="3219" spans="13:43" x14ac:dyDescent="0.25">
      <c r="M3219" s="79"/>
      <c r="N3219" s="79"/>
      <c r="O3219" s="79"/>
      <c r="P3219" s="79"/>
      <c r="Q3219" s="79"/>
      <c r="R3219" s="79"/>
      <c r="S3219" s="79"/>
      <c r="T3219" s="79"/>
      <c r="U3219" s="79"/>
      <c r="V3219" s="79"/>
      <c r="W3219" s="79"/>
      <c r="X3219" s="79"/>
      <c r="Y3219" s="79"/>
      <c r="Z3219" s="79"/>
      <c r="AA3219" s="79"/>
      <c r="AB3219" s="79"/>
      <c r="AC3219" s="79"/>
      <c r="AD3219" s="79"/>
      <c r="AE3219" s="79"/>
      <c r="AF3219" s="79"/>
      <c r="AG3219" s="79"/>
      <c r="AH3219" s="79"/>
      <c r="AI3219" s="79"/>
      <c r="AJ3219" s="79"/>
      <c r="AK3219" s="79"/>
      <c r="AL3219" s="79"/>
      <c r="AM3219" s="79"/>
      <c r="AN3219" s="79"/>
      <c r="AO3219" s="79"/>
      <c r="AP3219" s="79"/>
      <c r="AQ3219" s="79"/>
    </row>
    <row r="3220" spans="13:43" x14ac:dyDescent="0.25">
      <c r="M3220" s="79"/>
      <c r="N3220" s="79"/>
      <c r="O3220" s="79"/>
      <c r="P3220" s="79"/>
      <c r="Q3220" s="79"/>
      <c r="R3220" s="79"/>
      <c r="S3220" s="79"/>
      <c r="T3220" s="79"/>
      <c r="U3220" s="79"/>
      <c r="V3220" s="79"/>
      <c r="W3220" s="79"/>
      <c r="X3220" s="79"/>
      <c r="Y3220" s="79"/>
      <c r="Z3220" s="79"/>
      <c r="AA3220" s="79"/>
      <c r="AB3220" s="79"/>
      <c r="AC3220" s="79"/>
      <c r="AD3220" s="79"/>
      <c r="AE3220" s="79"/>
      <c r="AF3220" s="79"/>
      <c r="AG3220" s="79"/>
      <c r="AH3220" s="79"/>
      <c r="AI3220" s="79"/>
      <c r="AJ3220" s="79"/>
      <c r="AK3220" s="79"/>
      <c r="AL3220" s="79"/>
      <c r="AM3220" s="79"/>
      <c r="AN3220" s="79"/>
      <c r="AO3220" s="79"/>
      <c r="AP3220" s="79"/>
      <c r="AQ3220" s="79"/>
    </row>
    <row r="3221" spans="13:43" x14ac:dyDescent="0.25">
      <c r="M3221" s="79"/>
      <c r="N3221" s="79"/>
      <c r="O3221" s="79"/>
      <c r="P3221" s="79"/>
      <c r="Q3221" s="79"/>
      <c r="R3221" s="79"/>
      <c r="S3221" s="79"/>
      <c r="T3221" s="79"/>
      <c r="U3221" s="79"/>
      <c r="V3221" s="79"/>
      <c r="W3221" s="79"/>
      <c r="X3221" s="79"/>
      <c r="Y3221" s="79"/>
      <c r="Z3221" s="79"/>
      <c r="AA3221" s="79"/>
      <c r="AB3221" s="79"/>
      <c r="AC3221" s="79"/>
      <c r="AD3221" s="79"/>
      <c r="AE3221" s="79"/>
      <c r="AF3221" s="79"/>
      <c r="AG3221" s="79"/>
      <c r="AH3221" s="79"/>
      <c r="AI3221" s="79"/>
      <c r="AJ3221" s="79"/>
      <c r="AK3221" s="79"/>
      <c r="AL3221" s="79"/>
      <c r="AM3221" s="79"/>
      <c r="AN3221" s="79"/>
      <c r="AO3221" s="79"/>
      <c r="AP3221" s="79"/>
      <c r="AQ3221" s="79"/>
    </row>
    <row r="3222" spans="13:43" x14ac:dyDescent="0.25">
      <c r="M3222" s="79"/>
      <c r="N3222" s="79"/>
      <c r="O3222" s="79"/>
      <c r="P3222" s="79"/>
      <c r="Q3222" s="79"/>
      <c r="R3222" s="79"/>
      <c r="S3222" s="79"/>
      <c r="T3222" s="79"/>
      <c r="U3222" s="79"/>
      <c r="V3222" s="79"/>
      <c r="W3222" s="79"/>
      <c r="X3222" s="79"/>
      <c r="Y3222" s="79"/>
      <c r="Z3222" s="79"/>
      <c r="AA3222" s="79"/>
      <c r="AB3222" s="79"/>
      <c r="AC3222" s="79"/>
      <c r="AD3222" s="79"/>
      <c r="AE3222" s="79"/>
      <c r="AF3222" s="79"/>
      <c r="AG3222" s="79"/>
      <c r="AH3222" s="79"/>
      <c r="AI3222" s="79"/>
      <c r="AJ3222" s="79"/>
      <c r="AK3222" s="79"/>
      <c r="AL3222" s="79"/>
      <c r="AM3222" s="79"/>
      <c r="AN3222" s="79"/>
      <c r="AO3222" s="79"/>
      <c r="AP3222" s="79"/>
      <c r="AQ3222" s="79"/>
    </row>
    <row r="3223" spans="13:43" x14ac:dyDescent="0.25">
      <c r="M3223" s="79"/>
      <c r="N3223" s="79"/>
      <c r="O3223" s="79"/>
      <c r="P3223" s="79"/>
      <c r="Q3223" s="79"/>
      <c r="R3223" s="79"/>
      <c r="S3223" s="79"/>
      <c r="T3223" s="79"/>
      <c r="U3223" s="79"/>
      <c r="V3223" s="79"/>
      <c r="W3223" s="79"/>
      <c r="X3223" s="79"/>
      <c r="Y3223" s="79"/>
      <c r="Z3223" s="79"/>
      <c r="AA3223" s="79"/>
      <c r="AB3223" s="79"/>
      <c r="AC3223" s="79"/>
      <c r="AD3223" s="79"/>
      <c r="AE3223" s="79"/>
      <c r="AF3223" s="79"/>
      <c r="AG3223" s="79"/>
      <c r="AH3223" s="79"/>
      <c r="AI3223" s="79"/>
      <c r="AJ3223" s="79"/>
      <c r="AK3223" s="79"/>
      <c r="AL3223" s="79"/>
      <c r="AM3223" s="79"/>
      <c r="AN3223" s="79"/>
      <c r="AO3223" s="79"/>
      <c r="AP3223" s="79"/>
      <c r="AQ3223" s="79"/>
    </row>
    <row r="3224" spans="13:43" x14ac:dyDescent="0.25">
      <c r="M3224" s="79"/>
      <c r="N3224" s="79"/>
      <c r="O3224" s="79"/>
      <c r="P3224" s="79"/>
      <c r="Q3224" s="79"/>
      <c r="R3224" s="79"/>
      <c r="S3224" s="79"/>
      <c r="T3224" s="79"/>
      <c r="U3224" s="79"/>
      <c r="V3224" s="79"/>
      <c r="W3224" s="79"/>
      <c r="X3224" s="79"/>
      <c r="Y3224" s="79"/>
      <c r="Z3224" s="79"/>
      <c r="AA3224" s="79"/>
      <c r="AB3224" s="79"/>
      <c r="AC3224" s="79"/>
      <c r="AD3224" s="79"/>
      <c r="AE3224" s="79"/>
      <c r="AF3224" s="79"/>
      <c r="AG3224" s="79"/>
      <c r="AH3224" s="79"/>
      <c r="AI3224" s="79"/>
      <c r="AJ3224" s="79"/>
      <c r="AK3224" s="79"/>
      <c r="AL3224" s="79"/>
      <c r="AM3224" s="79"/>
      <c r="AN3224" s="79"/>
      <c r="AO3224" s="79"/>
      <c r="AP3224" s="79"/>
      <c r="AQ3224" s="79"/>
    </row>
    <row r="3225" spans="13:43" x14ac:dyDescent="0.25">
      <c r="M3225" s="79"/>
      <c r="N3225" s="79"/>
      <c r="O3225" s="79"/>
      <c r="P3225" s="79"/>
      <c r="Q3225" s="79"/>
      <c r="R3225" s="79"/>
      <c r="S3225" s="79"/>
      <c r="T3225" s="79"/>
      <c r="U3225" s="79"/>
      <c r="V3225" s="79"/>
      <c r="W3225" s="79"/>
      <c r="X3225" s="79"/>
      <c r="Y3225" s="79"/>
      <c r="Z3225" s="79"/>
      <c r="AA3225" s="79"/>
      <c r="AB3225" s="79"/>
      <c r="AC3225" s="79"/>
      <c r="AD3225" s="79"/>
      <c r="AE3225" s="79"/>
      <c r="AF3225" s="79"/>
      <c r="AG3225" s="79"/>
      <c r="AH3225" s="79"/>
      <c r="AI3225" s="79"/>
      <c r="AJ3225" s="79"/>
      <c r="AK3225" s="79"/>
      <c r="AL3225" s="79"/>
      <c r="AM3225" s="79"/>
      <c r="AN3225" s="79"/>
      <c r="AO3225" s="79"/>
      <c r="AP3225" s="79"/>
      <c r="AQ3225" s="79"/>
    </row>
    <row r="3226" spans="13:43" x14ac:dyDescent="0.25">
      <c r="M3226" s="79"/>
      <c r="N3226" s="79"/>
      <c r="O3226" s="79"/>
      <c r="P3226" s="79"/>
      <c r="Q3226" s="79"/>
      <c r="R3226" s="79"/>
      <c r="S3226" s="79"/>
      <c r="T3226" s="79"/>
      <c r="U3226" s="79"/>
      <c r="V3226" s="79"/>
      <c r="W3226" s="79"/>
      <c r="X3226" s="79"/>
      <c r="Y3226" s="79"/>
      <c r="Z3226" s="79"/>
      <c r="AA3226" s="79"/>
      <c r="AB3226" s="79"/>
      <c r="AC3226" s="79"/>
      <c r="AD3226" s="79"/>
      <c r="AE3226" s="79"/>
      <c r="AF3226" s="79"/>
      <c r="AG3226" s="79"/>
      <c r="AH3226" s="79"/>
      <c r="AI3226" s="79"/>
      <c r="AJ3226" s="79"/>
      <c r="AK3226" s="79"/>
      <c r="AL3226" s="79"/>
      <c r="AM3226" s="79"/>
      <c r="AN3226" s="79"/>
      <c r="AO3226" s="79"/>
      <c r="AP3226" s="79"/>
      <c r="AQ3226" s="79"/>
    </row>
    <row r="3227" spans="13:43" x14ac:dyDescent="0.25">
      <c r="M3227" s="79"/>
      <c r="N3227" s="79"/>
      <c r="O3227" s="79"/>
      <c r="P3227" s="79"/>
      <c r="Q3227" s="79"/>
      <c r="R3227" s="79"/>
      <c r="S3227" s="79"/>
      <c r="T3227" s="79"/>
      <c r="U3227" s="79"/>
      <c r="V3227" s="79"/>
      <c r="W3227" s="79"/>
      <c r="X3227" s="79"/>
      <c r="Y3227" s="79"/>
      <c r="Z3227" s="79"/>
      <c r="AA3227" s="79"/>
      <c r="AB3227" s="79"/>
      <c r="AC3227" s="79"/>
      <c r="AD3227" s="79"/>
      <c r="AE3227" s="79"/>
      <c r="AF3227" s="79"/>
      <c r="AG3227" s="79"/>
      <c r="AH3227" s="79"/>
      <c r="AI3227" s="79"/>
      <c r="AJ3227" s="79"/>
      <c r="AK3227" s="79"/>
      <c r="AL3227" s="79"/>
      <c r="AM3227" s="79"/>
      <c r="AN3227" s="79"/>
      <c r="AO3227" s="79"/>
      <c r="AP3227" s="79"/>
      <c r="AQ3227" s="79"/>
    </row>
    <row r="3228" spans="13:43" x14ac:dyDescent="0.25">
      <c r="M3228" s="79"/>
      <c r="N3228" s="79"/>
      <c r="O3228" s="79"/>
      <c r="P3228" s="79"/>
      <c r="Q3228" s="79"/>
      <c r="R3228" s="79"/>
      <c r="S3228" s="79"/>
      <c r="T3228" s="79"/>
      <c r="U3228" s="79"/>
      <c r="V3228" s="79"/>
      <c r="W3228" s="79"/>
      <c r="X3228" s="79"/>
      <c r="Y3228" s="79"/>
      <c r="Z3228" s="79"/>
      <c r="AA3228" s="79"/>
      <c r="AB3228" s="79"/>
      <c r="AC3228" s="79"/>
      <c r="AD3228" s="79"/>
      <c r="AE3228" s="79"/>
      <c r="AF3228" s="79"/>
      <c r="AG3228" s="79"/>
      <c r="AH3228" s="79"/>
      <c r="AI3228" s="79"/>
      <c r="AJ3228" s="79"/>
      <c r="AK3228" s="79"/>
      <c r="AL3228" s="79"/>
      <c r="AM3228" s="79"/>
      <c r="AN3228" s="79"/>
      <c r="AO3228" s="79"/>
      <c r="AP3228" s="79"/>
      <c r="AQ3228" s="79"/>
    </row>
    <row r="3229" spans="13:43" x14ac:dyDescent="0.25">
      <c r="M3229" s="79"/>
      <c r="N3229" s="79"/>
      <c r="O3229" s="79"/>
      <c r="P3229" s="79"/>
      <c r="Q3229" s="79"/>
      <c r="R3229" s="79"/>
      <c r="S3229" s="79"/>
      <c r="T3229" s="79"/>
      <c r="U3229" s="79"/>
      <c r="V3229" s="79"/>
      <c r="W3229" s="79"/>
      <c r="X3229" s="79"/>
      <c r="Y3229" s="79"/>
      <c r="Z3229" s="79"/>
      <c r="AA3229" s="79"/>
      <c r="AB3229" s="79"/>
      <c r="AC3229" s="79"/>
      <c r="AD3229" s="79"/>
      <c r="AE3229" s="79"/>
      <c r="AF3229" s="79"/>
      <c r="AG3229" s="79"/>
      <c r="AH3229" s="79"/>
      <c r="AI3229" s="79"/>
      <c r="AJ3229" s="79"/>
      <c r="AK3229" s="79"/>
      <c r="AL3229" s="79"/>
      <c r="AM3229" s="79"/>
      <c r="AN3229" s="79"/>
      <c r="AO3229" s="79"/>
      <c r="AP3229" s="79"/>
      <c r="AQ3229" s="79"/>
    </row>
    <row r="3230" spans="13:43" x14ac:dyDescent="0.25">
      <c r="M3230" s="79"/>
      <c r="N3230" s="79"/>
      <c r="O3230" s="79"/>
      <c r="P3230" s="79"/>
      <c r="Q3230" s="79"/>
      <c r="R3230" s="79"/>
      <c r="S3230" s="79"/>
      <c r="T3230" s="79"/>
      <c r="U3230" s="79"/>
      <c r="V3230" s="79"/>
      <c r="W3230" s="79"/>
      <c r="X3230" s="79"/>
      <c r="Y3230" s="79"/>
      <c r="Z3230" s="79"/>
      <c r="AA3230" s="79"/>
      <c r="AB3230" s="79"/>
      <c r="AC3230" s="79"/>
      <c r="AD3230" s="79"/>
      <c r="AE3230" s="79"/>
      <c r="AF3230" s="79"/>
      <c r="AG3230" s="79"/>
      <c r="AH3230" s="79"/>
      <c r="AI3230" s="79"/>
      <c r="AJ3230" s="79"/>
      <c r="AK3230" s="79"/>
      <c r="AL3230" s="79"/>
      <c r="AM3230" s="79"/>
      <c r="AN3230" s="79"/>
      <c r="AO3230" s="79"/>
      <c r="AP3230" s="79"/>
      <c r="AQ3230" s="79"/>
    </row>
    <row r="3231" spans="13:43" x14ac:dyDescent="0.25">
      <c r="M3231" s="79"/>
      <c r="N3231" s="79"/>
      <c r="O3231" s="79"/>
      <c r="P3231" s="79"/>
      <c r="Q3231" s="79"/>
      <c r="R3231" s="79"/>
      <c r="S3231" s="79"/>
      <c r="T3231" s="79"/>
      <c r="U3231" s="79"/>
      <c r="V3231" s="79"/>
      <c r="W3231" s="79"/>
      <c r="X3231" s="79"/>
      <c r="Y3231" s="79"/>
      <c r="Z3231" s="79"/>
      <c r="AA3231" s="79"/>
      <c r="AB3231" s="79"/>
      <c r="AC3231" s="79"/>
      <c r="AD3231" s="79"/>
      <c r="AE3231" s="79"/>
      <c r="AF3231" s="79"/>
      <c r="AG3231" s="79"/>
      <c r="AH3231" s="79"/>
      <c r="AI3231" s="79"/>
      <c r="AJ3231" s="79"/>
      <c r="AK3231" s="79"/>
      <c r="AL3231" s="79"/>
      <c r="AM3231" s="79"/>
      <c r="AN3231" s="79"/>
      <c r="AO3231" s="79"/>
      <c r="AP3231" s="79"/>
      <c r="AQ3231" s="79"/>
    </row>
    <row r="3232" spans="13:43" x14ac:dyDescent="0.25">
      <c r="M3232" s="79"/>
      <c r="N3232" s="79"/>
      <c r="O3232" s="79"/>
      <c r="P3232" s="79"/>
      <c r="Q3232" s="79"/>
      <c r="R3232" s="79"/>
      <c r="S3232" s="79"/>
      <c r="T3232" s="79"/>
      <c r="U3232" s="79"/>
      <c r="V3232" s="79"/>
      <c r="W3232" s="79"/>
      <c r="X3232" s="79"/>
      <c r="Y3232" s="79"/>
      <c r="Z3232" s="79"/>
      <c r="AA3232" s="79"/>
      <c r="AB3232" s="79"/>
      <c r="AC3232" s="79"/>
      <c r="AD3232" s="79"/>
      <c r="AE3232" s="79"/>
      <c r="AF3232" s="79"/>
      <c r="AG3232" s="79"/>
      <c r="AH3232" s="79"/>
      <c r="AI3232" s="79"/>
      <c r="AJ3232" s="79"/>
      <c r="AK3232" s="79"/>
      <c r="AL3232" s="79"/>
      <c r="AM3232" s="79"/>
      <c r="AN3232" s="79"/>
      <c r="AO3232" s="79"/>
      <c r="AP3232" s="79"/>
      <c r="AQ3232" s="79"/>
    </row>
    <row r="3233" spans="13:43" x14ac:dyDescent="0.25">
      <c r="M3233" s="79"/>
      <c r="N3233" s="79"/>
      <c r="O3233" s="79"/>
      <c r="P3233" s="79"/>
      <c r="Q3233" s="79"/>
      <c r="R3233" s="79"/>
      <c r="S3233" s="79"/>
      <c r="T3233" s="79"/>
      <c r="U3233" s="79"/>
      <c r="V3233" s="79"/>
      <c r="W3233" s="79"/>
      <c r="X3233" s="79"/>
      <c r="Y3233" s="79"/>
      <c r="Z3233" s="79"/>
      <c r="AA3233" s="79"/>
      <c r="AB3233" s="79"/>
      <c r="AC3233" s="79"/>
      <c r="AD3233" s="79"/>
      <c r="AE3233" s="79"/>
      <c r="AF3233" s="79"/>
      <c r="AG3233" s="79"/>
      <c r="AH3233" s="79"/>
      <c r="AI3233" s="79"/>
      <c r="AJ3233" s="79"/>
      <c r="AK3233" s="79"/>
      <c r="AL3233" s="79"/>
      <c r="AM3233" s="79"/>
      <c r="AN3233" s="79"/>
      <c r="AO3233" s="79"/>
      <c r="AP3233" s="79"/>
      <c r="AQ3233" s="79"/>
    </row>
    <row r="3234" spans="13:43" x14ac:dyDescent="0.25">
      <c r="M3234" s="79"/>
      <c r="N3234" s="79"/>
      <c r="O3234" s="79"/>
      <c r="P3234" s="79"/>
      <c r="Q3234" s="79"/>
      <c r="R3234" s="79"/>
      <c r="S3234" s="79"/>
      <c r="T3234" s="79"/>
      <c r="U3234" s="79"/>
      <c r="V3234" s="79"/>
      <c r="W3234" s="79"/>
      <c r="X3234" s="79"/>
      <c r="Y3234" s="79"/>
      <c r="Z3234" s="79"/>
      <c r="AA3234" s="79"/>
      <c r="AB3234" s="79"/>
      <c r="AC3234" s="79"/>
      <c r="AD3234" s="79"/>
      <c r="AE3234" s="79"/>
      <c r="AF3234" s="79"/>
      <c r="AG3234" s="79"/>
      <c r="AH3234" s="79"/>
      <c r="AI3234" s="79"/>
      <c r="AJ3234" s="79"/>
      <c r="AK3234" s="79"/>
      <c r="AL3234" s="79"/>
      <c r="AM3234" s="79"/>
      <c r="AN3234" s="79"/>
      <c r="AO3234" s="79"/>
      <c r="AP3234" s="79"/>
      <c r="AQ3234" s="79"/>
    </row>
    <row r="3235" spans="13:43" x14ac:dyDescent="0.25">
      <c r="M3235" s="79"/>
      <c r="N3235" s="79"/>
      <c r="O3235" s="79"/>
      <c r="P3235" s="79"/>
      <c r="Q3235" s="79"/>
      <c r="R3235" s="79"/>
      <c r="S3235" s="79"/>
      <c r="T3235" s="79"/>
      <c r="U3235" s="79"/>
      <c r="V3235" s="79"/>
      <c r="W3235" s="79"/>
      <c r="X3235" s="79"/>
      <c r="Y3235" s="79"/>
      <c r="Z3235" s="79"/>
      <c r="AA3235" s="79"/>
      <c r="AB3235" s="79"/>
      <c r="AC3235" s="79"/>
      <c r="AD3235" s="79"/>
      <c r="AE3235" s="79"/>
      <c r="AF3235" s="79"/>
      <c r="AG3235" s="79"/>
      <c r="AH3235" s="79"/>
      <c r="AI3235" s="79"/>
      <c r="AJ3235" s="79"/>
      <c r="AK3235" s="79"/>
      <c r="AL3235" s="79"/>
      <c r="AM3235" s="79"/>
      <c r="AN3235" s="79"/>
      <c r="AO3235" s="79"/>
      <c r="AP3235" s="79"/>
      <c r="AQ3235" s="79"/>
    </row>
    <row r="3236" spans="13:43" x14ac:dyDescent="0.25">
      <c r="M3236" s="79"/>
      <c r="N3236" s="79"/>
      <c r="O3236" s="79"/>
      <c r="P3236" s="79"/>
      <c r="Q3236" s="79"/>
      <c r="R3236" s="79"/>
      <c r="S3236" s="79"/>
      <c r="T3236" s="79"/>
      <c r="U3236" s="79"/>
      <c r="V3236" s="79"/>
      <c r="W3236" s="79"/>
      <c r="X3236" s="79"/>
      <c r="Y3236" s="79"/>
      <c r="Z3236" s="79"/>
      <c r="AA3236" s="79"/>
      <c r="AB3236" s="79"/>
      <c r="AC3236" s="79"/>
      <c r="AD3236" s="79"/>
      <c r="AE3236" s="79"/>
      <c r="AF3236" s="79"/>
      <c r="AG3236" s="79"/>
      <c r="AH3236" s="79"/>
      <c r="AI3236" s="79"/>
      <c r="AJ3236" s="79"/>
      <c r="AK3236" s="79"/>
      <c r="AL3236" s="79"/>
      <c r="AM3236" s="79"/>
      <c r="AN3236" s="79"/>
      <c r="AO3236" s="79"/>
      <c r="AP3236" s="79"/>
      <c r="AQ3236" s="79"/>
    </row>
    <row r="3237" spans="13:43" x14ac:dyDescent="0.25">
      <c r="M3237" s="79"/>
      <c r="N3237" s="79"/>
      <c r="O3237" s="79"/>
      <c r="P3237" s="79"/>
      <c r="Q3237" s="79"/>
      <c r="R3237" s="79"/>
      <c r="S3237" s="79"/>
      <c r="T3237" s="79"/>
      <c r="U3237" s="79"/>
      <c r="V3237" s="79"/>
      <c r="W3237" s="79"/>
      <c r="X3237" s="79"/>
      <c r="Y3237" s="79"/>
      <c r="Z3237" s="79"/>
      <c r="AA3237" s="79"/>
      <c r="AB3237" s="79"/>
      <c r="AC3237" s="79"/>
      <c r="AD3237" s="79"/>
      <c r="AE3237" s="79"/>
      <c r="AF3237" s="79"/>
      <c r="AG3237" s="79"/>
      <c r="AH3237" s="79"/>
      <c r="AI3237" s="79"/>
      <c r="AJ3237" s="79"/>
      <c r="AK3237" s="79"/>
      <c r="AL3237" s="79"/>
      <c r="AM3237" s="79"/>
      <c r="AN3237" s="79"/>
      <c r="AO3237" s="79"/>
      <c r="AP3237" s="79"/>
      <c r="AQ3237" s="79"/>
    </row>
    <row r="3238" spans="13:43" x14ac:dyDescent="0.25">
      <c r="M3238" s="79"/>
      <c r="N3238" s="79"/>
      <c r="O3238" s="79"/>
      <c r="P3238" s="79"/>
      <c r="Q3238" s="79"/>
      <c r="R3238" s="79"/>
      <c r="S3238" s="79"/>
      <c r="T3238" s="79"/>
      <c r="U3238" s="79"/>
      <c r="V3238" s="79"/>
      <c r="W3238" s="79"/>
      <c r="X3238" s="79"/>
      <c r="Y3238" s="79"/>
      <c r="Z3238" s="79"/>
      <c r="AA3238" s="79"/>
      <c r="AB3238" s="79"/>
      <c r="AC3238" s="79"/>
      <c r="AD3238" s="79"/>
      <c r="AE3238" s="79"/>
      <c r="AF3238" s="79"/>
      <c r="AG3238" s="79"/>
      <c r="AH3238" s="79"/>
      <c r="AI3238" s="79"/>
      <c r="AJ3238" s="79"/>
      <c r="AK3238" s="79"/>
      <c r="AL3238" s="79"/>
      <c r="AM3238" s="79"/>
      <c r="AN3238" s="79"/>
      <c r="AO3238" s="79"/>
      <c r="AP3238" s="79"/>
      <c r="AQ3238" s="79"/>
    </row>
    <row r="3239" spans="13:43" x14ac:dyDescent="0.25">
      <c r="M3239" s="79"/>
      <c r="N3239" s="79"/>
      <c r="O3239" s="79"/>
      <c r="P3239" s="79"/>
      <c r="Q3239" s="79"/>
      <c r="R3239" s="79"/>
      <c r="S3239" s="79"/>
      <c r="T3239" s="79"/>
      <c r="U3239" s="79"/>
      <c r="V3239" s="79"/>
      <c r="W3239" s="79"/>
      <c r="X3239" s="79"/>
      <c r="Y3239" s="79"/>
      <c r="Z3239" s="79"/>
      <c r="AA3239" s="79"/>
      <c r="AB3239" s="79"/>
      <c r="AC3239" s="79"/>
      <c r="AD3239" s="79"/>
      <c r="AE3239" s="79"/>
      <c r="AF3239" s="79"/>
      <c r="AG3239" s="79"/>
      <c r="AH3239" s="79"/>
      <c r="AI3239" s="79"/>
      <c r="AJ3239" s="79"/>
      <c r="AK3239" s="79"/>
      <c r="AL3239" s="79"/>
      <c r="AM3239" s="79"/>
      <c r="AN3239" s="79"/>
      <c r="AO3239" s="79"/>
      <c r="AP3239" s="79"/>
      <c r="AQ3239" s="79"/>
    </row>
    <row r="3240" spans="13:43" x14ac:dyDescent="0.25">
      <c r="M3240" s="79"/>
      <c r="N3240" s="79"/>
      <c r="O3240" s="79"/>
      <c r="P3240" s="79"/>
      <c r="Q3240" s="79"/>
      <c r="R3240" s="79"/>
      <c r="S3240" s="79"/>
      <c r="T3240" s="79"/>
      <c r="U3240" s="79"/>
      <c r="V3240" s="79"/>
      <c r="W3240" s="79"/>
      <c r="X3240" s="79"/>
      <c r="Y3240" s="79"/>
      <c r="Z3240" s="79"/>
      <c r="AA3240" s="79"/>
      <c r="AB3240" s="79"/>
      <c r="AC3240" s="79"/>
      <c r="AD3240" s="79"/>
      <c r="AE3240" s="79"/>
      <c r="AF3240" s="79"/>
      <c r="AG3240" s="79"/>
      <c r="AH3240" s="79"/>
      <c r="AI3240" s="79"/>
      <c r="AJ3240" s="79"/>
      <c r="AK3240" s="79"/>
      <c r="AL3240" s="79"/>
      <c r="AM3240" s="79"/>
      <c r="AN3240" s="79"/>
      <c r="AO3240" s="79"/>
      <c r="AP3240" s="79"/>
      <c r="AQ3240" s="79"/>
    </row>
    <row r="3241" spans="13:43" x14ac:dyDescent="0.25">
      <c r="M3241" s="79"/>
      <c r="N3241" s="79"/>
      <c r="O3241" s="79"/>
      <c r="P3241" s="79"/>
      <c r="Q3241" s="79"/>
      <c r="R3241" s="79"/>
      <c r="S3241" s="79"/>
      <c r="T3241" s="79"/>
      <c r="U3241" s="79"/>
      <c r="V3241" s="79"/>
      <c r="W3241" s="79"/>
      <c r="X3241" s="79"/>
      <c r="Y3241" s="79"/>
      <c r="Z3241" s="79"/>
      <c r="AA3241" s="79"/>
      <c r="AB3241" s="79"/>
      <c r="AC3241" s="79"/>
      <c r="AD3241" s="79"/>
      <c r="AE3241" s="79"/>
      <c r="AF3241" s="79"/>
      <c r="AG3241" s="79"/>
      <c r="AH3241" s="79"/>
      <c r="AI3241" s="79"/>
      <c r="AJ3241" s="79"/>
      <c r="AK3241" s="79"/>
      <c r="AL3241" s="79"/>
      <c r="AM3241" s="79"/>
      <c r="AN3241" s="79"/>
      <c r="AO3241" s="79"/>
      <c r="AP3241" s="79"/>
      <c r="AQ3241" s="79"/>
    </row>
    <row r="3242" spans="13:43" x14ac:dyDescent="0.25">
      <c r="M3242" s="79"/>
      <c r="N3242" s="79"/>
      <c r="O3242" s="79"/>
      <c r="P3242" s="79"/>
      <c r="Q3242" s="79"/>
      <c r="R3242" s="79"/>
      <c r="S3242" s="79"/>
      <c r="T3242" s="79"/>
      <c r="U3242" s="79"/>
      <c r="V3242" s="79"/>
      <c r="W3242" s="79"/>
      <c r="X3242" s="79"/>
      <c r="Y3242" s="79"/>
      <c r="Z3242" s="79"/>
      <c r="AA3242" s="79"/>
      <c r="AB3242" s="79"/>
      <c r="AC3242" s="79"/>
      <c r="AD3242" s="79"/>
      <c r="AE3242" s="79"/>
      <c r="AF3242" s="79"/>
      <c r="AG3242" s="79"/>
      <c r="AH3242" s="79"/>
      <c r="AI3242" s="79"/>
      <c r="AJ3242" s="79"/>
      <c r="AK3242" s="79"/>
      <c r="AL3242" s="79"/>
      <c r="AM3242" s="79"/>
      <c r="AN3242" s="79"/>
      <c r="AO3242" s="79"/>
      <c r="AP3242" s="79"/>
      <c r="AQ3242" s="79"/>
    </row>
    <row r="3243" spans="13:43" x14ac:dyDescent="0.25">
      <c r="M3243" s="79"/>
      <c r="N3243" s="79"/>
      <c r="O3243" s="79"/>
      <c r="P3243" s="79"/>
      <c r="Q3243" s="79"/>
      <c r="R3243" s="79"/>
      <c r="S3243" s="79"/>
      <c r="T3243" s="79"/>
      <c r="U3243" s="79"/>
      <c r="V3243" s="79"/>
      <c r="W3243" s="79"/>
      <c r="X3243" s="79"/>
      <c r="Y3243" s="79"/>
      <c r="Z3243" s="79"/>
      <c r="AA3243" s="79"/>
      <c r="AB3243" s="79"/>
      <c r="AC3243" s="79"/>
      <c r="AD3243" s="79"/>
      <c r="AE3243" s="79"/>
      <c r="AF3243" s="79"/>
      <c r="AG3243" s="79"/>
      <c r="AH3243" s="79"/>
      <c r="AI3243" s="79"/>
      <c r="AJ3243" s="79"/>
      <c r="AK3243" s="79"/>
      <c r="AL3243" s="79"/>
      <c r="AM3243" s="79"/>
      <c r="AN3243" s="79"/>
      <c r="AO3243" s="79"/>
      <c r="AP3243" s="79"/>
      <c r="AQ3243" s="79"/>
    </row>
    <row r="3244" spans="13:43" x14ac:dyDescent="0.25">
      <c r="M3244" s="79"/>
      <c r="N3244" s="79"/>
      <c r="O3244" s="79"/>
      <c r="P3244" s="79"/>
      <c r="Q3244" s="79"/>
      <c r="R3244" s="79"/>
      <c r="S3244" s="79"/>
      <c r="T3244" s="79"/>
      <c r="U3244" s="79"/>
      <c r="V3244" s="79"/>
      <c r="W3244" s="79"/>
      <c r="X3244" s="79"/>
      <c r="Y3244" s="79"/>
      <c r="Z3244" s="79"/>
      <c r="AA3244" s="79"/>
      <c r="AB3244" s="79"/>
      <c r="AC3244" s="79"/>
      <c r="AD3244" s="79"/>
      <c r="AE3244" s="79"/>
      <c r="AF3244" s="79"/>
      <c r="AG3244" s="79"/>
      <c r="AH3244" s="79"/>
      <c r="AI3244" s="79"/>
      <c r="AJ3244" s="79"/>
      <c r="AK3244" s="79"/>
      <c r="AL3244" s="79"/>
      <c r="AM3244" s="79"/>
      <c r="AN3244" s="79"/>
      <c r="AO3244" s="79"/>
      <c r="AP3244" s="79"/>
      <c r="AQ3244" s="79"/>
    </row>
    <row r="3245" spans="13:43" x14ac:dyDescent="0.25">
      <c r="M3245" s="79"/>
      <c r="N3245" s="79"/>
      <c r="O3245" s="79"/>
      <c r="P3245" s="79"/>
      <c r="Q3245" s="79"/>
      <c r="R3245" s="79"/>
      <c r="S3245" s="79"/>
      <c r="T3245" s="79"/>
      <c r="U3245" s="79"/>
      <c r="V3245" s="79"/>
      <c r="W3245" s="79"/>
      <c r="X3245" s="79"/>
      <c r="Y3245" s="79"/>
      <c r="Z3245" s="79"/>
      <c r="AA3245" s="79"/>
      <c r="AB3245" s="79"/>
      <c r="AC3245" s="79"/>
      <c r="AD3245" s="79"/>
      <c r="AE3245" s="79"/>
      <c r="AF3245" s="79"/>
      <c r="AG3245" s="79"/>
      <c r="AH3245" s="79"/>
      <c r="AI3245" s="79"/>
      <c r="AJ3245" s="79"/>
      <c r="AK3245" s="79"/>
      <c r="AL3245" s="79"/>
      <c r="AM3245" s="79"/>
      <c r="AN3245" s="79"/>
      <c r="AO3245" s="79"/>
      <c r="AP3245" s="79"/>
      <c r="AQ3245" s="79"/>
    </row>
    <row r="3246" spans="13:43" x14ac:dyDescent="0.25">
      <c r="M3246" s="79"/>
      <c r="N3246" s="79"/>
      <c r="O3246" s="79"/>
      <c r="P3246" s="79"/>
      <c r="Q3246" s="79"/>
      <c r="R3246" s="79"/>
      <c r="S3246" s="79"/>
      <c r="T3246" s="79"/>
      <c r="U3246" s="79"/>
      <c r="V3246" s="79"/>
      <c r="W3246" s="79"/>
      <c r="X3246" s="79"/>
      <c r="Y3246" s="79"/>
      <c r="Z3246" s="79"/>
      <c r="AA3246" s="79"/>
      <c r="AB3246" s="79"/>
      <c r="AC3246" s="79"/>
      <c r="AD3246" s="79"/>
      <c r="AE3246" s="79"/>
      <c r="AF3246" s="79"/>
      <c r="AG3246" s="79"/>
      <c r="AH3246" s="79"/>
      <c r="AI3246" s="79"/>
      <c r="AJ3246" s="79"/>
      <c r="AK3246" s="79"/>
      <c r="AL3246" s="79"/>
      <c r="AM3246" s="79"/>
      <c r="AN3246" s="79"/>
      <c r="AO3246" s="79"/>
      <c r="AP3246" s="79"/>
      <c r="AQ3246" s="79"/>
    </row>
    <row r="3247" spans="13:43" x14ac:dyDescent="0.25">
      <c r="M3247" s="79"/>
      <c r="N3247" s="79"/>
      <c r="O3247" s="79"/>
      <c r="P3247" s="79"/>
      <c r="Q3247" s="79"/>
      <c r="R3247" s="79"/>
      <c r="S3247" s="79"/>
      <c r="T3247" s="79"/>
      <c r="U3247" s="79"/>
      <c r="V3247" s="79"/>
      <c r="W3247" s="79"/>
      <c r="X3247" s="79"/>
      <c r="Y3247" s="79"/>
      <c r="Z3247" s="79"/>
      <c r="AA3247" s="79"/>
      <c r="AB3247" s="79"/>
      <c r="AC3247" s="79"/>
      <c r="AD3247" s="79"/>
      <c r="AE3247" s="79"/>
      <c r="AF3247" s="79"/>
      <c r="AG3247" s="79"/>
      <c r="AH3247" s="79"/>
      <c r="AI3247" s="79"/>
      <c r="AJ3247" s="79"/>
      <c r="AK3247" s="79"/>
      <c r="AL3247" s="79"/>
      <c r="AM3247" s="79"/>
      <c r="AN3247" s="79"/>
      <c r="AO3247" s="79"/>
      <c r="AP3247" s="79"/>
      <c r="AQ3247" s="79"/>
    </row>
    <row r="3248" spans="13:43" x14ac:dyDescent="0.25">
      <c r="M3248" s="79"/>
      <c r="N3248" s="79"/>
      <c r="O3248" s="79"/>
      <c r="P3248" s="79"/>
      <c r="Q3248" s="79"/>
      <c r="R3248" s="79"/>
      <c r="S3248" s="79"/>
      <c r="T3248" s="79"/>
      <c r="U3248" s="79"/>
      <c r="V3248" s="79"/>
      <c r="W3248" s="79"/>
      <c r="X3248" s="79"/>
      <c r="Y3248" s="79"/>
      <c r="Z3248" s="79"/>
      <c r="AA3248" s="79"/>
      <c r="AB3248" s="79"/>
      <c r="AC3248" s="79"/>
      <c r="AD3248" s="79"/>
      <c r="AE3248" s="79"/>
      <c r="AF3248" s="79"/>
      <c r="AG3248" s="79"/>
      <c r="AH3248" s="79"/>
      <c r="AI3248" s="79"/>
      <c r="AJ3248" s="79"/>
      <c r="AK3248" s="79"/>
      <c r="AL3248" s="79"/>
      <c r="AM3248" s="79"/>
      <c r="AN3248" s="79"/>
      <c r="AO3248" s="79"/>
      <c r="AP3248" s="79"/>
      <c r="AQ3248" s="79"/>
    </row>
    <row r="3249" spans="13:43" x14ac:dyDescent="0.25">
      <c r="M3249" s="79"/>
      <c r="N3249" s="79"/>
      <c r="O3249" s="79"/>
      <c r="P3249" s="79"/>
      <c r="Q3249" s="79"/>
      <c r="R3249" s="79"/>
      <c r="S3249" s="79"/>
      <c r="T3249" s="79"/>
      <c r="U3249" s="79"/>
      <c r="V3249" s="79"/>
      <c r="W3249" s="79"/>
      <c r="X3249" s="79"/>
      <c r="Y3249" s="79"/>
      <c r="Z3249" s="79"/>
      <c r="AA3249" s="79"/>
      <c r="AB3249" s="79"/>
      <c r="AC3249" s="79"/>
      <c r="AD3249" s="79"/>
      <c r="AE3249" s="79"/>
      <c r="AF3249" s="79"/>
      <c r="AG3249" s="79"/>
      <c r="AH3249" s="79"/>
      <c r="AI3249" s="79"/>
      <c r="AJ3249" s="79"/>
      <c r="AK3249" s="79"/>
      <c r="AL3249" s="79"/>
      <c r="AM3249" s="79"/>
      <c r="AN3249" s="79"/>
      <c r="AO3249" s="79"/>
      <c r="AP3249" s="79"/>
      <c r="AQ3249" s="79"/>
    </row>
    <row r="3250" spans="13:43" x14ac:dyDescent="0.25">
      <c r="M3250" s="79"/>
      <c r="N3250" s="79"/>
      <c r="O3250" s="79"/>
      <c r="P3250" s="79"/>
      <c r="Q3250" s="79"/>
      <c r="R3250" s="79"/>
      <c r="S3250" s="79"/>
      <c r="T3250" s="79"/>
      <c r="U3250" s="79"/>
      <c r="V3250" s="79"/>
      <c r="W3250" s="79"/>
      <c r="X3250" s="79"/>
      <c r="Y3250" s="79"/>
      <c r="Z3250" s="79"/>
      <c r="AA3250" s="79"/>
      <c r="AB3250" s="79"/>
      <c r="AC3250" s="79"/>
      <c r="AD3250" s="79"/>
      <c r="AE3250" s="79"/>
      <c r="AF3250" s="79"/>
      <c r="AG3250" s="79"/>
      <c r="AH3250" s="79"/>
      <c r="AI3250" s="79"/>
      <c r="AJ3250" s="79"/>
      <c r="AK3250" s="79"/>
      <c r="AL3250" s="79"/>
      <c r="AM3250" s="79"/>
      <c r="AN3250" s="79"/>
      <c r="AO3250" s="79"/>
      <c r="AP3250" s="79"/>
      <c r="AQ3250" s="79"/>
    </row>
    <row r="3251" spans="13:43" x14ac:dyDescent="0.25">
      <c r="M3251" s="79"/>
      <c r="N3251" s="79"/>
      <c r="O3251" s="79"/>
      <c r="P3251" s="79"/>
      <c r="Q3251" s="79"/>
      <c r="R3251" s="79"/>
      <c r="S3251" s="79"/>
      <c r="T3251" s="79"/>
      <c r="U3251" s="79"/>
      <c r="V3251" s="79"/>
      <c r="W3251" s="79"/>
      <c r="X3251" s="79"/>
      <c r="Y3251" s="79"/>
      <c r="Z3251" s="79"/>
      <c r="AA3251" s="79"/>
      <c r="AB3251" s="79"/>
      <c r="AC3251" s="79"/>
      <c r="AD3251" s="79"/>
      <c r="AE3251" s="79"/>
      <c r="AF3251" s="79"/>
      <c r="AG3251" s="79"/>
      <c r="AH3251" s="79"/>
      <c r="AI3251" s="79"/>
      <c r="AJ3251" s="79"/>
      <c r="AK3251" s="79"/>
      <c r="AL3251" s="79"/>
      <c r="AM3251" s="79"/>
      <c r="AN3251" s="79"/>
      <c r="AO3251" s="79"/>
      <c r="AP3251" s="79"/>
      <c r="AQ3251" s="79"/>
    </row>
    <row r="3252" spans="13:43" x14ac:dyDescent="0.25">
      <c r="M3252" s="79"/>
      <c r="N3252" s="79"/>
      <c r="O3252" s="79"/>
      <c r="P3252" s="79"/>
      <c r="Q3252" s="79"/>
      <c r="R3252" s="79"/>
      <c r="S3252" s="79"/>
      <c r="T3252" s="79"/>
      <c r="U3252" s="79"/>
      <c r="V3252" s="79"/>
      <c r="W3252" s="79"/>
      <c r="X3252" s="79"/>
      <c r="Y3252" s="79"/>
      <c r="Z3252" s="79"/>
      <c r="AA3252" s="79"/>
      <c r="AB3252" s="79"/>
      <c r="AC3252" s="79"/>
      <c r="AD3252" s="79"/>
      <c r="AE3252" s="79"/>
      <c r="AF3252" s="79"/>
      <c r="AG3252" s="79"/>
      <c r="AH3252" s="79"/>
      <c r="AI3252" s="79"/>
      <c r="AJ3252" s="79"/>
      <c r="AK3252" s="79"/>
      <c r="AL3252" s="79"/>
      <c r="AM3252" s="79"/>
      <c r="AN3252" s="79"/>
      <c r="AO3252" s="79"/>
      <c r="AP3252" s="79"/>
      <c r="AQ3252" s="79"/>
    </row>
    <row r="3253" spans="13:43" x14ac:dyDescent="0.25">
      <c r="M3253" s="79"/>
      <c r="N3253" s="79"/>
      <c r="O3253" s="79"/>
      <c r="P3253" s="79"/>
      <c r="Q3253" s="79"/>
      <c r="R3253" s="79"/>
      <c r="S3253" s="79"/>
      <c r="T3253" s="79"/>
      <c r="U3253" s="79"/>
      <c r="V3253" s="79"/>
      <c r="W3253" s="79"/>
      <c r="X3253" s="79"/>
      <c r="Y3253" s="79"/>
      <c r="Z3253" s="79"/>
      <c r="AA3253" s="79"/>
      <c r="AB3253" s="79"/>
      <c r="AC3253" s="79"/>
      <c r="AD3253" s="79"/>
      <c r="AE3253" s="79"/>
      <c r="AF3253" s="79"/>
      <c r="AG3253" s="79"/>
      <c r="AH3253" s="79"/>
      <c r="AI3253" s="79"/>
      <c r="AJ3253" s="79"/>
      <c r="AK3253" s="79"/>
      <c r="AL3253" s="79"/>
      <c r="AM3253" s="79"/>
      <c r="AN3253" s="79"/>
      <c r="AO3253" s="79"/>
      <c r="AP3253" s="79"/>
      <c r="AQ3253" s="79"/>
    </row>
    <row r="3254" spans="13:43" x14ac:dyDescent="0.25">
      <c r="M3254" s="79"/>
      <c r="N3254" s="79"/>
      <c r="O3254" s="79"/>
      <c r="P3254" s="79"/>
      <c r="Q3254" s="79"/>
      <c r="R3254" s="79"/>
      <c r="S3254" s="79"/>
      <c r="T3254" s="79"/>
      <c r="U3254" s="79"/>
      <c r="V3254" s="79"/>
      <c r="W3254" s="79"/>
      <c r="X3254" s="79"/>
      <c r="Y3254" s="79"/>
      <c r="Z3254" s="79"/>
      <c r="AA3254" s="79"/>
      <c r="AB3254" s="79"/>
      <c r="AC3254" s="79"/>
      <c r="AD3254" s="79"/>
      <c r="AE3254" s="79"/>
      <c r="AF3254" s="79"/>
      <c r="AG3254" s="79"/>
      <c r="AH3254" s="79"/>
      <c r="AI3254" s="79"/>
      <c r="AJ3254" s="79"/>
      <c r="AK3254" s="79"/>
      <c r="AL3254" s="79"/>
      <c r="AM3254" s="79"/>
      <c r="AN3254" s="79"/>
      <c r="AO3254" s="79"/>
      <c r="AP3254" s="79"/>
      <c r="AQ3254" s="79"/>
    </row>
    <row r="3255" spans="13:43" x14ac:dyDescent="0.25">
      <c r="M3255" s="79"/>
      <c r="N3255" s="79"/>
      <c r="O3255" s="79"/>
      <c r="P3255" s="79"/>
      <c r="Q3255" s="79"/>
      <c r="R3255" s="79"/>
      <c r="S3255" s="79"/>
      <c r="T3255" s="79"/>
      <c r="U3255" s="79"/>
      <c r="V3255" s="79"/>
      <c r="W3255" s="79"/>
      <c r="X3255" s="79"/>
      <c r="Y3255" s="79"/>
      <c r="Z3255" s="79"/>
      <c r="AA3255" s="79"/>
      <c r="AB3255" s="79"/>
      <c r="AC3255" s="79"/>
      <c r="AD3255" s="79"/>
      <c r="AE3255" s="79"/>
      <c r="AF3255" s="79"/>
      <c r="AG3255" s="79"/>
      <c r="AH3255" s="79"/>
      <c r="AI3255" s="79"/>
      <c r="AJ3255" s="79"/>
      <c r="AK3255" s="79"/>
      <c r="AL3255" s="79"/>
      <c r="AM3255" s="79"/>
      <c r="AN3255" s="79"/>
      <c r="AO3255" s="79"/>
      <c r="AP3255" s="79"/>
      <c r="AQ3255" s="79"/>
    </row>
    <row r="3256" spans="13:43" x14ac:dyDescent="0.25">
      <c r="M3256" s="79"/>
      <c r="N3256" s="79"/>
      <c r="O3256" s="79"/>
      <c r="P3256" s="79"/>
      <c r="Q3256" s="79"/>
      <c r="R3256" s="79"/>
      <c r="S3256" s="79"/>
      <c r="T3256" s="79"/>
      <c r="U3256" s="79"/>
      <c r="V3256" s="79"/>
      <c r="W3256" s="79"/>
      <c r="X3256" s="79"/>
      <c r="Y3256" s="79"/>
      <c r="Z3256" s="79"/>
      <c r="AA3256" s="79"/>
      <c r="AB3256" s="79"/>
      <c r="AC3256" s="79"/>
      <c r="AD3256" s="79"/>
      <c r="AE3256" s="79"/>
      <c r="AF3256" s="79"/>
      <c r="AG3256" s="79"/>
      <c r="AH3256" s="79"/>
      <c r="AI3256" s="79"/>
      <c r="AJ3256" s="79"/>
      <c r="AK3256" s="79"/>
      <c r="AL3256" s="79"/>
      <c r="AM3256" s="79"/>
      <c r="AN3256" s="79"/>
      <c r="AO3256" s="79"/>
      <c r="AP3256" s="79"/>
      <c r="AQ3256" s="79"/>
    </row>
    <row r="3257" spans="13:43" x14ac:dyDescent="0.25">
      <c r="M3257" s="79"/>
      <c r="N3257" s="79"/>
      <c r="O3257" s="79"/>
      <c r="P3257" s="79"/>
      <c r="Q3257" s="79"/>
      <c r="R3257" s="79"/>
      <c r="S3257" s="79"/>
      <c r="T3257" s="79"/>
      <c r="U3257" s="79"/>
      <c r="V3257" s="79"/>
      <c r="W3257" s="79"/>
      <c r="X3257" s="79"/>
      <c r="Y3257" s="79"/>
      <c r="Z3257" s="79"/>
      <c r="AA3257" s="79"/>
      <c r="AB3257" s="79"/>
      <c r="AC3257" s="79"/>
      <c r="AD3257" s="79"/>
      <c r="AE3257" s="79"/>
      <c r="AF3257" s="79"/>
      <c r="AG3257" s="79"/>
      <c r="AH3257" s="79"/>
      <c r="AI3257" s="79"/>
      <c r="AJ3257" s="79"/>
      <c r="AK3257" s="79"/>
      <c r="AL3257" s="79"/>
      <c r="AM3257" s="79"/>
      <c r="AN3257" s="79"/>
      <c r="AO3257" s="79"/>
      <c r="AP3257" s="79"/>
      <c r="AQ3257" s="79"/>
    </row>
    <row r="3258" spans="13:43" x14ac:dyDescent="0.25">
      <c r="M3258" s="79"/>
      <c r="N3258" s="79"/>
      <c r="O3258" s="79"/>
      <c r="P3258" s="79"/>
      <c r="Q3258" s="79"/>
      <c r="R3258" s="79"/>
      <c r="S3258" s="79"/>
      <c r="T3258" s="79"/>
      <c r="U3258" s="79"/>
      <c r="V3258" s="79"/>
      <c r="W3258" s="79"/>
      <c r="X3258" s="79"/>
      <c r="Y3258" s="79"/>
      <c r="Z3258" s="79"/>
      <c r="AA3258" s="79"/>
      <c r="AB3258" s="79"/>
      <c r="AC3258" s="79"/>
      <c r="AD3258" s="79"/>
      <c r="AE3258" s="79"/>
      <c r="AF3258" s="79"/>
      <c r="AG3258" s="79"/>
      <c r="AH3258" s="79"/>
      <c r="AI3258" s="79"/>
      <c r="AJ3258" s="79"/>
      <c r="AK3258" s="79"/>
      <c r="AL3258" s="79"/>
      <c r="AM3258" s="79"/>
      <c r="AN3258" s="79"/>
      <c r="AO3258" s="79"/>
      <c r="AP3258" s="79"/>
      <c r="AQ3258" s="79"/>
    </row>
    <row r="3259" spans="13:43" x14ac:dyDescent="0.25">
      <c r="M3259" s="79"/>
      <c r="N3259" s="79"/>
      <c r="O3259" s="79"/>
      <c r="P3259" s="79"/>
      <c r="Q3259" s="79"/>
      <c r="R3259" s="79"/>
      <c r="S3259" s="79"/>
      <c r="T3259" s="79"/>
      <c r="U3259" s="79"/>
      <c r="V3259" s="79"/>
      <c r="W3259" s="79"/>
      <c r="X3259" s="79"/>
      <c r="Y3259" s="79"/>
      <c r="Z3259" s="79"/>
      <c r="AA3259" s="79"/>
      <c r="AB3259" s="79"/>
      <c r="AC3259" s="79"/>
      <c r="AD3259" s="79"/>
      <c r="AE3259" s="79"/>
      <c r="AF3259" s="79"/>
      <c r="AG3259" s="79"/>
      <c r="AH3259" s="79"/>
      <c r="AI3259" s="79"/>
      <c r="AJ3259" s="79"/>
      <c r="AK3259" s="79"/>
      <c r="AL3259" s="79"/>
      <c r="AM3259" s="79"/>
      <c r="AN3259" s="79"/>
      <c r="AO3259" s="79"/>
      <c r="AP3259" s="79"/>
      <c r="AQ3259" s="79"/>
    </row>
    <row r="3260" spans="13:43" x14ac:dyDescent="0.25">
      <c r="M3260" s="79"/>
      <c r="N3260" s="79"/>
      <c r="O3260" s="79"/>
      <c r="P3260" s="79"/>
      <c r="Q3260" s="79"/>
      <c r="R3260" s="79"/>
      <c r="S3260" s="79"/>
      <c r="T3260" s="79"/>
      <c r="U3260" s="79"/>
      <c r="V3260" s="79"/>
      <c r="W3260" s="79"/>
      <c r="X3260" s="79"/>
      <c r="Y3260" s="79"/>
      <c r="Z3260" s="79"/>
      <c r="AA3260" s="79"/>
      <c r="AB3260" s="79"/>
      <c r="AC3260" s="79"/>
      <c r="AD3260" s="79"/>
      <c r="AE3260" s="79"/>
      <c r="AF3260" s="79"/>
      <c r="AG3260" s="79"/>
      <c r="AH3260" s="79"/>
      <c r="AI3260" s="79"/>
      <c r="AJ3260" s="79"/>
      <c r="AK3260" s="79"/>
      <c r="AL3260" s="79"/>
      <c r="AM3260" s="79"/>
      <c r="AN3260" s="79"/>
      <c r="AO3260" s="79"/>
      <c r="AP3260" s="79"/>
      <c r="AQ3260" s="79"/>
    </row>
    <row r="3261" spans="13:43" x14ac:dyDescent="0.25">
      <c r="M3261" s="79"/>
      <c r="N3261" s="79"/>
      <c r="O3261" s="79"/>
      <c r="P3261" s="79"/>
      <c r="Q3261" s="79"/>
      <c r="R3261" s="79"/>
      <c r="S3261" s="79"/>
      <c r="T3261" s="79"/>
      <c r="U3261" s="79"/>
      <c r="V3261" s="79"/>
      <c r="W3261" s="79"/>
      <c r="X3261" s="79"/>
      <c r="Y3261" s="79"/>
      <c r="Z3261" s="79"/>
      <c r="AA3261" s="79"/>
      <c r="AB3261" s="79"/>
      <c r="AC3261" s="79"/>
      <c r="AD3261" s="79"/>
      <c r="AE3261" s="79"/>
      <c r="AF3261" s="79"/>
      <c r="AG3261" s="79"/>
      <c r="AH3261" s="79"/>
      <c r="AI3261" s="79"/>
      <c r="AJ3261" s="79"/>
      <c r="AK3261" s="79"/>
      <c r="AL3261" s="79"/>
      <c r="AM3261" s="79"/>
      <c r="AN3261" s="79"/>
      <c r="AO3261" s="79"/>
      <c r="AP3261" s="79"/>
      <c r="AQ3261" s="79"/>
    </row>
    <row r="3262" spans="13:43" x14ac:dyDescent="0.25">
      <c r="M3262" s="79"/>
      <c r="N3262" s="79"/>
      <c r="O3262" s="79"/>
      <c r="P3262" s="79"/>
      <c r="Q3262" s="79"/>
      <c r="R3262" s="79"/>
      <c r="S3262" s="79"/>
      <c r="T3262" s="79"/>
      <c r="U3262" s="79"/>
      <c r="V3262" s="79"/>
      <c r="W3262" s="79"/>
      <c r="X3262" s="79"/>
      <c r="Y3262" s="79"/>
      <c r="Z3262" s="79"/>
      <c r="AA3262" s="79"/>
      <c r="AB3262" s="79"/>
      <c r="AC3262" s="79"/>
      <c r="AD3262" s="79"/>
      <c r="AE3262" s="79"/>
      <c r="AF3262" s="79"/>
      <c r="AG3262" s="79"/>
      <c r="AH3262" s="79"/>
      <c r="AI3262" s="79"/>
      <c r="AJ3262" s="79"/>
      <c r="AK3262" s="79"/>
      <c r="AL3262" s="79"/>
      <c r="AM3262" s="79"/>
      <c r="AN3262" s="79"/>
      <c r="AO3262" s="79"/>
      <c r="AP3262" s="79"/>
      <c r="AQ3262" s="79"/>
    </row>
    <row r="3263" spans="13:43" x14ac:dyDescent="0.25">
      <c r="M3263" s="79"/>
      <c r="N3263" s="79"/>
      <c r="O3263" s="79"/>
      <c r="P3263" s="79"/>
      <c r="Q3263" s="79"/>
      <c r="R3263" s="79"/>
      <c r="S3263" s="79"/>
      <c r="T3263" s="79"/>
      <c r="U3263" s="79"/>
      <c r="V3263" s="79"/>
      <c r="W3263" s="79"/>
      <c r="X3263" s="79"/>
      <c r="Y3263" s="79"/>
      <c r="Z3263" s="79"/>
      <c r="AA3263" s="79"/>
      <c r="AB3263" s="79"/>
      <c r="AC3263" s="79"/>
      <c r="AD3263" s="79"/>
      <c r="AE3263" s="79"/>
      <c r="AF3263" s="79"/>
      <c r="AG3263" s="79"/>
      <c r="AH3263" s="79"/>
      <c r="AI3263" s="79"/>
      <c r="AJ3263" s="79"/>
      <c r="AK3263" s="79"/>
      <c r="AL3263" s="79"/>
      <c r="AM3263" s="79"/>
      <c r="AN3263" s="79"/>
      <c r="AO3263" s="79"/>
      <c r="AP3263" s="79"/>
      <c r="AQ3263" s="79"/>
    </row>
    <row r="3264" spans="13:43" x14ac:dyDescent="0.25">
      <c r="M3264" s="79"/>
      <c r="N3264" s="79"/>
      <c r="O3264" s="79"/>
      <c r="P3264" s="79"/>
      <c r="Q3264" s="79"/>
      <c r="R3264" s="79"/>
      <c r="S3264" s="79"/>
      <c r="T3264" s="79"/>
      <c r="U3264" s="79"/>
      <c r="V3264" s="79"/>
      <c r="W3264" s="79"/>
      <c r="X3264" s="79"/>
      <c r="Y3264" s="79"/>
      <c r="Z3264" s="79"/>
      <c r="AA3264" s="79"/>
      <c r="AB3264" s="79"/>
      <c r="AC3264" s="79"/>
      <c r="AD3264" s="79"/>
      <c r="AE3264" s="79"/>
      <c r="AF3264" s="79"/>
      <c r="AG3264" s="79"/>
      <c r="AH3264" s="79"/>
      <c r="AI3264" s="79"/>
      <c r="AJ3264" s="79"/>
      <c r="AK3264" s="79"/>
      <c r="AL3264" s="79"/>
      <c r="AM3264" s="79"/>
      <c r="AN3264" s="79"/>
      <c r="AO3264" s="79"/>
      <c r="AP3264" s="79"/>
      <c r="AQ3264" s="79"/>
    </row>
    <row r="3265" spans="13:43" x14ac:dyDescent="0.25">
      <c r="M3265" s="79"/>
      <c r="N3265" s="79"/>
      <c r="O3265" s="79"/>
      <c r="P3265" s="79"/>
      <c r="Q3265" s="79"/>
      <c r="R3265" s="79"/>
      <c r="S3265" s="79"/>
      <c r="T3265" s="79"/>
      <c r="U3265" s="79"/>
      <c r="V3265" s="79"/>
      <c r="W3265" s="79"/>
      <c r="X3265" s="79"/>
      <c r="Y3265" s="79"/>
      <c r="Z3265" s="79"/>
      <c r="AA3265" s="79"/>
      <c r="AB3265" s="79"/>
      <c r="AC3265" s="79"/>
      <c r="AD3265" s="79"/>
      <c r="AE3265" s="79"/>
      <c r="AF3265" s="79"/>
      <c r="AG3265" s="79"/>
      <c r="AH3265" s="79"/>
      <c r="AI3265" s="79"/>
      <c r="AJ3265" s="79"/>
      <c r="AK3265" s="79"/>
      <c r="AL3265" s="79"/>
      <c r="AM3265" s="79"/>
      <c r="AN3265" s="79"/>
      <c r="AO3265" s="79"/>
      <c r="AP3265" s="79"/>
      <c r="AQ3265" s="79"/>
    </row>
    <row r="3266" spans="13:43" x14ac:dyDescent="0.25">
      <c r="M3266" s="79"/>
      <c r="N3266" s="79"/>
      <c r="O3266" s="79"/>
      <c r="P3266" s="79"/>
      <c r="Q3266" s="79"/>
      <c r="R3266" s="79"/>
      <c r="S3266" s="79"/>
      <c r="T3266" s="79"/>
      <c r="U3266" s="79"/>
      <c r="V3266" s="79"/>
      <c r="W3266" s="79"/>
      <c r="X3266" s="79"/>
      <c r="Y3266" s="79"/>
      <c r="Z3266" s="79"/>
      <c r="AA3266" s="79"/>
      <c r="AB3266" s="79"/>
      <c r="AC3266" s="79"/>
      <c r="AD3266" s="79"/>
      <c r="AE3266" s="79"/>
      <c r="AF3266" s="79"/>
      <c r="AG3266" s="79"/>
      <c r="AH3266" s="79"/>
      <c r="AI3266" s="79"/>
      <c r="AJ3266" s="79"/>
      <c r="AK3266" s="79"/>
      <c r="AL3266" s="79"/>
      <c r="AM3266" s="79"/>
      <c r="AN3266" s="79"/>
      <c r="AO3266" s="79"/>
      <c r="AP3266" s="79"/>
      <c r="AQ3266" s="79"/>
    </row>
    <row r="3267" spans="13:43" x14ac:dyDescent="0.25">
      <c r="M3267" s="79"/>
      <c r="N3267" s="79"/>
      <c r="O3267" s="79"/>
      <c r="P3267" s="79"/>
      <c r="Q3267" s="79"/>
      <c r="R3267" s="79"/>
      <c r="S3267" s="79"/>
      <c r="T3267" s="79"/>
      <c r="U3267" s="79"/>
      <c r="V3267" s="79"/>
      <c r="W3267" s="79"/>
      <c r="X3267" s="79"/>
      <c r="Y3267" s="79"/>
      <c r="Z3267" s="79"/>
      <c r="AA3267" s="79"/>
      <c r="AB3267" s="79"/>
      <c r="AC3267" s="79"/>
      <c r="AD3267" s="79"/>
      <c r="AE3267" s="79"/>
      <c r="AF3267" s="79"/>
      <c r="AG3267" s="79"/>
      <c r="AH3267" s="79"/>
      <c r="AI3267" s="79"/>
      <c r="AJ3267" s="79"/>
      <c r="AK3267" s="79"/>
      <c r="AL3267" s="79"/>
      <c r="AM3267" s="79"/>
      <c r="AN3267" s="79"/>
      <c r="AO3267" s="79"/>
      <c r="AP3267" s="79"/>
      <c r="AQ3267" s="79"/>
    </row>
    <row r="3268" spans="13:43" x14ac:dyDescent="0.25">
      <c r="M3268" s="79"/>
      <c r="N3268" s="79"/>
      <c r="O3268" s="79"/>
      <c r="P3268" s="79"/>
      <c r="Q3268" s="79"/>
      <c r="R3268" s="79"/>
      <c r="S3268" s="79"/>
      <c r="T3268" s="79"/>
      <c r="U3268" s="79"/>
      <c r="V3268" s="79"/>
      <c r="W3268" s="79"/>
      <c r="X3268" s="79"/>
      <c r="Y3268" s="79"/>
      <c r="Z3268" s="79"/>
      <c r="AA3268" s="79"/>
      <c r="AB3268" s="79"/>
      <c r="AC3268" s="79"/>
      <c r="AD3268" s="79"/>
      <c r="AE3268" s="79"/>
      <c r="AF3268" s="79"/>
      <c r="AG3268" s="79"/>
      <c r="AH3268" s="79"/>
      <c r="AI3268" s="79"/>
      <c r="AJ3268" s="79"/>
      <c r="AK3268" s="79"/>
      <c r="AL3268" s="79"/>
      <c r="AM3268" s="79"/>
      <c r="AN3268" s="79"/>
      <c r="AO3268" s="79"/>
      <c r="AP3268" s="79"/>
      <c r="AQ3268" s="79"/>
    </row>
    <row r="3269" spans="13:43" x14ac:dyDescent="0.25">
      <c r="M3269" s="79"/>
      <c r="N3269" s="79"/>
      <c r="O3269" s="79"/>
      <c r="P3269" s="79"/>
      <c r="Q3269" s="79"/>
      <c r="R3269" s="79"/>
      <c r="S3269" s="79"/>
      <c r="T3269" s="79"/>
      <c r="U3269" s="79"/>
      <c r="V3269" s="79"/>
      <c r="W3269" s="79"/>
      <c r="X3269" s="79"/>
      <c r="Y3269" s="79"/>
      <c r="Z3269" s="79"/>
      <c r="AA3269" s="79"/>
      <c r="AB3269" s="79"/>
      <c r="AC3269" s="79"/>
      <c r="AD3269" s="79"/>
      <c r="AE3269" s="79"/>
      <c r="AF3269" s="79"/>
      <c r="AG3269" s="79"/>
      <c r="AH3269" s="79"/>
      <c r="AI3269" s="79"/>
      <c r="AJ3269" s="79"/>
      <c r="AK3269" s="79"/>
      <c r="AL3269" s="79"/>
      <c r="AM3269" s="79"/>
      <c r="AN3269" s="79"/>
      <c r="AO3269" s="79"/>
      <c r="AP3269" s="79"/>
      <c r="AQ3269" s="79"/>
    </row>
    <row r="3270" spans="13:43" x14ac:dyDescent="0.25">
      <c r="M3270" s="79"/>
      <c r="N3270" s="79"/>
      <c r="O3270" s="79"/>
      <c r="P3270" s="79"/>
      <c r="Q3270" s="79"/>
      <c r="R3270" s="79"/>
      <c r="S3270" s="79"/>
      <c r="T3270" s="79"/>
      <c r="U3270" s="79"/>
      <c r="V3270" s="79"/>
      <c r="W3270" s="79"/>
      <c r="X3270" s="79"/>
      <c r="Y3270" s="79"/>
      <c r="Z3270" s="79"/>
      <c r="AA3270" s="79"/>
      <c r="AB3270" s="79"/>
      <c r="AC3270" s="79"/>
      <c r="AD3270" s="79"/>
      <c r="AE3270" s="79"/>
      <c r="AF3270" s="79"/>
      <c r="AG3270" s="79"/>
      <c r="AH3270" s="79"/>
      <c r="AI3270" s="79"/>
      <c r="AJ3270" s="79"/>
      <c r="AK3270" s="79"/>
      <c r="AL3270" s="79"/>
      <c r="AM3270" s="79"/>
      <c r="AN3270" s="79"/>
      <c r="AO3270" s="79"/>
      <c r="AP3270" s="79"/>
      <c r="AQ3270" s="79"/>
    </row>
    <row r="3271" spans="13:43" x14ac:dyDescent="0.25">
      <c r="M3271" s="79"/>
      <c r="N3271" s="79"/>
      <c r="O3271" s="79"/>
      <c r="P3271" s="79"/>
      <c r="Q3271" s="79"/>
      <c r="R3271" s="79"/>
      <c r="S3271" s="79"/>
      <c r="T3271" s="79"/>
      <c r="U3271" s="79"/>
      <c r="V3271" s="79"/>
      <c r="W3271" s="79"/>
      <c r="X3271" s="79"/>
      <c r="Y3271" s="79"/>
      <c r="Z3271" s="79"/>
      <c r="AA3271" s="79"/>
      <c r="AB3271" s="79"/>
      <c r="AC3271" s="79"/>
      <c r="AD3271" s="79"/>
      <c r="AE3271" s="79"/>
      <c r="AF3271" s="79"/>
      <c r="AG3271" s="79"/>
      <c r="AH3271" s="79"/>
      <c r="AI3271" s="79"/>
      <c r="AJ3271" s="79"/>
      <c r="AK3271" s="79"/>
      <c r="AL3271" s="79"/>
      <c r="AM3271" s="79"/>
      <c r="AN3271" s="79"/>
      <c r="AO3271" s="79"/>
      <c r="AP3271" s="79"/>
      <c r="AQ3271" s="79"/>
    </row>
    <row r="3272" spans="13:43" x14ac:dyDescent="0.25">
      <c r="M3272" s="79"/>
      <c r="N3272" s="79"/>
      <c r="O3272" s="79"/>
      <c r="P3272" s="79"/>
      <c r="Q3272" s="79"/>
      <c r="R3272" s="79"/>
      <c r="S3272" s="79"/>
      <c r="T3272" s="79"/>
      <c r="U3272" s="79"/>
      <c r="V3272" s="79"/>
      <c r="W3272" s="79"/>
      <c r="X3272" s="79"/>
      <c r="Y3272" s="79"/>
      <c r="Z3272" s="79"/>
      <c r="AA3272" s="79"/>
      <c r="AB3272" s="79"/>
      <c r="AC3272" s="79"/>
      <c r="AD3272" s="79"/>
      <c r="AE3272" s="79"/>
      <c r="AF3272" s="79"/>
      <c r="AG3272" s="79"/>
      <c r="AH3272" s="79"/>
      <c r="AI3272" s="79"/>
      <c r="AJ3272" s="79"/>
      <c r="AK3272" s="79"/>
      <c r="AL3272" s="79"/>
      <c r="AM3272" s="79"/>
      <c r="AN3272" s="79"/>
      <c r="AO3272" s="79"/>
      <c r="AP3272" s="79"/>
      <c r="AQ3272" s="79"/>
    </row>
    <row r="3273" spans="13:43" x14ac:dyDescent="0.25">
      <c r="M3273" s="79"/>
      <c r="N3273" s="79"/>
      <c r="O3273" s="79"/>
      <c r="P3273" s="79"/>
      <c r="Q3273" s="79"/>
      <c r="R3273" s="79"/>
      <c r="S3273" s="79"/>
      <c r="T3273" s="79"/>
      <c r="U3273" s="79"/>
      <c r="V3273" s="79"/>
      <c r="W3273" s="79"/>
      <c r="X3273" s="79"/>
      <c r="Y3273" s="79"/>
      <c r="Z3273" s="79"/>
      <c r="AA3273" s="79"/>
      <c r="AB3273" s="79"/>
      <c r="AC3273" s="79"/>
      <c r="AD3273" s="79"/>
      <c r="AE3273" s="79"/>
      <c r="AF3273" s="79"/>
      <c r="AG3273" s="79"/>
      <c r="AH3273" s="79"/>
      <c r="AI3273" s="79"/>
      <c r="AJ3273" s="79"/>
      <c r="AK3273" s="79"/>
      <c r="AL3273" s="79"/>
      <c r="AM3273" s="79"/>
      <c r="AN3273" s="79"/>
      <c r="AO3273" s="79"/>
      <c r="AP3273" s="79"/>
      <c r="AQ3273" s="79"/>
    </row>
    <row r="3274" spans="13:43" x14ac:dyDescent="0.25">
      <c r="M3274" s="79"/>
      <c r="N3274" s="79"/>
      <c r="O3274" s="79"/>
      <c r="P3274" s="79"/>
      <c r="Q3274" s="79"/>
      <c r="R3274" s="79"/>
      <c r="S3274" s="79"/>
      <c r="T3274" s="79"/>
      <c r="U3274" s="79"/>
      <c r="V3274" s="79"/>
      <c r="W3274" s="79"/>
      <c r="X3274" s="79"/>
      <c r="Y3274" s="79"/>
      <c r="Z3274" s="79"/>
      <c r="AA3274" s="79"/>
      <c r="AB3274" s="79"/>
      <c r="AC3274" s="79"/>
      <c r="AD3274" s="79"/>
      <c r="AE3274" s="79"/>
      <c r="AF3274" s="79"/>
      <c r="AG3274" s="79"/>
      <c r="AH3274" s="79"/>
      <c r="AI3274" s="79"/>
      <c r="AJ3274" s="79"/>
      <c r="AK3274" s="79"/>
      <c r="AL3274" s="79"/>
      <c r="AM3274" s="79"/>
      <c r="AN3274" s="79"/>
      <c r="AO3274" s="79"/>
      <c r="AP3274" s="79"/>
      <c r="AQ3274" s="79"/>
    </row>
    <row r="3275" spans="13:43" x14ac:dyDescent="0.25">
      <c r="M3275" s="79"/>
      <c r="N3275" s="79"/>
      <c r="O3275" s="79"/>
      <c r="P3275" s="79"/>
      <c r="Q3275" s="79"/>
      <c r="R3275" s="79"/>
      <c r="S3275" s="79"/>
      <c r="T3275" s="79"/>
      <c r="U3275" s="79"/>
      <c r="V3275" s="79"/>
      <c r="W3275" s="79"/>
      <c r="X3275" s="79"/>
      <c r="Y3275" s="79"/>
      <c r="Z3275" s="79"/>
      <c r="AA3275" s="79"/>
      <c r="AB3275" s="79"/>
      <c r="AC3275" s="79"/>
      <c r="AD3275" s="79"/>
      <c r="AE3275" s="79"/>
      <c r="AF3275" s="79"/>
      <c r="AG3275" s="79"/>
      <c r="AH3275" s="79"/>
      <c r="AI3275" s="79"/>
      <c r="AJ3275" s="79"/>
      <c r="AK3275" s="79"/>
      <c r="AL3275" s="79"/>
      <c r="AM3275" s="79"/>
      <c r="AN3275" s="79"/>
      <c r="AO3275" s="79"/>
      <c r="AP3275" s="79"/>
      <c r="AQ3275" s="79"/>
    </row>
    <row r="3276" spans="13:43" x14ac:dyDescent="0.25">
      <c r="M3276" s="79"/>
      <c r="N3276" s="79"/>
      <c r="O3276" s="79"/>
      <c r="P3276" s="79"/>
      <c r="Q3276" s="79"/>
      <c r="R3276" s="79"/>
      <c r="S3276" s="79"/>
      <c r="T3276" s="79"/>
      <c r="U3276" s="79"/>
      <c r="V3276" s="79"/>
      <c r="W3276" s="79"/>
      <c r="X3276" s="79"/>
      <c r="Y3276" s="79"/>
      <c r="Z3276" s="79"/>
      <c r="AA3276" s="79"/>
      <c r="AB3276" s="79"/>
      <c r="AC3276" s="79"/>
      <c r="AD3276" s="79"/>
      <c r="AE3276" s="79"/>
      <c r="AF3276" s="79"/>
      <c r="AG3276" s="79"/>
      <c r="AH3276" s="79"/>
      <c r="AI3276" s="79"/>
      <c r="AJ3276" s="79"/>
      <c r="AK3276" s="79"/>
      <c r="AL3276" s="79"/>
      <c r="AM3276" s="79"/>
      <c r="AN3276" s="79"/>
      <c r="AO3276" s="79"/>
      <c r="AP3276" s="79"/>
      <c r="AQ3276" s="79"/>
    </row>
    <row r="3277" spans="13:43" x14ac:dyDescent="0.25">
      <c r="M3277" s="79"/>
      <c r="N3277" s="79"/>
      <c r="O3277" s="79"/>
      <c r="P3277" s="79"/>
      <c r="Q3277" s="79"/>
      <c r="R3277" s="79"/>
      <c r="S3277" s="79"/>
      <c r="T3277" s="79"/>
      <c r="U3277" s="79"/>
      <c r="V3277" s="79"/>
      <c r="W3277" s="79"/>
      <c r="X3277" s="79"/>
      <c r="Y3277" s="79"/>
      <c r="Z3277" s="79"/>
      <c r="AA3277" s="79"/>
      <c r="AB3277" s="79"/>
      <c r="AC3277" s="79"/>
      <c r="AD3277" s="79"/>
      <c r="AE3277" s="79"/>
      <c r="AF3277" s="79"/>
      <c r="AG3277" s="79"/>
      <c r="AH3277" s="79"/>
      <c r="AI3277" s="79"/>
      <c r="AJ3277" s="79"/>
      <c r="AK3277" s="79"/>
      <c r="AL3277" s="79"/>
      <c r="AM3277" s="79"/>
      <c r="AN3277" s="79"/>
      <c r="AO3277" s="79"/>
      <c r="AP3277" s="79"/>
      <c r="AQ3277" s="79"/>
    </row>
    <row r="3278" spans="13:43" x14ac:dyDescent="0.25">
      <c r="M3278" s="79"/>
      <c r="N3278" s="79"/>
      <c r="O3278" s="79"/>
      <c r="P3278" s="79"/>
      <c r="Q3278" s="79"/>
      <c r="R3278" s="79"/>
      <c r="S3278" s="79"/>
      <c r="T3278" s="79"/>
      <c r="U3278" s="79"/>
      <c r="V3278" s="79"/>
      <c r="W3278" s="79"/>
      <c r="X3278" s="79"/>
      <c r="Y3278" s="79"/>
      <c r="Z3278" s="79"/>
      <c r="AA3278" s="79"/>
      <c r="AB3278" s="79"/>
      <c r="AC3278" s="79"/>
      <c r="AD3278" s="79"/>
      <c r="AE3278" s="79"/>
      <c r="AF3278" s="79"/>
      <c r="AG3278" s="79"/>
      <c r="AH3278" s="79"/>
      <c r="AI3278" s="79"/>
      <c r="AJ3278" s="79"/>
      <c r="AK3278" s="79"/>
      <c r="AL3278" s="79"/>
      <c r="AM3278" s="79"/>
      <c r="AN3278" s="79"/>
      <c r="AO3278" s="79"/>
      <c r="AP3278" s="79"/>
      <c r="AQ3278" s="79"/>
    </row>
    <row r="3279" spans="13:43" x14ac:dyDescent="0.25">
      <c r="M3279" s="79"/>
      <c r="N3279" s="79"/>
      <c r="O3279" s="79"/>
      <c r="P3279" s="79"/>
      <c r="Q3279" s="79"/>
      <c r="R3279" s="79"/>
      <c r="S3279" s="79"/>
      <c r="T3279" s="79"/>
      <c r="U3279" s="79"/>
      <c r="V3279" s="79"/>
      <c r="W3279" s="79"/>
      <c r="X3279" s="79"/>
      <c r="Y3279" s="79"/>
      <c r="Z3279" s="79"/>
      <c r="AA3279" s="79"/>
      <c r="AB3279" s="79"/>
      <c r="AC3279" s="79"/>
      <c r="AD3279" s="79"/>
      <c r="AE3279" s="79"/>
      <c r="AF3279" s="79"/>
      <c r="AG3279" s="79"/>
      <c r="AH3279" s="79"/>
      <c r="AI3279" s="79"/>
      <c r="AJ3279" s="79"/>
      <c r="AK3279" s="79"/>
      <c r="AL3279" s="79"/>
      <c r="AM3279" s="79"/>
      <c r="AN3279" s="79"/>
      <c r="AO3279" s="79"/>
      <c r="AP3279" s="79"/>
      <c r="AQ3279" s="79"/>
    </row>
    <row r="3280" spans="13:43" x14ac:dyDescent="0.25">
      <c r="M3280" s="79"/>
      <c r="N3280" s="79"/>
      <c r="O3280" s="79"/>
      <c r="P3280" s="79"/>
      <c r="Q3280" s="79"/>
      <c r="R3280" s="79"/>
      <c r="S3280" s="79"/>
      <c r="T3280" s="79"/>
      <c r="U3280" s="79"/>
      <c r="V3280" s="79"/>
      <c r="W3280" s="79"/>
      <c r="X3280" s="79"/>
      <c r="Y3280" s="79"/>
      <c r="Z3280" s="79"/>
      <c r="AA3280" s="79"/>
      <c r="AB3280" s="79"/>
      <c r="AC3280" s="79"/>
      <c r="AD3280" s="79"/>
      <c r="AE3280" s="79"/>
      <c r="AF3280" s="79"/>
      <c r="AG3280" s="79"/>
      <c r="AH3280" s="79"/>
      <c r="AI3280" s="79"/>
      <c r="AJ3280" s="79"/>
      <c r="AK3280" s="79"/>
      <c r="AL3280" s="79"/>
      <c r="AM3280" s="79"/>
      <c r="AN3280" s="79"/>
      <c r="AO3280" s="79"/>
      <c r="AP3280" s="79"/>
      <c r="AQ3280" s="79"/>
    </row>
    <row r="3281" spans="13:43" x14ac:dyDescent="0.25">
      <c r="M3281" s="79"/>
      <c r="N3281" s="79"/>
      <c r="O3281" s="79"/>
      <c r="P3281" s="79"/>
      <c r="Q3281" s="79"/>
      <c r="R3281" s="79"/>
      <c r="S3281" s="79"/>
      <c r="T3281" s="79"/>
      <c r="U3281" s="79"/>
      <c r="V3281" s="79"/>
      <c r="W3281" s="79"/>
      <c r="X3281" s="79"/>
      <c r="Y3281" s="79"/>
      <c r="Z3281" s="79"/>
      <c r="AA3281" s="79"/>
      <c r="AB3281" s="79"/>
      <c r="AC3281" s="79"/>
      <c r="AD3281" s="79"/>
      <c r="AE3281" s="79"/>
      <c r="AF3281" s="79"/>
      <c r="AG3281" s="79"/>
      <c r="AH3281" s="79"/>
      <c r="AI3281" s="79"/>
      <c r="AJ3281" s="79"/>
      <c r="AK3281" s="79"/>
      <c r="AL3281" s="79"/>
      <c r="AM3281" s="79"/>
      <c r="AN3281" s="79"/>
      <c r="AO3281" s="79"/>
      <c r="AP3281" s="79"/>
      <c r="AQ3281" s="79"/>
    </row>
    <row r="3282" spans="13:43" x14ac:dyDescent="0.25">
      <c r="M3282" s="79"/>
      <c r="N3282" s="79"/>
      <c r="O3282" s="79"/>
      <c r="P3282" s="79"/>
      <c r="Q3282" s="79"/>
      <c r="R3282" s="79"/>
      <c r="S3282" s="79"/>
      <c r="T3282" s="79"/>
      <c r="U3282" s="79"/>
      <c r="V3282" s="79"/>
      <c r="W3282" s="79"/>
      <c r="X3282" s="79"/>
      <c r="Y3282" s="79"/>
      <c r="Z3282" s="79"/>
      <c r="AA3282" s="79"/>
      <c r="AB3282" s="79"/>
      <c r="AC3282" s="79"/>
      <c r="AD3282" s="79"/>
      <c r="AE3282" s="79"/>
      <c r="AF3282" s="79"/>
      <c r="AG3282" s="79"/>
      <c r="AH3282" s="79"/>
      <c r="AI3282" s="79"/>
      <c r="AJ3282" s="79"/>
      <c r="AK3282" s="79"/>
      <c r="AL3282" s="79"/>
      <c r="AM3282" s="79"/>
      <c r="AN3282" s="79"/>
      <c r="AO3282" s="79"/>
      <c r="AP3282" s="79"/>
      <c r="AQ3282" s="79"/>
    </row>
    <row r="3283" spans="13:43" x14ac:dyDescent="0.25">
      <c r="M3283" s="79"/>
      <c r="N3283" s="79"/>
      <c r="O3283" s="79"/>
      <c r="P3283" s="79"/>
      <c r="Q3283" s="79"/>
      <c r="R3283" s="79"/>
      <c r="S3283" s="79"/>
      <c r="T3283" s="79"/>
      <c r="U3283" s="79"/>
      <c r="V3283" s="79"/>
      <c r="W3283" s="79"/>
      <c r="X3283" s="79"/>
      <c r="Y3283" s="79"/>
      <c r="Z3283" s="79"/>
      <c r="AA3283" s="79"/>
      <c r="AB3283" s="79"/>
      <c r="AC3283" s="79"/>
      <c r="AD3283" s="79"/>
      <c r="AE3283" s="79"/>
      <c r="AF3283" s="79"/>
      <c r="AG3283" s="79"/>
      <c r="AH3283" s="79"/>
      <c r="AI3283" s="79"/>
      <c r="AJ3283" s="79"/>
      <c r="AK3283" s="79"/>
      <c r="AL3283" s="79"/>
      <c r="AM3283" s="79"/>
      <c r="AN3283" s="79"/>
      <c r="AO3283" s="79"/>
      <c r="AP3283" s="79"/>
      <c r="AQ3283" s="79"/>
    </row>
    <row r="3284" spans="13:43" x14ac:dyDescent="0.25">
      <c r="M3284" s="79"/>
      <c r="N3284" s="79"/>
      <c r="O3284" s="79"/>
      <c r="P3284" s="79"/>
      <c r="Q3284" s="79"/>
      <c r="R3284" s="79"/>
      <c r="S3284" s="79"/>
      <c r="T3284" s="79"/>
      <c r="U3284" s="79"/>
      <c r="V3284" s="79"/>
      <c r="W3284" s="79"/>
      <c r="X3284" s="79"/>
      <c r="Y3284" s="79"/>
      <c r="Z3284" s="79"/>
      <c r="AA3284" s="79"/>
      <c r="AB3284" s="79"/>
      <c r="AC3284" s="79"/>
      <c r="AD3284" s="79"/>
      <c r="AE3284" s="79"/>
      <c r="AF3284" s="79"/>
      <c r="AG3284" s="79"/>
      <c r="AH3284" s="79"/>
      <c r="AI3284" s="79"/>
      <c r="AJ3284" s="79"/>
      <c r="AK3284" s="79"/>
      <c r="AL3284" s="79"/>
      <c r="AM3284" s="79"/>
      <c r="AN3284" s="79"/>
      <c r="AO3284" s="79"/>
      <c r="AP3284" s="79"/>
      <c r="AQ3284" s="79"/>
    </row>
    <row r="3285" spans="13:43" x14ac:dyDescent="0.25">
      <c r="M3285" s="79"/>
      <c r="N3285" s="79"/>
      <c r="O3285" s="79"/>
      <c r="P3285" s="79"/>
      <c r="Q3285" s="79"/>
      <c r="R3285" s="79"/>
      <c r="S3285" s="79"/>
      <c r="T3285" s="79"/>
      <c r="U3285" s="79"/>
      <c r="V3285" s="79"/>
      <c r="W3285" s="79"/>
      <c r="X3285" s="79"/>
      <c r="Y3285" s="79"/>
      <c r="Z3285" s="79"/>
      <c r="AA3285" s="79"/>
      <c r="AB3285" s="79"/>
      <c r="AC3285" s="79"/>
      <c r="AD3285" s="79"/>
      <c r="AE3285" s="79"/>
      <c r="AF3285" s="79"/>
      <c r="AG3285" s="79"/>
      <c r="AH3285" s="79"/>
      <c r="AI3285" s="79"/>
      <c r="AJ3285" s="79"/>
      <c r="AK3285" s="79"/>
      <c r="AL3285" s="79"/>
      <c r="AM3285" s="79"/>
      <c r="AN3285" s="79"/>
      <c r="AO3285" s="79"/>
      <c r="AP3285" s="79"/>
      <c r="AQ3285" s="79"/>
    </row>
    <row r="3286" spans="13:43" x14ac:dyDescent="0.25">
      <c r="M3286" s="79"/>
      <c r="N3286" s="79"/>
      <c r="O3286" s="79"/>
      <c r="P3286" s="79"/>
      <c r="Q3286" s="79"/>
      <c r="R3286" s="79"/>
      <c r="S3286" s="79"/>
      <c r="T3286" s="79"/>
      <c r="U3286" s="79"/>
      <c r="V3286" s="79"/>
      <c r="W3286" s="79"/>
      <c r="X3286" s="79"/>
      <c r="Y3286" s="79"/>
      <c r="Z3286" s="79"/>
      <c r="AA3286" s="79"/>
      <c r="AB3286" s="79"/>
      <c r="AC3286" s="79"/>
      <c r="AD3286" s="79"/>
      <c r="AE3286" s="79"/>
      <c r="AF3286" s="79"/>
      <c r="AG3286" s="79"/>
      <c r="AH3286" s="79"/>
      <c r="AI3286" s="79"/>
      <c r="AJ3286" s="79"/>
      <c r="AK3286" s="79"/>
      <c r="AL3286" s="79"/>
      <c r="AM3286" s="79"/>
      <c r="AN3286" s="79"/>
      <c r="AO3286" s="79"/>
      <c r="AP3286" s="79"/>
      <c r="AQ3286" s="79"/>
    </row>
    <row r="3287" spans="13:43" x14ac:dyDescent="0.25">
      <c r="M3287" s="79"/>
      <c r="N3287" s="79"/>
      <c r="O3287" s="79"/>
      <c r="P3287" s="79"/>
      <c r="Q3287" s="79"/>
      <c r="R3287" s="79"/>
      <c r="S3287" s="79"/>
      <c r="T3287" s="79"/>
      <c r="U3287" s="79"/>
      <c r="V3287" s="79"/>
      <c r="W3287" s="79"/>
      <c r="X3287" s="79"/>
      <c r="Y3287" s="79"/>
      <c r="Z3287" s="79"/>
      <c r="AA3287" s="79"/>
      <c r="AB3287" s="79"/>
      <c r="AC3287" s="79"/>
      <c r="AD3287" s="79"/>
      <c r="AE3287" s="79"/>
      <c r="AF3287" s="79"/>
      <c r="AG3287" s="79"/>
      <c r="AH3287" s="79"/>
      <c r="AI3287" s="79"/>
      <c r="AJ3287" s="79"/>
      <c r="AK3287" s="79"/>
      <c r="AL3287" s="79"/>
      <c r="AM3287" s="79"/>
      <c r="AN3287" s="79"/>
      <c r="AO3287" s="79"/>
      <c r="AP3287" s="79"/>
      <c r="AQ3287" s="79"/>
    </row>
    <row r="3288" spans="13:43" x14ac:dyDescent="0.25">
      <c r="M3288" s="79"/>
      <c r="N3288" s="79"/>
      <c r="O3288" s="79"/>
      <c r="P3288" s="79"/>
      <c r="Q3288" s="79"/>
      <c r="R3288" s="79"/>
      <c r="S3288" s="79"/>
      <c r="T3288" s="79"/>
      <c r="U3288" s="79"/>
      <c r="V3288" s="79"/>
      <c r="W3288" s="79"/>
      <c r="X3288" s="79"/>
      <c r="Y3288" s="79"/>
      <c r="Z3288" s="79"/>
      <c r="AA3288" s="79"/>
      <c r="AB3288" s="79"/>
      <c r="AC3288" s="79"/>
      <c r="AD3288" s="79"/>
      <c r="AE3288" s="79"/>
      <c r="AF3288" s="79"/>
      <c r="AG3288" s="79"/>
      <c r="AH3288" s="79"/>
      <c r="AI3288" s="79"/>
      <c r="AJ3288" s="79"/>
      <c r="AK3288" s="79"/>
      <c r="AL3288" s="79"/>
      <c r="AM3288" s="79"/>
      <c r="AN3288" s="79"/>
      <c r="AO3288" s="79"/>
      <c r="AP3288" s="79"/>
      <c r="AQ3288" s="79"/>
    </row>
    <row r="3289" spans="13:43" x14ac:dyDescent="0.25">
      <c r="M3289" s="79"/>
      <c r="N3289" s="79"/>
      <c r="O3289" s="79"/>
      <c r="P3289" s="79"/>
      <c r="Q3289" s="79"/>
      <c r="R3289" s="79"/>
      <c r="S3289" s="79"/>
      <c r="T3289" s="79"/>
      <c r="U3289" s="79"/>
      <c r="V3289" s="79"/>
      <c r="W3289" s="79"/>
      <c r="X3289" s="79"/>
      <c r="Y3289" s="79"/>
      <c r="Z3289" s="79"/>
      <c r="AA3289" s="79"/>
      <c r="AB3289" s="79"/>
      <c r="AC3289" s="79"/>
      <c r="AD3289" s="79"/>
      <c r="AE3289" s="79"/>
      <c r="AF3289" s="79"/>
      <c r="AG3289" s="79"/>
      <c r="AH3289" s="79"/>
      <c r="AI3289" s="79"/>
      <c r="AJ3289" s="79"/>
      <c r="AK3289" s="79"/>
      <c r="AL3289" s="79"/>
      <c r="AM3289" s="79"/>
      <c r="AN3289" s="79"/>
      <c r="AO3289" s="79"/>
      <c r="AP3289" s="79"/>
      <c r="AQ3289" s="79"/>
    </row>
    <row r="3290" spans="13:43" x14ac:dyDescent="0.25">
      <c r="M3290" s="79"/>
      <c r="N3290" s="79"/>
      <c r="O3290" s="79"/>
      <c r="P3290" s="79"/>
      <c r="Q3290" s="79"/>
      <c r="R3290" s="79"/>
      <c r="S3290" s="79"/>
      <c r="T3290" s="79"/>
      <c r="U3290" s="79"/>
      <c r="V3290" s="79"/>
      <c r="W3290" s="79"/>
      <c r="X3290" s="79"/>
      <c r="Y3290" s="79"/>
      <c r="Z3290" s="79"/>
      <c r="AA3290" s="79"/>
      <c r="AB3290" s="79"/>
      <c r="AC3290" s="79"/>
      <c r="AD3290" s="79"/>
      <c r="AE3290" s="79"/>
      <c r="AF3290" s="79"/>
      <c r="AG3290" s="79"/>
      <c r="AH3290" s="79"/>
      <c r="AI3290" s="79"/>
      <c r="AJ3290" s="79"/>
      <c r="AK3290" s="79"/>
      <c r="AL3290" s="79"/>
      <c r="AM3290" s="79"/>
      <c r="AN3290" s="79"/>
      <c r="AO3290" s="79"/>
      <c r="AP3290" s="79"/>
      <c r="AQ3290" s="79"/>
    </row>
    <row r="3291" spans="13:43" x14ac:dyDescent="0.25">
      <c r="M3291" s="79"/>
      <c r="N3291" s="79"/>
      <c r="O3291" s="79"/>
      <c r="P3291" s="79"/>
      <c r="Q3291" s="79"/>
      <c r="R3291" s="79"/>
      <c r="S3291" s="79"/>
      <c r="T3291" s="79"/>
      <c r="U3291" s="79"/>
      <c r="V3291" s="79"/>
      <c r="W3291" s="79"/>
      <c r="X3291" s="79"/>
      <c r="Y3291" s="79"/>
      <c r="Z3291" s="79"/>
      <c r="AA3291" s="79"/>
      <c r="AB3291" s="79"/>
      <c r="AC3291" s="79"/>
      <c r="AD3291" s="79"/>
      <c r="AE3291" s="79"/>
      <c r="AF3291" s="79"/>
      <c r="AG3291" s="79"/>
      <c r="AH3291" s="79"/>
      <c r="AI3291" s="79"/>
      <c r="AJ3291" s="79"/>
      <c r="AK3291" s="79"/>
      <c r="AL3291" s="79"/>
      <c r="AM3291" s="79"/>
      <c r="AN3291" s="79"/>
      <c r="AO3291" s="79"/>
      <c r="AP3291" s="79"/>
      <c r="AQ3291" s="79"/>
    </row>
    <row r="3292" spans="13:43" x14ac:dyDescent="0.25">
      <c r="M3292" s="79"/>
      <c r="N3292" s="79"/>
      <c r="O3292" s="79"/>
      <c r="P3292" s="79"/>
      <c r="Q3292" s="79"/>
      <c r="R3292" s="79"/>
      <c r="S3292" s="79"/>
      <c r="T3292" s="79"/>
      <c r="U3292" s="79"/>
      <c r="V3292" s="79"/>
      <c r="W3292" s="79"/>
      <c r="X3292" s="79"/>
      <c r="Y3292" s="79"/>
      <c r="Z3292" s="79"/>
      <c r="AA3292" s="79"/>
      <c r="AB3292" s="79"/>
      <c r="AC3292" s="79"/>
      <c r="AD3292" s="79"/>
      <c r="AE3292" s="79"/>
      <c r="AF3292" s="79"/>
      <c r="AG3292" s="79"/>
      <c r="AH3292" s="79"/>
      <c r="AI3292" s="79"/>
      <c r="AJ3292" s="79"/>
      <c r="AK3292" s="79"/>
      <c r="AL3292" s="79"/>
      <c r="AM3292" s="79"/>
      <c r="AN3292" s="79"/>
      <c r="AO3292" s="79"/>
      <c r="AP3292" s="79"/>
      <c r="AQ3292" s="79"/>
    </row>
    <row r="3293" spans="13:43" x14ac:dyDescent="0.25">
      <c r="M3293" s="79"/>
      <c r="N3293" s="79"/>
      <c r="O3293" s="79"/>
      <c r="P3293" s="79"/>
      <c r="Q3293" s="79"/>
      <c r="R3293" s="79"/>
      <c r="S3293" s="79"/>
      <c r="T3293" s="79"/>
      <c r="U3293" s="79"/>
      <c r="V3293" s="79"/>
      <c r="W3293" s="79"/>
      <c r="X3293" s="79"/>
      <c r="Y3293" s="79"/>
      <c r="Z3293" s="79"/>
      <c r="AA3293" s="79"/>
      <c r="AB3293" s="79"/>
      <c r="AC3293" s="79"/>
      <c r="AD3293" s="79"/>
      <c r="AE3293" s="79"/>
      <c r="AF3293" s="79"/>
      <c r="AG3293" s="79"/>
      <c r="AH3293" s="79"/>
      <c r="AI3293" s="79"/>
      <c r="AJ3293" s="79"/>
      <c r="AK3293" s="79"/>
      <c r="AL3293" s="79"/>
      <c r="AM3293" s="79"/>
      <c r="AN3293" s="79"/>
      <c r="AO3293" s="79"/>
      <c r="AP3293" s="79"/>
      <c r="AQ3293" s="79"/>
    </row>
    <row r="3294" spans="13:43" x14ac:dyDescent="0.25">
      <c r="M3294" s="79"/>
      <c r="N3294" s="79"/>
      <c r="O3294" s="79"/>
      <c r="P3294" s="79"/>
      <c r="Q3294" s="79"/>
      <c r="R3294" s="79"/>
      <c r="S3294" s="79"/>
      <c r="T3294" s="79"/>
      <c r="U3294" s="79"/>
      <c r="V3294" s="79"/>
      <c r="W3294" s="79"/>
      <c r="X3294" s="79"/>
      <c r="Y3294" s="79"/>
      <c r="Z3294" s="79"/>
      <c r="AA3294" s="79"/>
      <c r="AB3294" s="79"/>
      <c r="AC3294" s="79"/>
      <c r="AD3294" s="79"/>
      <c r="AE3294" s="79"/>
      <c r="AF3294" s="79"/>
      <c r="AG3294" s="79"/>
      <c r="AH3294" s="79"/>
      <c r="AI3294" s="79"/>
      <c r="AJ3294" s="79"/>
      <c r="AK3294" s="79"/>
      <c r="AL3294" s="79"/>
      <c r="AM3294" s="79"/>
      <c r="AN3294" s="79"/>
      <c r="AO3294" s="79"/>
      <c r="AP3294" s="79"/>
      <c r="AQ3294" s="79"/>
    </row>
    <row r="3295" spans="13:43" x14ac:dyDescent="0.25">
      <c r="M3295" s="79"/>
      <c r="N3295" s="79"/>
      <c r="O3295" s="79"/>
      <c r="P3295" s="79"/>
      <c r="Q3295" s="79"/>
      <c r="R3295" s="79"/>
      <c r="S3295" s="79"/>
      <c r="T3295" s="79"/>
      <c r="U3295" s="79"/>
      <c r="V3295" s="79"/>
      <c r="W3295" s="79"/>
      <c r="X3295" s="79"/>
      <c r="Y3295" s="79"/>
      <c r="Z3295" s="79"/>
      <c r="AA3295" s="79"/>
      <c r="AB3295" s="79"/>
      <c r="AC3295" s="79"/>
      <c r="AD3295" s="79"/>
      <c r="AE3295" s="79"/>
      <c r="AF3295" s="79"/>
      <c r="AG3295" s="79"/>
      <c r="AH3295" s="79"/>
      <c r="AI3295" s="79"/>
      <c r="AJ3295" s="79"/>
      <c r="AK3295" s="79"/>
      <c r="AL3295" s="79"/>
      <c r="AM3295" s="79"/>
      <c r="AN3295" s="79"/>
      <c r="AO3295" s="79"/>
      <c r="AP3295" s="79"/>
      <c r="AQ3295" s="79"/>
    </row>
    <row r="3296" spans="13:43" x14ac:dyDescent="0.25">
      <c r="M3296" s="79"/>
      <c r="N3296" s="79"/>
      <c r="O3296" s="79"/>
      <c r="P3296" s="79"/>
      <c r="Q3296" s="79"/>
      <c r="R3296" s="79"/>
      <c r="S3296" s="79"/>
      <c r="T3296" s="79"/>
      <c r="U3296" s="79"/>
      <c r="V3296" s="79"/>
      <c r="W3296" s="79"/>
      <c r="X3296" s="79"/>
      <c r="Y3296" s="79"/>
      <c r="Z3296" s="79"/>
      <c r="AA3296" s="79"/>
      <c r="AB3296" s="79"/>
      <c r="AC3296" s="79"/>
      <c r="AD3296" s="79"/>
      <c r="AE3296" s="79"/>
      <c r="AF3296" s="79"/>
      <c r="AG3296" s="79"/>
      <c r="AH3296" s="79"/>
      <c r="AI3296" s="79"/>
      <c r="AJ3296" s="79"/>
      <c r="AK3296" s="79"/>
      <c r="AL3296" s="79"/>
      <c r="AM3296" s="79"/>
      <c r="AN3296" s="79"/>
      <c r="AO3296" s="79"/>
      <c r="AP3296" s="79"/>
      <c r="AQ3296" s="79"/>
    </row>
    <row r="3297" spans="13:43" x14ac:dyDescent="0.25">
      <c r="M3297" s="79"/>
      <c r="N3297" s="79"/>
      <c r="O3297" s="79"/>
      <c r="P3297" s="79"/>
      <c r="Q3297" s="79"/>
      <c r="R3297" s="79"/>
      <c r="S3297" s="79"/>
      <c r="T3297" s="79"/>
      <c r="U3297" s="79"/>
      <c r="V3297" s="79"/>
      <c r="W3297" s="79"/>
      <c r="X3297" s="79"/>
      <c r="Y3297" s="79"/>
      <c r="Z3297" s="79"/>
      <c r="AA3297" s="79"/>
      <c r="AB3297" s="79"/>
      <c r="AC3297" s="79"/>
      <c r="AD3297" s="79"/>
      <c r="AE3297" s="79"/>
      <c r="AF3297" s="79"/>
      <c r="AG3297" s="79"/>
      <c r="AH3297" s="79"/>
      <c r="AI3297" s="79"/>
      <c r="AJ3297" s="79"/>
      <c r="AK3297" s="79"/>
      <c r="AL3297" s="79"/>
      <c r="AM3297" s="79"/>
      <c r="AN3297" s="79"/>
      <c r="AO3297" s="79"/>
      <c r="AP3297" s="79"/>
      <c r="AQ3297" s="79"/>
    </row>
    <row r="3298" spans="13:43" x14ac:dyDescent="0.25">
      <c r="M3298" s="79"/>
      <c r="N3298" s="79"/>
      <c r="O3298" s="79"/>
      <c r="P3298" s="79"/>
      <c r="Q3298" s="79"/>
      <c r="R3298" s="79"/>
      <c r="S3298" s="79"/>
      <c r="T3298" s="79"/>
      <c r="U3298" s="79"/>
      <c r="V3298" s="79"/>
      <c r="W3298" s="79"/>
      <c r="X3298" s="79"/>
      <c r="Y3298" s="79"/>
      <c r="Z3298" s="79"/>
      <c r="AA3298" s="79"/>
      <c r="AB3298" s="79"/>
      <c r="AC3298" s="79"/>
      <c r="AD3298" s="79"/>
      <c r="AE3298" s="79"/>
      <c r="AF3298" s="79"/>
      <c r="AG3298" s="79"/>
      <c r="AH3298" s="79"/>
      <c r="AI3298" s="79"/>
      <c r="AJ3298" s="79"/>
      <c r="AK3298" s="79"/>
      <c r="AL3298" s="79"/>
      <c r="AM3298" s="79"/>
      <c r="AN3298" s="79"/>
      <c r="AO3298" s="79"/>
      <c r="AP3298" s="79"/>
      <c r="AQ3298" s="79"/>
    </row>
    <row r="3299" spans="13:43" x14ac:dyDescent="0.25">
      <c r="M3299" s="79"/>
      <c r="N3299" s="79"/>
      <c r="O3299" s="79"/>
      <c r="P3299" s="79"/>
      <c r="Q3299" s="79"/>
      <c r="R3299" s="79"/>
      <c r="S3299" s="79"/>
      <c r="T3299" s="79"/>
      <c r="U3299" s="79"/>
      <c r="V3299" s="79"/>
      <c r="W3299" s="79"/>
      <c r="X3299" s="79"/>
      <c r="Y3299" s="79"/>
      <c r="Z3299" s="79"/>
      <c r="AA3299" s="79"/>
      <c r="AB3299" s="79"/>
      <c r="AC3299" s="79"/>
      <c r="AD3299" s="79"/>
      <c r="AE3299" s="79"/>
      <c r="AF3299" s="79"/>
      <c r="AG3299" s="79"/>
      <c r="AH3299" s="79"/>
      <c r="AI3299" s="79"/>
      <c r="AJ3299" s="79"/>
      <c r="AK3299" s="79"/>
      <c r="AL3299" s="79"/>
      <c r="AM3299" s="79"/>
      <c r="AN3299" s="79"/>
      <c r="AO3299" s="79"/>
      <c r="AP3299" s="79"/>
      <c r="AQ3299" s="79"/>
    </row>
    <row r="3300" spans="13:43" x14ac:dyDescent="0.25">
      <c r="M3300" s="79"/>
      <c r="N3300" s="79"/>
      <c r="O3300" s="79"/>
      <c r="P3300" s="79"/>
      <c r="Q3300" s="79"/>
      <c r="R3300" s="79"/>
      <c r="S3300" s="79"/>
      <c r="T3300" s="79"/>
      <c r="U3300" s="79"/>
      <c r="V3300" s="79"/>
      <c r="W3300" s="79"/>
      <c r="X3300" s="79"/>
      <c r="Y3300" s="79"/>
      <c r="Z3300" s="79"/>
      <c r="AA3300" s="79"/>
      <c r="AB3300" s="79"/>
      <c r="AC3300" s="79"/>
      <c r="AD3300" s="79"/>
      <c r="AE3300" s="79"/>
      <c r="AF3300" s="79"/>
      <c r="AG3300" s="79"/>
      <c r="AH3300" s="79"/>
      <c r="AI3300" s="79"/>
      <c r="AJ3300" s="79"/>
      <c r="AK3300" s="79"/>
      <c r="AL3300" s="79"/>
      <c r="AM3300" s="79"/>
      <c r="AN3300" s="79"/>
      <c r="AO3300" s="79"/>
      <c r="AP3300" s="79"/>
      <c r="AQ3300" s="79"/>
    </row>
    <row r="3301" spans="13:43" x14ac:dyDescent="0.25">
      <c r="M3301" s="79"/>
      <c r="N3301" s="79"/>
      <c r="O3301" s="79"/>
      <c r="P3301" s="79"/>
      <c r="Q3301" s="79"/>
      <c r="R3301" s="79"/>
      <c r="S3301" s="79"/>
      <c r="T3301" s="79"/>
      <c r="U3301" s="79"/>
      <c r="V3301" s="79"/>
      <c r="W3301" s="79"/>
      <c r="X3301" s="79"/>
      <c r="Y3301" s="79"/>
      <c r="Z3301" s="79"/>
      <c r="AA3301" s="79"/>
      <c r="AB3301" s="79"/>
      <c r="AC3301" s="79"/>
      <c r="AD3301" s="79"/>
      <c r="AE3301" s="79"/>
      <c r="AF3301" s="79"/>
      <c r="AG3301" s="79"/>
      <c r="AH3301" s="79"/>
      <c r="AI3301" s="79"/>
      <c r="AJ3301" s="79"/>
      <c r="AK3301" s="79"/>
      <c r="AL3301" s="79"/>
      <c r="AM3301" s="79"/>
      <c r="AN3301" s="79"/>
      <c r="AO3301" s="79"/>
      <c r="AP3301" s="79"/>
      <c r="AQ3301" s="79"/>
    </row>
    <row r="3302" spans="13:43" x14ac:dyDescent="0.25">
      <c r="M3302" s="79"/>
      <c r="N3302" s="79"/>
      <c r="O3302" s="79"/>
      <c r="P3302" s="79"/>
      <c r="Q3302" s="79"/>
      <c r="R3302" s="79"/>
      <c r="S3302" s="79"/>
      <c r="T3302" s="79"/>
      <c r="U3302" s="79"/>
      <c r="V3302" s="79"/>
      <c r="W3302" s="79"/>
      <c r="X3302" s="79"/>
      <c r="Y3302" s="79"/>
      <c r="Z3302" s="79"/>
      <c r="AA3302" s="79"/>
      <c r="AB3302" s="79"/>
      <c r="AC3302" s="79"/>
      <c r="AD3302" s="79"/>
      <c r="AE3302" s="79"/>
      <c r="AF3302" s="79"/>
      <c r="AG3302" s="79"/>
      <c r="AH3302" s="79"/>
      <c r="AI3302" s="79"/>
      <c r="AJ3302" s="79"/>
      <c r="AK3302" s="79"/>
      <c r="AL3302" s="79"/>
      <c r="AM3302" s="79"/>
      <c r="AN3302" s="79"/>
      <c r="AO3302" s="79"/>
      <c r="AP3302" s="79"/>
      <c r="AQ3302" s="79"/>
    </row>
    <row r="3303" spans="13:43" x14ac:dyDescent="0.25">
      <c r="M3303" s="79"/>
      <c r="N3303" s="79"/>
      <c r="O3303" s="79"/>
      <c r="P3303" s="79"/>
      <c r="Q3303" s="79"/>
      <c r="R3303" s="79"/>
      <c r="S3303" s="79"/>
      <c r="T3303" s="79"/>
      <c r="U3303" s="79"/>
      <c r="V3303" s="79"/>
      <c r="W3303" s="79"/>
      <c r="X3303" s="79"/>
      <c r="Y3303" s="79"/>
      <c r="Z3303" s="79"/>
      <c r="AA3303" s="79"/>
      <c r="AB3303" s="79"/>
      <c r="AC3303" s="79"/>
      <c r="AD3303" s="79"/>
      <c r="AE3303" s="79"/>
      <c r="AF3303" s="79"/>
      <c r="AG3303" s="79"/>
      <c r="AH3303" s="79"/>
      <c r="AI3303" s="79"/>
      <c r="AJ3303" s="79"/>
      <c r="AK3303" s="79"/>
      <c r="AL3303" s="79"/>
      <c r="AM3303" s="79"/>
      <c r="AN3303" s="79"/>
      <c r="AO3303" s="79"/>
      <c r="AP3303" s="79"/>
      <c r="AQ3303" s="79"/>
    </row>
    <row r="3304" spans="13:43" x14ac:dyDescent="0.25">
      <c r="M3304" s="79"/>
      <c r="N3304" s="79"/>
      <c r="O3304" s="79"/>
      <c r="P3304" s="79"/>
      <c r="Q3304" s="79"/>
      <c r="R3304" s="79"/>
      <c r="S3304" s="79"/>
      <c r="T3304" s="79"/>
      <c r="U3304" s="79"/>
      <c r="V3304" s="79"/>
      <c r="W3304" s="79"/>
      <c r="X3304" s="79"/>
      <c r="Y3304" s="79"/>
      <c r="Z3304" s="79"/>
      <c r="AA3304" s="79"/>
      <c r="AB3304" s="79"/>
      <c r="AC3304" s="79"/>
      <c r="AD3304" s="79"/>
      <c r="AE3304" s="79"/>
      <c r="AF3304" s="79"/>
      <c r="AG3304" s="79"/>
      <c r="AH3304" s="79"/>
      <c r="AI3304" s="79"/>
      <c r="AJ3304" s="79"/>
      <c r="AK3304" s="79"/>
      <c r="AL3304" s="79"/>
      <c r="AM3304" s="79"/>
      <c r="AN3304" s="79"/>
      <c r="AO3304" s="79"/>
      <c r="AP3304" s="79"/>
      <c r="AQ3304" s="79"/>
    </row>
    <row r="3305" spans="13:43" x14ac:dyDescent="0.25">
      <c r="M3305" s="79"/>
      <c r="N3305" s="79"/>
      <c r="O3305" s="79"/>
      <c r="P3305" s="79"/>
      <c r="Q3305" s="79"/>
      <c r="R3305" s="79"/>
      <c r="S3305" s="79"/>
      <c r="T3305" s="79"/>
      <c r="U3305" s="79"/>
      <c r="V3305" s="79"/>
      <c r="W3305" s="79"/>
      <c r="X3305" s="79"/>
      <c r="Y3305" s="79"/>
      <c r="Z3305" s="79"/>
      <c r="AA3305" s="79"/>
      <c r="AB3305" s="79"/>
      <c r="AC3305" s="79"/>
      <c r="AD3305" s="79"/>
      <c r="AE3305" s="79"/>
      <c r="AF3305" s="79"/>
      <c r="AG3305" s="79"/>
      <c r="AH3305" s="79"/>
      <c r="AI3305" s="79"/>
      <c r="AJ3305" s="79"/>
      <c r="AK3305" s="79"/>
      <c r="AL3305" s="79"/>
      <c r="AM3305" s="79"/>
      <c r="AN3305" s="79"/>
      <c r="AO3305" s="79"/>
      <c r="AP3305" s="79"/>
      <c r="AQ3305" s="79"/>
    </row>
    <row r="3306" spans="13:43" x14ac:dyDescent="0.25">
      <c r="M3306" s="79"/>
      <c r="N3306" s="79"/>
      <c r="O3306" s="79"/>
      <c r="P3306" s="79"/>
      <c r="Q3306" s="79"/>
      <c r="R3306" s="79"/>
      <c r="S3306" s="79"/>
      <c r="T3306" s="79"/>
      <c r="U3306" s="79"/>
      <c r="V3306" s="79"/>
      <c r="W3306" s="79"/>
      <c r="X3306" s="79"/>
      <c r="Y3306" s="79"/>
      <c r="Z3306" s="79"/>
      <c r="AA3306" s="79"/>
      <c r="AB3306" s="79"/>
      <c r="AC3306" s="79"/>
      <c r="AD3306" s="79"/>
      <c r="AE3306" s="79"/>
      <c r="AF3306" s="79"/>
      <c r="AG3306" s="79"/>
      <c r="AH3306" s="79"/>
      <c r="AI3306" s="79"/>
      <c r="AJ3306" s="79"/>
      <c r="AK3306" s="79"/>
      <c r="AL3306" s="79"/>
      <c r="AM3306" s="79"/>
      <c r="AN3306" s="79"/>
      <c r="AO3306" s="79"/>
      <c r="AP3306" s="79"/>
      <c r="AQ3306" s="79"/>
    </row>
    <row r="3307" spans="13:43" x14ac:dyDescent="0.25">
      <c r="M3307" s="79"/>
      <c r="N3307" s="79"/>
      <c r="O3307" s="79"/>
      <c r="P3307" s="79"/>
      <c r="Q3307" s="79"/>
      <c r="R3307" s="79"/>
      <c r="S3307" s="79"/>
      <c r="T3307" s="79"/>
      <c r="U3307" s="79"/>
      <c r="V3307" s="79"/>
      <c r="W3307" s="79"/>
      <c r="X3307" s="79"/>
      <c r="Y3307" s="79"/>
      <c r="Z3307" s="79"/>
      <c r="AA3307" s="79"/>
      <c r="AB3307" s="79"/>
      <c r="AC3307" s="79"/>
      <c r="AD3307" s="79"/>
      <c r="AE3307" s="79"/>
      <c r="AF3307" s="79"/>
      <c r="AG3307" s="79"/>
      <c r="AH3307" s="79"/>
      <c r="AI3307" s="79"/>
      <c r="AJ3307" s="79"/>
      <c r="AK3307" s="79"/>
      <c r="AL3307" s="79"/>
      <c r="AM3307" s="79"/>
      <c r="AN3307" s="79"/>
      <c r="AO3307" s="79"/>
      <c r="AP3307" s="79"/>
      <c r="AQ3307" s="79"/>
    </row>
    <row r="3308" spans="13:43" x14ac:dyDescent="0.25">
      <c r="M3308" s="79"/>
      <c r="N3308" s="79"/>
      <c r="O3308" s="79"/>
      <c r="P3308" s="79"/>
      <c r="Q3308" s="79"/>
      <c r="R3308" s="79"/>
      <c r="S3308" s="79"/>
      <c r="T3308" s="79"/>
      <c r="U3308" s="79"/>
      <c r="V3308" s="79"/>
      <c r="W3308" s="79"/>
      <c r="X3308" s="79"/>
      <c r="Y3308" s="79"/>
      <c r="Z3308" s="79"/>
      <c r="AA3308" s="79"/>
      <c r="AB3308" s="79"/>
      <c r="AC3308" s="79"/>
      <c r="AD3308" s="79"/>
      <c r="AE3308" s="79"/>
      <c r="AF3308" s="79"/>
      <c r="AG3308" s="79"/>
      <c r="AH3308" s="79"/>
      <c r="AI3308" s="79"/>
      <c r="AJ3308" s="79"/>
      <c r="AK3308" s="79"/>
      <c r="AL3308" s="79"/>
      <c r="AM3308" s="79"/>
      <c r="AN3308" s="79"/>
      <c r="AO3308" s="79"/>
      <c r="AP3308" s="79"/>
      <c r="AQ3308" s="79"/>
    </row>
    <row r="3309" spans="13:43" x14ac:dyDescent="0.25">
      <c r="M3309" s="79"/>
      <c r="N3309" s="79"/>
      <c r="O3309" s="79"/>
      <c r="P3309" s="79"/>
      <c r="Q3309" s="79"/>
      <c r="R3309" s="79"/>
      <c r="S3309" s="79"/>
      <c r="T3309" s="79"/>
      <c r="U3309" s="79"/>
      <c r="V3309" s="79"/>
      <c r="W3309" s="79"/>
      <c r="X3309" s="79"/>
      <c r="Y3309" s="79"/>
      <c r="Z3309" s="79"/>
      <c r="AA3309" s="79"/>
      <c r="AB3309" s="79"/>
      <c r="AC3309" s="79"/>
      <c r="AD3309" s="79"/>
      <c r="AE3309" s="79"/>
      <c r="AF3309" s="79"/>
      <c r="AG3309" s="79"/>
      <c r="AH3309" s="79"/>
      <c r="AI3309" s="79"/>
      <c r="AJ3309" s="79"/>
      <c r="AK3309" s="79"/>
      <c r="AL3309" s="79"/>
      <c r="AM3309" s="79"/>
      <c r="AN3309" s="79"/>
      <c r="AO3309" s="79"/>
      <c r="AP3309" s="79"/>
      <c r="AQ3309" s="79"/>
    </row>
    <row r="3310" spans="13:43" x14ac:dyDescent="0.25">
      <c r="M3310" s="79"/>
      <c r="N3310" s="79"/>
      <c r="O3310" s="79"/>
      <c r="P3310" s="79"/>
      <c r="Q3310" s="79"/>
      <c r="R3310" s="79"/>
      <c r="S3310" s="79"/>
      <c r="T3310" s="79"/>
      <c r="U3310" s="79"/>
      <c r="V3310" s="79"/>
      <c r="W3310" s="79"/>
      <c r="X3310" s="79"/>
      <c r="Y3310" s="79"/>
      <c r="Z3310" s="79"/>
      <c r="AA3310" s="79"/>
      <c r="AB3310" s="79"/>
      <c r="AC3310" s="79"/>
      <c r="AD3310" s="79"/>
      <c r="AE3310" s="79"/>
      <c r="AF3310" s="79"/>
      <c r="AG3310" s="79"/>
      <c r="AH3310" s="79"/>
      <c r="AI3310" s="79"/>
      <c r="AJ3310" s="79"/>
      <c r="AK3310" s="79"/>
      <c r="AL3310" s="79"/>
      <c r="AM3310" s="79"/>
      <c r="AN3310" s="79"/>
      <c r="AO3310" s="79"/>
      <c r="AP3310" s="79"/>
      <c r="AQ3310" s="79"/>
    </row>
    <row r="3311" spans="13:43" x14ac:dyDescent="0.25">
      <c r="M3311" s="79"/>
      <c r="N3311" s="79"/>
      <c r="O3311" s="79"/>
      <c r="P3311" s="79"/>
      <c r="Q3311" s="79"/>
      <c r="R3311" s="79"/>
      <c r="S3311" s="79"/>
      <c r="T3311" s="79"/>
      <c r="U3311" s="79"/>
      <c r="V3311" s="79"/>
      <c r="W3311" s="79"/>
      <c r="X3311" s="79"/>
      <c r="Y3311" s="79"/>
      <c r="Z3311" s="79"/>
      <c r="AA3311" s="79"/>
      <c r="AB3311" s="79"/>
      <c r="AC3311" s="79"/>
      <c r="AD3311" s="79"/>
      <c r="AE3311" s="79"/>
      <c r="AF3311" s="79"/>
      <c r="AG3311" s="79"/>
      <c r="AH3311" s="79"/>
      <c r="AI3311" s="79"/>
      <c r="AJ3311" s="79"/>
      <c r="AK3311" s="79"/>
      <c r="AL3311" s="79"/>
      <c r="AM3311" s="79"/>
      <c r="AN3311" s="79"/>
      <c r="AO3311" s="79"/>
      <c r="AP3311" s="79"/>
      <c r="AQ3311" s="79"/>
    </row>
    <row r="3312" spans="13:43" x14ac:dyDescent="0.25">
      <c r="M3312" s="79"/>
      <c r="N3312" s="79"/>
      <c r="O3312" s="79"/>
      <c r="P3312" s="79"/>
      <c r="Q3312" s="79"/>
      <c r="R3312" s="79"/>
      <c r="S3312" s="79"/>
      <c r="T3312" s="79"/>
      <c r="U3312" s="79"/>
      <c r="V3312" s="79"/>
      <c r="W3312" s="79"/>
      <c r="X3312" s="79"/>
      <c r="Y3312" s="79"/>
      <c r="Z3312" s="79"/>
      <c r="AA3312" s="79"/>
      <c r="AB3312" s="79"/>
      <c r="AC3312" s="79"/>
      <c r="AD3312" s="79"/>
      <c r="AE3312" s="79"/>
      <c r="AF3312" s="79"/>
      <c r="AG3312" s="79"/>
      <c r="AH3312" s="79"/>
      <c r="AI3312" s="79"/>
      <c r="AJ3312" s="79"/>
      <c r="AK3312" s="79"/>
      <c r="AL3312" s="79"/>
      <c r="AM3312" s="79"/>
      <c r="AN3312" s="79"/>
      <c r="AO3312" s="79"/>
      <c r="AP3312" s="79"/>
      <c r="AQ3312" s="79"/>
    </row>
    <row r="3313" spans="13:43" x14ac:dyDescent="0.25">
      <c r="M3313" s="79"/>
      <c r="N3313" s="79"/>
      <c r="O3313" s="79"/>
      <c r="P3313" s="79"/>
      <c r="Q3313" s="79"/>
      <c r="R3313" s="79"/>
      <c r="S3313" s="79"/>
      <c r="T3313" s="79"/>
      <c r="U3313" s="79"/>
      <c r="V3313" s="79"/>
      <c r="W3313" s="79"/>
      <c r="X3313" s="79"/>
      <c r="Y3313" s="79"/>
      <c r="Z3313" s="79"/>
      <c r="AA3313" s="79"/>
      <c r="AB3313" s="79"/>
      <c r="AC3313" s="79"/>
      <c r="AD3313" s="79"/>
      <c r="AE3313" s="79"/>
      <c r="AF3313" s="79"/>
      <c r="AG3313" s="79"/>
      <c r="AH3313" s="79"/>
      <c r="AI3313" s="79"/>
      <c r="AJ3313" s="79"/>
      <c r="AK3313" s="79"/>
      <c r="AL3313" s="79"/>
      <c r="AM3313" s="79"/>
      <c r="AN3313" s="79"/>
      <c r="AO3313" s="79"/>
      <c r="AP3313" s="79"/>
      <c r="AQ3313" s="79"/>
    </row>
    <row r="3314" spans="13:43" x14ac:dyDescent="0.25">
      <c r="M3314" s="79"/>
      <c r="N3314" s="79"/>
      <c r="O3314" s="79"/>
      <c r="P3314" s="79"/>
      <c r="Q3314" s="79"/>
      <c r="R3314" s="79"/>
      <c r="S3314" s="79"/>
      <c r="T3314" s="79"/>
      <c r="U3314" s="79"/>
      <c r="V3314" s="79"/>
      <c r="W3314" s="79"/>
      <c r="X3314" s="79"/>
      <c r="Y3314" s="79"/>
      <c r="Z3314" s="79"/>
      <c r="AA3314" s="79"/>
      <c r="AB3314" s="79"/>
      <c r="AC3314" s="79"/>
      <c r="AD3314" s="79"/>
      <c r="AE3314" s="79"/>
      <c r="AF3314" s="79"/>
      <c r="AG3314" s="79"/>
      <c r="AH3314" s="79"/>
      <c r="AI3314" s="79"/>
      <c r="AJ3314" s="79"/>
      <c r="AK3314" s="79"/>
      <c r="AL3314" s="79"/>
      <c r="AM3314" s="79"/>
      <c r="AN3314" s="79"/>
      <c r="AO3314" s="79"/>
      <c r="AP3314" s="79"/>
      <c r="AQ3314" s="79"/>
    </row>
    <row r="3315" spans="13:43" x14ac:dyDescent="0.25">
      <c r="M3315" s="79"/>
      <c r="N3315" s="79"/>
      <c r="O3315" s="79"/>
      <c r="P3315" s="79"/>
      <c r="Q3315" s="79"/>
      <c r="R3315" s="79"/>
      <c r="S3315" s="79"/>
      <c r="T3315" s="79"/>
      <c r="U3315" s="79"/>
      <c r="V3315" s="79"/>
      <c r="W3315" s="79"/>
      <c r="X3315" s="79"/>
      <c r="Y3315" s="79"/>
      <c r="Z3315" s="79"/>
      <c r="AA3315" s="79"/>
      <c r="AB3315" s="79"/>
      <c r="AC3315" s="79"/>
      <c r="AD3315" s="79"/>
      <c r="AE3315" s="79"/>
      <c r="AF3315" s="79"/>
      <c r="AG3315" s="79"/>
      <c r="AH3315" s="79"/>
      <c r="AI3315" s="79"/>
      <c r="AJ3315" s="79"/>
      <c r="AK3315" s="79"/>
      <c r="AL3315" s="79"/>
      <c r="AM3315" s="79"/>
      <c r="AN3315" s="79"/>
      <c r="AO3315" s="79"/>
      <c r="AP3315" s="79"/>
      <c r="AQ3315" s="79"/>
    </row>
    <row r="3316" spans="13:43" x14ac:dyDescent="0.25">
      <c r="M3316" s="79"/>
      <c r="N3316" s="79"/>
      <c r="O3316" s="79"/>
      <c r="P3316" s="79"/>
      <c r="Q3316" s="79"/>
      <c r="R3316" s="79"/>
      <c r="S3316" s="79"/>
      <c r="T3316" s="79"/>
      <c r="U3316" s="79"/>
      <c r="V3316" s="79"/>
      <c r="W3316" s="79"/>
      <c r="X3316" s="79"/>
      <c r="Y3316" s="79"/>
      <c r="Z3316" s="79"/>
      <c r="AA3316" s="79"/>
      <c r="AB3316" s="79"/>
      <c r="AC3316" s="79"/>
      <c r="AD3316" s="79"/>
      <c r="AE3316" s="79"/>
      <c r="AF3316" s="79"/>
      <c r="AG3316" s="79"/>
      <c r="AH3316" s="79"/>
      <c r="AI3316" s="79"/>
      <c r="AJ3316" s="79"/>
      <c r="AK3316" s="79"/>
      <c r="AL3316" s="79"/>
      <c r="AM3316" s="79"/>
      <c r="AN3316" s="79"/>
      <c r="AO3316" s="79"/>
      <c r="AP3316" s="79"/>
      <c r="AQ3316" s="79"/>
    </row>
    <row r="3317" spans="13:43" x14ac:dyDescent="0.25">
      <c r="M3317" s="79"/>
      <c r="N3317" s="79"/>
      <c r="O3317" s="79"/>
      <c r="P3317" s="79"/>
      <c r="Q3317" s="79"/>
      <c r="R3317" s="79"/>
      <c r="S3317" s="79"/>
      <c r="T3317" s="79"/>
      <c r="U3317" s="79"/>
      <c r="V3317" s="79"/>
      <c r="W3317" s="79"/>
      <c r="X3317" s="79"/>
      <c r="Y3317" s="79"/>
      <c r="Z3317" s="79"/>
      <c r="AA3317" s="79"/>
      <c r="AB3317" s="79"/>
      <c r="AC3317" s="79"/>
      <c r="AD3317" s="79"/>
      <c r="AE3317" s="79"/>
      <c r="AF3317" s="79"/>
      <c r="AG3317" s="79"/>
      <c r="AH3317" s="79"/>
      <c r="AI3317" s="79"/>
      <c r="AJ3317" s="79"/>
      <c r="AK3317" s="79"/>
      <c r="AL3317" s="79"/>
      <c r="AM3317" s="79"/>
      <c r="AN3317" s="79"/>
      <c r="AO3317" s="79"/>
      <c r="AP3317" s="79"/>
      <c r="AQ3317" s="79"/>
    </row>
    <row r="3318" spans="13:43" x14ac:dyDescent="0.25">
      <c r="M3318" s="79"/>
      <c r="N3318" s="79"/>
      <c r="O3318" s="79"/>
      <c r="P3318" s="79"/>
      <c r="Q3318" s="79"/>
      <c r="R3318" s="79"/>
      <c r="S3318" s="79"/>
      <c r="T3318" s="79"/>
      <c r="U3318" s="79"/>
      <c r="V3318" s="79"/>
      <c r="W3318" s="79"/>
      <c r="X3318" s="79"/>
      <c r="Y3318" s="79"/>
      <c r="Z3318" s="79"/>
      <c r="AA3318" s="79"/>
      <c r="AB3318" s="79"/>
      <c r="AC3318" s="79"/>
      <c r="AD3318" s="79"/>
      <c r="AE3318" s="79"/>
      <c r="AF3318" s="79"/>
      <c r="AG3318" s="79"/>
      <c r="AH3318" s="79"/>
      <c r="AI3318" s="79"/>
      <c r="AJ3318" s="79"/>
      <c r="AK3318" s="79"/>
      <c r="AL3318" s="79"/>
      <c r="AM3318" s="79"/>
      <c r="AN3318" s="79"/>
      <c r="AO3318" s="79"/>
      <c r="AP3318" s="79"/>
      <c r="AQ3318" s="79"/>
    </row>
    <row r="3319" spans="13:43" x14ac:dyDescent="0.25">
      <c r="M3319" s="79"/>
      <c r="N3319" s="79"/>
      <c r="O3319" s="79"/>
      <c r="P3319" s="79"/>
      <c r="Q3319" s="79"/>
      <c r="R3319" s="79"/>
      <c r="S3319" s="79"/>
      <c r="T3319" s="79"/>
      <c r="U3319" s="79"/>
      <c r="V3319" s="79"/>
      <c r="W3319" s="79"/>
      <c r="X3319" s="79"/>
      <c r="Y3319" s="79"/>
      <c r="Z3319" s="79"/>
      <c r="AA3319" s="79"/>
      <c r="AB3319" s="79"/>
      <c r="AC3319" s="79"/>
      <c r="AD3319" s="79"/>
      <c r="AE3319" s="79"/>
      <c r="AF3319" s="79"/>
      <c r="AG3319" s="79"/>
      <c r="AH3319" s="79"/>
      <c r="AI3319" s="79"/>
      <c r="AJ3319" s="79"/>
      <c r="AK3319" s="79"/>
      <c r="AL3319" s="79"/>
      <c r="AM3319" s="79"/>
      <c r="AN3319" s="79"/>
      <c r="AO3319" s="79"/>
      <c r="AP3319" s="79"/>
      <c r="AQ3319" s="79"/>
    </row>
    <row r="3320" spans="13:43" x14ac:dyDescent="0.25">
      <c r="M3320" s="79"/>
      <c r="N3320" s="79"/>
      <c r="O3320" s="79"/>
      <c r="P3320" s="79"/>
      <c r="Q3320" s="79"/>
      <c r="R3320" s="79"/>
      <c r="S3320" s="79"/>
      <c r="T3320" s="79"/>
      <c r="U3320" s="79"/>
      <c r="V3320" s="79"/>
      <c r="W3320" s="79"/>
      <c r="X3320" s="79"/>
      <c r="Y3320" s="79"/>
      <c r="Z3320" s="79"/>
      <c r="AA3320" s="79"/>
      <c r="AB3320" s="79"/>
      <c r="AC3320" s="79"/>
      <c r="AD3320" s="79"/>
      <c r="AE3320" s="79"/>
      <c r="AF3320" s="79"/>
      <c r="AG3320" s="79"/>
      <c r="AH3320" s="79"/>
      <c r="AI3320" s="79"/>
      <c r="AJ3320" s="79"/>
      <c r="AK3320" s="79"/>
      <c r="AL3320" s="79"/>
      <c r="AM3320" s="79"/>
      <c r="AN3320" s="79"/>
      <c r="AO3320" s="79"/>
      <c r="AP3320" s="79"/>
      <c r="AQ3320" s="79"/>
    </row>
    <row r="3321" spans="13:43" x14ac:dyDescent="0.25">
      <c r="M3321" s="79"/>
      <c r="N3321" s="79"/>
      <c r="O3321" s="79"/>
      <c r="P3321" s="79"/>
      <c r="Q3321" s="79"/>
      <c r="R3321" s="79"/>
      <c r="S3321" s="79"/>
      <c r="T3321" s="79"/>
      <c r="U3321" s="79"/>
      <c r="V3321" s="79"/>
      <c r="W3321" s="79"/>
      <c r="X3321" s="79"/>
      <c r="Y3321" s="79"/>
      <c r="Z3321" s="79"/>
      <c r="AA3321" s="79"/>
      <c r="AB3321" s="79"/>
      <c r="AC3321" s="79"/>
      <c r="AD3321" s="79"/>
      <c r="AE3321" s="79"/>
      <c r="AF3321" s="79"/>
      <c r="AG3321" s="79"/>
      <c r="AH3321" s="79"/>
      <c r="AI3321" s="79"/>
      <c r="AJ3321" s="79"/>
      <c r="AK3321" s="79"/>
      <c r="AL3321" s="79"/>
      <c r="AM3321" s="79"/>
      <c r="AN3321" s="79"/>
      <c r="AO3321" s="79"/>
      <c r="AP3321" s="79"/>
      <c r="AQ3321" s="79"/>
    </row>
    <row r="3322" spans="13:43" x14ac:dyDescent="0.25">
      <c r="M3322" s="79"/>
      <c r="N3322" s="79"/>
      <c r="O3322" s="79"/>
      <c r="P3322" s="79"/>
      <c r="Q3322" s="79"/>
      <c r="R3322" s="79"/>
      <c r="S3322" s="79"/>
      <c r="T3322" s="79"/>
      <c r="U3322" s="79"/>
      <c r="V3322" s="79"/>
      <c r="W3322" s="79"/>
      <c r="X3322" s="79"/>
      <c r="Y3322" s="79"/>
      <c r="Z3322" s="79"/>
      <c r="AA3322" s="79"/>
      <c r="AB3322" s="79"/>
      <c r="AC3322" s="79"/>
      <c r="AD3322" s="79"/>
      <c r="AE3322" s="79"/>
      <c r="AF3322" s="79"/>
      <c r="AG3322" s="79"/>
      <c r="AH3322" s="79"/>
      <c r="AI3322" s="79"/>
      <c r="AJ3322" s="79"/>
      <c r="AK3322" s="79"/>
      <c r="AL3322" s="79"/>
      <c r="AM3322" s="79"/>
      <c r="AN3322" s="79"/>
      <c r="AO3322" s="79"/>
      <c r="AP3322" s="79"/>
      <c r="AQ3322" s="79"/>
    </row>
    <row r="3323" spans="13:43" x14ac:dyDescent="0.25">
      <c r="M3323" s="79"/>
      <c r="N3323" s="79"/>
      <c r="O3323" s="79"/>
      <c r="P3323" s="79"/>
      <c r="Q3323" s="79"/>
      <c r="R3323" s="79"/>
      <c r="S3323" s="79"/>
      <c r="T3323" s="79"/>
      <c r="U3323" s="79"/>
      <c r="V3323" s="79"/>
      <c r="W3323" s="79"/>
      <c r="X3323" s="79"/>
      <c r="Y3323" s="79"/>
      <c r="Z3323" s="79"/>
      <c r="AA3323" s="79"/>
      <c r="AB3323" s="79"/>
      <c r="AC3323" s="79"/>
      <c r="AD3323" s="79"/>
      <c r="AE3323" s="79"/>
      <c r="AF3323" s="79"/>
      <c r="AG3323" s="79"/>
      <c r="AH3323" s="79"/>
      <c r="AI3323" s="79"/>
      <c r="AJ3323" s="79"/>
      <c r="AK3323" s="79"/>
      <c r="AL3323" s="79"/>
      <c r="AM3323" s="79"/>
      <c r="AN3323" s="79"/>
      <c r="AO3323" s="79"/>
      <c r="AP3323" s="79"/>
      <c r="AQ3323" s="79"/>
    </row>
    <row r="3324" spans="13:43" x14ac:dyDescent="0.25">
      <c r="M3324" s="79"/>
      <c r="N3324" s="79"/>
      <c r="O3324" s="79"/>
      <c r="P3324" s="79"/>
      <c r="Q3324" s="79"/>
      <c r="R3324" s="79"/>
      <c r="S3324" s="79"/>
      <c r="T3324" s="79"/>
      <c r="U3324" s="79"/>
      <c r="V3324" s="79"/>
      <c r="W3324" s="79"/>
      <c r="X3324" s="79"/>
      <c r="Y3324" s="79"/>
      <c r="Z3324" s="79"/>
      <c r="AA3324" s="79"/>
      <c r="AB3324" s="79"/>
      <c r="AC3324" s="79"/>
      <c r="AD3324" s="79"/>
      <c r="AE3324" s="79"/>
      <c r="AF3324" s="79"/>
      <c r="AG3324" s="79"/>
      <c r="AH3324" s="79"/>
      <c r="AI3324" s="79"/>
      <c r="AJ3324" s="79"/>
      <c r="AK3324" s="79"/>
      <c r="AL3324" s="79"/>
      <c r="AM3324" s="79"/>
      <c r="AN3324" s="79"/>
      <c r="AO3324" s="79"/>
      <c r="AP3324" s="79"/>
      <c r="AQ3324" s="79"/>
    </row>
    <row r="3325" spans="13:43" x14ac:dyDescent="0.25">
      <c r="M3325" s="79"/>
      <c r="N3325" s="79"/>
      <c r="O3325" s="79"/>
      <c r="P3325" s="79"/>
      <c r="Q3325" s="79"/>
      <c r="R3325" s="79"/>
      <c r="S3325" s="79"/>
      <c r="T3325" s="79"/>
      <c r="U3325" s="79"/>
      <c r="V3325" s="79"/>
      <c r="W3325" s="79"/>
      <c r="X3325" s="79"/>
      <c r="Y3325" s="79"/>
      <c r="Z3325" s="79"/>
      <c r="AA3325" s="79"/>
      <c r="AB3325" s="79"/>
      <c r="AC3325" s="79"/>
      <c r="AD3325" s="79"/>
      <c r="AE3325" s="79"/>
      <c r="AF3325" s="79"/>
      <c r="AG3325" s="79"/>
      <c r="AH3325" s="79"/>
      <c r="AI3325" s="79"/>
      <c r="AJ3325" s="79"/>
      <c r="AK3325" s="79"/>
      <c r="AL3325" s="79"/>
      <c r="AM3325" s="79"/>
      <c r="AN3325" s="79"/>
      <c r="AO3325" s="79"/>
      <c r="AP3325" s="79"/>
      <c r="AQ3325" s="79"/>
    </row>
    <row r="3326" spans="13:43" x14ac:dyDescent="0.25">
      <c r="M3326" s="79"/>
      <c r="N3326" s="79"/>
      <c r="O3326" s="79"/>
      <c r="P3326" s="79"/>
      <c r="Q3326" s="79"/>
      <c r="R3326" s="79"/>
      <c r="S3326" s="79"/>
      <c r="T3326" s="79"/>
      <c r="U3326" s="79"/>
      <c r="V3326" s="79"/>
      <c r="W3326" s="79"/>
      <c r="X3326" s="79"/>
      <c r="Y3326" s="79"/>
      <c r="Z3326" s="79"/>
      <c r="AA3326" s="79"/>
      <c r="AB3326" s="79"/>
      <c r="AC3326" s="79"/>
      <c r="AD3326" s="79"/>
      <c r="AE3326" s="79"/>
      <c r="AF3326" s="79"/>
      <c r="AG3326" s="79"/>
      <c r="AH3326" s="79"/>
      <c r="AI3326" s="79"/>
      <c r="AJ3326" s="79"/>
      <c r="AK3326" s="79"/>
      <c r="AL3326" s="79"/>
      <c r="AM3326" s="79"/>
      <c r="AN3326" s="79"/>
      <c r="AO3326" s="79"/>
      <c r="AP3326" s="79"/>
      <c r="AQ3326" s="79"/>
    </row>
    <row r="3327" spans="13:43" x14ac:dyDescent="0.25">
      <c r="M3327" s="79"/>
      <c r="N3327" s="79"/>
      <c r="O3327" s="79"/>
      <c r="P3327" s="79"/>
      <c r="Q3327" s="79"/>
      <c r="R3327" s="79"/>
      <c r="S3327" s="79"/>
      <c r="T3327" s="79"/>
      <c r="U3327" s="79"/>
      <c r="V3327" s="79"/>
      <c r="W3327" s="79"/>
      <c r="X3327" s="79"/>
      <c r="Y3327" s="79"/>
      <c r="Z3327" s="79"/>
      <c r="AA3327" s="79"/>
      <c r="AB3327" s="79"/>
      <c r="AC3327" s="79"/>
      <c r="AD3327" s="79"/>
      <c r="AE3327" s="79"/>
      <c r="AF3327" s="79"/>
      <c r="AG3327" s="79"/>
      <c r="AH3327" s="79"/>
      <c r="AI3327" s="79"/>
      <c r="AJ3327" s="79"/>
      <c r="AK3327" s="79"/>
      <c r="AL3327" s="79"/>
      <c r="AM3327" s="79"/>
      <c r="AN3327" s="79"/>
      <c r="AO3327" s="79"/>
      <c r="AP3327" s="79"/>
      <c r="AQ3327" s="79"/>
    </row>
    <row r="3328" spans="13:43" x14ac:dyDescent="0.25">
      <c r="M3328" s="79"/>
      <c r="N3328" s="79"/>
      <c r="O3328" s="79"/>
      <c r="P3328" s="79"/>
      <c r="Q3328" s="79"/>
      <c r="R3328" s="79"/>
      <c r="S3328" s="79"/>
      <c r="T3328" s="79"/>
      <c r="U3328" s="79"/>
      <c r="V3328" s="79"/>
      <c r="W3328" s="79"/>
      <c r="X3328" s="79"/>
      <c r="Y3328" s="79"/>
      <c r="Z3328" s="79"/>
      <c r="AA3328" s="79"/>
      <c r="AB3328" s="79"/>
      <c r="AC3328" s="79"/>
      <c r="AD3328" s="79"/>
      <c r="AE3328" s="79"/>
      <c r="AF3328" s="79"/>
      <c r="AG3328" s="79"/>
      <c r="AH3328" s="79"/>
      <c r="AI3328" s="79"/>
      <c r="AJ3328" s="79"/>
      <c r="AK3328" s="79"/>
      <c r="AL3328" s="79"/>
      <c r="AM3328" s="79"/>
      <c r="AN3328" s="79"/>
      <c r="AO3328" s="79"/>
      <c r="AP3328" s="79"/>
      <c r="AQ3328" s="79"/>
    </row>
    <row r="3329" spans="13:43" x14ac:dyDescent="0.25">
      <c r="M3329" s="79"/>
      <c r="N3329" s="79"/>
      <c r="O3329" s="79"/>
      <c r="P3329" s="79"/>
      <c r="Q3329" s="79"/>
      <c r="R3329" s="79"/>
      <c r="S3329" s="79"/>
      <c r="T3329" s="79"/>
      <c r="U3329" s="79"/>
      <c r="V3329" s="79"/>
      <c r="W3329" s="79"/>
      <c r="X3329" s="79"/>
      <c r="Y3329" s="79"/>
      <c r="Z3329" s="79"/>
      <c r="AA3329" s="79"/>
      <c r="AB3329" s="79"/>
      <c r="AC3329" s="79"/>
      <c r="AD3329" s="79"/>
      <c r="AE3329" s="79"/>
      <c r="AF3329" s="79"/>
      <c r="AG3329" s="79"/>
      <c r="AH3329" s="79"/>
      <c r="AI3329" s="79"/>
      <c r="AJ3329" s="79"/>
      <c r="AK3329" s="79"/>
      <c r="AL3329" s="79"/>
      <c r="AM3329" s="79"/>
      <c r="AN3329" s="79"/>
      <c r="AO3329" s="79"/>
      <c r="AP3329" s="79"/>
      <c r="AQ3329" s="79"/>
    </row>
    <row r="3330" spans="13:43" x14ac:dyDescent="0.25">
      <c r="M3330" s="79"/>
      <c r="N3330" s="79"/>
      <c r="O3330" s="79"/>
      <c r="P3330" s="79"/>
      <c r="Q3330" s="79"/>
      <c r="R3330" s="79"/>
      <c r="S3330" s="79"/>
      <c r="T3330" s="79"/>
      <c r="U3330" s="79"/>
      <c r="V3330" s="79"/>
      <c r="W3330" s="79"/>
      <c r="X3330" s="79"/>
      <c r="Y3330" s="79"/>
      <c r="Z3330" s="79"/>
      <c r="AA3330" s="79"/>
      <c r="AB3330" s="79"/>
      <c r="AC3330" s="79"/>
      <c r="AD3330" s="79"/>
      <c r="AE3330" s="79"/>
      <c r="AF3330" s="79"/>
      <c r="AG3330" s="79"/>
      <c r="AH3330" s="79"/>
      <c r="AI3330" s="79"/>
      <c r="AJ3330" s="79"/>
      <c r="AK3330" s="79"/>
      <c r="AL3330" s="79"/>
      <c r="AM3330" s="79"/>
      <c r="AN3330" s="79"/>
      <c r="AO3330" s="79"/>
      <c r="AP3330" s="79"/>
      <c r="AQ3330" s="79"/>
    </row>
    <row r="3331" spans="13:43" x14ac:dyDescent="0.25">
      <c r="M3331" s="79"/>
      <c r="N3331" s="79"/>
      <c r="O3331" s="79"/>
      <c r="P3331" s="79"/>
      <c r="Q3331" s="79"/>
      <c r="R3331" s="79"/>
      <c r="S3331" s="79"/>
      <c r="T3331" s="79"/>
      <c r="U3331" s="79"/>
      <c r="V3331" s="79"/>
      <c r="W3331" s="79"/>
      <c r="X3331" s="79"/>
      <c r="Y3331" s="79"/>
      <c r="Z3331" s="79"/>
      <c r="AA3331" s="79"/>
      <c r="AB3331" s="79"/>
      <c r="AC3331" s="79"/>
      <c r="AD3331" s="79"/>
      <c r="AE3331" s="79"/>
      <c r="AF3331" s="79"/>
      <c r="AG3331" s="79"/>
      <c r="AH3331" s="79"/>
      <c r="AI3331" s="79"/>
      <c r="AJ3331" s="79"/>
      <c r="AK3331" s="79"/>
      <c r="AL3331" s="79"/>
      <c r="AM3331" s="79"/>
      <c r="AN3331" s="79"/>
      <c r="AO3331" s="79"/>
      <c r="AP3331" s="79"/>
      <c r="AQ3331" s="79"/>
    </row>
    <row r="3332" spans="13:43" x14ac:dyDescent="0.25">
      <c r="M3332" s="79"/>
      <c r="N3332" s="79"/>
      <c r="O3332" s="79"/>
      <c r="P3332" s="79"/>
      <c r="Q3332" s="79"/>
      <c r="R3332" s="79"/>
      <c r="S3332" s="79"/>
      <c r="T3332" s="79"/>
      <c r="U3332" s="79"/>
      <c r="V3332" s="79"/>
      <c r="W3332" s="79"/>
      <c r="X3332" s="79"/>
      <c r="Y3332" s="79"/>
      <c r="Z3332" s="79"/>
      <c r="AA3332" s="79"/>
      <c r="AB3332" s="79"/>
      <c r="AC3332" s="79"/>
      <c r="AD3332" s="79"/>
      <c r="AE3332" s="79"/>
      <c r="AF3332" s="79"/>
      <c r="AG3332" s="79"/>
      <c r="AH3332" s="79"/>
      <c r="AI3332" s="79"/>
      <c r="AJ3332" s="79"/>
      <c r="AK3332" s="79"/>
      <c r="AL3332" s="79"/>
      <c r="AM3332" s="79"/>
      <c r="AN3332" s="79"/>
      <c r="AO3332" s="79"/>
      <c r="AP3332" s="79"/>
      <c r="AQ3332" s="79"/>
    </row>
    <row r="3333" spans="13:43" x14ac:dyDescent="0.25">
      <c r="M3333" s="79"/>
      <c r="N3333" s="79"/>
      <c r="O3333" s="79"/>
      <c r="P3333" s="79"/>
      <c r="Q3333" s="79"/>
      <c r="R3333" s="79"/>
      <c r="S3333" s="79"/>
      <c r="T3333" s="79"/>
      <c r="U3333" s="79"/>
      <c r="V3333" s="79"/>
      <c r="W3333" s="79"/>
      <c r="X3333" s="79"/>
      <c r="Y3333" s="79"/>
      <c r="Z3333" s="79"/>
      <c r="AA3333" s="79"/>
      <c r="AB3333" s="79"/>
      <c r="AC3333" s="79"/>
      <c r="AD3333" s="79"/>
      <c r="AE3333" s="79"/>
      <c r="AF3333" s="79"/>
      <c r="AG3333" s="79"/>
      <c r="AH3333" s="79"/>
      <c r="AI3333" s="79"/>
      <c r="AJ3333" s="79"/>
      <c r="AK3333" s="79"/>
      <c r="AL3333" s="79"/>
      <c r="AM3333" s="79"/>
      <c r="AN3333" s="79"/>
      <c r="AO3333" s="79"/>
      <c r="AP3333" s="79"/>
      <c r="AQ3333" s="79"/>
    </row>
    <row r="3334" spans="13:43" x14ac:dyDescent="0.25">
      <c r="M3334" s="79"/>
      <c r="N3334" s="79"/>
      <c r="O3334" s="79"/>
      <c r="P3334" s="79"/>
      <c r="Q3334" s="79"/>
      <c r="R3334" s="79"/>
      <c r="S3334" s="79"/>
      <c r="T3334" s="79"/>
      <c r="U3334" s="79"/>
      <c r="V3334" s="79"/>
      <c r="W3334" s="79"/>
      <c r="X3334" s="79"/>
      <c r="Y3334" s="79"/>
      <c r="Z3334" s="79"/>
      <c r="AA3334" s="79"/>
      <c r="AB3334" s="79"/>
      <c r="AC3334" s="79"/>
      <c r="AD3334" s="79"/>
      <c r="AE3334" s="79"/>
      <c r="AF3334" s="79"/>
      <c r="AG3334" s="79"/>
      <c r="AH3334" s="79"/>
      <c r="AI3334" s="79"/>
      <c r="AJ3334" s="79"/>
      <c r="AK3334" s="79"/>
      <c r="AL3334" s="79"/>
      <c r="AM3334" s="79"/>
      <c r="AN3334" s="79"/>
      <c r="AO3334" s="79"/>
      <c r="AP3334" s="79"/>
      <c r="AQ3334" s="79"/>
    </row>
    <row r="3335" spans="13:43" x14ac:dyDescent="0.25">
      <c r="M3335" s="79"/>
      <c r="N3335" s="79"/>
      <c r="O3335" s="79"/>
      <c r="P3335" s="79"/>
      <c r="Q3335" s="79"/>
      <c r="R3335" s="79"/>
      <c r="S3335" s="79"/>
      <c r="T3335" s="79"/>
      <c r="U3335" s="79"/>
      <c r="V3335" s="79"/>
      <c r="W3335" s="79"/>
      <c r="X3335" s="79"/>
      <c r="Y3335" s="79"/>
      <c r="Z3335" s="79"/>
      <c r="AA3335" s="79"/>
      <c r="AB3335" s="79"/>
      <c r="AC3335" s="79"/>
      <c r="AD3335" s="79"/>
      <c r="AE3335" s="79"/>
      <c r="AF3335" s="79"/>
      <c r="AG3335" s="79"/>
      <c r="AH3335" s="79"/>
      <c r="AI3335" s="79"/>
      <c r="AJ3335" s="79"/>
      <c r="AK3335" s="79"/>
      <c r="AL3335" s="79"/>
      <c r="AM3335" s="79"/>
      <c r="AN3335" s="79"/>
      <c r="AO3335" s="79"/>
      <c r="AP3335" s="79"/>
      <c r="AQ3335" s="79"/>
    </row>
    <row r="3336" spans="13:43" x14ac:dyDescent="0.25">
      <c r="M3336" s="79"/>
      <c r="N3336" s="79"/>
      <c r="O3336" s="79"/>
      <c r="P3336" s="79"/>
      <c r="Q3336" s="79"/>
      <c r="R3336" s="79"/>
      <c r="S3336" s="79"/>
      <c r="T3336" s="79"/>
      <c r="U3336" s="79"/>
      <c r="V3336" s="79"/>
      <c r="W3336" s="79"/>
      <c r="X3336" s="79"/>
      <c r="Y3336" s="79"/>
      <c r="Z3336" s="79"/>
      <c r="AA3336" s="79"/>
      <c r="AB3336" s="79"/>
      <c r="AC3336" s="79"/>
      <c r="AD3336" s="79"/>
      <c r="AE3336" s="79"/>
      <c r="AF3336" s="79"/>
      <c r="AG3336" s="79"/>
      <c r="AH3336" s="79"/>
      <c r="AI3336" s="79"/>
      <c r="AJ3336" s="79"/>
      <c r="AK3336" s="79"/>
      <c r="AL3336" s="79"/>
      <c r="AM3336" s="79"/>
      <c r="AN3336" s="79"/>
      <c r="AO3336" s="79"/>
      <c r="AP3336" s="79"/>
      <c r="AQ3336" s="79"/>
    </row>
    <row r="3337" spans="13:43" x14ac:dyDescent="0.25">
      <c r="M3337" s="79"/>
      <c r="N3337" s="79"/>
      <c r="O3337" s="79"/>
      <c r="P3337" s="79"/>
      <c r="Q3337" s="79"/>
      <c r="R3337" s="79"/>
      <c r="S3337" s="79"/>
      <c r="T3337" s="79"/>
      <c r="U3337" s="79"/>
      <c r="V3337" s="79"/>
      <c r="W3337" s="79"/>
      <c r="X3337" s="79"/>
      <c r="Y3337" s="79"/>
      <c r="Z3337" s="79"/>
      <c r="AA3337" s="79"/>
      <c r="AB3337" s="79"/>
      <c r="AC3337" s="79"/>
      <c r="AD3337" s="79"/>
      <c r="AE3337" s="79"/>
      <c r="AF3337" s="79"/>
      <c r="AG3337" s="79"/>
      <c r="AH3337" s="79"/>
      <c r="AI3337" s="79"/>
      <c r="AJ3337" s="79"/>
      <c r="AK3337" s="79"/>
      <c r="AL3337" s="79"/>
      <c r="AM3337" s="79"/>
      <c r="AN3337" s="79"/>
      <c r="AO3337" s="79"/>
      <c r="AP3337" s="79"/>
      <c r="AQ3337" s="79"/>
    </row>
    <row r="3338" spans="13:43" x14ac:dyDescent="0.25">
      <c r="M3338" s="79"/>
      <c r="N3338" s="79"/>
      <c r="O3338" s="79"/>
      <c r="P3338" s="79"/>
      <c r="Q3338" s="79"/>
      <c r="R3338" s="79"/>
      <c r="S3338" s="79"/>
      <c r="T3338" s="79"/>
      <c r="U3338" s="79"/>
      <c r="V3338" s="79"/>
      <c r="W3338" s="79"/>
      <c r="X3338" s="79"/>
      <c r="Y3338" s="79"/>
      <c r="Z3338" s="79"/>
      <c r="AA3338" s="79"/>
      <c r="AB3338" s="79"/>
      <c r="AC3338" s="79"/>
      <c r="AD3338" s="79"/>
      <c r="AE3338" s="79"/>
      <c r="AF3338" s="79"/>
      <c r="AG3338" s="79"/>
      <c r="AH3338" s="79"/>
      <c r="AI3338" s="79"/>
      <c r="AJ3338" s="79"/>
      <c r="AK3338" s="79"/>
      <c r="AL3338" s="79"/>
      <c r="AM3338" s="79"/>
      <c r="AN3338" s="79"/>
      <c r="AO3338" s="79"/>
      <c r="AP3338" s="79"/>
      <c r="AQ3338" s="79"/>
    </row>
    <row r="3339" spans="13:43" x14ac:dyDescent="0.25">
      <c r="M3339" s="79"/>
      <c r="N3339" s="79"/>
      <c r="O3339" s="79"/>
      <c r="P3339" s="79"/>
      <c r="Q3339" s="79"/>
      <c r="R3339" s="79"/>
      <c r="S3339" s="79"/>
      <c r="T3339" s="79"/>
      <c r="U3339" s="79"/>
      <c r="V3339" s="79"/>
      <c r="W3339" s="79"/>
      <c r="X3339" s="79"/>
      <c r="Y3339" s="79"/>
      <c r="Z3339" s="79"/>
      <c r="AA3339" s="79"/>
      <c r="AB3339" s="79"/>
      <c r="AC3339" s="79"/>
      <c r="AD3339" s="79"/>
      <c r="AE3339" s="79"/>
      <c r="AF3339" s="79"/>
      <c r="AG3339" s="79"/>
      <c r="AH3339" s="79"/>
      <c r="AI3339" s="79"/>
      <c r="AJ3339" s="79"/>
      <c r="AK3339" s="79"/>
      <c r="AL3339" s="79"/>
      <c r="AM3339" s="79"/>
      <c r="AN3339" s="79"/>
      <c r="AO3339" s="79"/>
      <c r="AP3339" s="79"/>
      <c r="AQ3339" s="79"/>
    </row>
    <row r="3340" spans="13:43" x14ac:dyDescent="0.25">
      <c r="M3340" s="79"/>
      <c r="N3340" s="79"/>
      <c r="O3340" s="79"/>
      <c r="P3340" s="79"/>
      <c r="Q3340" s="79"/>
      <c r="R3340" s="79"/>
      <c r="S3340" s="79"/>
      <c r="T3340" s="79"/>
      <c r="U3340" s="79"/>
      <c r="V3340" s="79"/>
      <c r="W3340" s="79"/>
      <c r="X3340" s="79"/>
      <c r="Y3340" s="79"/>
      <c r="Z3340" s="79"/>
      <c r="AA3340" s="79"/>
      <c r="AB3340" s="79"/>
      <c r="AC3340" s="79"/>
      <c r="AD3340" s="79"/>
      <c r="AE3340" s="79"/>
      <c r="AF3340" s="79"/>
      <c r="AG3340" s="79"/>
      <c r="AH3340" s="79"/>
      <c r="AI3340" s="79"/>
      <c r="AJ3340" s="79"/>
      <c r="AK3340" s="79"/>
      <c r="AL3340" s="79"/>
      <c r="AM3340" s="79"/>
      <c r="AN3340" s="79"/>
      <c r="AO3340" s="79"/>
      <c r="AP3340" s="79"/>
      <c r="AQ3340" s="79"/>
    </row>
    <row r="3341" spans="13:43" x14ac:dyDescent="0.25">
      <c r="M3341" s="79"/>
      <c r="N3341" s="79"/>
      <c r="O3341" s="79"/>
      <c r="P3341" s="79"/>
      <c r="Q3341" s="79"/>
      <c r="R3341" s="79"/>
      <c r="S3341" s="79"/>
      <c r="T3341" s="79"/>
      <c r="U3341" s="79"/>
      <c r="V3341" s="79"/>
      <c r="W3341" s="79"/>
      <c r="X3341" s="79"/>
      <c r="Y3341" s="79"/>
      <c r="Z3341" s="79"/>
      <c r="AA3341" s="79"/>
      <c r="AB3341" s="79"/>
      <c r="AC3341" s="79"/>
      <c r="AD3341" s="79"/>
      <c r="AE3341" s="79"/>
      <c r="AF3341" s="79"/>
      <c r="AG3341" s="79"/>
      <c r="AH3341" s="79"/>
      <c r="AI3341" s="79"/>
      <c r="AJ3341" s="79"/>
      <c r="AK3341" s="79"/>
      <c r="AL3341" s="79"/>
      <c r="AM3341" s="79"/>
      <c r="AN3341" s="79"/>
      <c r="AO3341" s="79"/>
      <c r="AP3341" s="79"/>
      <c r="AQ3341" s="79"/>
    </row>
    <row r="3342" spans="13:43" x14ac:dyDescent="0.25">
      <c r="M3342" s="79"/>
      <c r="N3342" s="79"/>
      <c r="O3342" s="79"/>
      <c r="P3342" s="79"/>
      <c r="Q3342" s="79"/>
      <c r="R3342" s="79"/>
      <c r="S3342" s="79"/>
      <c r="T3342" s="79"/>
      <c r="U3342" s="79"/>
      <c r="V3342" s="79"/>
      <c r="W3342" s="79"/>
      <c r="X3342" s="79"/>
      <c r="Y3342" s="79"/>
      <c r="Z3342" s="79"/>
      <c r="AA3342" s="79"/>
      <c r="AB3342" s="79"/>
      <c r="AC3342" s="79"/>
      <c r="AD3342" s="79"/>
      <c r="AE3342" s="79"/>
      <c r="AF3342" s="79"/>
      <c r="AG3342" s="79"/>
      <c r="AH3342" s="79"/>
      <c r="AI3342" s="79"/>
      <c r="AJ3342" s="79"/>
      <c r="AK3342" s="79"/>
      <c r="AL3342" s="79"/>
      <c r="AM3342" s="79"/>
      <c r="AN3342" s="79"/>
      <c r="AO3342" s="79"/>
      <c r="AP3342" s="79"/>
      <c r="AQ3342" s="79"/>
    </row>
    <row r="3343" spans="13:43" x14ac:dyDescent="0.25">
      <c r="M3343" s="79"/>
      <c r="N3343" s="79"/>
      <c r="O3343" s="79"/>
      <c r="P3343" s="79"/>
      <c r="Q3343" s="79"/>
      <c r="R3343" s="79"/>
      <c r="S3343" s="79"/>
      <c r="T3343" s="79"/>
      <c r="U3343" s="79"/>
      <c r="V3343" s="79"/>
      <c r="W3343" s="79"/>
      <c r="X3343" s="79"/>
      <c r="Y3343" s="79"/>
      <c r="Z3343" s="79"/>
      <c r="AA3343" s="79"/>
      <c r="AB3343" s="79"/>
      <c r="AC3343" s="79"/>
      <c r="AD3343" s="79"/>
      <c r="AE3343" s="79"/>
      <c r="AF3343" s="79"/>
      <c r="AG3343" s="79"/>
      <c r="AH3343" s="79"/>
      <c r="AI3343" s="79"/>
      <c r="AJ3343" s="79"/>
      <c r="AK3343" s="79"/>
      <c r="AL3343" s="79"/>
      <c r="AM3343" s="79"/>
      <c r="AN3343" s="79"/>
      <c r="AO3343" s="79"/>
      <c r="AP3343" s="79"/>
      <c r="AQ3343" s="79"/>
    </row>
    <row r="3344" spans="13:43" x14ac:dyDescent="0.25">
      <c r="M3344" s="79"/>
      <c r="N3344" s="79"/>
      <c r="O3344" s="79"/>
      <c r="P3344" s="79"/>
      <c r="Q3344" s="79"/>
      <c r="R3344" s="79"/>
      <c r="S3344" s="79"/>
      <c r="T3344" s="79"/>
      <c r="U3344" s="79"/>
      <c r="V3344" s="79"/>
      <c r="W3344" s="79"/>
      <c r="X3344" s="79"/>
      <c r="Y3344" s="79"/>
      <c r="Z3344" s="79"/>
      <c r="AA3344" s="79"/>
      <c r="AB3344" s="79"/>
      <c r="AC3344" s="79"/>
      <c r="AD3344" s="79"/>
      <c r="AE3344" s="79"/>
      <c r="AF3344" s="79"/>
      <c r="AG3344" s="79"/>
      <c r="AH3344" s="79"/>
      <c r="AI3344" s="79"/>
      <c r="AJ3344" s="79"/>
      <c r="AK3344" s="79"/>
      <c r="AL3344" s="79"/>
      <c r="AM3344" s="79"/>
      <c r="AN3344" s="79"/>
      <c r="AO3344" s="79"/>
      <c r="AP3344" s="79"/>
      <c r="AQ3344" s="79"/>
    </row>
    <row r="3345" spans="13:43" x14ac:dyDescent="0.25">
      <c r="M3345" s="79"/>
      <c r="N3345" s="79"/>
      <c r="O3345" s="79"/>
      <c r="P3345" s="79"/>
      <c r="Q3345" s="79"/>
      <c r="R3345" s="79"/>
      <c r="S3345" s="79"/>
      <c r="T3345" s="79"/>
      <c r="U3345" s="79"/>
      <c r="V3345" s="79"/>
      <c r="W3345" s="79"/>
      <c r="X3345" s="79"/>
      <c r="Y3345" s="79"/>
      <c r="Z3345" s="79"/>
      <c r="AA3345" s="79"/>
      <c r="AB3345" s="79"/>
      <c r="AC3345" s="79"/>
      <c r="AD3345" s="79"/>
      <c r="AE3345" s="79"/>
      <c r="AF3345" s="79"/>
      <c r="AG3345" s="79"/>
      <c r="AH3345" s="79"/>
      <c r="AI3345" s="79"/>
      <c r="AJ3345" s="79"/>
      <c r="AK3345" s="79"/>
      <c r="AL3345" s="79"/>
      <c r="AM3345" s="79"/>
      <c r="AN3345" s="79"/>
      <c r="AO3345" s="79"/>
      <c r="AP3345" s="79"/>
      <c r="AQ3345" s="79"/>
    </row>
    <row r="3346" spans="13:43" x14ac:dyDescent="0.25">
      <c r="M3346" s="79"/>
      <c r="N3346" s="79"/>
      <c r="O3346" s="79"/>
      <c r="P3346" s="79"/>
      <c r="Q3346" s="79"/>
      <c r="R3346" s="79"/>
      <c r="S3346" s="79"/>
      <c r="T3346" s="79"/>
      <c r="U3346" s="79"/>
      <c r="V3346" s="79"/>
      <c r="W3346" s="79"/>
      <c r="X3346" s="79"/>
      <c r="Y3346" s="79"/>
      <c r="Z3346" s="79"/>
      <c r="AA3346" s="79"/>
      <c r="AB3346" s="79"/>
      <c r="AC3346" s="79"/>
      <c r="AD3346" s="79"/>
      <c r="AE3346" s="79"/>
      <c r="AF3346" s="79"/>
      <c r="AG3346" s="79"/>
      <c r="AH3346" s="79"/>
      <c r="AI3346" s="79"/>
      <c r="AJ3346" s="79"/>
      <c r="AK3346" s="79"/>
      <c r="AL3346" s="79"/>
      <c r="AM3346" s="79"/>
      <c r="AN3346" s="79"/>
      <c r="AO3346" s="79"/>
      <c r="AP3346" s="79"/>
      <c r="AQ3346" s="79"/>
    </row>
    <row r="3347" spans="13:43" x14ac:dyDescent="0.25">
      <c r="M3347" s="79"/>
      <c r="N3347" s="79"/>
      <c r="O3347" s="79"/>
      <c r="P3347" s="79"/>
      <c r="Q3347" s="79"/>
      <c r="R3347" s="79"/>
      <c r="S3347" s="79"/>
      <c r="T3347" s="79"/>
      <c r="U3347" s="79"/>
      <c r="V3347" s="79"/>
      <c r="W3347" s="79"/>
      <c r="X3347" s="79"/>
      <c r="Y3347" s="79"/>
      <c r="Z3347" s="79"/>
      <c r="AA3347" s="79"/>
      <c r="AB3347" s="79"/>
      <c r="AC3347" s="79"/>
      <c r="AD3347" s="79"/>
      <c r="AE3347" s="79"/>
      <c r="AF3347" s="79"/>
      <c r="AG3347" s="79"/>
      <c r="AH3347" s="79"/>
      <c r="AI3347" s="79"/>
      <c r="AJ3347" s="79"/>
      <c r="AK3347" s="79"/>
      <c r="AL3347" s="79"/>
      <c r="AM3347" s="79"/>
      <c r="AN3347" s="79"/>
      <c r="AO3347" s="79"/>
      <c r="AP3347" s="79"/>
      <c r="AQ3347" s="79"/>
    </row>
    <row r="3348" spans="13:43" x14ac:dyDescent="0.25">
      <c r="M3348" s="79"/>
      <c r="N3348" s="79"/>
      <c r="O3348" s="79"/>
      <c r="P3348" s="79"/>
      <c r="Q3348" s="79"/>
      <c r="R3348" s="79"/>
      <c r="S3348" s="79"/>
      <c r="T3348" s="79"/>
      <c r="U3348" s="79"/>
      <c r="V3348" s="79"/>
      <c r="W3348" s="79"/>
      <c r="X3348" s="79"/>
      <c r="Y3348" s="79"/>
      <c r="Z3348" s="79"/>
      <c r="AA3348" s="79"/>
      <c r="AB3348" s="79"/>
      <c r="AC3348" s="79"/>
      <c r="AD3348" s="79"/>
      <c r="AE3348" s="79"/>
      <c r="AF3348" s="79"/>
      <c r="AG3348" s="79"/>
      <c r="AH3348" s="79"/>
      <c r="AI3348" s="79"/>
      <c r="AJ3348" s="79"/>
      <c r="AK3348" s="79"/>
      <c r="AL3348" s="79"/>
      <c r="AM3348" s="79"/>
      <c r="AN3348" s="79"/>
      <c r="AO3348" s="79"/>
      <c r="AP3348" s="79"/>
      <c r="AQ3348" s="79"/>
    </row>
    <row r="3349" spans="13:43" x14ac:dyDescent="0.25">
      <c r="M3349" s="79"/>
      <c r="N3349" s="79"/>
      <c r="O3349" s="79"/>
      <c r="P3349" s="79"/>
      <c r="Q3349" s="79"/>
      <c r="R3349" s="79"/>
      <c r="S3349" s="79"/>
      <c r="T3349" s="79"/>
      <c r="U3349" s="79"/>
      <c r="V3349" s="79"/>
      <c r="W3349" s="79"/>
      <c r="X3349" s="79"/>
      <c r="Y3349" s="79"/>
      <c r="Z3349" s="79"/>
      <c r="AA3349" s="79"/>
      <c r="AB3349" s="79"/>
      <c r="AC3349" s="79"/>
      <c r="AD3349" s="79"/>
      <c r="AE3349" s="79"/>
      <c r="AF3349" s="79"/>
      <c r="AG3349" s="79"/>
      <c r="AH3349" s="79"/>
      <c r="AI3349" s="79"/>
      <c r="AJ3349" s="79"/>
      <c r="AK3349" s="79"/>
      <c r="AL3349" s="79"/>
      <c r="AM3349" s="79"/>
      <c r="AN3349" s="79"/>
      <c r="AO3349" s="79"/>
      <c r="AP3349" s="79"/>
      <c r="AQ3349" s="79"/>
    </row>
    <row r="3350" spans="13:43" x14ac:dyDescent="0.25">
      <c r="M3350" s="79"/>
      <c r="N3350" s="79"/>
      <c r="O3350" s="79"/>
      <c r="P3350" s="79"/>
      <c r="Q3350" s="79"/>
      <c r="R3350" s="79"/>
      <c r="S3350" s="79"/>
      <c r="T3350" s="79"/>
      <c r="U3350" s="79"/>
      <c r="V3350" s="79"/>
      <c r="W3350" s="79"/>
      <c r="X3350" s="79"/>
      <c r="Y3350" s="79"/>
      <c r="Z3350" s="79"/>
      <c r="AA3350" s="79"/>
      <c r="AB3350" s="79"/>
      <c r="AC3350" s="79"/>
      <c r="AD3350" s="79"/>
      <c r="AE3350" s="79"/>
      <c r="AF3350" s="79"/>
      <c r="AG3350" s="79"/>
      <c r="AH3350" s="79"/>
      <c r="AI3350" s="79"/>
      <c r="AJ3350" s="79"/>
      <c r="AK3350" s="79"/>
      <c r="AL3350" s="79"/>
      <c r="AM3350" s="79"/>
      <c r="AN3350" s="79"/>
      <c r="AO3350" s="79"/>
      <c r="AP3350" s="79"/>
      <c r="AQ3350" s="79"/>
    </row>
    <row r="3351" spans="13:43" x14ac:dyDescent="0.25">
      <c r="M3351" s="79"/>
      <c r="N3351" s="79"/>
      <c r="O3351" s="79"/>
      <c r="P3351" s="79"/>
      <c r="Q3351" s="79"/>
      <c r="R3351" s="79"/>
      <c r="S3351" s="79"/>
      <c r="T3351" s="79"/>
      <c r="U3351" s="79"/>
      <c r="V3351" s="79"/>
      <c r="W3351" s="79"/>
      <c r="X3351" s="79"/>
      <c r="Y3351" s="79"/>
      <c r="Z3351" s="79"/>
      <c r="AA3351" s="79"/>
      <c r="AB3351" s="79"/>
      <c r="AC3351" s="79"/>
      <c r="AD3351" s="79"/>
      <c r="AE3351" s="79"/>
      <c r="AF3351" s="79"/>
      <c r="AG3351" s="79"/>
      <c r="AH3351" s="79"/>
      <c r="AI3351" s="79"/>
      <c r="AJ3351" s="79"/>
      <c r="AK3351" s="79"/>
      <c r="AL3351" s="79"/>
      <c r="AM3351" s="79"/>
      <c r="AN3351" s="79"/>
      <c r="AO3351" s="79"/>
      <c r="AP3351" s="79"/>
      <c r="AQ3351" s="79"/>
    </row>
    <row r="3352" spans="13:43" x14ac:dyDescent="0.25">
      <c r="M3352" s="79"/>
      <c r="N3352" s="79"/>
      <c r="O3352" s="79"/>
      <c r="P3352" s="79"/>
      <c r="Q3352" s="79"/>
      <c r="R3352" s="79"/>
      <c r="S3352" s="79"/>
      <c r="T3352" s="79"/>
      <c r="U3352" s="79"/>
      <c r="V3352" s="79"/>
      <c r="W3352" s="79"/>
      <c r="X3352" s="79"/>
      <c r="Y3352" s="79"/>
      <c r="Z3352" s="79"/>
      <c r="AA3352" s="79"/>
      <c r="AB3352" s="79"/>
      <c r="AC3352" s="79"/>
      <c r="AD3352" s="79"/>
      <c r="AE3352" s="79"/>
      <c r="AF3352" s="79"/>
      <c r="AG3352" s="79"/>
      <c r="AH3352" s="79"/>
      <c r="AI3352" s="79"/>
      <c r="AJ3352" s="79"/>
      <c r="AK3352" s="79"/>
      <c r="AL3352" s="79"/>
      <c r="AM3352" s="79"/>
      <c r="AN3352" s="79"/>
      <c r="AO3352" s="79"/>
      <c r="AP3352" s="79"/>
      <c r="AQ3352" s="79"/>
    </row>
    <row r="3353" spans="13:43" x14ac:dyDescent="0.25">
      <c r="M3353" s="79"/>
      <c r="N3353" s="79"/>
      <c r="O3353" s="79"/>
      <c r="P3353" s="79"/>
      <c r="Q3353" s="79"/>
      <c r="R3353" s="79"/>
      <c r="S3353" s="79"/>
      <c r="T3353" s="79"/>
      <c r="U3353" s="79"/>
      <c r="V3353" s="79"/>
      <c r="W3353" s="79"/>
      <c r="X3353" s="79"/>
      <c r="Y3353" s="79"/>
      <c r="Z3353" s="79"/>
      <c r="AA3353" s="79"/>
      <c r="AB3353" s="79"/>
      <c r="AC3353" s="79"/>
      <c r="AD3353" s="79"/>
      <c r="AE3353" s="79"/>
      <c r="AF3353" s="79"/>
      <c r="AG3353" s="79"/>
      <c r="AH3353" s="79"/>
      <c r="AI3353" s="79"/>
      <c r="AJ3353" s="79"/>
      <c r="AK3353" s="79"/>
      <c r="AL3353" s="79"/>
      <c r="AM3353" s="79"/>
      <c r="AN3353" s="79"/>
      <c r="AO3353" s="79"/>
      <c r="AP3353" s="79"/>
      <c r="AQ3353" s="79"/>
    </row>
    <row r="3354" spans="13:43" x14ac:dyDescent="0.25">
      <c r="M3354" s="79"/>
      <c r="N3354" s="79"/>
      <c r="O3354" s="79"/>
      <c r="P3354" s="79"/>
      <c r="Q3354" s="79"/>
      <c r="R3354" s="79"/>
      <c r="S3354" s="79"/>
      <c r="T3354" s="79"/>
      <c r="U3354" s="79"/>
      <c r="V3354" s="79"/>
      <c r="W3354" s="79"/>
      <c r="X3354" s="79"/>
      <c r="Y3354" s="79"/>
      <c r="Z3354" s="79"/>
      <c r="AA3354" s="79"/>
      <c r="AB3354" s="79"/>
      <c r="AC3354" s="79"/>
      <c r="AD3354" s="79"/>
      <c r="AE3354" s="79"/>
      <c r="AF3354" s="79"/>
      <c r="AG3354" s="79"/>
      <c r="AH3354" s="79"/>
      <c r="AI3354" s="79"/>
      <c r="AJ3354" s="79"/>
      <c r="AK3354" s="79"/>
      <c r="AL3354" s="79"/>
      <c r="AM3354" s="79"/>
      <c r="AN3354" s="79"/>
      <c r="AO3354" s="79"/>
      <c r="AP3354" s="79"/>
      <c r="AQ3354" s="79"/>
    </row>
    <row r="3355" spans="13:43" x14ac:dyDescent="0.25">
      <c r="M3355" s="79"/>
      <c r="N3355" s="79"/>
      <c r="O3355" s="79"/>
      <c r="P3355" s="79"/>
      <c r="Q3355" s="79"/>
      <c r="R3355" s="79"/>
      <c r="S3355" s="79"/>
      <c r="T3355" s="79"/>
      <c r="U3355" s="79"/>
      <c r="V3355" s="79"/>
      <c r="W3355" s="79"/>
      <c r="X3355" s="79"/>
      <c r="Y3355" s="79"/>
      <c r="Z3355" s="79"/>
      <c r="AA3355" s="79"/>
      <c r="AB3355" s="79"/>
      <c r="AC3355" s="79"/>
      <c r="AD3355" s="79"/>
      <c r="AE3355" s="79"/>
      <c r="AF3355" s="79"/>
      <c r="AG3355" s="79"/>
      <c r="AH3355" s="79"/>
      <c r="AI3355" s="79"/>
      <c r="AJ3355" s="79"/>
      <c r="AK3355" s="79"/>
      <c r="AL3355" s="79"/>
      <c r="AM3355" s="79"/>
      <c r="AN3355" s="79"/>
      <c r="AO3355" s="79"/>
      <c r="AP3355" s="79"/>
      <c r="AQ3355" s="79"/>
    </row>
    <row r="3356" spans="13:43" x14ac:dyDescent="0.25">
      <c r="M3356" s="79"/>
      <c r="N3356" s="79"/>
      <c r="O3356" s="79"/>
      <c r="P3356" s="79"/>
      <c r="Q3356" s="79"/>
      <c r="R3356" s="79"/>
      <c r="S3356" s="79"/>
      <c r="T3356" s="79"/>
      <c r="U3356" s="79"/>
      <c r="V3356" s="79"/>
      <c r="W3356" s="79"/>
      <c r="X3356" s="79"/>
      <c r="Y3356" s="79"/>
      <c r="Z3356" s="79"/>
      <c r="AA3356" s="79"/>
      <c r="AB3356" s="79"/>
      <c r="AC3356" s="79"/>
      <c r="AD3356" s="79"/>
      <c r="AE3356" s="79"/>
      <c r="AF3356" s="79"/>
      <c r="AG3356" s="79"/>
      <c r="AH3356" s="79"/>
      <c r="AI3356" s="79"/>
      <c r="AJ3356" s="79"/>
      <c r="AK3356" s="79"/>
      <c r="AL3356" s="79"/>
      <c r="AM3356" s="79"/>
      <c r="AN3356" s="79"/>
      <c r="AO3356" s="79"/>
      <c r="AP3356" s="79"/>
      <c r="AQ3356" s="79"/>
    </row>
    <row r="3357" spans="13:43" x14ac:dyDescent="0.25">
      <c r="M3357" s="79"/>
      <c r="N3357" s="79"/>
      <c r="O3357" s="79"/>
      <c r="P3357" s="79"/>
      <c r="Q3357" s="79"/>
      <c r="R3357" s="79"/>
      <c r="S3357" s="79"/>
      <c r="T3357" s="79"/>
      <c r="U3357" s="79"/>
      <c r="V3357" s="79"/>
      <c r="W3357" s="79"/>
      <c r="X3357" s="79"/>
      <c r="Y3357" s="79"/>
      <c r="Z3357" s="79"/>
      <c r="AA3357" s="79"/>
      <c r="AB3357" s="79"/>
      <c r="AC3357" s="79"/>
      <c r="AD3357" s="79"/>
      <c r="AE3357" s="79"/>
      <c r="AF3357" s="79"/>
      <c r="AG3357" s="79"/>
      <c r="AH3357" s="79"/>
      <c r="AI3357" s="79"/>
      <c r="AJ3357" s="79"/>
      <c r="AK3357" s="79"/>
      <c r="AL3357" s="79"/>
      <c r="AM3357" s="79"/>
      <c r="AN3357" s="79"/>
      <c r="AO3357" s="79"/>
      <c r="AP3357" s="79"/>
      <c r="AQ3357" s="79"/>
    </row>
    <row r="3358" spans="13:43" x14ac:dyDescent="0.25">
      <c r="M3358" s="79"/>
      <c r="N3358" s="79"/>
      <c r="O3358" s="79"/>
      <c r="P3358" s="79"/>
      <c r="Q3358" s="79"/>
      <c r="R3358" s="79"/>
      <c r="S3358" s="79"/>
      <c r="T3358" s="79"/>
      <c r="U3358" s="79"/>
      <c r="V3358" s="79"/>
      <c r="W3358" s="79"/>
      <c r="X3358" s="79"/>
      <c r="Y3358" s="79"/>
      <c r="Z3358" s="79"/>
      <c r="AA3358" s="79"/>
      <c r="AB3358" s="79"/>
      <c r="AC3358" s="79"/>
      <c r="AD3358" s="79"/>
      <c r="AE3358" s="79"/>
      <c r="AF3358" s="79"/>
      <c r="AG3358" s="79"/>
      <c r="AH3358" s="79"/>
      <c r="AI3358" s="79"/>
      <c r="AJ3358" s="79"/>
      <c r="AK3358" s="79"/>
      <c r="AL3358" s="79"/>
      <c r="AM3358" s="79"/>
      <c r="AN3358" s="79"/>
      <c r="AO3358" s="79"/>
      <c r="AP3358" s="79"/>
      <c r="AQ3358" s="79"/>
    </row>
    <row r="3359" spans="13:43" x14ac:dyDescent="0.25">
      <c r="M3359" s="79"/>
      <c r="N3359" s="79"/>
      <c r="O3359" s="79"/>
      <c r="P3359" s="79"/>
      <c r="Q3359" s="79"/>
      <c r="R3359" s="79"/>
      <c r="S3359" s="79"/>
      <c r="T3359" s="79"/>
      <c r="U3359" s="79"/>
      <c r="V3359" s="79"/>
      <c r="W3359" s="79"/>
      <c r="X3359" s="79"/>
      <c r="Y3359" s="79"/>
      <c r="Z3359" s="79"/>
      <c r="AA3359" s="79"/>
      <c r="AB3359" s="79"/>
      <c r="AC3359" s="79"/>
      <c r="AD3359" s="79"/>
      <c r="AE3359" s="79"/>
      <c r="AF3359" s="79"/>
      <c r="AG3359" s="79"/>
      <c r="AH3359" s="79"/>
      <c r="AI3359" s="79"/>
      <c r="AJ3359" s="79"/>
      <c r="AK3359" s="79"/>
      <c r="AL3359" s="79"/>
      <c r="AM3359" s="79"/>
      <c r="AN3359" s="79"/>
      <c r="AO3359" s="79"/>
      <c r="AP3359" s="79"/>
      <c r="AQ3359" s="79"/>
    </row>
    <row r="3360" spans="13:43" x14ac:dyDescent="0.25">
      <c r="M3360" s="79"/>
      <c r="N3360" s="79"/>
      <c r="O3360" s="79"/>
      <c r="P3360" s="79"/>
      <c r="Q3360" s="79"/>
      <c r="R3360" s="79"/>
      <c r="S3360" s="79"/>
      <c r="T3360" s="79"/>
      <c r="U3360" s="79"/>
      <c r="V3360" s="79"/>
      <c r="W3360" s="79"/>
      <c r="X3360" s="79"/>
      <c r="Y3360" s="79"/>
      <c r="Z3360" s="79"/>
      <c r="AA3360" s="79"/>
      <c r="AB3360" s="79"/>
      <c r="AC3360" s="79"/>
      <c r="AD3360" s="79"/>
      <c r="AE3360" s="79"/>
      <c r="AF3360" s="79"/>
      <c r="AG3360" s="79"/>
      <c r="AH3360" s="79"/>
      <c r="AI3360" s="79"/>
      <c r="AJ3360" s="79"/>
      <c r="AK3360" s="79"/>
      <c r="AL3360" s="79"/>
      <c r="AM3360" s="79"/>
      <c r="AN3360" s="79"/>
      <c r="AO3360" s="79"/>
      <c r="AP3360" s="79"/>
      <c r="AQ3360" s="79"/>
    </row>
    <row r="3361" spans="13:43" x14ac:dyDescent="0.25">
      <c r="M3361" s="79"/>
      <c r="N3361" s="79"/>
      <c r="O3361" s="79"/>
      <c r="P3361" s="79"/>
      <c r="Q3361" s="79"/>
      <c r="R3361" s="79"/>
      <c r="S3361" s="79"/>
      <c r="T3361" s="79"/>
      <c r="U3361" s="79"/>
      <c r="V3361" s="79"/>
      <c r="W3361" s="79"/>
      <c r="X3361" s="79"/>
      <c r="Y3361" s="79"/>
      <c r="Z3361" s="79"/>
      <c r="AA3361" s="79"/>
      <c r="AB3361" s="79"/>
      <c r="AC3361" s="79"/>
      <c r="AD3361" s="79"/>
      <c r="AE3361" s="79"/>
      <c r="AF3361" s="79"/>
      <c r="AG3361" s="79"/>
      <c r="AH3361" s="79"/>
      <c r="AI3361" s="79"/>
      <c r="AJ3361" s="79"/>
      <c r="AK3361" s="79"/>
      <c r="AL3361" s="79"/>
      <c r="AM3361" s="79"/>
      <c r="AN3361" s="79"/>
      <c r="AO3361" s="79"/>
      <c r="AP3361" s="79"/>
      <c r="AQ3361" s="79"/>
    </row>
    <row r="3362" spans="13:43" x14ac:dyDescent="0.25">
      <c r="M3362" s="79"/>
      <c r="N3362" s="79"/>
      <c r="O3362" s="79"/>
      <c r="P3362" s="79"/>
      <c r="Q3362" s="79"/>
      <c r="R3362" s="79"/>
      <c r="S3362" s="79"/>
      <c r="T3362" s="79"/>
      <c r="U3362" s="79"/>
      <c r="V3362" s="79"/>
      <c r="W3362" s="79"/>
      <c r="X3362" s="79"/>
      <c r="Y3362" s="79"/>
      <c r="Z3362" s="79"/>
      <c r="AA3362" s="79"/>
      <c r="AB3362" s="79"/>
      <c r="AC3362" s="79"/>
      <c r="AD3362" s="79"/>
      <c r="AE3362" s="79"/>
      <c r="AF3362" s="79"/>
      <c r="AG3362" s="79"/>
      <c r="AH3362" s="79"/>
      <c r="AI3362" s="79"/>
      <c r="AJ3362" s="79"/>
      <c r="AK3362" s="79"/>
      <c r="AL3362" s="79"/>
      <c r="AM3362" s="79"/>
      <c r="AN3362" s="79"/>
      <c r="AO3362" s="79"/>
      <c r="AP3362" s="79"/>
      <c r="AQ3362" s="79"/>
    </row>
    <row r="3363" spans="13:43" x14ac:dyDescent="0.25">
      <c r="M3363" s="79"/>
      <c r="N3363" s="79"/>
      <c r="O3363" s="79"/>
      <c r="P3363" s="79"/>
      <c r="Q3363" s="79"/>
      <c r="R3363" s="79"/>
      <c r="S3363" s="79"/>
      <c r="T3363" s="79"/>
      <c r="U3363" s="79"/>
      <c r="V3363" s="79"/>
      <c r="W3363" s="79"/>
      <c r="X3363" s="79"/>
      <c r="Y3363" s="79"/>
      <c r="Z3363" s="79"/>
      <c r="AA3363" s="79"/>
      <c r="AB3363" s="79"/>
      <c r="AC3363" s="79"/>
      <c r="AD3363" s="79"/>
      <c r="AE3363" s="79"/>
      <c r="AF3363" s="79"/>
      <c r="AG3363" s="79"/>
      <c r="AH3363" s="79"/>
      <c r="AI3363" s="79"/>
      <c r="AJ3363" s="79"/>
      <c r="AK3363" s="79"/>
      <c r="AL3363" s="79"/>
      <c r="AM3363" s="79"/>
      <c r="AN3363" s="79"/>
      <c r="AO3363" s="79"/>
      <c r="AP3363" s="79"/>
      <c r="AQ3363" s="79"/>
    </row>
    <row r="3364" spans="13:43" x14ac:dyDescent="0.25">
      <c r="M3364" s="79"/>
      <c r="N3364" s="79"/>
      <c r="O3364" s="79"/>
      <c r="P3364" s="79"/>
      <c r="Q3364" s="79"/>
      <c r="R3364" s="79"/>
      <c r="S3364" s="79"/>
      <c r="T3364" s="79"/>
      <c r="U3364" s="79"/>
      <c r="V3364" s="79"/>
      <c r="W3364" s="79"/>
      <c r="X3364" s="79"/>
      <c r="Y3364" s="79"/>
      <c r="Z3364" s="79"/>
      <c r="AA3364" s="79"/>
      <c r="AB3364" s="79"/>
      <c r="AC3364" s="79"/>
      <c r="AD3364" s="79"/>
      <c r="AE3364" s="79"/>
      <c r="AF3364" s="79"/>
      <c r="AG3364" s="79"/>
      <c r="AH3364" s="79"/>
      <c r="AI3364" s="79"/>
      <c r="AJ3364" s="79"/>
      <c r="AK3364" s="79"/>
      <c r="AL3364" s="79"/>
      <c r="AM3364" s="79"/>
      <c r="AN3364" s="79"/>
      <c r="AO3364" s="79"/>
      <c r="AP3364" s="79"/>
      <c r="AQ3364" s="79"/>
    </row>
    <row r="3365" spans="13:43" x14ac:dyDescent="0.25">
      <c r="M3365" s="79"/>
      <c r="N3365" s="79"/>
      <c r="O3365" s="79"/>
      <c r="P3365" s="79"/>
      <c r="Q3365" s="79"/>
      <c r="R3365" s="79"/>
      <c r="S3365" s="79"/>
      <c r="T3365" s="79"/>
      <c r="U3365" s="79"/>
      <c r="V3365" s="79"/>
      <c r="W3365" s="79"/>
      <c r="X3365" s="79"/>
      <c r="Y3365" s="79"/>
      <c r="Z3365" s="79"/>
      <c r="AA3365" s="79"/>
      <c r="AB3365" s="79"/>
      <c r="AC3365" s="79"/>
      <c r="AD3365" s="79"/>
      <c r="AE3365" s="79"/>
      <c r="AF3365" s="79"/>
      <c r="AG3365" s="79"/>
      <c r="AH3365" s="79"/>
      <c r="AI3365" s="79"/>
      <c r="AJ3365" s="79"/>
      <c r="AK3365" s="79"/>
      <c r="AL3365" s="79"/>
      <c r="AM3365" s="79"/>
      <c r="AN3365" s="79"/>
      <c r="AO3365" s="79"/>
      <c r="AP3365" s="79"/>
      <c r="AQ3365" s="79"/>
    </row>
    <row r="3366" spans="13:43" x14ac:dyDescent="0.25">
      <c r="M3366" s="79"/>
      <c r="N3366" s="79"/>
      <c r="O3366" s="79"/>
      <c r="P3366" s="79"/>
      <c r="Q3366" s="79"/>
      <c r="R3366" s="79"/>
      <c r="S3366" s="79"/>
      <c r="T3366" s="79"/>
      <c r="U3366" s="79"/>
      <c r="V3366" s="79"/>
      <c r="W3366" s="79"/>
      <c r="X3366" s="79"/>
      <c r="Y3366" s="79"/>
      <c r="Z3366" s="79"/>
      <c r="AA3366" s="79"/>
      <c r="AB3366" s="79"/>
      <c r="AC3366" s="79"/>
      <c r="AD3366" s="79"/>
      <c r="AE3366" s="79"/>
      <c r="AF3366" s="79"/>
      <c r="AG3366" s="79"/>
      <c r="AH3366" s="79"/>
      <c r="AI3366" s="79"/>
      <c r="AJ3366" s="79"/>
      <c r="AK3366" s="79"/>
      <c r="AL3366" s="79"/>
      <c r="AM3366" s="79"/>
      <c r="AN3366" s="79"/>
      <c r="AO3366" s="79"/>
      <c r="AP3366" s="79"/>
      <c r="AQ3366" s="79"/>
    </row>
    <row r="3367" spans="13:43" x14ac:dyDescent="0.25">
      <c r="M3367" s="79"/>
      <c r="N3367" s="79"/>
      <c r="O3367" s="79"/>
      <c r="P3367" s="79"/>
      <c r="Q3367" s="79"/>
      <c r="R3367" s="79"/>
      <c r="S3367" s="79"/>
      <c r="T3367" s="79"/>
      <c r="U3367" s="79"/>
      <c r="V3367" s="79"/>
      <c r="W3367" s="79"/>
      <c r="X3367" s="79"/>
      <c r="Y3367" s="79"/>
      <c r="Z3367" s="79"/>
      <c r="AA3367" s="79"/>
      <c r="AB3367" s="79"/>
      <c r="AC3367" s="79"/>
      <c r="AD3367" s="79"/>
      <c r="AE3367" s="79"/>
      <c r="AF3367" s="79"/>
      <c r="AG3367" s="79"/>
      <c r="AH3367" s="79"/>
      <c r="AI3367" s="79"/>
      <c r="AJ3367" s="79"/>
      <c r="AK3367" s="79"/>
      <c r="AL3367" s="79"/>
      <c r="AM3367" s="79"/>
      <c r="AN3367" s="79"/>
      <c r="AO3367" s="79"/>
      <c r="AP3367" s="79"/>
      <c r="AQ3367" s="79"/>
    </row>
    <row r="3368" spans="13:43" x14ac:dyDescent="0.25">
      <c r="M3368" s="79"/>
      <c r="N3368" s="79"/>
      <c r="O3368" s="79"/>
      <c r="P3368" s="79"/>
      <c r="Q3368" s="79"/>
      <c r="R3368" s="79"/>
      <c r="S3368" s="79"/>
      <c r="T3368" s="79"/>
      <c r="U3368" s="79"/>
      <c r="V3368" s="79"/>
      <c r="W3368" s="79"/>
      <c r="X3368" s="79"/>
      <c r="Y3368" s="79"/>
      <c r="Z3368" s="79"/>
      <c r="AA3368" s="79"/>
      <c r="AB3368" s="79"/>
      <c r="AC3368" s="79"/>
      <c r="AD3368" s="79"/>
      <c r="AE3368" s="79"/>
      <c r="AF3368" s="79"/>
      <c r="AG3368" s="79"/>
      <c r="AH3368" s="79"/>
      <c r="AI3368" s="79"/>
      <c r="AJ3368" s="79"/>
      <c r="AK3368" s="79"/>
      <c r="AL3368" s="79"/>
      <c r="AM3368" s="79"/>
      <c r="AN3368" s="79"/>
      <c r="AO3368" s="79"/>
      <c r="AP3368" s="79"/>
      <c r="AQ3368" s="79"/>
    </row>
    <row r="3369" spans="13:43" x14ac:dyDescent="0.25">
      <c r="M3369" s="79"/>
      <c r="N3369" s="79"/>
      <c r="O3369" s="79"/>
      <c r="P3369" s="79"/>
      <c r="Q3369" s="79"/>
      <c r="R3369" s="79"/>
      <c r="S3369" s="79"/>
      <c r="T3369" s="79"/>
      <c r="U3369" s="79"/>
      <c r="V3369" s="79"/>
      <c r="W3369" s="79"/>
      <c r="X3369" s="79"/>
      <c r="Y3369" s="79"/>
      <c r="Z3369" s="79"/>
      <c r="AA3369" s="79"/>
      <c r="AB3369" s="79"/>
      <c r="AC3369" s="79"/>
      <c r="AD3369" s="79"/>
      <c r="AE3369" s="79"/>
      <c r="AF3369" s="79"/>
      <c r="AG3369" s="79"/>
      <c r="AH3369" s="79"/>
      <c r="AI3369" s="79"/>
      <c r="AJ3369" s="79"/>
      <c r="AK3369" s="79"/>
      <c r="AL3369" s="79"/>
      <c r="AM3369" s="79"/>
      <c r="AN3369" s="79"/>
      <c r="AO3369" s="79"/>
      <c r="AP3369" s="79"/>
      <c r="AQ3369" s="79"/>
    </row>
    <row r="3370" spans="13:43" x14ac:dyDescent="0.25">
      <c r="M3370" s="79"/>
      <c r="N3370" s="79"/>
      <c r="O3370" s="79"/>
      <c r="P3370" s="79"/>
      <c r="Q3370" s="79"/>
      <c r="R3370" s="79"/>
      <c r="S3370" s="79"/>
      <c r="T3370" s="79"/>
      <c r="U3370" s="79"/>
      <c r="V3370" s="79"/>
      <c r="W3370" s="79"/>
      <c r="X3370" s="79"/>
      <c r="Y3370" s="79"/>
      <c r="Z3370" s="79"/>
      <c r="AA3370" s="79"/>
      <c r="AB3370" s="79"/>
      <c r="AC3370" s="79"/>
      <c r="AD3370" s="79"/>
      <c r="AE3370" s="79"/>
      <c r="AF3370" s="79"/>
      <c r="AG3370" s="79"/>
      <c r="AH3370" s="79"/>
      <c r="AI3370" s="79"/>
      <c r="AJ3370" s="79"/>
      <c r="AK3370" s="79"/>
      <c r="AL3370" s="79"/>
      <c r="AM3370" s="79"/>
      <c r="AN3370" s="79"/>
      <c r="AO3370" s="79"/>
      <c r="AP3370" s="79"/>
      <c r="AQ3370" s="79"/>
    </row>
    <row r="3371" spans="13:43" x14ac:dyDescent="0.25">
      <c r="M3371" s="79"/>
      <c r="N3371" s="79"/>
      <c r="O3371" s="79"/>
      <c r="P3371" s="79"/>
      <c r="Q3371" s="79"/>
      <c r="R3371" s="79"/>
      <c r="S3371" s="79"/>
      <c r="T3371" s="79"/>
      <c r="U3371" s="79"/>
      <c r="V3371" s="79"/>
      <c r="W3371" s="79"/>
      <c r="X3371" s="79"/>
      <c r="Y3371" s="79"/>
      <c r="Z3371" s="79"/>
      <c r="AA3371" s="79"/>
      <c r="AB3371" s="79"/>
      <c r="AC3371" s="79"/>
      <c r="AD3371" s="79"/>
      <c r="AE3371" s="79"/>
      <c r="AF3371" s="79"/>
      <c r="AG3371" s="79"/>
      <c r="AH3371" s="79"/>
      <c r="AI3371" s="79"/>
      <c r="AJ3371" s="79"/>
      <c r="AK3371" s="79"/>
      <c r="AL3371" s="79"/>
      <c r="AM3371" s="79"/>
      <c r="AN3371" s="79"/>
      <c r="AO3371" s="79"/>
      <c r="AP3371" s="79"/>
      <c r="AQ3371" s="79"/>
    </row>
    <row r="3372" spans="13:43" x14ac:dyDescent="0.25">
      <c r="M3372" s="79"/>
      <c r="N3372" s="79"/>
      <c r="O3372" s="79"/>
      <c r="P3372" s="79"/>
      <c r="Q3372" s="79"/>
      <c r="R3372" s="79"/>
      <c r="S3372" s="79"/>
      <c r="T3372" s="79"/>
      <c r="U3372" s="79"/>
      <c r="V3372" s="79"/>
      <c r="W3372" s="79"/>
      <c r="X3372" s="79"/>
      <c r="Y3372" s="79"/>
      <c r="Z3372" s="79"/>
      <c r="AA3372" s="79"/>
      <c r="AB3372" s="79"/>
      <c r="AC3372" s="79"/>
      <c r="AD3372" s="79"/>
      <c r="AE3372" s="79"/>
      <c r="AF3372" s="79"/>
      <c r="AG3372" s="79"/>
      <c r="AH3372" s="79"/>
      <c r="AI3372" s="79"/>
      <c r="AJ3372" s="79"/>
      <c r="AK3372" s="79"/>
      <c r="AL3372" s="79"/>
      <c r="AM3372" s="79"/>
      <c r="AN3372" s="79"/>
      <c r="AO3372" s="79"/>
      <c r="AP3372" s="79"/>
      <c r="AQ3372" s="79"/>
    </row>
    <row r="3373" spans="13:43" x14ac:dyDescent="0.25">
      <c r="M3373" s="79"/>
      <c r="N3373" s="79"/>
      <c r="O3373" s="79"/>
      <c r="P3373" s="79"/>
      <c r="Q3373" s="79"/>
      <c r="R3373" s="79"/>
      <c r="S3373" s="79"/>
      <c r="T3373" s="79"/>
      <c r="U3373" s="79"/>
      <c r="V3373" s="79"/>
      <c r="W3373" s="79"/>
      <c r="X3373" s="79"/>
      <c r="Y3373" s="79"/>
      <c r="Z3373" s="79"/>
      <c r="AA3373" s="79"/>
      <c r="AB3373" s="79"/>
      <c r="AC3373" s="79"/>
      <c r="AD3373" s="79"/>
      <c r="AE3373" s="79"/>
      <c r="AF3373" s="79"/>
      <c r="AG3373" s="79"/>
      <c r="AH3373" s="79"/>
      <c r="AI3373" s="79"/>
      <c r="AJ3373" s="79"/>
      <c r="AK3373" s="79"/>
      <c r="AL3373" s="79"/>
      <c r="AM3373" s="79"/>
      <c r="AN3373" s="79"/>
      <c r="AO3373" s="79"/>
      <c r="AP3373" s="79"/>
      <c r="AQ3373" s="79"/>
    </row>
    <row r="3374" spans="13:43" x14ac:dyDescent="0.25">
      <c r="M3374" s="79"/>
      <c r="N3374" s="79"/>
      <c r="O3374" s="79"/>
      <c r="P3374" s="79"/>
      <c r="Q3374" s="79"/>
      <c r="R3374" s="79"/>
      <c r="S3374" s="79"/>
      <c r="T3374" s="79"/>
      <c r="U3374" s="79"/>
      <c r="V3374" s="79"/>
      <c r="W3374" s="79"/>
      <c r="X3374" s="79"/>
      <c r="Y3374" s="79"/>
      <c r="Z3374" s="79"/>
      <c r="AA3374" s="79"/>
      <c r="AB3374" s="79"/>
      <c r="AC3374" s="79"/>
      <c r="AD3374" s="79"/>
      <c r="AE3374" s="79"/>
      <c r="AF3374" s="79"/>
      <c r="AG3374" s="79"/>
      <c r="AH3374" s="79"/>
      <c r="AI3374" s="79"/>
      <c r="AJ3374" s="79"/>
      <c r="AK3374" s="79"/>
      <c r="AL3374" s="79"/>
      <c r="AM3374" s="79"/>
      <c r="AN3374" s="79"/>
      <c r="AO3374" s="79"/>
      <c r="AP3374" s="79"/>
      <c r="AQ3374" s="79"/>
    </row>
    <row r="3375" spans="13:43" x14ac:dyDescent="0.25">
      <c r="M3375" s="79"/>
      <c r="N3375" s="79"/>
      <c r="O3375" s="79"/>
      <c r="P3375" s="79"/>
      <c r="Q3375" s="79"/>
      <c r="R3375" s="79"/>
      <c r="S3375" s="79"/>
      <c r="T3375" s="79"/>
      <c r="U3375" s="79"/>
      <c r="V3375" s="79"/>
      <c r="W3375" s="79"/>
      <c r="X3375" s="79"/>
      <c r="Y3375" s="79"/>
      <c r="Z3375" s="79"/>
      <c r="AA3375" s="79"/>
      <c r="AB3375" s="79"/>
      <c r="AC3375" s="79"/>
      <c r="AD3375" s="79"/>
      <c r="AE3375" s="79"/>
      <c r="AF3375" s="79"/>
      <c r="AG3375" s="79"/>
      <c r="AH3375" s="79"/>
      <c r="AI3375" s="79"/>
      <c r="AJ3375" s="79"/>
      <c r="AK3375" s="79"/>
      <c r="AL3375" s="79"/>
      <c r="AM3375" s="79"/>
      <c r="AN3375" s="79"/>
      <c r="AO3375" s="79"/>
      <c r="AP3375" s="79"/>
      <c r="AQ3375" s="79"/>
    </row>
    <row r="3376" spans="13:43" x14ac:dyDescent="0.25">
      <c r="M3376" s="79"/>
      <c r="N3376" s="79"/>
      <c r="O3376" s="79"/>
      <c r="P3376" s="79"/>
      <c r="Q3376" s="79"/>
      <c r="R3376" s="79"/>
      <c r="S3376" s="79"/>
      <c r="T3376" s="79"/>
      <c r="U3376" s="79"/>
      <c r="V3376" s="79"/>
      <c r="W3376" s="79"/>
      <c r="X3376" s="79"/>
      <c r="Y3376" s="79"/>
      <c r="Z3376" s="79"/>
      <c r="AA3376" s="79"/>
      <c r="AB3376" s="79"/>
      <c r="AC3376" s="79"/>
      <c r="AD3376" s="79"/>
      <c r="AE3376" s="79"/>
      <c r="AF3376" s="79"/>
      <c r="AG3376" s="79"/>
      <c r="AH3376" s="79"/>
      <c r="AI3376" s="79"/>
      <c r="AJ3376" s="79"/>
      <c r="AK3376" s="79"/>
      <c r="AL3376" s="79"/>
      <c r="AM3376" s="79"/>
      <c r="AN3376" s="79"/>
      <c r="AO3376" s="79"/>
      <c r="AP3376" s="79"/>
      <c r="AQ3376" s="79"/>
    </row>
    <row r="3377" spans="13:43" x14ac:dyDescent="0.25">
      <c r="M3377" s="79"/>
      <c r="N3377" s="79"/>
      <c r="O3377" s="79"/>
      <c r="P3377" s="79"/>
      <c r="Q3377" s="79"/>
      <c r="R3377" s="79"/>
      <c r="S3377" s="79"/>
      <c r="T3377" s="79"/>
      <c r="U3377" s="79"/>
      <c r="V3377" s="79"/>
      <c r="W3377" s="79"/>
      <c r="X3377" s="79"/>
      <c r="Y3377" s="79"/>
      <c r="Z3377" s="79"/>
      <c r="AA3377" s="79"/>
      <c r="AB3377" s="79"/>
      <c r="AC3377" s="79"/>
      <c r="AD3377" s="79"/>
      <c r="AE3377" s="79"/>
      <c r="AF3377" s="79"/>
      <c r="AG3377" s="79"/>
      <c r="AH3377" s="79"/>
      <c r="AI3377" s="79"/>
      <c r="AJ3377" s="79"/>
      <c r="AK3377" s="79"/>
      <c r="AL3377" s="79"/>
      <c r="AM3377" s="79"/>
      <c r="AN3377" s="79"/>
      <c r="AO3377" s="79"/>
      <c r="AP3377" s="79"/>
      <c r="AQ3377" s="79"/>
    </row>
    <row r="3378" spans="13:43" x14ac:dyDescent="0.25">
      <c r="M3378" s="79"/>
      <c r="N3378" s="79"/>
      <c r="O3378" s="79"/>
      <c r="P3378" s="79"/>
      <c r="Q3378" s="79"/>
      <c r="R3378" s="79"/>
      <c r="S3378" s="79"/>
      <c r="T3378" s="79"/>
      <c r="U3378" s="79"/>
      <c r="V3378" s="79"/>
      <c r="W3378" s="79"/>
      <c r="X3378" s="79"/>
      <c r="Y3378" s="79"/>
      <c r="Z3378" s="79"/>
      <c r="AA3378" s="79"/>
      <c r="AB3378" s="79"/>
      <c r="AC3378" s="79"/>
      <c r="AD3378" s="79"/>
      <c r="AE3378" s="79"/>
      <c r="AF3378" s="79"/>
      <c r="AG3378" s="79"/>
      <c r="AH3378" s="79"/>
      <c r="AI3378" s="79"/>
      <c r="AJ3378" s="79"/>
      <c r="AK3378" s="79"/>
      <c r="AL3378" s="79"/>
      <c r="AM3378" s="79"/>
      <c r="AN3378" s="79"/>
      <c r="AO3378" s="79"/>
      <c r="AP3378" s="79"/>
      <c r="AQ3378" s="79"/>
    </row>
    <row r="3379" spans="13:43" x14ac:dyDescent="0.25">
      <c r="M3379" s="79"/>
      <c r="N3379" s="79"/>
      <c r="O3379" s="79"/>
      <c r="P3379" s="79"/>
      <c r="Q3379" s="79"/>
      <c r="R3379" s="79"/>
      <c r="S3379" s="79"/>
      <c r="T3379" s="79"/>
      <c r="U3379" s="79"/>
      <c r="V3379" s="79"/>
      <c r="W3379" s="79"/>
      <c r="X3379" s="79"/>
      <c r="Y3379" s="79"/>
      <c r="Z3379" s="79"/>
      <c r="AA3379" s="79"/>
      <c r="AB3379" s="79"/>
      <c r="AC3379" s="79"/>
      <c r="AD3379" s="79"/>
      <c r="AE3379" s="79"/>
      <c r="AF3379" s="79"/>
      <c r="AG3379" s="79"/>
      <c r="AH3379" s="79"/>
      <c r="AI3379" s="79"/>
      <c r="AJ3379" s="79"/>
      <c r="AK3379" s="79"/>
      <c r="AL3379" s="79"/>
      <c r="AM3379" s="79"/>
      <c r="AN3379" s="79"/>
      <c r="AO3379" s="79"/>
      <c r="AP3379" s="79"/>
      <c r="AQ3379" s="79"/>
    </row>
    <row r="3380" spans="13:43" x14ac:dyDescent="0.25">
      <c r="M3380" s="79"/>
      <c r="N3380" s="79"/>
      <c r="O3380" s="79"/>
      <c r="P3380" s="79"/>
      <c r="Q3380" s="79"/>
      <c r="R3380" s="79"/>
      <c r="S3380" s="79"/>
      <c r="T3380" s="79"/>
      <c r="U3380" s="79"/>
      <c r="V3380" s="79"/>
      <c r="W3380" s="79"/>
      <c r="X3380" s="79"/>
      <c r="Y3380" s="79"/>
      <c r="Z3380" s="79"/>
      <c r="AA3380" s="79"/>
      <c r="AB3380" s="79"/>
      <c r="AC3380" s="79"/>
      <c r="AD3380" s="79"/>
      <c r="AE3380" s="79"/>
      <c r="AF3380" s="79"/>
      <c r="AG3380" s="79"/>
      <c r="AH3380" s="79"/>
      <c r="AI3380" s="79"/>
      <c r="AJ3380" s="79"/>
      <c r="AK3380" s="79"/>
      <c r="AL3380" s="79"/>
      <c r="AM3380" s="79"/>
      <c r="AN3380" s="79"/>
      <c r="AO3380" s="79"/>
      <c r="AP3380" s="79"/>
      <c r="AQ3380" s="79"/>
    </row>
    <row r="3381" spans="13:43" x14ac:dyDescent="0.25">
      <c r="M3381" s="79"/>
      <c r="N3381" s="79"/>
      <c r="O3381" s="79"/>
      <c r="P3381" s="79"/>
      <c r="Q3381" s="79"/>
      <c r="R3381" s="79"/>
      <c r="S3381" s="79"/>
      <c r="T3381" s="79"/>
      <c r="U3381" s="79"/>
      <c r="V3381" s="79"/>
      <c r="W3381" s="79"/>
      <c r="X3381" s="79"/>
      <c r="Y3381" s="79"/>
      <c r="Z3381" s="79"/>
      <c r="AA3381" s="79"/>
      <c r="AB3381" s="79"/>
      <c r="AC3381" s="79"/>
      <c r="AD3381" s="79"/>
      <c r="AE3381" s="79"/>
      <c r="AF3381" s="79"/>
      <c r="AG3381" s="79"/>
      <c r="AH3381" s="79"/>
      <c r="AI3381" s="79"/>
      <c r="AJ3381" s="79"/>
      <c r="AK3381" s="79"/>
      <c r="AL3381" s="79"/>
      <c r="AM3381" s="79"/>
      <c r="AN3381" s="79"/>
      <c r="AO3381" s="79"/>
      <c r="AP3381" s="79"/>
      <c r="AQ3381" s="79"/>
    </row>
    <row r="3382" spans="13:43" x14ac:dyDescent="0.25">
      <c r="M3382" s="79"/>
      <c r="N3382" s="79"/>
      <c r="O3382" s="79"/>
      <c r="P3382" s="79"/>
      <c r="Q3382" s="79"/>
      <c r="R3382" s="79"/>
      <c r="S3382" s="79"/>
      <c r="T3382" s="79"/>
      <c r="U3382" s="79"/>
      <c r="V3382" s="79"/>
      <c r="W3382" s="79"/>
      <c r="X3382" s="79"/>
      <c r="Y3382" s="79"/>
      <c r="Z3382" s="79"/>
      <c r="AA3382" s="79"/>
      <c r="AB3382" s="79"/>
      <c r="AC3382" s="79"/>
      <c r="AD3382" s="79"/>
      <c r="AE3382" s="79"/>
      <c r="AF3382" s="79"/>
      <c r="AG3382" s="79"/>
      <c r="AH3382" s="79"/>
      <c r="AI3382" s="79"/>
      <c r="AJ3382" s="79"/>
      <c r="AK3382" s="79"/>
      <c r="AL3382" s="79"/>
      <c r="AM3382" s="79"/>
      <c r="AN3382" s="79"/>
      <c r="AO3382" s="79"/>
      <c r="AP3382" s="79"/>
      <c r="AQ3382" s="79"/>
    </row>
    <row r="3383" spans="13:43" x14ac:dyDescent="0.25">
      <c r="M3383" s="79"/>
      <c r="N3383" s="79"/>
      <c r="O3383" s="79"/>
      <c r="P3383" s="79"/>
      <c r="Q3383" s="79"/>
      <c r="R3383" s="79"/>
      <c r="S3383" s="79"/>
      <c r="T3383" s="79"/>
      <c r="U3383" s="79"/>
      <c r="V3383" s="79"/>
      <c r="W3383" s="79"/>
      <c r="X3383" s="79"/>
      <c r="Y3383" s="79"/>
      <c r="Z3383" s="79"/>
      <c r="AA3383" s="79"/>
      <c r="AB3383" s="79"/>
      <c r="AC3383" s="79"/>
      <c r="AD3383" s="79"/>
      <c r="AE3383" s="79"/>
      <c r="AF3383" s="79"/>
      <c r="AG3383" s="79"/>
      <c r="AH3383" s="79"/>
      <c r="AI3383" s="79"/>
      <c r="AJ3383" s="79"/>
      <c r="AK3383" s="79"/>
      <c r="AL3383" s="79"/>
      <c r="AM3383" s="79"/>
      <c r="AN3383" s="79"/>
      <c r="AO3383" s="79"/>
      <c r="AP3383" s="79"/>
      <c r="AQ3383" s="79"/>
    </row>
    <row r="3384" spans="13:43" x14ac:dyDescent="0.25">
      <c r="M3384" s="79"/>
      <c r="N3384" s="79"/>
      <c r="O3384" s="79"/>
      <c r="P3384" s="79"/>
      <c r="Q3384" s="79"/>
      <c r="R3384" s="79"/>
      <c r="S3384" s="79"/>
      <c r="T3384" s="79"/>
      <c r="U3384" s="79"/>
      <c r="V3384" s="79"/>
      <c r="W3384" s="79"/>
      <c r="X3384" s="79"/>
      <c r="Y3384" s="79"/>
      <c r="Z3384" s="79"/>
      <c r="AA3384" s="79"/>
      <c r="AB3384" s="79"/>
      <c r="AC3384" s="79"/>
      <c r="AD3384" s="79"/>
      <c r="AE3384" s="79"/>
      <c r="AF3384" s="79"/>
      <c r="AG3384" s="79"/>
      <c r="AH3384" s="79"/>
      <c r="AI3384" s="79"/>
      <c r="AJ3384" s="79"/>
      <c r="AK3384" s="79"/>
      <c r="AL3384" s="79"/>
      <c r="AM3384" s="79"/>
      <c r="AN3384" s="79"/>
      <c r="AO3384" s="79"/>
      <c r="AP3384" s="79"/>
      <c r="AQ3384" s="79"/>
    </row>
    <row r="3385" spans="13:43" x14ac:dyDescent="0.25">
      <c r="M3385" s="79"/>
      <c r="N3385" s="79"/>
      <c r="O3385" s="79"/>
      <c r="P3385" s="79"/>
      <c r="Q3385" s="79"/>
      <c r="R3385" s="79"/>
      <c r="S3385" s="79"/>
      <c r="T3385" s="79"/>
      <c r="U3385" s="79"/>
      <c r="V3385" s="79"/>
      <c r="W3385" s="79"/>
      <c r="X3385" s="79"/>
      <c r="Y3385" s="79"/>
      <c r="Z3385" s="79"/>
      <c r="AA3385" s="79"/>
      <c r="AB3385" s="79"/>
      <c r="AC3385" s="79"/>
      <c r="AD3385" s="79"/>
      <c r="AE3385" s="79"/>
      <c r="AF3385" s="79"/>
      <c r="AG3385" s="79"/>
      <c r="AH3385" s="79"/>
      <c r="AI3385" s="79"/>
      <c r="AJ3385" s="79"/>
      <c r="AK3385" s="79"/>
      <c r="AL3385" s="79"/>
      <c r="AM3385" s="79"/>
      <c r="AN3385" s="79"/>
      <c r="AO3385" s="79"/>
      <c r="AP3385" s="79"/>
      <c r="AQ3385" s="79"/>
    </row>
    <row r="3386" spans="13:43" x14ac:dyDescent="0.25">
      <c r="M3386" s="79"/>
      <c r="N3386" s="79"/>
      <c r="O3386" s="79"/>
      <c r="P3386" s="79"/>
      <c r="Q3386" s="79"/>
      <c r="R3386" s="79"/>
      <c r="S3386" s="79"/>
      <c r="T3386" s="79"/>
      <c r="U3386" s="79"/>
      <c r="V3386" s="79"/>
      <c r="W3386" s="79"/>
      <c r="X3386" s="79"/>
      <c r="Y3386" s="79"/>
      <c r="Z3386" s="79"/>
      <c r="AA3386" s="79"/>
      <c r="AB3386" s="79"/>
      <c r="AC3386" s="79"/>
      <c r="AD3386" s="79"/>
      <c r="AE3386" s="79"/>
      <c r="AF3386" s="79"/>
      <c r="AG3386" s="79"/>
      <c r="AH3386" s="79"/>
      <c r="AI3386" s="79"/>
      <c r="AJ3386" s="79"/>
      <c r="AK3386" s="79"/>
      <c r="AL3386" s="79"/>
      <c r="AM3386" s="79"/>
      <c r="AN3386" s="79"/>
      <c r="AO3386" s="79"/>
      <c r="AP3386" s="79"/>
      <c r="AQ3386" s="79"/>
    </row>
    <row r="3387" spans="13:43" x14ac:dyDescent="0.25">
      <c r="M3387" s="79"/>
      <c r="N3387" s="79"/>
      <c r="O3387" s="79"/>
      <c r="P3387" s="79"/>
      <c r="Q3387" s="79"/>
      <c r="R3387" s="79"/>
      <c r="S3387" s="79"/>
      <c r="T3387" s="79"/>
      <c r="U3387" s="79"/>
      <c r="V3387" s="79"/>
      <c r="W3387" s="79"/>
      <c r="X3387" s="79"/>
      <c r="Y3387" s="79"/>
      <c r="Z3387" s="79"/>
      <c r="AA3387" s="79"/>
      <c r="AB3387" s="79"/>
      <c r="AC3387" s="79"/>
      <c r="AD3387" s="79"/>
      <c r="AE3387" s="79"/>
      <c r="AF3387" s="79"/>
      <c r="AG3387" s="79"/>
      <c r="AH3387" s="79"/>
      <c r="AI3387" s="79"/>
      <c r="AJ3387" s="79"/>
      <c r="AK3387" s="79"/>
      <c r="AL3387" s="79"/>
      <c r="AM3387" s="79"/>
      <c r="AN3387" s="79"/>
      <c r="AO3387" s="79"/>
      <c r="AP3387" s="79"/>
      <c r="AQ3387" s="79"/>
    </row>
    <row r="3388" spans="13:43" x14ac:dyDescent="0.25">
      <c r="M3388" s="79"/>
      <c r="N3388" s="79"/>
      <c r="O3388" s="79"/>
      <c r="P3388" s="79"/>
      <c r="Q3388" s="79"/>
      <c r="R3388" s="79"/>
      <c r="S3388" s="79"/>
      <c r="T3388" s="79"/>
      <c r="U3388" s="79"/>
      <c r="V3388" s="79"/>
      <c r="W3388" s="79"/>
      <c r="X3388" s="79"/>
      <c r="Y3388" s="79"/>
      <c r="Z3388" s="79"/>
      <c r="AA3388" s="79"/>
      <c r="AB3388" s="79"/>
      <c r="AC3388" s="79"/>
      <c r="AD3388" s="79"/>
      <c r="AE3388" s="79"/>
      <c r="AF3388" s="79"/>
      <c r="AG3388" s="79"/>
      <c r="AH3388" s="79"/>
      <c r="AI3388" s="79"/>
      <c r="AJ3388" s="79"/>
      <c r="AK3388" s="79"/>
      <c r="AL3388" s="79"/>
      <c r="AM3388" s="79"/>
      <c r="AN3388" s="79"/>
      <c r="AO3388" s="79"/>
      <c r="AP3388" s="79"/>
      <c r="AQ3388" s="79"/>
    </row>
    <row r="3389" spans="13:43" x14ac:dyDescent="0.25">
      <c r="M3389" s="79"/>
      <c r="N3389" s="79"/>
      <c r="O3389" s="79"/>
      <c r="P3389" s="79"/>
      <c r="Q3389" s="79"/>
      <c r="R3389" s="79"/>
      <c r="S3389" s="79"/>
      <c r="T3389" s="79"/>
      <c r="U3389" s="79"/>
      <c r="V3389" s="79"/>
      <c r="W3389" s="79"/>
      <c r="X3389" s="79"/>
      <c r="Y3389" s="79"/>
      <c r="Z3389" s="79"/>
      <c r="AA3389" s="79"/>
      <c r="AB3389" s="79"/>
      <c r="AC3389" s="79"/>
      <c r="AD3389" s="79"/>
      <c r="AE3389" s="79"/>
      <c r="AF3389" s="79"/>
      <c r="AG3389" s="79"/>
      <c r="AH3389" s="79"/>
      <c r="AI3389" s="79"/>
      <c r="AJ3389" s="79"/>
      <c r="AK3389" s="79"/>
      <c r="AL3389" s="79"/>
      <c r="AM3389" s="79"/>
      <c r="AN3389" s="79"/>
      <c r="AO3389" s="79"/>
      <c r="AP3389" s="79"/>
      <c r="AQ3389" s="79"/>
    </row>
    <row r="3390" spans="13:43" x14ac:dyDescent="0.25">
      <c r="M3390" s="79"/>
      <c r="N3390" s="79"/>
      <c r="O3390" s="79"/>
      <c r="P3390" s="79"/>
      <c r="Q3390" s="79"/>
      <c r="R3390" s="79"/>
      <c r="S3390" s="79"/>
      <c r="T3390" s="79"/>
      <c r="U3390" s="79"/>
      <c r="V3390" s="79"/>
      <c r="W3390" s="79"/>
      <c r="X3390" s="79"/>
      <c r="Y3390" s="79"/>
      <c r="Z3390" s="79"/>
      <c r="AA3390" s="79"/>
      <c r="AB3390" s="79"/>
      <c r="AC3390" s="79"/>
      <c r="AD3390" s="79"/>
      <c r="AE3390" s="79"/>
      <c r="AF3390" s="79"/>
      <c r="AG3390" s="79"/>
      <c r="AH3390" s="79"/>
      <c r="AI3390" s="79"/>
      <c r="AJ3390" s="79"/>
      <c r="AK3390" s="79"/>
      <c r="AL3390" s="79"/>
      <c r="AM3390" s="79"/>
      <c r="AN3390" s="79"/>
      <c r="AO3390" s="79"/>
      <c r="AP3390" s="79"/>
      <c r="AQ3390" s="79"/>
    </row>
    <row r="3391" spans="13:43" x14ac:dyDescent="0.25">
      <c r="M3391" s="79"/>
      <c r="N3391" s="79"/>
      <c r="O3391" s="79"/>
      <c r="P3391" s="79"/>
      <c r="Q3391" s="79"/>
      <c r="R3391" s="79"/>
      <c r="S3391" s="79"/>
      <c r="T3391" s="79"/>
      <c r="U3391" s="79"/>
      <c r="V3391" s="79"/>
      <c r="W3391" s="79"/>
      <c r="X3391" s="79"/>
      <c r="Y3391" s="79"/>
      <c r="Z3391" s="79"/>
      <c r="AA3391" s="79"/>
      <c r="AB3391" s="79"/>
      <c r="AC3391" s="79"/>
      <c r="AD3391" s="79"/>
      <c r="AE3391" s="79"/>
      <c r="AF3391" s="79"/>
      <c r="AG3391" s="79"/>
      <c r="AH3391" s="79"/>
      <c r="AI3391" s="79"/>
      <c r="AJ3391" s="79"/>
      <c r="AK3391" s="79"/>
      <c r="AL3391" s="79"/>
      <c r="AM3391" s="79"/>
      <c r="AN3391" s="79"/>
      <c r="AO3391" s="79"/>
      <c r="AP3391" s="79"/>
      <c r="AQ3391" s="79"/>
    </row>
    <row r="3392" spans="13:43" x14ac:dyDescent="0.25">
      <c r="M3392" s="79"/>
      <c r="N3392" s="79"/>
      <c r="O3392" s="79"/>
      <c r="P3392" s="79"/>
      <c r="Q3392" s="79"/>
      <c r="R3392" s="79"/>
      <c r="S3392" s="79"/>
      <c r="T3392" s="79"/>
      <c r="U3392" s="79"/>
      <c r="V3392" s="79"/>
      <c r="W3392" s="79"/>
      <c r="X3392" s="79"/>
      <c r="Y3392" s="79"/>
      <c r="Z3392" s="79"/>
      <c r="AA3392" s="79"/>
      <c r="AB3392" s="79"/>
      <c r="AC3392" s="79"/>
      <c r="AD3392" s="79"/>
      <c r="AE3392" s="79"/>
      <c r="AF3392" s="79"/>
      <c r="AG3392" s="79"/>
      <c r="AH3392" s="79"/>
      <c r="AI3392" s="79"/>
      <c r="AJ3392" s="79"/>
      <c r="AK3392" s="79"/>
      <c r="AL3392" s="79"/>
      <c r="AM3392" s="79"/>
      <c r="AN3392" s="79"/>
      <c r="AO3392" s="79"/>
      <c r="AP3392" s="79"/>
      <c r="AQ3392" s="79"/>
    </row>
    <row r="3393" spans="13:43" x14ac:dyDescent="0.25">
      <c r="M3393" s="79"/>
      <c r="N3393" s="79"/>
      <c r="O3393" s="79"/>
      <c r="P3393" s="79"/>
      <c r="Q3393" s="79"/>
      <c r="R3393" s="79"/>
      <c r="S3393" s="79"/>
      <c r="T3393" s="79"/>
      <c r="U3393" s="79"/>
      <c r="V3393" s="79"/>
      <c r="W3393" s="79"/>
      <c r="X3393" s="79"/>
      <c r="Y3393" s="79"/>
      <c r="Z3393" s="79"/>
      <c r="AA3393" s="79"/>
      <c r="AB3393" s="79"/>
      <c r="AC3393" s="79"/>
      <c r="AD3393" s="79"/>
      <c r="AE3393" s="79"/>
      <c r="AF3393" s="79"/>
      <c r="AG3393" s="79"/>
      <c r="AH3393" s="79"/>
      <c r="AI3393" s="79"/>
      <c r="AJ3393" s="79"/>
      <c r="AK3393" s="79"/>
      <c r="AL3393" s="79"/>
      <c r="AM3393" s="79"/>
      <c r="AN3393" s="79"/>
      <c r="AO3393" s="79"/>
      <c r="AP3393" s="79"/>
      <c r="AQ3393" s="79"/>
    </row>
    <row r="3394" spans="13:43" x14ac:dyDescent="0.25">
      <c r="M3394" s="79"/>
      <c r="N3394" s="79"/>
      <c r="O3394" s="79"/>
      <c r="P3394" s="79"/>
      <c r="Q3394" s="79"/>
      <c r="R3394" s="79"/>
      <c r="S3394" s="79"/>
      <c r="T3394" s="79"/>
      <c r="U3394" s="79"/>
      <c r="V3394" s="79"/>
      <c r="W3394" s="79"/>
      <c r="X3394" s="79"/>
      <c r="Y3394" s="79"/>
      <c r="Z3394" s="79"/>
      <c r="AA3394" s="79"/>
      <c r="AB3394" s="79"/>
      <c r="AC3394" s="79"/>
      <c r="AD3394" s="79"/>
      <c r="AE3394" s="79"/>
      <c r="AF3394" s="79"/>
      <c r="AG3394" s="79"/>
      <c r="AH3394" s="79"/>
      <c r="AI3394" s="79"/>
      <c r="AJ3394" s="79"/>
      <c r="AK3394" s="79"/>
      <c r="AL3394" s="79"/>
      <c r="AM3394" s="79"/>
      <c r="AN3394" s="79"/>
      <c r="AO3394" s="79"/>
      <c r="AP3394" s="79"/>
      <c r="AQ3394" s="79"/>
    </row>
    <row r="3395" spans="13:43" x14ac:dyDescent="0.25">
      <c r="M3395" s="79"/>
      <c r="N3395" s="79"/>
      <c r="O3395" s="79"/>
      <c r="P3395" s="79"/>
      <c r="Q3395" s="79"/>
      <c r="R3395" s="79"/>
      <c r="S3395" s="79"/>
      <c r="T3395" s="79"/>
      <c r="U3395" s="79"/>
      <c r="V3395" s="79"/>
      <c r="W3395" s="79"/>
      <c r="X3395" s="79"/>
      <c r="Y3395" s="79"/>
      <c r="Z3395" s="79"/>
      <c r="AA3395" s="79"/>
      <c r="AB3395" s="79"/>
      <c r="AC3395" s="79"/>
      <c r="AD3395" s="79"/>
      <c r="AE3395" s="79"/>
      <c r="AF3395" s="79"/>
      <c r="AG3395" s="79"/>
      <c r="AH3395" s="79"/>
      <c r="AI3395" s="79"/>
      <c r="AJ3395" s="79"/>
      <c r="AK3395" s="79"/>
      <c r="AL3395" s="79"/>
      <c r="AM3395" s="79"/>
      <c r="AN3395" s="79"/>
      <c r="AO3395" s="79"/>
      <c r="AP3395" s="79"/>
      <c r="AQ3395" s="79"/>
    </row>
    <row r="3396" spans="13:43" x14ac:dyDescent="0.25">
      <c r="M3396" s="79"/>
      <c r="N3396" s="79"/>
      <c r="O3396" s="79"/>
      <c r="P3396" s="79"/>
      <c r="Q3396" s="79"/>
      <c r="R3396" s="79"/>
      <c r="S3396" s="79"/>
      <c r="T3396" s="79"/>
      <c r="U3396" s="79"/>
      <c r="V3396" s="79"/>
      <c r="W3396" s="79"/>
      <c r="X3396" s="79"/>
      <c r="Y3396" s="79"/>
      <c r="Z3396" s="79"/>
      <c r="AA3396" s="79"/>
      <c r="AB3396" s="79"/>
      <c r="AC3396" s="79"/>
      <c r="AD3396" s="79"/>
      <c r="AE3396" s="79"/>
      <c r="AF3396" s="79"/>
      <c r="AG3396" s="79"/>
      <c r="AH3396" s="79"/>
      <c r="AI3396" s="79"/>
      <c r="AJ3396" s="79"/>
      <c r="AK3396" s="79"/>
      <c r="AL3396" s="79"/>
      <c r="AM3396" s="79"/>
      <c r="AN3396" s="79"/>
      <c r="AO3396" s="79"/>
      <c r="AP3396" s="79"/>
      <c r="AQ3396" s="79"/>
    </row>
    <row r="3397" spans="13:43" x14ac:dyDescent="0.25">
      <c r="M3397" s="79"/>
      <c r="N3397" s="79"/>
      <c r="O3397" s="79"/>
      <c r="P3397" s="79"/>
      <c r="Q3397" s="79"/>
      <c r="R3397" s="79"/>
      <c r="S3397" s="79"/>
      <c r="T3397" s="79"/>
      <c r="U3397" s="79"/>
      <c r="V3397" s="79"/>
      <c r="W3397" s="79"/>
      <c r="X3397" s="79"/>
      <c r="Y3397" s="79"/>
      <c r="Z3397" s="79"/>
      <c r="AA3397" s="79"/>
      <c r="AB3397" s="79"/>
      <c r="AC3397" s="79"/>
      <c r="AD3397" s="79"/>
      <c r="AE3397" s="79"/>
      <c r="AF3397" s="79"/>
      <c r="AG3397" s="79"/>
      <c r="AH3397" s="79"/>
      <c r="AI3397" s="79"/>
      <c r="AJ3397" s="79"/>
      <c r="AK3397" s="79"/>
      <c r="AL3397" s="79"/>
      <c r="AM3397" s="79"/>
      <c r="AN3397" s="79"/>
      <c r="AO3397" s="79"/>
      <c r="AP3397" s="79"/>
      <c r="AQ3397" s="79"/>
    </row>
    <row r="3398" spans="13:43" x14ac:dyDescent="0.25">
      <c r="M3398" s="79"/>
      <c r="N3398" s="79"/>
      <c r="O3398" s="79"/>
      <c r="P3398" s="79"/>
      <c r="Q3398" s="79"/>
      <c r="R3398" s="79"/>
      <c r="S3398" s="79"/>
      <c r="T3398" s="79"/>
      <c r="U3398" s="79"/>
      <c r="V3398" s="79"/>
      <c r="W3398" s="79"/>
      <c r="X3398" s="79"/>
      <c r="Y3398" s="79"/>
      <c r="Z3398" s="79"/>
      <c r="AA3398" s="79"/>
      <c r="AB3398" s="79"/>
      <c r="AC3398" s="79"/>
      <c r="AD3398" s="79"/>
      <c r="AE3398" s="79"/>
      <c r="AF3398" s="79"/>
      <c r="AG3398" s="79"/>
      <c r="AH3398" s="79"/>
      <c r="AI3398" s="79"/>
      <c r="AJ3398" s="79"/>
      <c r="AK3398" s="79"/>
      <c r="AL3398" s="79"/>
      <c r="AM3398" s="79"/>
      <c r="AN3398" s="79"/>
      <c r="AO3398" s="79"/>
      <c r="AP3398" s="79"/>
      <c r="AQ3398" s="79"/>
    </row>
    <row r="3399" spans="13:43" x14ac:dyDescent="0.25">
      <c r="M3399" s="79"/>
      <c r="N3399" s="79"/>
      <c r="O3399" s="79"/>
      <c r="P3399" s="79"/>
      <c r="Q3399" s="79"/>
      <c r="R3399" s="79"/>
      <c r="S3399" s="79"/>
      <c r="T3399" s="79"/>
      <c r="U3399" s="79"/>
      <c r="V3399" s="79"/>
      <c r="W3399" s="79"/>
      <c r="X3399" s="79"/>
      <c r="Y3399" s="79"/>
      <c r="Z3399" s="79"/>
      <c r="AA3399" s="79"/>
      <c r="AB3399" s="79"/>
      <c r="AC3399" s="79"/>
      <c r="AD3399" s="79"/>
      <c r="AE3399" s="79"/>
      <c r="AF3399" s="79"/>
      <c r="AG3399" s="79"/>
      <c r="AH3399" s="79"/>
      <c r="AI3399" s="79"/>
      <c r="AJ3399" s="79"/>
      <c r="AK3399" s="79"/>
      <c r="AL3399" s="79"/>
      <c r="AM3399" s="79"/>
      <c r="AN3399" s="79"/>
      <c r="AO3399" s="79"/>
      <c r="AP3399" s="79"/>
      <c r="AQ3399" s="79"/>
    </row>
    <row r="3400" spans="13:43" x14ac:dyDescent="0.25">
      <c r="M3400" s="79"/>
      <c r="N3400" s="79"/>
      <c r="O3400" s="79"/>
      <c r="P3400" s="79"/>
      <c r="Q3400" s="79"/>
      <c r="R3400" s="79"/>
      <c r="S3400" s="79"/>
      <c r="T3400" s="79"/>
      <c r="U3400" s="79"/>
      <c r="V3400" s="79"/>
      <c r="W3400" s="79"/>
      <c r="X3400" s="79"/>
      <c r="Y3400" s="79"/>
      <c r="Z3400" s="79"/>
      <c r="AA3400" s="79"/>
      <c r="AB3400" s="79"/>
      <c r="AC3400" s="79"/>
      <c r="AD3400" s="79"/>
      <c r="AE3400" s="79"/>
      <c r="AF3400" s="79"/>
      <c r="AG3400" s="79"/>
      <c r="AH3400" s="79"/>
      <c r="AI3400" s="79"/>
      <c r="AJ3400" s="79"/>
      <c r="AK3400" s="79"/>
      <c r="AL3400" s="79"/>
      <c r="AM3400" s="79"/>
      <c r="AN3400" s="79"/>
      <c r="AO3400" s="79"/>
      <c r="AP3400" s="79"/>
      <c r="AQ3400" s="79"/>
    </row>
    <row r="3401" spans="13:43" x14ac:dyDescent="0.25">
      <c r="M3401" s="79"/>
      <c r="N3401" s="79"/>
      <c r="O3401" s="79"/>
      <c r="P3401" s="79"/>
      <c r="Q3401" s="79"/>
      <c r="R3401" s="79"/>
      <c r="S3401" s="79"/>
      <c r="T3401" s="79"/>
      <c r="U3401" s="79"/>
      <c r="V3401" s="79"/>
      <c r="W3401" s="79"/>
      <c r="X3401" s="79"/>
      <c r="Y3401" s="79"/>
      <c r="Z3401" s="79"/>
      <c r="AA3401" s="79"/>
      <c r="AB3401" s="79"/>
      <c r="AC3401" s="79"/>
      <c r="AD3401" s="79"/>
      <c r="AE3401" s="79"/>
      <c r="AF3401" s="79"/>
      <c r="AG3401" s="79"/>
      <c r="AH3401" s="79"/>
      <c r="AI3401" s="79"/>
      <c r="AJ3401" s="79"/>
      <c r="AK3401" s="79"/>
      <c r="AL3401" s="79"/>
      <c r="AM3401" s="79"/>
      <c r="AN3401" s="79"/>
      <c r="AO3401" s="79"/>
      <c r="AP3401" s="79"/>
      <c r="AQ3401" s="79"/>
    </row>
    <row r="3402" spans="13:43" x14ac:dyDescent="0.25">
      <c r="M3402" s="79"/>
      <c r="N3402" s="79"/>
      <c r="O3402" s="79"/>
      <c r="P3402" s="79"/>
      <c r="Q3402" s="79"/>
      <c r="R3402" s="79"/>
      <c r="S3402" s="79"/>
      <c r="T3402" s="79"/>
      <c r="U3402" s="79"/>
      <c r="V3402" s="79"/>
      <c r="W3402" s="79"/>
      <c r="X3402" s="79"/>
      <c r="Y3402" s="79"/>
      <c r="Z3402" s="79"/>
      <c r="AA3402" s="79"/>
      <c r="AB3402" s="79"/>
      <c r="AC3402" s="79"/>
      <c r="AD3402" s="79"/>
      <c r="AE3402" s="79"/>
      <c r="AF3402" s="79"/>
      <c r="AG3402" s="79"/>
      <c r="AH3402" s="79"/>
      <c r="AI3402" s="79"/>
      <c r="AJ3402" s="79"/>
      <c r="AK3402" s="79"/>
      <c r="AL3402" s="79"/>
      <c r="AM3402" s="79"/>
      <c r="AN3402" s="79"/>
      <c r="AO3402" s="79"/>
      <c r="AP3402" s="79"/>
      <c r="AQ3402" s="79"/>
    </row>
    <row r="3403" spans="13:43" x14ac:dyDescent="0.25">
      <c r="M3403" s="79"/>
      <c r="N3403" s="79"/>
      <c r="O3403" s="79"/>
      <c r="P3403" s="79"/>
      <c r="Q3403" s="79"/>
      <c r="R3403" s="79"/>
      <c r="S3403" s="79"/>
      <c r="T3403" s="79"/>
      <c r="U3403" s="79"/>
      <c r="V3403" s="79"/>
      <c r="W3403" s="79"/>
      <c r="X3403" s="79"/>
      <c r="Y3403" s="79"/>
      <c r="Z3403" s="79"/>
      <c r="AA3403" s="79"/>
      <c r="AB3403" s="79"/>
      <c r="AC3403" s="79"/>
      <c r="AD3403" s="79"/>
      <c r="AE3403" s="79"/>
      <c r="AF3403" s="79"/>
      <c r="AG3403" s="79"/>
      <c r="AH3403" s="79"/>
      <c r="AI3403" s="79"/>
      <c r="AJ3403" s="79"/>
      <c r="AK3403" s="79"/>
      <c r="AL3403" s="79"/>
      <c r="AM3403" s="79"/>
      <c r="AN3403" s="79"/>
      <c r="AO3403" s="79"/>
      <c r="AP3403" s="79"/>
      <c r="AQ3403" s="79"/>
    </row>
    <row r="3404" spans="13:43" x14ac:dyDescent="0.25">
      <c r="M3404" s="79"/>
      <c r="N3404" s="79"/>
      <c r="O3404" s="79"/>
      <c r="P3404" s="79"/>
      <c r="Q3404" s="79"/>
      <c r="R3404" s="79"/>
      <c r="S3404" s="79"/>
      <c r="T3404" s="79"/>
      <c r="U3404" s="79"/>
      <c r="V3404" s="79"/>
      <c r="W3404" s="79"/>
      <c r="X3404" s="79"/>
      <c r="Y3404" s="79"/>
      <c r="Z3404" s="79"/>
      <c r="AA3404" s="79"/>
      <c r="AB3404" s="79"/>
      <c r="AC3404" s="79"/>
      <c r="AD3404" s="79"/>
      <c r="AE3404" s="79"/>
      <c r="AF3404" s="79"/>
      <c r="AG3404" s="79"/>
      <c r="AH3404" s="79"/>
      <c r="AI3404" s="79"/>
      <c r="AJ3404" s="79"/>
      <c r="AK3404" s="79"/>
      <c r="AL3404" s="79"/>
      <c r="AM3404" s="79"/>
      <c r="AN3404" s="79"/>
      <c r="AO3404" s="79"/>
      <c r="AP3404" s="79"/>
      <c r="AQ3404" s="79"/>
    </row>
    <row r="3405" spans="13:43" x14ac:dyDescent="0.25">
      <c r="M3405" s="79"/>
      <c r="N3405" s="79"/>
      <c r="O3405" s="79"/>
      <c r="P3405" s="79"/>
      <c r="Q3405" s="79"/>
      <c r="R3405" s="79"/>
      <c r="S3405" s="79"/>
      <c r="T3405" s="79"/>
      <c r="U3405" s="79"/>
      <c r="V3405" s="79"/>
      <c r="W3405" s="79"/>
      <c r="X3405" s="79"/>
      <c r="Y3405" s="79"/>
      <c r="Z3405" s="79"/>
      <c r="AA3405" s="79"/>
      <c r="AB3405" s="79"/>
      <c r="AC3405" s="79"/>
      <c r="AD3405" s="79"/>
      <c r="AE3405" s="79"/>
      <c r="AF3405" s="79"/>
      <c r="AG3405" s="79"/>
      <c r="AH3405" s="79"/>
      <c r="AI3405" s="79"/>
      <c r="AJ3405" s="79"/>
      <c r="AK3405" s="79"/>
      <c r="AL3405" s="79"/>
      <c r="AM3405" s="79"/>
      <c r="AN3405" s="79"/>
      <c r="AO3405" s="79"/>
      <c r="AP3405" s="79"/>
      <c r="AQ3405" s="79"/>
    </row>
    <row r="3406" spans="13:43" x14ac:dyDescent="0.25">
      <c r="M3406" s="79"/>
      <c r="N3406" s="79"/>
      <c r="O3406" s="79"/>
      <c r="P3406" s="79"/>
      <c r="Q3406" s="79"/>
      <c r="R3406" s="79"/>
      <c r="S3406" s="79"/>
      <c r="T3406" s="79"/>
      <c r="U3406" s="79"/>
      <c r="V3406" s="79"/>
      <c r="W3406" s="79"/>
      <c r="X3406" s="79"/>
      <c r="Y3406" s="79"/>
      <c r="Z3406" s="79"/>
      <c r="AA3406" s="79"/>
      <c r="AB3406" s="79"/>
      <c r="AC3406" s="79"/>
      <c r="AD3406" s="79"/>
      <c r="AE3406" s="79"/>
      <c r="AF3406" s="79"/>
      <c r="AG3406" s="79"/>
      <c r="AH3406" s="79"/>
      <c r="AI3406" s="79"/>
      <c r="AJ3406" s="79"/>
      <c r="AK3406" s="79"/>
      <c r="AL3406" s="79"/>
      <c r="AM3406" s="79"/>
      <c r="AN3406" s="79"/>
      <c r="AO3406" s="79"/>
      <c r="AP3406" s="79"/>
      <c r="AQ3406" s="79"/>
    </row>
    <row r="3407" spans="13:43" x14ac:dyDescent="0.25">
      <c r="M3407" s="79"/>
      <c r="N3407" s="79"/>
      <c r="O3407" s="79"/>
      <c r="P3407" s="79"/>
      <c r="Q3407" s="79"/>
      <c r="R3407" s="79"/>
      <c r="S3407" s="79"/>
      <c r="T3407" s="79"/>
      <c r="U3407" s="79"/>
      <c r="V3407" s="79"/>
      <c r="W3407" s="79"/>
      <c r="X3407" s="79"/>
      <c r="Y3407" s="79"/>
      <c r="Z3407" s="79"/>
      <c r="AA3407" s="79"/>
      <c r="AB3407" s="79"/>
      <c r="AC3407" s="79"/>
      <c r="AD3407" s="79"/>
      <c r="AE3407" s="79"/>
      <c r="AF3407" s="79"/>
      <c r="AG3407" s="79"/>
      <c r="AH3407" s="79"/>
      <c r="AI3407" s="79"/>
      <c r="AJ3407" s="79"/>
      <c r="AK3407" s="79"/>
      <c r="AL3407" s="79"/>
      <c r="AM3407" s="79"/>
      <c r="AN3407" s="79"/>
      <c r="AO3407" s="79"/>
      <c r="AP3407" s="79"/>
      <c r="AQ3407" s="79"/>
    </row>
    <row r="3408" spans="13:43" x14ac:dyDescent="0.25">
      <c r="M3408" s="79"/>
      <c r="N3408" s="79"/>
      <c r="O3408" s="79"/>
      <c r="P3408" s="79"/>
      <c r="Q3408" s="79"/>
      <c r="R3408" s="79"/>
      <c r="S3408" s="79"/>
      <c r="T3408" s="79"/>
      <c r="U3408" s="79"/>
      <c r="V3408" s="79"/>
      <c r="W3408" s="79"/>
      <c r="X3408" s="79"/>
      <c r="Y3408" s="79"/>
      <c r="Z3408" s="79"/>
      <c r="AA3408" s="79"/>
      <c r="AB3408" s="79"/>
      <c r="AC3408" s="79"/>
      <c r="AD3408" s="79"/>
      <c r="AE3408" s="79"/>
      <c r="AF3408" s="79"/>
      <c r="AG3408" s="79"/>
      <c r="AH3408" s="79"/>
      <c r="AI3408" s="79"/>
      <c r="AJ3408" s="79"/>
      <c r="AK3408" s="79"/>
      <c r="AL3408" s="79"/>
      <c r="AM3408" s="79"/>
      <c r="AN3408" s="79"/>
      <c r="AO3408" s="79"/>
      <c r="AP3408" s="79"/>
      <c r="AQ3408" s="79"/>
    </row>
    <row r="3409" spans="13:43" x14ac:dyDescent="0.25">
      <c r="M3409" s="79"/>
      <c r="N3409" s="79"/>
      <c r="O3409" s="79"/>
      <c r="P3409" s="79"/>
      <c r="Q3409" s="79"/>
      <c r="R3409" s="79"/>
      <c r="S3409" s="79"/>
      <c r="T3409" s="79"/>
      <c r="U3409" s="79"/>
      <c r="V3409" s="79"/>
      <c r="W3409" s="79"/>
      <c r="X3409" s="79"/>
      <c r="Y3409" s="79"/>
      <c r="Z3409" s="79"/>
      <c r="AA3409" s="79"/>
      <c r="AB3409" s="79"/>
      <c r="AC3409" s="79"/>
      <c r="AD3409" s="79"/>
      <c r="AE3409" s="79"/>
      <c r="AF3409" s="79"/>
      <c r="AG3409" s="79"/>
      <c r="AH3409" s="79"/>
      <c r="AI3409" s="79"/>
      <c r="AJ3409" s="79"/>
      <c r="AK3409" s="79"/>
      <c r="AL3409" s="79"/>
      <c r="AM3409" s="79"/>
      <c r="AN3409" s="79"/>
      <c r="AO3409" s="79"/>
      <c r="AP3409" s="79"/>
      <c r="AQ3409" s="79"/>
    </row>
    <row r="3410" spans="13:43" x14ac:dyDescent="0.25">
      <c r="M3410" s="79"/>
      <c r="N3410" s="79"/>
      <c r="O3410" s="79"/>
      <c r="P3410" s="79"/>
      <c r="Q3410" s="79"/>
      <c r="R3410" s="79"/>
      <c r="S3410" s="79"/>
      <c r="T3410" s="79"/>
      <c r="U3410" s="79"/>
      <c r="V3410" s="79"/>
      <c r="W3410" s="79"/>
      <c r="X3410" s="79"/>
      <c r="Y3410" s="79"/>
      <c r="Z3410" s="79"/>
      <c r="AA3410" s="79"/>
      <c r="AB3410" s="79"/>
      <c r="AC3410" s="79"/>
      <c r="AD3410" s="79"/>
      <c r="AE3410" s="79"/>
      <c r="AF3410" s="79"/>
      <c r="AG3410" s="79"/>
      <c r="AH3410" s="79"/>
      <c r="AI3410" s="79"/>
      <c r="AJ3410" s="79"/>
      <c r="AK3410" s="79"/>
      <c r="AL3410" s="79"/>
      <c r="AM3410" s="79"/>
      <c r="AN3410" s="79"/>
      <c r="AO3410" s="79"/>
      <c r="AP3410" s="79"/>
      <c r="AQ3410" s="79"/>
    </row>
    <row r="3411" spans="13:43" x14ac:dyDescent="0.25">
      <c r="M3411" s="79"/>
      <c r="N3411" s="79"/>
      <c r="O3411" s="79"/>
      <c r="P3411" s="79"/>
      <c r="Q3411" s="79"/>
      <c r="R3411" s="79"/>
      <c r="S3411" s="79"/>
      <c r="T3411" s="79"/>
      <c r="U3411" s="79"/>
      <c r="V3411" s="79"/>
      <c r="W3411" s="79"/>
      <c r="X3411" s="79"/>
      <c r="Y3411" s="79"/>
      <c r="Z3411" s="79"/>
      <c r="AA3411" s="79"/>
      <c r="AB3411" s="79"/>
      <c r="AC3411" s="79"/>
      <c r="AD3411" s="79"/>
      <c r="AE3411" s="79"/>
      <c r="AF3411" s="79"/>
      <c r="AG3411" s="79"/>
      <c r="AH3411" s="79"/>
      <c r="AI3411" s="79"/>
      <c r="AJ3411" s="79"/>
      <c r="AK3411" s="79"/>
      <c r="AL3411" s="79"/>
      <c r="AM3411" s="79"/>
      <c r="AN3411" s="79"/>
      <c r="AO3411" s="79"/>
      <c r="AP3411" s="79"/>
      <c r="AQ3411" s="79"/>
    </row>
    <row r="3412" spans="13:43" x14ac:dyDescent="0.25">
      <c r="M3412" s="79"/>
      <c r="N3412" s="79"/>
      <c r="O3412" s="79"/>
      <c r="P3412" s="79"/>
      <c r="Q3412" s="79"/>
      <c r="R3412" s="79"/>
      <c r="S3412" s="79"/>
      <c r="T3412" s="79"/>
      <c r="U3412" s="79"/>
      <c r="V3412" s="79"/>
      <c r="W3412" s="79"/>
      <c r="X3412" s="79"/>
      <c r="Y3412" s="79"/>
      <c r="Z3412" s="79"/>
      <c r="AA3412" s="79"/>
      <c r="AB3412" s="79"/>
      <c r="AC3412" s="79"/>
      <c r="AD3412" s="79"/>
      <c r="AE3412" s="79"/>
      <c r="AF3412" s="79"/>
      <c r="AG3412" s="79"/>
      <c r="AH3412" s="79"/>
      <c r="AI3412" s="79"/>
      <c r="AJ3412" s="79"/>
      <c r="AK3412" s="79"/>
      <c r="AL3412" s="79"/>
      <c r="AM3412" s="79"/>
      <c r="AN3412" s="79"/>
      <c r="AO3412" s="79"/>
      <c r="AP3412" s="79"/>
      <c r="AQ3412" s="79"/>
    </row>
    <row r="3413" spans="13:43" x14ac:dyDescent="0.25">
      <c r="M3413" s="79"/>
      <c r="N3413" s="79"/>
      <c r="O3413" s="79"/>
      <c r="P3413" s="79"/>
      <c r="Q3413" s="79"/>
      <c r="R3413" s="79"/>
      <c r="S3413" s="79"/>
      <c r="T3413" s="79"/>
      <c r="U3413" s="79"/>
      <c r="V3413" s="79"/>
      <c r="W3413" s="79"/>
      <c r="X3413" s="79"/>
      <c r="Y3413" s="79"/>
      <c r="Z3413" s="79"/>
      <c r="AA3413" s="79"/>
      <c r="AB3413" s="79"/>
      <c r="AC3413" s="79"/>
      <c r="AD3413" s="79"/>
      <c r="AE3413" s="79"/>
      <c r="AF3413" s="79"/>
      <c r="AG3413" s="79"/>
      <c r="AH3413" s="79"/>
      <c r="AI3413" s="79"/>
      <c r="AJ3413" s="79"/>
      <c r="AK3413" s="79"/>
      <c r="AL3413" s="79"/>
      <c r="AM3413" s="79"/>
      <c r="AN3413" s="79"/>
      <c r="AO3413" s="79"/>
      <c r="AP3413" s="79"/>
      <c r="AQ3413" s="79"/>
    </row>
    <row r="3414" spans="13:43" x14ac:dyDescent="0.25">
      <c r="M3414" s="79"/>
      <c r="N3414" s="79"/>
      <c r="O3414" s="79"/>
      <c r="P3414" s="79"/>
      <c r="Q3414" s="79"/>
      <c r="R3414" s="79"/>
      <c r="S3414" s="79"/>
      <c r="T3414" s="79"/>
      <c r="U3414" s="79"/>
      <c r="V3414" s="79"/>
      <c r="W3414" s="79"/>
      <c r="X3414" s="79"/>
      <c r="Y3414" s="79"/>
      <c r="Z3414" s="79"/>
      <c r="AA3414" s="79"/>
      <c r="AB3414" s="79"/>
      <c r="AC3414" s="79"/>
      <c r="AD3414" s="79"/>
      <c r="AE3414" s="79"/>
      <c r="AF3414" s="79"/>
      <c r="AG3414" s="79"/>
      <c r="AH3414" s="79"/>
      <c r="AI3414" s="79"/>
      <c r="AJ3414" s="79"/>
      <c r="AK3414" s="79"/>
      <c r="AL3414" s="79"/>
      <c r="AM3414" s="79"/>
      <c r="AN3414" s="79"/>
      <c r="AO3414" s="79"/>
      <c r="AP3414" s="79"/>
      <c r="AQ3414" s="79"/>
    </row>
    <row r="3415" spans="13:43" x14ac:dyDescent="0.25">
      <c r="M3415" s="79"/>
      <c r="N3415" s="79"/>
      <c r="O3415" s="79"/>
      <c r="P3415" s="79"/>
      <c r="Q3415" s="79"/>
      <c r="R3415" s="79"/>
      <c r="S3415" s="79"/>
      <c r="T3415" s="79"/>
      <c r="U3415" s="79"/>
      <c r="V3415" s="79"/>
      <c r="W3415" s="79"/>
      <c r="X3415" s="79"/>
      <c r="Y3415" s="79"/>
      <c r="Z3415" s="79"/>
      <c r="AA3415" s="79"/>
      <c r="AB3415" s="79"/>
      <c r="AC3415" s="79"/>
      <c r="AD3415" s="79"/>
      <c r="AE3415" s="79"/>
      <c r="AF3415" s="79"/>
      <c r="AG3415" s="79"/>
      <c r="AH3415" s="79"/>
      <c r="AI3415" s="79"/>
      <c r="AJ3415" s="79"/>
      <c r="AK3415" s="79"/>
      <c r="AL3415" s="79"/>
      <c r="AM3415" s="79"/>
      <c r="AN3415" s="79"/>
      <c r="AO3415" s="79"/>
      <c r="AP3415" s="79"/>
      <c r="AQ3415" s="79"/>
    </row>
    <row r="3416" spans="13:43" x14ac:dyDescent="0.25">
      <c r="M3416" s="79"/>
      <c r="N3416" s="79"/>
      <c r="O3416" s="79"/>
      <c r="P3416" s="79"/>
      <c r="Q3416" s="79"/>
      <c r="R3416" s="79"/>
      <c r="S3416" s="79"/>
      <c r="T3416" s="79"/>
      <c r="U3416" s="79"/>
      <c r="V3416" s="79"/>
      <c r="W3416" s="79"/>
      <c r="X3416" s="79"/>
      <c r="Y3416" s="79"/>
      <c r="Z3416" s="79"/>
      <c r="AA3416" s="79"/>
      <c r="AB3416" s="79"/>
      <c r="AC3416" s="79"/>
      <c r="AD3416" s="79"/>
      <c r="AE3416" s="79"/>
      <c r="AF3416" s="79"/>
      <c r="AG3416" s="79"/>
      <c r="AH3416" s="79"/>
      <c r="AI3416" s="79"/>
      <c r="AJ3416" s="79"/>
      <c r="AK3416" s="79"/>
      <c r="AL3416" s="79"/>
      <c r="AM3416" s="79"/>
      <c r="AN3416" s="79"/>
      <c r="AO3416" s="79"/>
      <c r="AP3416" s="79"/>
      <c r="AQ3416" s="79"/>
    </row>
    <row r="3417" spans="13:43" x14ac:dyDescent="0.25">
      <c r="M3417" s="79"/>
      <c r="N3417" s="79"/>
      <c r="O3417" s="79"/>
      <c r="P3417" s="79"/>
      <c r="Q3417" s="79"/>
      <c r="R3417" s="79"/>
      <c r="S3417" s="79"/>
      <c r="T3417" s="79"/>
      <c r="U3417" s="79"/>
      <c r="V3417" s="79"/>
      <c r="W3417" s="79"/>
      <c r="X3417" s="79"/>
      <c r="Y3417" s="79"/>
      <c r="Z3417" s="79"/>
      <c r="AA3417" s="79"/>
      <c r="AB3417" s="79"/>
      <c r="AC3417" s="79"/>
      <c r="AD3417" s="79"/>
      <c r="AE3417" s="79"/>
      <c r="AF3417" s="79"/>
      <c r="AG3417" s="79"/>
      <c r="AH3417" s="79"/>
      <c r="AI3417" s="79"/>
      <c r="AJ3417" s="79"/>
      <c r="AK3417" s="79"/>
      <c r="AL3417" s="79"/>
      <c r="AM3417" s="79"/>
      <c r="AN3417" s="79"/>
      <c r="AO3417" s="79"/>
      <c r="AP3417" s="79"/>
      <c r="AQ3417" s="79"/>
    </row>
    <row r="3418" spans="13:43" x14ac:dyDescent="0.25">
      <c r="M3418" s="79"/>
      <c r="N3418" s="79"/>
      <c r="O3418" s="79"/>
      <c r="P3418" s="79"/>
      <c r="Q3418" s="79"/>
      <c r="R3418" s="79"/>
      <c r="S3418" s="79"/>
      <c r="T3418" s="79"/>
      <c r="U3418" s="79"/>
      <c r="V3418" s="79"/>
      <c r="W3418" s="79"/>
      <c r="X3418" s="79"/>
      <c r="Y3418" s="79"/>
      <c r="Z3418" s="79"/>
      <c r="AA3418" s="79"/>
      <c r="AB3418" s="79"/>
      <c r="AC3418" s="79"/>
      <c r="AD3418" s="79"/>
      <c r="AE3418" s="79"/>
      <c r="AF3418" s="79"/>
      <c r="AG3418" s="79"/>
      <c r="AH3418" s="79"/>
      <c r="AI3418" s="79"/>
      <c r="AJ3418" s="79"/>
      <c r="AK3418" s="79"/>
      <c r="AL3418" s="79"/>
      <c r="AM3418" s="79"/>
      <c r="AN3418" s="79"/>
      <c r="AO3418" s="79"/>
      <c r="AP3418" s="79"/>
      <c r="AQ3418" s="79"/>
    </row>
    <row r="3419" spans="13:43" x14ac:dyDescent="0.25">
      <c r="M3419" s="79"/>
      <c r="N3419" s="79"/>
      <c r="O3419" s="79"/>
      <c r="P3419" s="79"/>
      <c r="Q3419" s="79"/>
      <c r="R3419" s="79"/>
      <c r="S3419" s="79"/>
      <c r="T3419" s="79"/>
      <c r="U3419" s="79"/>
      <c r="V3419" s="79"/>
      <c r="W3419" s="79"/>
      <c r="X3419" s="79"/>
      <c r="Y3419" s="79"/>
      <c r="Z3419" s="79"/>
      <c r="AA3419" s="79"/>
      <c r="AB3419" s="79"/>
      <c r="AC3419" s="79"/>
      <c r="AD3419" s="79"/>
      <c r="AE3419" s="79"/>
      <c r="AF3419" s="79"/>
      <c r="AG3419" s="79"/>
      <c r="AH3419" s="79"/>
      <c r="AI3419" s="79"/>
      <c r="AJ3419" s="79"/>
      <c r="AK3419" s="79"/>
      <c r="AL3419" s="79"/>
      <c r="AM3419" s="79"/>
      <c r="AN3419" s="79"/>
      <c r="AO3419" s="79"/>
      <c r="AP3419" s="79"/>
      <c r="AQ3419" s="79"/>
    </row>
    <row r="3420" spans="13:43" x14ac:dyDescent="0.25">
      <c r="M3420" s="79"/>
      <c r="N3420" s="79"/>
      <c r="O3420" s="79"/>
      <c r="P3420" s="79"/>
      <c r="Q3420" s="79"/>
      <c r="R3420" s="79"/>
      <c r="S3420" s="79"/>
      <c r="T3420" s="79"/>
      <c r="U3420" s="79"/>
      <c r="V3420" s="79"/>
      <c r="W3420" s="79"/>
      <c r="X3420" s="79"/>
      <c r="Y3420" s="79"/>
      <c r="Z3420" s="79"/>
      <c r="AA3420" s="79"/>
      <c r="AB3420" s="79"/>
      <c r="AC3420" s="79"/>
      <c r="AD3420" s="79"/>
      <c r="AE3420" s="79"/>
      <c r="AF3420" s="79"/>
      <c r="AG3420" s="79"/>
      <c r="AH3420" s="79"/>
      <c r="AI3420" s="79"/>
      <c r="AJ3420" s="79"/>
      <c r="AK3420" s="79"/>
      <c r="AL3420" s="79"/>
      <c r="AM3420" s="79"/>
      <c r="AN3420" s="79"/>
      <c r="AO3420" s="79"/>
      <c r="AP3420" s="79"/>
      <c r="AQ3420" s="79"/>
    </row>
    <row r="3421" spans="13:43" x14ac:dyDescent="0.25">
      <c r="M3421" s="79"/>
      <c r="N3421" s="79"/>
      <c r="O3421" s="79"/>
      <c r="P3421" s="79"/>
      <c r="Q3421" s="79"/>
      <c r="R3421" s="79"/>
      <c r="S3421" s="79"/>
      <c r="T3421" s="79"/>
      <c r="U3421" s="79"/>
      <c r="V3421" s="79"/>
      <c r="W3421" s="79"/>
      <c r="X3421" s="79"/>
      <c r="Y3421" s="79"/>
      <c r="Z3421" s="79"/>
      <c r="AA3421" s="79"/>
      <c r="AB3421" s="79"/>
      <c r="AC3421" s="79"/>
      <c r="AD3421" s="79"/>
      <c r="AE3421" s="79"/>
      <c r="AF3421" s="79"/>
      <c r="AG3421" s="79"/>
      <c r="AH3421" s="79"/>
      <c r="AI3421" s="79"/>
      <c r="AJ3421" s="79"/>
      <c r="AK3421" s="79"/>
      <c r="AL3421" s="79"/>
      <c r="AM3421" s="79"/>
      <c r="AN3421" s="79"/>
      <c r="AO3421" s="79"/>
      <c r="AP3421" s="79"/>
      <c r="AQ3421" s="79"/>
    </row>
    <row r="3422" spans="13:43" x14ac:dyDescent="0.25">
      <c r="M3422" s="79"/>
      <c r="N3422" s="79"/>
      <c r="O3422" s="79"/>
      <c r="P3422" s="79"/>
      <c r="Q3422" s="79"/>
      <c r="R3422" s="79"/>
      <c r="S3422" s="79"/>
      <c r="T3422" s="79"/>
      <c r="U3422" s="79"/>
      <c r="V3422" s="79"/>
      <c r="W3422" s="79"/>
      <c r="X3422" s="79"/>
      <c r="Y3422" s="79"/>
      <c r="Z3422" s="79"/>
      <c r="AA3422" s="79"/>
      <c r="AB3422" s="79"/>
      <c r="AC3422" s="79"/>
      <c r="AD3422" s="79"/>
      <c r="AE3422" s="79"/>
      <c r="AF3422" s="79"/>
      <c r="AG3422" s="79"/>
      <c r="AH3422" s="79"/>
      <c r="AI3422" s="79"/>
      <c r="AJ3422" s="79"/>
      <c r="AK3422" s="79"/>
      <c r="AL3422" s="79"/>
      <c r="AM3422" s="79"/>
      <c r="AN3422" s="79"/>
      <c r="AO3422" s="79"/>
      <c r="AP3422" s="79"/>
      <c r="AQ3422" s="79"/>
    </row>
    <row r="3423" spans="13:43" x14ac:dyDescent="0.25">
      <c r="M3423" s="79"/>
      <c r="N3423" s="79"/>
      <c r="O3423" s="79"/>
      <c r="P3423" s="79"/>
      <c r="Q3423" s="79"/>
      <c r="R3423" s="79"/>
      <c r="S3423" s="79"/>
      <c r="T3423" s="79"/>
      <c r="U3423" s="79"/>
      <c r="V3423" s="79"/>
      <c r="W3423" s="79"/>
      <c r="X3423" s="79"/>
      <c r="Y3423" s="79"/>
      <c r="Z3423" s="79"/>
      <c r="AA3423" s="79"/>
      <c r="AB3423" s="79"/>
      <c r="AC3423" s="79"/>
      <c r="AD3423" s="79"/>
      <c r="AE3423" s="79"/>
      <c r="AF3423" s="79"/>
      <c r="AG3423" s="79"/>
      <c r="AH3423" s="79"/>
      <c r="AI3423" s="79"/>
      <c r="AJ3423" s="79"/>
      <c r="AK3423" s="79"/>
      <c r="AL3423" s="79"/>
      <c r="AM3423" s="79"/>
      <c r="AN3423" s="79"/>
      <c r="AO3423" s="79"/>
      <c r="AP3423" s="79"/>
      <c r="AQ3423" s="79"/>
    </row>
    <row r="3424" spans="13:43" x14ac:dyDescent="0.25">
      <c r="M3424" s="79"/>
      <c r="N3424" s="79"/>
      <c r="O3424" s="79"/>
      <c r="P3424" s="79"/>
      <c r="Q3424" s="79"/>
      <c r="R3424" s="79"/>
      <c r="S3424" s="79"/>
      <c r="T3424" s="79"/>
      <c r="U3424" s="79"/>
      <c r="V3424" s="79"/>
      <c r="W3424" s="79"/>
      <c r="X3424" s="79"/>
      <c r="Y3424" s="79"/>
      <c r="Z3424" s="79"/>
      <c r="AA3424" s="79"/>
      <c r="AB3424" s="79"/>
      <c r="AC3424" s="79"/>
      <c r="AD3424" s="79"/>
      <c r="AE3424" s="79"/>
      <c r="AF3424" s="79"/>
      <c r="AG3424" s="79"/>
      <c r="AH3424" s="79"/>
      <c r="AI3424" s="79"/>
      <c r="AJ3424" s="79"/>
      <c r="AK3424" s="79"/>
      <c r="AL3424" s="79"/>
      <c r="AM3424" s="79"/>
      <c r="AN3424" s="79"/>
      <c r="AO3424" s="79"/>
      <c r="AP3424" s="79"/>
      <c r="AQ3424" s="79"/>
    </row>
    <row r="3425" spans="13:43" x14ac:dyDescent="0.25">
      <c r="M3425" s="79"/>
      <c r="N3425" s="79"/>
      <c r="O3425" s="79"/>
      <c r="P3425" s="79"/>
      <c r="Q3425" s="79"/>
      <c r="R3425" s="79"/>
      <c r="S3425" s="79"/>
      <c r="T3425" s="79"/>
      <c r="U3425" s="79"/>
      <c r="V3425" s="79"/>
      <c r="W3425" s="79"/>
      <c r="X3425" s="79"/>
      <c r="Y3425" s="79"/>
      <c r="Z3425" s="79"/>
      <c r="AA3425" s="79"/>
      <c r="AB3425" s="79"/>
      <c r="AC3425" s="79"/>
      <c r="AD3425" s="79"/>
      <c r="AE3425" s="79"/>
      <c r="AF3425" s="79"/>
      <c r="AG3425" s="79"/>
      <c r="AH3425" s="79"/>
      <c r="AI3425" s="79"/>
      <c r="AJ3425" s="79"/>
      <c r="AK3425" s="79"/>
      <c r="AL3425" s="79"/>
      <c r="AM3425" s="79"/>
      <c r="AN3425" s="79"/>
      <c r="AO3425" s="79"/>
      <c r="AP3425" s="79"/>
      <c r="AQ3425" s="79"/>
    </row>
    <row r="3426" spans="13:43" x14ac:dyDescent="0.25">
      <c r="M3426" s="79"/>
      <c r="N3426" s="79"/>
      <c r="O3426" s="79"/>
      <c r="P3426" s="79"/>
      <c r="Q3426" s="79"/>
      <c r="R3426" s="79"/>
      <c r="S3426" s="79"/>
      <c r="T3426" s="79"/>
      <c r="U3426" s="79"/>
      <c r="V3426" s="79"/>
      <c r="W3426" s="79"/>
      <c r="X3426" s="79"/>
      <c r="Y3426" s="79"/>
      <c r="Z3426" s="79"/>
      <c r="AA3426" s="79"/>
      <c r="AB3426" s="79"/>
      <c r="AC3426" s="79"/>
      <c r="AD3426" s="79"/>
      <c r="AE3426" s="79"/>
      <c r="AF3426" s="79"/>
      <c r="AG3426" s="79"/>
      <c r="AH3426" s="79"/>
      <c r="AI3426" s="79"/>
      <c r="AJ3426" s="79"/>
      <c r="AK3426" s="79"/>
      <c r="AL3426" s="79"/>
      <c r="AM3426" s="79"/>
      <c r="AN3426" s="79"/>
      <c r="AO3426" s="79"/>
      <c r="AP3426" s="79"/>
      <c r="AQ3426" s="79"/>
    </row>
    <row r="3427" spans="13:43" x14ac:dyDescent="0.25">
      <c r="M3427" s="79"/>
      <c r="N3427" s="79"/>
      <c r="O3427" s="79"/>
      <c r="P3427" s="79"/>
      <c r="Q3427" s="79"/>
      <c r="R3427" s="79"/>
      <c r="S3427" s="79"/>
      <c r="T3427" s="79"/>
      <c r="U3427" s="79"/>
      <c r="V3427" s="79"/>
      <c r="W3427" s="79"/>
      <c r="X3427" s="79"/>
      <c r="Y3427" s="79"/>
      <c r="Z3427" s="79"/>
      <c r="AA3427" s="79"/>
      <c r="AB3427" s="79"/>
      <c r="AC3427" s="79"/>
      <c r="AD3427" s="79"/>
      <c r="AE3427" s="79"/>
      <c r="AF3427" s="79"/>
      <c r="AG3427" s="79"/>
      <c r="AH3427" s="79"/>
      <c r="AI3427" s="79"/>
      <c r="AJ3427" s="79"/>
      <c r="AK3427" s="79"/>
      <c r="AL3427" s="79"/>
      <c r="AM3427" s="79"/>
      <c r="AN3427" s="79"/>
      <c r="AO3427" s="79"/>
      <c r="AP3427" s="79"/>
      <c r="AQ3427" s="79"/>
    </row>
    <row r="3428" spans="13:43" x14ac:dyDescent="0.25">
      <c r="M3428" s="79"/>
      <c r="N3428" s="79"/>
      <c r="O3428" s="79"/>
      <c r="P3428" s="79"/>
      <c r="Q3428" s="79"/>
      <c r="R3428" s="79"/>
      <c r="S3428" s="79"/>
      <c r="T3428" s="79"/>
      <c r="U3428" s="79"/>
      <c r="V3428" s="79"/>
      <c r="W3428" s="79"/>
      <c r="X3428" s="79"/>
      <c r="Y3428" s="79"/>
      <c r="Z3428" s="79"/>
      <c r="AA3428" s="79"/>
      <c r="AB3428" s="79"/>
      <c r="AC3428" s="79"/>
      <c r="AD3428" s="79"/>
      <c r="AE3428" s="79"/>
      <c r="AF3428" s="79"/>
      <c r="AG3428" s="79"/>
      <c r="AH3428" s="79"/>
      <c r="AI3428" s="79"/>
      <c r="AJ3428" s="79"/>
      <c r="AK3428" s="79"/>
      <c r="AL3428" s="79"/>
      <c r="AM3428" s="79"/>
      <c r="AN3428" s="79"/>
      <c r="AO3428" s="79"/>
      <c r="AP3428" s="79"/>
      <c r="AQ3428" s="79"/>
    </row>
    <row r="3429" spans="13:43" x14ac:dyDescent="0.25">
      <c r="M3429" s="79"/>
      <c r="N3429" s="79"/>
      <c r="O3429" s="79"/>
      <c r="P3429" s="79"/>
      <c r="Q3429" s="79"/>
      <c r="R3429" s="79"/>
      <c r="S3429" s="79"/>
      <c r="T3429" s="79"/>
      <c r="U3429" s="79"/>
      <c r="V3429" s="79"/>
      <c r="W3429" s="79"/>
      <c r="X3429" s="79"/>
      <c r="Y3429" s="79"/>
      <c r="Z3429" s="79"/>
      <c r="AA3429" s="79"/>
      <c r="AB3429" s="79"/>
      <c r="AC3429" s="79"/>
      <c r="AD3429" s="79"/>
      <c r="AE3429" s="79"/>
      <c r="AF3429" s="79"/>
      <c r="AG3429" s="79"/>
      <c r="AH3429" s="79"/>
      <c r="AI3429" s="79"/>
      <c r="AJ3429" s="79"/>
      <c r="AK3429" s="79"/>
      <c r="AL3429" s="79"/>
      <c r="AM3429" s="79"/>
      <c r="AN3429" s="79"/>
      <c r="AO3429" s="79"/>
      <c r="AP3429" s="79"/>
      <c r="AQ3429" s="79"/>
    </row>
    <row r="3430" spans="13:43" x14ac:dyDescent="0.25">
      <c r="M3430" s="79"/>
      <c r="N3430" s="79"/>
      <c r="O3430" s="79"/>
      <c r="P3430" s="79"/>
      <c r="Q3430" s="79"/>
      <c r="R3430" s="79"/>
      <c r="S3430" s="79"/>
      <c r="T3430" s="79"/>
      <c r="U3430" s="79"/>
      <c r="V3430" s="79"/>
      <c r="W3430" s="79"/>
      <c r="X3430" s="79"/>
      <c r="Y3430" s="79"/>
      <c r="Z3430" s="79"/>
      <c r="AA3430" s="79"/>
      <c r="AB3430" s="79"/>
      <c r="AC3430" s="79"/>
      <c r="AD3430" s="79"/>
      <c r="AE3430" s="79"/>
      <c r="AF3430" s="79"/>
      <c r="AG3430" s="79"/>
      <c r="AH3430" s="79"/>
      <c r="AI3430" s="79"/>
      <c r="AJ3430" s="79"/>
      <c r="AK3430" s="79"/>
      <c r="AL3430" s="79"/>
      <c r="AM3430" s="79"/>
      <c r="AN3430" s="79"/>
      <c r="AO3430" s="79"/>
      <c r="AP3430" s="79"/>
      <c r="AQ3430" s="79"/>
    </row>
    <row r="3431" spans="13:43" x14ac:dyDescent="0.25">
      <c r="M3431" s="79"/>
      <c r="N3431" s="79"/>
      <c r="O3431" s="79"/>
      <c r="P3431" s="79"/>
      <c r="Q3431" s="79"/>
      <c r="R3431" s="79"/>
      <c r="S3431" s="79"/>
      <c r="T3431" s="79"/>
      <c r="U3431" s="79"/>
      <c r="V3431" s="79"/>
      <c r="W3431" s="79"/>
      <c r="X3431" s="79"/>
      <c r="Y3431" s="79"/>
      <c r="Z3431" s="79"/>
      <c r="AA3431" s="79"/>
      <c r="AB3431" s="79"/>
      <c r="AC3431" s="79"/>
      <c r="AD3431" s="79"/>
      <c r="AE3431" s="79"/>
      <c r="AF3431" s="79"/>
      <c r="AG3431" s="79"/>
      <c r="AH3431" s="79"/>
      <c r="AI3431" s="79"/>
      <c r="AJ3431" s="79"/>
      <c r="AK3431" s="79"/>
      <c r="AL3431" s="79"/>
      <c r="AM3431" s="79"/>
      <c r="AN3431" s="79"/>
      <c r="AO3431" s="79"/>
      <c r="AP3431" s="79"/>
      <c r="AQ3431" s="79"/>
    </row>
    <row r="3432" spans="13:43" x14ac:dyDescent="0.25">
      <c r="M3432" s="79"/>
      <c r="N3432" s="79"/>
      <c r="O3432" s="79"/>
      <c r="P3432" s="79"/>
      <c r="Q3432" s="79"/>
      <c r="R3432" s="79"/>
      <c r="S3432" s="79"/>
      <c r="T3432" s="79"/>
      <c r="U3432" s="79"/>
      <c r="V3432" s="79"/>
      <c r="W3432" s="79"/>
      <c r="X3432" s="79"/>
      <c r="Y3432" s="79"/>
      <c r="Z3432" s="79"/>
      <c r="AA3432" s="79"/>
      <c r="AB3432" s="79"/>
      <c r="AC3432" s="79"/>
      <c r="AD3432" s="79"/>
      <c r="AE3432" s="79"/>
      <c r="AF3432" s="79"/>
      <c r="AG3432" s="79"/>
      <c r="AH3432" s="79"/>
      <c r="AI3432" s="79"/>
      <c r="AJ3432" s="79"/>
      <c r="AK3432" s="79"/>
      <c r="AL3432" s="79"/>
      <c r="AM3432" s="79"/>
      <c r="AN3432" s="79"/>
      <c r="AO3432" s="79"/>
      <c r="AP3432" s="79"/>
      <c r="AQ3432" s="79"/>
    </row>
    <row r="3433" spans="13:43" x14ac:dyDescent="0.25">
      <c r="M3433" s="79"/>
      <c r="N3433" s="79"/>
      <c r="O3433" s="79"/>
      <c r="P3433" s="79"/>
      <c r="Q3433" s="79"/>
      <c r="R3433" s="79"/>
      <c r="S3433" s="79"/>
      <c r="T3433" s="79"/>
      <c r="U3433" s="79"/>
      <c r="V3433" s="79"/>
      <c r="W3433" s="79"/>
      <c r="X3433" s="79"/>
      <c r="Y3433" s="79"/>
      <c r="Z3433" s="79"/>
      <c r="AA3433" s="79"/>
      <c r="AB3433" s="79"/>
      <c r="AC3433" s="79"/>
      <c r="AD3433" s="79"/>
      <c r="AE3433" s="79"/>
      <c r="AF3433" s="79"/>
      <c r="AG3433" s="79"/>
      <c r="AH3433" s="79"/>
      <c r="AI3433" s="79"/>
      <c r="AJ3433" s="79"/>
      <c r="AK3433" s="79"/>
      <c r="AL3433" s="79"/>
      <c r="AM3433" s="79"/>
      <c r="AN3433" s="79"/>
      <c r="AO3433" s="79"/>
      <c r="AP3433" s="79"/>
      <c r="AQ3433" s="79"/>
    </row>
    <row r="3434" spans="13:43" x14ac:dyDescent="0.25">
      <c r="M3434" s="79"/>
      <c r="N3434" s="79"/>
      <c r="O3434" s="79"/>
      <c r="P3434" s="79"/>
      <c r="Q3434" s="79"/>
      <c r="R3434" s="79"/>
      <c r="S3434" s="79"/>
      <c r="T3434" s="79"/>
      <c r="U3434" s="79"/>
      <c r="V3434" s="79"/>
      <c r="W3434" s="79"/>
      <c r="X3434" s="79"/>
      <c r="Y3434" s="79"/>
      <c r="Z3434" s="79"/>
      <c r="AA3434" s="79"/>
      <c r="AB3434" s="79"/>
      <c r="AC3434" s="79"/>
      <c r="AD3434" s="79"/>
      <c r="AE3434" s="79"/>
      <c r="AF3434" s="79"/>
      <c r="AG3434" s="79"/>
      <c r="AH3434" s="79"/>
      <c r="AI3434" s="79"/>
      <c r="AJ3434" s="79"/>
      <c r="AK3434" s="79"/>
      <c r="AL3434" s="79"/>
      <c r="AM3434" s="79"/>
      <c r="AN3434" s="79"/>
      <c r="AO3434" s="79"/>
      <c r="AP3434" s="79"/>
      <c r="AQ3434" s="79"/>
    </row>
    <row r="3435" spans="13:43" x14ac:dyDescent="0.25">
      <c r="M3435" s="79"/>
      <c r="N3435" s="79"/>
      <c r="O3435" s="79"/>
      <c r="P3435" s="79"/>
      <c r="Q3435" s="79"/>
      <c r="R3435" s="79"/>
      <c r="S3435" s="79"/>
      <c r="T3435" s="79"/>
      <c r="U3435" s="79"/>
      <c r="V3435" s="79"/>
      <c r="W3435" s="79"/>
      <c r="X3435" s="79"/>
      <c r="Y3435" s="79"/>
      <c r="Z3435" s="79"/>
      <c r="AA3435" s="79"/>
      <c r="AB3435" s="79"/>
      <c r="AC3435" s="79"/>
      <c r="AD3435" s="79"/>
      <c r="AE3435" s="79"/>
      <c r="AF3435" s="79"/>
      <c r="AG3435" s="79"/>
      <c r="AH3435" s="79"/>
      <c r="AI3435" s="79"/>
      <c r="AJ3435" s="79"/>
      <c r="AK3435" s="79"/>
      <c r="AL3435" s="79"/>
      <c r="AM3435" s="79"/>
      <c r="AN3435" s="79"/>
      <c r="AO3435" s="79"/>
      <c r="AP3435" s="79"/>
      <c r="AQ3435" s="79"/>
    </row>
    <row r="3436" spans="13:43" x14ac:dyDescent="0.25">
      <c r="M3436" s="79"/>
      <c r="N3436" s="79"/>
      <c r="O3436" s="79"/>
      <c r="P3436" s="79"/>
      <c r="Q3436" s="79"/>
      <c r="R3436" s="79"/>
      <c r="S3436" s="79"/>
      <c r="T3436" s="79"/>
      <c r="U3436" s="79"/>
      <c r="V3436" s="79"/>
      <c r="W3436" s="79"/>
      <c r="X3436" s="79"/>
      <c r="Y3436" s="79"/>
      <c r="Z3436" s="79"/>
      <c r="AA3436" s="79"/>
      <c r="AB3436" s="79"/>
      <c r="AC3436" s="79"/>
      <c r="AD3436" s="79"/>
      <c r="AE3436" s="79"/>
      <c r="AF3436" s="79"/>
      <c r="AG3436" s="79"/>
      <c r="AH3436" s="79"/>
      <c r="AI3436" s="79"/>
      <c r="AJ3436" s="79"/>
      <c r="AK3436" s="79"/>
      <c r="AL3436" s="79"/>
      <c r="AM3436" s="79"/>
      <c r="AN3436" s="79"/>
      <c r="AO3436" s="79"/>
      <c r="AP3436" s="79"/>
      <c r="AQ3436" s="79"/>
    </row>
    <row r="3437" spans="13:43" x14ac:dyDescent="0.25">
      <c r="M3437" s="79"/>
      <c r="N3437" s="79"/>
      <c r="O3437" s="79"/>
      <c r="P3437" s="79"/>
      <c r="Q3437" s="79"/>
      <c r="R3437" s="79"/>
      <c r="S3437" s="79"/>
      <c r="T3437" s="79"/>
      <c r="U3437" s="79"/>
      <c r="V3437" s="79"/>
      <c r="W3437" s="79"/>
      <c r="X3437" s="79"/>
      <c r="Y3437" s="79"/>
      <c r="Z3437" s="79"/>
      <c r="AA3437" s="79"/>
      <c r="AB3437" s="79"/>
      <c r="AC3437" s="79"/>
      <c r="AD3437" s="79"/>
      <c r="AE3437" s="79"/>
      <c r="AF3437" s="79"/>
      <c r="AG3437" s="79"/>
      <c r="AH3437" s="79"/>
      <c r="AI3437" s="79"/>
      <c r="AJ3437" s="79"/>
      <c r="AK3437" s="79"/>
      <c r="AL3437" s="79"/>
      <c r="AM3437" s="79"/>
      <c r="AN3437" s="79"/>
      <c r="AO3437" s="79"/>
      <c r="AP3437" s="79"/>
      <c r="AQ3437" s="79"/>
    </row>
    <row r="3438" spans="13:43" x14ac:dyDescent="0.25">
      <c r="M3438" s="79"/>
      <c r="N3438" s="79"/>
      <c r="O3438" s="79"/>
      <c r="P3438" s="79"/>
      <c r="Q3438" s="79"/>
      <c r="R3438" s="79"/>
      <c r="S3438" s="79"/>
      <c r="T3438" s="79"/>
      <c r="U3438" s="79"/>
      <c r="V3438" s="79"/>
      <c r="W3438" s="79"/>
      <c r="X3438" s="79"/>
      <c r="Y3438" s="79"/>
      <c r="Z3438" s="79"/>
      <c r="AA3438" s="79"/>
      <c r="AB3438" s="79"/>
      <c r="AC3438" s="79"/>
      <c r="AD3438" s="79"/>
      <c r="AE3438" s="79"/>
      <c r="AF3438" s="79"/>
      <c r="AG3438" s="79"/>
      <c r="AH3438" s="79"/>
      <c r="AI3438" s="79"/>
      <c r="AJ3438" s="79"/>
      <c r="AK3438" s="79"/>
      <c r="AL3438" s="79"/>
      <c r="AM3438" s="79"/>
      <c r="AN3438" s="79"/>
      <c r="AO3438" s="79"/>
      <c r="AP3438" s="79"/>
      <c r="AQ3438" s="79"/>
    </row>
    <row r="3439" spans="13:43" x14ac:dyDescent="0.25">
      <c r="M3439" s="79"/>
      <c r="N3439" s="79"/>
      <c r="O3439" s="79"/>
      <c r="P3439" s="79"/>
      <c r="Q3439" s="79"/>
      <c r="R3439" s="79"/>
      <c r="S3439" s="79"/>
      <c r="T3439" s="79"/>
      <c r="U3439" s="79"/>
      <c r="V3439" s="79"/>
      <c r="W3439" s="79"/>
      <c r="X3439" s="79"/>
      <c r="Y3439" s="79"/>
      <c r="Z3439" s="79"/>
      <c r="AA3439" s="79"/>
      <c r="AB3439" s="79"/>
      <c r="AC3439" s="79"/>
      <c r="AD3439" s="79"/>
      <c r="AE3439" s="79"/>
      <c r="AF3439" s="79"/>
      <c r="AG3439" s="79"/>
      <c r="AH3439" s="79"/>
      <c r="AI3439" s="79"/>
      <c r="AJ3439" s="79"/>
      <c r="AK3439" s="79"/>
      <c r="AL3439" s="79"/>
      <c r="AM3439" s="79"/>
      <c r="AN3439" s="79"/>
      <c r="AO3439" s="79"/>
      <c r="AP3439" s="79"/>
      <c r="AQ3439" s="79"/>
    </row>
    <row r="3440" spans="13:43" x14ac:dyDescent="0.25">
      <c r="M3440" s="79"/>
      <c r="N3440" s="79"/>
      <c r="O3440" s="79"/>
      <c r="P3440" s="79"/>
      <c r="Q3440" s="79"/>
      <c r="R3440" s="79"/>
      <c r="S3440" s="79"/>
      <c r="T3440" s="79"/>
      <c r="U3440" s="79"/>
      <c r="V3440" s="79"/>
      <c r="W3440" s="79"/>
      <c r="X3440" s="79"/>
      <c r="Y3440" s="79"/>
      <c r="Z3440" s="79"/>
      <c r="AA3440" s="79"/>
      <c r="AB3440" s="79"/>
      <c r="AC3440" s="79"/>
      <c r="AD3440" s="79"/>
      <c r="AE3440" s="79"/>
      <c r="AF3440" s="79"/>
      <c r="AG3440" s="79"/>
      <c r="AH3440" s="79"/>
      <c r="AI3440" s="79"/>
      <c r="AJ3440" s="79"/>
      <c r="AK3440" s="79"/>
      <c r="AL3440" s="79"/>
      <c r="AM3440" s="79"/>
      <c r="AN3440" s="79"/>
      <c r="AO3440" s="79"/>
      <c r="AP3440" s="79"/>
      <c r="AQ3440" s="79"/>
    </row>
    <row r="3441" spans="13:43" x14ac:dyDescent="0.25">
      <c r="M3441" s="79"/>
      <c r="N3441" s="79"/>
      <c r="O3441" s="79"/>
      <c r="P3441" s="79"/>
      <c r="Q3441" s="79"/>
      <c r="R3441" s="79"/>
      <c r="S3441" s="79"/>
      <c r="T3441" s="79"/>
      <c r="U3441" s="79"/>
      <c r="V3441" s="79"/>
      <c r="W3441" s="79"/>
      <c r="X3441" s="79"/>
      <c r="Y3441" s="79"/>
      <c r="Z3441" s="79"/>
      <c r="AA3441" s="79"/>
      <c r="AB3441" s="79"/>
      <c r="AC3441" s="79"/>
      <c r="AD3441" s="79"/>
      <c r="AE3441" s="79"/>
      <c r="AF3441" s="79"/>
      <c r="AG3441" s="79"/>
      <c r="AH3441" s="79"/>
      <c r="AI3441" s="79"/>
      <c r="AJ3441" s="79"/>
      <c r="AK3441" s="79"/>
      <c r="AL3441" s="79"/>
      <c r="AM3441" s="79"/>
      <c r="AN3441" s="79"/>
      <c r="AO3441" s="79"/>
      <c r="AP3441" s="79"/>
      <c r="AQ3441" s="79"/>
    </row>
    <row r="3442" spans="13:43" x14ac:dyDescent="0.25">
      <c r="M3442" s="79"/>
      <c r="N3442" s="79"/>
      <c r="O3442" s="79"/>
      <c r="P3442" s="79"/>
      <c r="Q3442" s="79"/>
      <c r="R3442" s="79"/>
      <c r="S3442" s="79"/>
      <c r="T3442" s="79"/>
      <c r="U3442" s="79"/>
      <c r="V3442" s="79"/>
      <c r="W3442" s="79"/>
      <c r="X3442" s="79"/>
      <c r="Y3442" s="79"/>
      <c r="Z3442" s="79"/>
      <c r="AA3442" s="79"/>
      <c r="AB3442" s="79"/>
      <c r="AC3442" s="79"/>
      <c r="AD3442" s="79"/>
      <c r="AE3442" s="79"/>
      <c r="AF3442" s="79"/>
      <c r="AG3442" s="79"/>
      <c r="AH3442" s="79"/>
      <c r="AI3442" s="79"/>
      <c r="AJ3442" s="79"/>
      <c r="AK3442" s="79"/>
      <c r="AL3442" s="79"/>
      <c r="AM3442" s="79"/>
      <c r="AN3442" s="79"/>
      <c r="AO3442" s="79"/>
      <c r="AP3442" s="79"/>
      <c r="AQ3442" s="79"/>
    </row>
    <row r="3443" spans="13:43" x14ac:dyDescent="0.25">
      <c r="M3443" s="79"/>
      <c r="N3443" s="79"/>
      <c r="O3443" s="79"/>
      <c r="P3443" s="79"/>
      <c r="Q3443" s="79"/>
      <c r="R3443" s="79"/>
      <c r="S3443" s="79"/>
      <c r="T3443" s="79"/>
      <c r="U3443" s="79"/>
      <c r="V3443" s="79"/>
      <c r="W3443" s="79"/>
      <c r="X3443" s="79"/>
      <c r="Y3443" s="79"/>
      <c r="Z3443" s="79"/>
      <c r="AA3443" s="79"/>
      <c r="AB3443" s="79"/>
      <c r="AC3443" s="79"/>
      <c r="AD3443" s="79"/>
      <c r="AE3443" s="79"/>
      <c r="AF3443" s="79"/>
      <c r="AG3443" s="79"/>
      <c r="AH3443" s="79"/>
      <c r="AI3443" s="79"/>
      <c r="AJ3443" s="79"/>
      <c r="AK3443" s="79"/>
      <c r="AL3443" s="79"/>
      <c r="AM3443" s="79"/>
      <c r="AN3443" s="79"/>
      <c r="AO3443" s="79"/>
      <c r="AP3443" s="79"/>
      <c r="AQ3443" s="79"/>
    </row>
    <row r="3444" spans="13:43" x14ac:dyDescent="0.25">
      <c r="M3444" s="79"/>
      <c r="N3444" s="79"/>
      <c r="O3444" s="79"/>
      <c r="P3444" s="79"/>
      <c r="Q3444" s="79"/>
      <c r="R3444" s="79"/>
      <c r="S3444" s="79"/>
      <c r="T3444" s="79"/>
      <c r="U3444" s="79"/>
      <c r="V3444" s="79"/>
      <c r="W3444" s="79"/>
      <c r="X3444" s="79"/>
      <c r="Y3444" s="79"/>
      <c r="Z3444" s="79"/>
      <c r="AA3444" s="79"/>
      <c r="AB3444" s="79"/>
      <c r="AC3444" s="79"/>
      <c r="AD3444" s="79"/>
      <c r="AE3444" s="79"/>
      <c r="AF3444" s="79"/>
      <c r="AG3444" s="79"/>
      <c r="AH3444" s="79"/>
      <c r="AI3444" s="79"/>
      <c r="AJ3444" s="79"/>
      <c r="AK3444" s="79"/>
      <c r="AL3444" s="79"/>
      <c r="AM3444" s="79"/>
      <c r="AN3444" s="79"/>
      <c r="AO3444" s="79"/>
      <c r="AP3444" s="79"/>
      <c r="AQ3444" s="79"/>
    </row>
    <row r="3445" spans="13:43" x14ac:dyDescent="0.25">
      <c r="M3445" s="79"/>
      <c r="N3445" s="79"/>
      <c r="O3445" s="79"/>
      <c r="P3445" s="79"/>
      <c r="Q3445" s="79"/>
      <c r="R3445" s="79"/>
      <c r="S3445" s="79"/>
      <c r="T3445" s="79"/>
      <c r="U3445" s="79"/>
      <c r="V3445" s="79"/>
      <c r="W3445" s="79"/>
      <c r="X3445" s="79"/>
      <c r="Y3445" s="79"/>
      <c r="Z3445" s="79"/>
      <c r="AA3445" s="79"/>
      <c r="AB3445" s="79"/>
      <c r="AC3445" s="79"/>
      <c r="AD3445" s="79"/>
      <c r="AE3445" s="79"/>
      <c r="AF3445" s="79"/>
      <c r="AG3445" s="79"/>
      <c r="AH3445" s="79"/>
      <c r="AI3445" s="79"/>
      <c r="AJ3445" s="79"/>
      <c r="AK3445" s="79"/>
      <c r="AL3445" s="79"/>
      <c r="AM3445" s="79"/>
      <c r="AN3445" s="79"/>
      <c r="AO3445" s="79"/>
      <c r="AP3445" s="79"/>
      <c r="AQ3445" s="79"/>
    </row>
    <row r="3446" spans="13:43" x14ac:dyDescent="0.25">
      <c r="M3446" s="79"/>
      <c r="N3446" s="79"/>
      <c r="O3446" s="79"/>
      <c r="P3446" s="79"/>
      <c r="Q3446" s="79"/>
      <c r="R3446" s="79"/>
      <c r="S3446" s="79"/>
      <c r="T3446" s="79"/>
      <c r="U3446" s="79"/>
      <c r="V3446" s="79"/>
      <c r="W3446" s="79"/>
      <c r="X3446" s="79"/>
      <c r="Y3446" s="79"/>
      <c r="Z3446" s="79"/>
      <c r="AA3446" s="79"/>
      <c r="AB3446" s="79"/>
      <c r="AC3446" s="79"/>
      <c r="AD3446" s="79"/>
      <c r="AE3446" s="79"/>
      <c r="AF3446" s="79"/>
      <c r="AG3446" s="79"/>
      <c r="AH3446" s="79"/>
      <c r="AI3446" s="79"/>
      <c r="AJ3446" s="79"/>
      <c r="AK3446" s="79"/>
      <c r="AL3446" s="79"/>
      <c r="AM3446" s="79"/>
      <c r="AN3446" s="79"/>
      <c r="AO3446" s="79"/>
      <c r="AP3446" s="79"/>
      <c r="AQ3446" s="79"/>
    </row>
    <row r="3447" spans="13:43" x14ac:dyDescent="0.25">
      <c r="M3447" s="79"/>
      <c r="N3447" s="79"/>
      <c r="O3447" s="79"/>
      <c r="P3447" s="79"/>
      <c r="Q3447" s="79"/>
      <c r="R3447" s="79"/>
      <c r="S3447" s="79"/>
      <c r="T3447" s="79"/>
      <c r="U3447" s="79"/>
      <c r="V3447" s="79"/>
      <c r="W3447" s="79"/>
      <c r="X3447" s="79"/>
      <c r="Y3447" s="79"/>
      <c r="Z3447" s="79"/>
      <c r="AA3447" s="79"/>
      <c r="AB3447" s="79"/>
      <c r="AC3447" s="79"/>
      <c r="AD3447" s="79"/>
      <c r="AE3447" s="79"/>
      <c r="AF3447" s="79"/>
      <c r="AG3447" s="79"/>
      <c r="AH3447" s="79"/>
      <c r="AI3447" s="79"/>
      <c r="AJ3447" s="79"/>
      <c r="AK3447" s="79"/>
      <c r="AL3447" s="79"/>
      <c r="AM3447" s="79"/>
      <c r="AN3447" s="79"/>
      <c r="AO3447" s="79"/>
      <c r="AP3447" s="79"/>
      <c r="AQ3447" s="79"/>
    </row>
    <row r="3448" spans="13:43" x14ac:dyDescent="0.25">
      <c r="M3448" s="79"/>
      <c r="N3448" s="79"/>
      <c r="O3448" s="79"/>
      <c r="P3448" s="79"/>
      <c r="Q3448" s="79"/>
      <c r="R3448" s="79"/>
      <c r="S3448" s="79"/>
      <c r="T3448" s="79"/>
      <c r="U3448" s="79"/>
      <c r="V3448" s="79"/>
      <c r="W3448" s="79"/>
      <c r="X3448" s="79"/>
      <c r="Y3448" s="79"/>
      <c r="Z3448" s="79"/>
      <c r="AA3448" s="79"/>
      <c r="AB3448" s="79"/>
      <c r="AC3448" s="79"/>
      <c r="AD3448" s="79"/>
      <c r="AE3448" s="79"/>
      <c r="AF3448" s="79"/>
      <c r="AG3448" s="79"/>
      <c r="AH3448" s="79"/>
      <c r="AI3448" s="79"/>
      <c r="AJ3448" s="79"/>
      <c r="AK3448" s="79"/>
      <c r="AL3448" s="79"/>
      <c r="AM3448" s="79"/>
      <c r="AN3448" s="79"/>
      <c r="AO3448" s="79"/>
      <c r="AP3448" s="79"/>
      <c r="AQ3448" s="79"/>
    </row>
    <row r="3449" spans="13:43" x14ac:dyDescent="0.25">
      <c r="M3449" s="79"/>
      <c r="N3449" s="79"/>
      <c r="O3449" s="79"/>
      <c r="P3449" s="79"/>
      <c r="Q3449" s="79"/>
      <c r="R3449" s="79"/>
      <c r="S3449" s="79"/>
      <c r="T3449" s="79"/>
      <c r="U3449" s="79"/>
      <c r="V3449" s="79"/>
      <c r="W3449" s="79"/>
      <c r="X3449" s="79"/>
      <c r="Y3449" s="79"/>
      <c r="Z3449" s="79"/>
      <c r="AA3449" s="79"/>
      <c r="AB3449" s="79"/>
      <c r="AC3449" s="79"/>
      <c r="AD3449" s="79"/>
      <c r="AE3449" s="79"/>
      <c r="AF3449" s="79"/>
      <c r="AG3449" s="79"/>
      <c r="AH3449" s="79"/>
      <c r="AI3449" s="79"/>
      <c r="AJ3449" s="79"/>
      <c r="AK3449" s="79"/>
      <c r="AL3449" s="79"/>
      <c r="AM3449" s="79"/>
      <c r="AN3449" s="79"/>
      <c r="AO3449" s="79"/>
      <c r="AP3449" s="79"/>
      <c r="AQ3449" s="79"/>
    </row>
    <row r="3450" spans="13:43" x14ac:dyDescent="0.25">
      <c r="M3450" s="79"/>
      <c r="N3450" s="79"/>
      <c r="O3450" s="79"/>
      <c r="P3450" s="79"/>
      <c r="Q3450" s="79"/>
      <c r="R3450" s="79"/>
      <c r="S3450" s="79"/>
      <c r="T3450" s="79"/>
      <c r="U3450" s="79"/>
      <c r="V3450" s="79"/>
      <c r="W3450" s="79"/>
      <c r="X3450" s="79"/>
      <c r="Y3450" s="79"/>
      <c r="Z3450" s="79"/>
      <c r="AA3450" s="79"/>
      <c r="AB3450" s="79"/>
      <c r="AC3450" s="79"/>
      <c r="AD3450" s="79"/>
      <c r="AE3450" s="79"/>
      <c r="AF3450" s="79"/>
      <c r="AG3450" s="79"/>
      <c r="AH3450" s="79"/>
      <c r="AI3450" s="79"/>
      <c r="AJ3450" s="79"/>
      <c r="AK3450" s="79"/>
      <c r="AL3450" s="79"/>
      <c r="AM3450" s="79"/>
      <c r="AN3450" s="79"/>
      <c r="AO3450" s="79"/>
      <c r="AP3450" s="79"/>
      <c r="AQ3450" s="79"/>
    </row>
    <row r="3451" spans="13:43" x14ac:dyDescent="0.25">
      <c r="M3451" s="79"/>
      <c r="N3451" s="79"/>
      <c r="O3451" s="79"/>
      <c r="P3451" s="79"/>
      <c r="Q3451" s="79"/>
      <c r="R3451" s="79"/>
      <c r="S3451" s="79"/>
      <c r="T3451" s="79"/>
      <c r="U3451" s="79"/>
      <c r="V3451" s="79"/>
      <c r="W3451" s="79"/>
      <c r="X3451" s="79"/>
      <c r="Y3451" s="79"/>
      <c r="Z3451" s="79"/>
      <c r="AA3451" s="79"/>
      <c r="AB3451" s="79"/>
      <c r="AC3451" s="79"/>
      <c r="AD3451" s="79"/>
      <c r="AE3451" s="79"/>
      <c r="AF3451" s="79"/>
      <c r="AG3451" s="79"/>
      <c r="AH3451" s="79"/>
      <c r="AI3451" s="79"/>
      <c r="AJ3451" s="79"/>
      <c r="AK3451" s="79"/>
      <c r="AL3451" s="79"/>
      <c r="AM3451" s="79"/>
      <c r="AN3451" s="79"/>
      <c r="AO3451" s="79"/>
      <c r="AP3451" s="79"/>
      <c r="AQ3451" s="79"/>
    </row>
    <row r="3452" spans="13:43" x14ac:dyDescent="0.25">
      <c r="M3452" s="79"/>
      <c r="N3452" s="79"/>
      <c r="O3452" s="79"/>
      <c r="P3452" s="79"/>
      <c r="Q3452" s="79"/>
      <c r="R3452" s="79"/>
      <c r="S3452" s="79"/>
      <c r="T3452" s="79"/>
      <c r="U3452" s="79"/>
      <c r="V3452" s="79"/>
      <c r="W3452" s="79"/>
      <c r="X3452" s="79"/>
      <c r="Y3452" s="79"/>
      <c r="Z3452" s="79"/>
      <c r="AA3452" s="79"/>
      <c r="AB3452" s="79"/>
      <c r="AC3452" s="79"/>
      <c r="AD3452" s="79"/>
      <c r="AE3452" s="79"/>
      <c r="AF3452" s="79"/>
      <c r="AG3452" s="79"/>
      <c r="AH3452" s="79"/>
      <c r="AI3452" s="79"/>
      <c r="AJ3452" s="79"/>
      <c r="AK3452" s="79"/>
      <c r="AL3452" s="79"/>
      <c r="AM3452" s="79"/>
      <c r="AN3452" s="79"/>
      <c r="AO3452" s="79"/>
      <c r="AP3452" s="79"/>
      <c r="AQ3452" s="79"/>
    </row>
    <row r="3453" spans="13:43" x14ac:dyDescent="0.25">
      <c r="M3453" s="79"/>
      <c r="N3453" s="79"/>
      <c r="O3453" s="79"/>
      <c r="P3453" s="79"/>
      <c r="Q3453" s="79"/>
      <c r="R3453" s="79"/>
      <c r="S3453" s="79"/>
      <c r="T3453" s="79"/>
      <c r="U3453" s="79"/>
      <c r="V3453" s="79"/>
      <c r="W3453" s="79"/>
      <c r="X3453" s="79"/>
      <c r="Y3453" s="79"/>
      <c r="Z3453" s="79"/>
      <c r="AA3453" s="79"/>
      <c r="AB3453" s="79"/>
      <c r="AC3453" s="79"/>
      <c r="AD3453" s="79"/>
      <c r="AE3453" s="79"/>
      <c r="AF3453" s="79"/>
      <c r="AG3453" s="79"/>
      <c r="AH3453" s="79"/>
      <c r="AI3453" s="79"/>
      <c r="AJ3453" s="79"/>
      <c r="AK3453" s="79"/>
      <c r="AL3453" s="79"/>
      <c r="AM3453" s="79"/>
      <c r="AN3453" s="79"/>
      <c r="AO3453" s="79"/>
      <c r="AP3453" s="79"/>
      <c r="AQ3453" s="79"/>
    </row>
    <row r="3454" spans="13:43" x14ac:dyDescent="0.25">
      <c r="M3454" s="79"/>
      <c r="N3454" s="79"/>
      <c r="O3454" s="79"/>
      <c r="P3454" s="79"/>
      <c r="Q3454" s="79"/>
      <c r="R3454" s="79"/>
      <c r="S3454" s="79"/>
      <c r="T3454" s="79"/>
      <c r="U3454" s="79"/>
      <c r="V3454" s="79"/>
      <c r="W3454" s="79"/>
      <c r="X3454" s="79"/>
      <c r="Y3454" s="79"/>
      <c r="Z3454" s="79"/>
      <c r="AA3454" s="79"/>
      <c r="AB3454" s="79"/>
      <c r="AC3454" s="79"/>
      <c r="AD3454" s="79"/>
      <c r="AE3454" s="79"/>
      <c r="AF3454" s="79"/>
      <c r="AG3454" s="79"/>
      <c r="AH3454" s="79"/>
      <c r="AI3454" s="79"/>
      <c r="AJ3454" s="79"/>
      <c r="AK3454" s="79"/>
      <c r="AL3454" s="79"/>
      <c r="AM3454" s="79"/>
      <c r="AN3454" s="79"/>
      <c r="AO3454" s="79"/>
      <c r="AP3454" s="79"/>
      <c r="AQ3454" s="79"/>
    </row>
    <row r="3455" spans="13:43" x14ac:dyDescent="0.25">
      <c r="M3455" s="79"/>
      <c r="N3455" s="79"/>
      <c r="O3455" s="79"/>
      <c r="P3455" s="79"/>
      <c r="Q3455" s="79"/>
      <c r="R3455" s="79"/>
      <c r="S3455" s="79"/>
      <c r="T3455" s="79"/>
      <c r="U3455" s="79"/>
      <c r="V3455" s="79"/>
      <c r="W3455" s="79"/>
      <c r="X3455" s="79"/>
      <c r="Y3455" s="79"/>
      <c r="Z3455" s="79"/>
      <c r="AA3455" s="79"/>
      <c r="AB3455" s="79"/>
      <c r="AC3455" s="79"/>
      <c r="AD3455" s="79"/>
      <c r="AE3455" s="79"/>
      <c r="AF3455" s="79"/>
      <c r="AG3455" s="79"/>
      <c r="AH3455" s="79"/>
      <c r="AI3455" s="79"/>
      <c r="AJ3455" s="79"/>
      <c r="AK3455" s="79"/>
      <c r="AL3455" s="79"/>
      <c r="AM3455" s="79"/>
      <c r="AN3455" s="79"/>
      <c r="AO3455" s="79"/>
      <c r="AP3455" s="79"/>
      <c r="AQ3455" s="79"/>
    </row>
    <row r="3456" spans="13:43" x14ac:dyDescent="0.25">
      <c r="M3456" s="79"/>
      <c r="N3456" s="79"/>
      <c r="O3456" s="79"/>
      <c r="P3456" s="79"/>
      <c r="Q3456" s="79"/>
      <c r="R3456" s="79"/>
      <c r="S3456" s="79"/>
      <c r="T3456" s="79"/>
      <c r="U3456" s="79"/>
      <c r="V3456" s="79"/>
      <c r="W3456" s="79"/>
      <c r="X3456" s="79"/>
      <c r="Y3456" s="79"/>
      <c r="Z3456" s="79"/>
      <c r="AA3456" s="79"/>
      <c r="AB3456" s="79"/>
      <c r="AC3456" s="79"/>
      <c r="AD3456" s="79"/>
      <c r="AE3456" s="79"/>
      <c r="AF3456" s="79"/>
      <c r="AG3456" s="79"/>
      <c r="AH3456" s="79"/>
      <c r="AI3456" s="79"/>
      <c r="AJ3456" s="79"/>
      <c r="AK3456" s="79"/>
      <c r="AL3456" s="79"/>
      <c r="AM3456" s="79"/>
      <c r="AN3456" s="79"/>
      <c r="AO3456" s="79"/>
      <c r="AP3456" s="79"/>
      <c r="AQ3456" s="79"/>
    </row>
    <row r="3457" spans="13:43" x14ac:dyDescent="0.25">
      <c r="M3457" s="79"/>
      <c r="N3457" s="79"/>
      <c r="O3457" s="79"/>
      <c r="P3457" s="79"/>
      <c r="Q3457" s="79"/>
      <c r="R3457" s="79"/>
      <c r="S3457" s="79"/>
      <c r="T3457" s="79"/>
      <c r="U3457" s="79"/>
      <c r="V3457" s="79"/>
      <c r="W3457" s="79"/>
      <c r="X3457" s="79"/>
      <c r="Y3457" s="79"/>
      <c r="Z3457" s="79"/>
      <c r="AA3457" s="79"/>
      <c r="AB3457" s="79"/>
      <c r="AC3457" s="79"/>
      <c r="AD3457" s="79"/>
      <c r="AE3457" s="79"/>
      <c r="AF3457" s="79"/>
      <c r="AG3457" s="79"/>
      <c r="AH3457" s="79"/>
      <c r="AI3457" s="79"/>
      <c r="AJ3457" s="79"/>
      <c r="AK3457" s="79"/>
      <c r="AL3457" s="79"/>
      <c r="AM3457" s="79"/>
      <c r="AN3457" s="79"/>
      <c r="AO3457" s="79"/>
      <c r="AP3457" s="79"/>
      <c r="AQ3457" s="79"/>
    </row>
    <row r="3458" spans="13:43" x14ac:dyDescent="0.25">
      <c r="M3458" s="79"/>
      <c r="N3458" s="79"/>
      <c r="O3458" s="79"/>
      <c r="P3458" s="79"/>
      <c r="Q3458" s="79"/>
      <c r="R3458" s="79"/>
      <c r="S3458" s="79"/>
      <c r="T3458" s="79"/>
      <c r="U3458" s="79"/>
      <c r="V3458" s="79"/>
      <c r="W3458" s="79"/>
      <c r="X3458" s="79"/>
      <c r="Y3458" s="79"/>
      <c r="Z3458" s="79"/>
      <c r="AA3458" s="79"/>
      <c r="AB3458" s="79"/>
      <c r="AC3458" s="79"/>
      <c r="AD3458" s="79"/>
      <c r="AE3458" s="79"/>
      <c r="AF3458" s="79"/>
      <c r="AG3458" s="79"/>
      <c r="AH3458" s="79"/>
      <c r="AI3458" s="79"/>
      <c r="AJ3458" s="79"/>
      <c r="AK3458" s="79"/>
      <c r="AL3458" s="79"/>
      <c r="AM3458" s="79"/>
      <c r="AN3458" s="79"/>
      <c r="AO3458" s="79"/>
      <c r="AP3458" s="79"/>
      <c r="AQ3458" s="79"/>
    </row>
    <row r="3459" spans="13:43" x14ac:dyDescent="0.25">
      <c r="M3459" s="79"/>
      <c r="N3459" s="79"/>
      <c r="O3459" s="79"/>
      <c r="P3459" s="79"/>
      <c r="Q3459" s="79"/>
      <c r="R3459" s="79"/>
      <c r="S3459" s="79"/>
      <c r="T3459" s="79"/>
      <c r="U3459" s="79"/>
      <c r="V3459" s="79"/>
      <c r="W3459" s="79"/>
      <c r="X3459" s="79"/>
      <c r="Y3459" s="79"/>
      <c r="Z3459" s="79"/>
      <c r="AA3459" s="79"/>
      <c r="AB3459" s="79"/>
      <c r="AC3459" s="79"/>
      <c r="AD3459" s="79"/>
      <c r="AE3459" s="79"/>
      <c r="AF3459" s="79"/>
      <c r="AG3459" s="79"/>
      <c r="AH3459" s="79"/>
      <c r="AI3459" s="79"/>
      <c r="AJ3459" s="79"/>
      <c r="AK3459" s="79"/>
      <c r="AL3459" s="79"/>
      <c r="AM3459" s="79"/>
      <c r="AN3459" s="79"/>
      <c r="AO3459" s="79"/>
      <c r="AP3459" s="79"/>
      <c r="AQ3459" s="79"/>
    </row>
    <row r="3460" spans="13:43" x14ac:dyDescent="0.25">
      <c r="M3460" s="79"/>
      <c r="N3460" s="79"/>
      <c r="O3460" s="79"/>
      <c r="P3460" s="79"/>
      <c r="Q3460" s="79"/>
      <c r="R3460" s="79"/>
      <c r="S3460" s="79"/>
      <c r="T3460" s="79"/>
      <c r="U3460" s="79"/>
      <c r="V3460" s="79"/>
      <c r="W3460" s="79"/>
      <c r="X3460" s="79"/>
      <c r="Y3460" s="79"/>
      <c r="Z3460" s="79"/>
      <c r="AA3460" s="79"/>
      <c r="AB3460" s="79"/>
      <c r="AC3460" s="79"/>
      <c r="AD3460" s="79"/>
      <c r="AE3460" s="79"/>
      <c r="AF3460" s="79"/>
      <c r="AG3460" s="79"/>
      <c r="AH3460" s="79"/>
      <c r="AI3460" s="79"/>
      <c r="AJ3460" s="79"/>
      <c r="AK3460" s="79"/>
      <c r="AL3460" s="79"/>
      <c r="AM3460" s="79"/>
      <c r="AN3460" s="79"/>
      <c r="AO3460" s="79"/>
      <c r="AP3460" s="79"/>
      <c r="AQ3460" s="79"/>
    </row>
    <row r="3461" spans="13:43" x14ac:dyDescent="0.25">
      <c r="M3461" s="79"/>
      <c r="N3461" s="79"/>
      <c r="O3461" s="79"/>
      <c r="P3461" s="79"/>
      <c r="Q3461" s="79"/>
      <c r="R3461" s="79"/>
      <c r="S3461" s="79"/>
      <c r="T3461" s="79"/>
      <c r="U3461" s="79"/>
      <c r="V3461" s="79"/>
      <c r="W3461" s="79"/>
      <c r="X3461" s="79"/>
      <c r="Y3461" s="79"/>
      <c r="Z3461" s="79"/>
      <c r="AA3461" s="79"/>
      <c r="AB3461" s="79"/>
      <c r="AC3461" s="79"/>
      <c r="AD3461" s="79"/>
      <c r="AE3461" s="79"/>
      <c r="AF3461" s="79"/>
      <c r="AG3461" s="79"/>
      <c r="AH3461" s="79"/>
      <c r="AI3461" s="79"/>
      <c r="AJ3461" s="79"/>
      <c r="AK3461" s="79"/>
      <c r="AL3461" s="79"/>
      <c r="AM3461" s="79"/>
      <c r="AN3461" s="79"/>
      <c r="AO3461" s="79"/>
      <c r="AP3461" s="79"/>
      <c r="AQ3461" s="79"/>
    </row>
    <row r="3462" spans="13:43" x14ac:dyDescent="0.25">
      <c r="M3462" s="79"/>
      <c r="N3462" s="79"/>
      <c r="O3462" s="79"/>
      <c r="P3462" s="79"/>
      <c r="Q3462" s="79"/>
      <c r="R3462" s="79"/>
      <c r="S3462" s="79"/>
      <c r="T3462" s="79"/>
      <c r="U3462" s="79"/>
      <c r="V3462" s="79"/>
      <c r="W3462" s="79"/>
      <c r="X3462" s="79"/>
      <c r="Y3462" s="79"/>
      <c r="Z3462" s="79"/>
      <c r="AA3462" s="79"/>
      <c r="AB3462" s="79"/>
      <c r="AC3462" s="79"/>
      <c r="AD3462" s="79"/>
      <c r="AE3462" s="79"/>
      <c r="AF3462" s="79"/>
      <c r="AG3462" s="79"/>
      <c r="AH3462" s="79"/>
      <c r="AI3462" s="79"/>
      <c r="AJ3462" s="79"/>
      <c r="AK3462" s="79"/>
      <c r="AL3462" s="79"/>
      <c r="AM3462" s="79"/>
      <c r="AN3462" s="79"/>
      <c r="AO3462" s="79"/>
      <c r="AP3462" s="79"/>
      <c r="AQ3462" s="79"/>
    </row>
    <row r="3463" spans="13:43" x14ac:dyDescent="0.25">
      <c r="M3463" s="79"/>
      <c r="N3463" s="79"/>
      <c r="O3463" s="79"/>
      <c r="P3463" s="79"/>
      <c r="Q3463" s="79"/>
      <c r="R3463" s="79"/>
      <c r="S3463" s="79"/>
      <c r="T3463" s="79"/>
      <c r="U3463" s="79"/>
      <c r="V3463" s="79"/>
      <c r="W3463" s="79"/>
      <c r="X3463" s="79"/>
      <c r="Y3463" s="79"/>
      <c r="Z3463" s="79"/>
      <c r="AA3463" s="79"/>
      <c r="AB3463" s="79"/>
      <c r="AC3463" s="79"/>
      <c r="AD3463" s="79"/>
      <c r="AE3463" s="79"/>
      <c r="AF3463" s="79"/>
      <c r="AG3463" s="79"/>
      <c r="AH3463" s="79"/>
      <c r="AI3463" s="79"/>
      <c r="AJ3463" s="79"/>
      <c r="AK3463" s="79"/>
      <c r="AL3463" s="79"/>
      <c r="AM3463" s="79"/>
      <c r="AN3463" s="79"/>
      <c r="AO3463" s="79"/>
      <c r="AP3463" s="79"/>
      <c r="AQ3463" s="79"/>
    </row>
    <row r="3464" spans="13:43" x14ac:dyDescent="0.25">
      <c r="M3464" s="79"/>
      <c r="N3464" s="79"/>
      <c r="O3464" s="79"/>
      <c r="P3464" s="79"/>
      <c r="Q3464" s="79"/>
      <c r="R3464" s="79"/>
      <c r="S3464" s="79"/>
      <c r="T3464" s="79"/>
      <c r="U3464" s="79"/>
      <c r="V3464" s="79"/>
      <c r="W3464" s="79"/>
      <c r="X3464" s="79"/>
      <c r="Y3464" s="79"/>
      <c r="Z3464" s="79"/>
      <c r="AA3464" s="79"/>
      <c r="AB3464" s="79"/>
      <c r="AC3464" s="79"/>
      <c r="AD3464" s="79"/>
      <c r="AE3464" s="79"/>
      <c r="AF3464" s="79"/>
      <c r="AG3464" s="79"/>
      <c r="AH3464" s="79"/>
      <c r="AI3464" s="79"/>
      <c r="AJ3464" s="79"/>
      <c r="AK3464" s="79"/>
      <c r="AL3464" s="79"/>
      <c r="AM3464" s="79"/>
      <c r="AN3464" s="79"/>
      <c r="AO3464" s="79"/>
      <c r="AP3464" s="79"/>
      <c r="AQ3464" s="79"/>
    </row>
    <row r="3465" spans="13:43" x14ac:dyDescent="0.25">
      <c r="M3465" s="79"/>
      <c r="N3465" s="79"/>
      <c r="O3465" s="79"/>
      <c r="P3465" s="79"/>
      <c r="Q3465" s="79"/>
      <c r="R3465" s="79"/>
      <c r="S3465" s="79"/>
      <c r="T3465" s="79"/>
      <c r="U3465" s="79"/>
      <c r="V3465" s="79"/>
      <c r="W3465" s="79"/>
      <c r="X3465" s="79"/>
      <c r="Y3465" s="79"/>
      <c r="Z3465" s="79"/>
      <c r="AA3465" s="79"/>
      <c r="AB3465" s="79"/>
      <c r="AC3465" s="79"/>
      <c r="AD3465" s="79"/>
      <c r="AE3465" s="79"/>
      <c r="AF3465" s="79"/>
      <c r="AG3465" s="79"/>
      <c r="AH3465" s="79"/>
      <c r="AI3465" s="79"/>
      <c r="AJ3465" s="79"/>
      <c r="AK3465" s="79"/>
      <c r="AL3465" s="79"/>
      <c r="AM3465" s="79"/>
      <c r="AN3465" s="79"/>
      <c r="AO3465" s="79"/>
      <c r="AP3465" s="79"/>
      <c r="AQ3465" s="79"/>
    </row>
    <row r="3466" spans="13:43" x14ac:dyDescent="0.25">
      <c r="M3466" s="79"/>
      <c r="N3466" s="79"/>
      <c r="O3466" s="79"/>
      <c r="P3466" s="79"/>
      <c r="Q3466" s="79"/>
      <c r="R3466" s="79"/>
      <c r="S3466" s="79"/>
      <c r="T3466" s="79"/>
      <c r="U3466" s="79"/>
      <c r="V3466" s="79"/>
      <c r="W3466" s="79"/>
      <c r="X3466" s="79"/>
      <c r="Y3466" s="79"/>
      <c r="Z3466" s="79"/>
      <c r="AA3466" s="79"/>
      <c r="AB3466" s="79"/>
      <c r="AC3466" s="79"/>
      <c r="AD3466" s="79"/>
      <c r="AE3466" s="79"/>
      <c r="AF3466" s="79"/>
      <c r="AG3466" s="79"/>
      <c r="AH3466" s="79"/>
      <c r="AI3466" s="79"/>
      <c r="AJ3466" s="79"/>
      <c r="AK3466" s="79"/>
      <c r="AL3466" s="79"/>
      <c r="AM3466" s="79"/>
      <c r="AN3466" s="79"/>
      <c r="AO3466" s="79"/>
      <c r="AP3466" s="79"/>
      <c r="AQ3466" s="79"/>
    </row>
    <row r="3467" spans="13:43" x14ac:dyDescent="0.25">
      <c r="M3467" s="79"/>
      <c r="N3467" s="79"/>
      <c r="O3467" s="79"/>
      <c r="P3467" s="79"/>
      <c r="Q3467" s="79"/>
      <c r="R3467" s="79"/>
      <c r="S3467" s="79"/>
      <c r="T3467" s="79"/>
      <c r="U3467" s="79"/>
      <c r="V3467" s="79"/>
      <c r="W3467" s="79"/>
      <c r="X3467" s="79"/>
      <c r="Y3467" s="79"/>
      <c r="Z3467" s="79"/>
      <c r="AA3467" s="79"/>
      <c r="AB3467" s="79"/>
      <c r="AC3467" s="79"/>
      <c r="AD3467" s="79"/>
      <c r="AE3467" s="79"/>
      <c r="AF3467" s="79"/>
      <c r="AG3467" s="79"/>
      <c r="AH3467" s="79"/>
      <c r="AI3467" s="79"/>
      <c r="AJ3467" s="79"/>
      <c r="AK3467" s="79"/>
      <c r="AL3467" s="79"/>
      <c r="AM3467" s="79"/>
      <c r="AN3467" s="79"/>
      <c r="AO3467" s="79"/>
      <c r="AP3467" s="79"/>
      <c r="AQ3467" s="79"/>
    </row>
    <row r="3468" spans="13:43" x14ac:dyDescent="0.25">
      <c r="M3468" s="79"/>
      <c r="N3468" s="79"/>
      <c r="O3468" s="79"/>
      <c r="P3468" s="79"/>
      <c r="Q3468" s="79"/>
      <c r="R3468" s="79"/>
      <c r="S3468" s="79"/>
      <c r="T3468" s="79"/>
      <c r="U3468" s="79"/>
      <c r="V3468" s="79"/>
      <c r="W3468" s="79"/>
      <c r="X3468" s="79"/>
      <c r="Y3468" s="79"/>
      <c r="Z3468" s="79"/>
      <c r="AA3468" s="79"/>
      <c r="AB3468" s="79"/>
      <c r="AC3468" s="79"/>
      <c r="AD3468" s="79"/>
      <c r="AE3468" s="79"/>
      <c r="AF3468" s="79"/>
      <c r="AG3468" s="79"/>
      <c r="AH3468" s="79"/>
      <c r="AI3468" s="79"/>
      <c r="AJ3468" s="79"/>
      <c r="AK3468" s="79"/>
      <c r="AL3468" s="79"/>
      <c r="AM3468" s="79"/>
      <c r="AN3468" s="79"/>
      <c r="AO3468" s="79"/>
      <c r="AP3468" s="79"/>
      <c r="AQ3468" s="79"/>
    </row>
    <row r="3469" spans="13:43" x14ac:dyDescent="0.25">
      <c r="M3469" s="79"/>
      <c r="N3469" s="79"/>
      <c r="O3469" s="79"/>
      <c r="P3469" s="79"/>
      <c r="Q3469" s="79"/>
      <c r="R3469" s="79"/>
      <c r="S3469" s="79"/>
      <c r="T3469" s="79"/>
      <c r="U3469" s="79"/>
      <c r="V3469" s="79"/>
      <c r="W3469" s="79"/>
      <c r="X3469" s="79"/>
      <c r="Y3469" s="79"/>
      <c r="Z3469" s="79"/>
      <c r="AA3469" s="79"/>
      <c r="AB3469" s="79"/>
      <c r="AC3469" s="79"/>
      <c r="AD3469" s="79"/>
      <c r="AE3469" s="79"/>
      <c r="AF3469" s="79"/>
      <c r="AG3469" s="79"/>
      <c r="AH3469" s="79"/>
      <c r="AI3469" s="79"/>
      <c r="AJ3469" s="79"/>
      <c r="AK3469" s="79"/>
      <c r="AL3469" s="79"/>
      <c r="AM3469" s="79"/>
      <c r="AN3469" s="79"/>
      <c r="AO3469" s="79"/>
      <c r="AP3469" s="79"/>
      <c r="AQ3469" s="79"/>
    </row>
    <row r="3470" spans="13:43" x14ac:dyDescent="0.25">
      <c r="M3470" s="79"/>
      <c r="N3470" s="79"/>
      <c r="O3470" s="79"/>
      <c r="P3470" s="79"/>
      <c r="Q3470" s="79"/>
      <c r="R3470" s="79"/>
      <c r="S3470" s="79"/>
      <c r="T3470" s="79"/>
      <c r="U3470" s="79"/>
      <c r="V3470" s="79"/>
      <c r="W3470" s="79"/>
      <c r="X3470" s="79"/>
      <c r="Y3470" s="79"/>
      <c r="Z3470" s="79"/>
      <c r="AA3470" s="79"/>
      <c r="AB3470" s="79"/>
      <c r="AC3470" s="79"/>
      <c r="AD3470" s="79"/>
      <c r="AE3470" s="79"/>
      <c r="AF3470" s="79"/>
      <c r="AG3470" s="79"/>
      <c r="AH3470" s="79"/>
      <c r="AI3470" s="79"/>
      <c r="AJ3470" s="79"/>
      <c r="AK3470" s="79"/>
      <c r="AL3470" s="79"/>
      <c r="AM3470" s="79"/>
      <c r="AN3470" s="79"/>
      <c r="AO3470" s="79"/>
      <c r="AP3470" s="79"/>
      <c r="AQ3470" s="79"/>
    </row>
    <row r="3471" spans="13:43" x14ac:dyDescent="0.25">
      <c r="M3471" s="79"/>
      <c r="N3471" s="79"/>
      <c r="O3471" s="79"/>
      <c r="P3471" s="79"/>
      <c r="Q3471" s="79"/>
      <c r="R3471" s="79"/>
      <c r="S3471" s="79"/>
      <c r="T3471" s="79"/>
      <c r="U3471" s="79"/>
      <c r="V3471" s="79"/>
      <c r="W3471" s="79"/>
      <c r="X3471" s="79"/>
      <c r="Y3471" s="79"/>
      <c r="Z3471" s="79"/>
      <c r="AA3471" s="79"/>
      <c r="AB3471" s="79"/>
      <c r="AC3471" s="79"/>
      <c r="AD3471" s="79"/>
      <c r="AE3471" s="79"/>
      <c r="AF3471" s="79"/>
      <c r="AG3471" s="79"/>
      <c r="AH3471" s="79"/>
      <c r="AI3471" s="79"/>
      <c r="AJ3471" s="79"/>
      <c r="AK3471" s="79"/>
      <c r="AL3471" s="79"/>
      <c r="AM3471" s="79"/>
      <c r="AN3471" s="79"/>
      <c r="AO3471" s="79"/>
      <c r="AP3471" s="79"/>
      <c r="AQ3471" s="79"/>
    </row>
    <row r="3472" spans="13:43" x14ac:dyDescent="0.25">
      <c r="M3472" s="79"/>
      <c r="N3472" s="79"/>
      <c r="O3472" s="79"/>
      <c r="P3472" s="79"/>
      <c r="Q3472" s="79"/>
      <c r="R3472" s="79"/>
      <c r="S3472" s="79"/>
      <c r="T3472" s="79"/>
      <c r="U3472" s="79"/>
      <c r="V3472" s="79"/>
      <c r="W3472" s="79"/>
      <c r="X3472" s="79"/>
      <c r="Y3472" s="79"/>
      <c r="Z3472" s="79"/>
      <c r="AA3472" s="79"/>
      <c r="AB3472" s="79"/>
      <c r="AC3472" s="79"/>
      <c r="AD3472" s="79"/>
      <c r="AE3472" s="79"/>
      <c r="AF3472" s="79"/>
      <c r="AG3472" s="79"/>
      <c r="AH3472" s="79"/>
      <c r="AI3472" s="79"/>
      <c r="AJ3472" s="79"/>
      <c r="AK3472" s="79"/>
      <c r="AL3472" s="79"/>
      <c r="AM3472" s="79"/>
      <c r="AN3472" s="79"/>
      <c r="AO3472" s="79"/>
      <c r="AP3472" s="79"/>
      <c r="AQ3472" s="79"/>
    </row>
    <row r="3473" spans="13:43" x14ac:dyDescent="0.25">
      <c r="M3473" s="79"/>
      <c r="N3473" s="79"/>
      <c r="O3473" s="79"/>
      <c r="P3473" s="79"/>
      <c r="Q3473" s="79"/>
      <c r="R3473" s="79"/>
      <c r="S3473" s="79"/>
      <c r="T3473" s="79"/>
      <c r="U3473" s="79"/>
      <c r="V3473" s="79"/>
      <c r="W3473" s="79"/>
      <c r="X3473" s="79"/>
      <c r="Y3473" s="79"/>
      <c r="Z3473" s="79"/>
      <c r="AA3473" s="79"/>
      <c r="AB3473" s="79"/>
      <c r="AC3473" s="79"/>
      <c r="AD3473" s="79"/>
      <c r="AE3473" s="79"/>
      <c r="AF3473" s="79"/>
      <c r="AG3473" s="79"/>
      <c r="AH3473" s="79"/>
      <c r="AI3473" s="79"/>
      <c r="AJ3473" s="79"/>
      <c r="AK3473" s="79"/>
      <c r="AL3473" s="79"/>
      <c r="AM3473" s="79"/>
      <c r="AN3473" s="79"/>
      <c r="AO3473" s="79"/>
      <c r="AP3473" s="79"/>
      <c r="AQ3473" s="79"/>
    </row>
    <row r="3474" spans="13:43" x14ac:dyDescent="0.25">
      <c r="M3474" s="79"/>
      <c r="N3474" s="79"/>
      <c r="O3474" s="79"/>
      <c r="P3474" s="79"/>
      <c r="Q3474" s="79"/>
      <c r="R3474" s="79"/>
      <c r="S3474" s="79"/>
      <c r="T3474" s="79"/>
      <c r="U3474" s="79"/>
      <c r="V3474" s="79"/>
      <c r="W3474" s="79"/>
      <c r="X3474" s="79"/>
      <c r="Y3474" s="79"/>
      <c r="Z3474" s="79"/>
      <c r="AA3474" s="79"/>
      <c r="AB3474" s="79"/>
      <c r="AC3474" s="79"/>
      <c r="AD3474" s="79"/>
      <c r="AE3474" s="79"/>
      <c r="AF3474" s="79"/>
      <c r="AG3474" s="79"/>
      <c r="AH3474" s="79"/>
      <c r="AI3474" s="79"/>
      <c r="AJ3474" s="79"/>
      <c r="AK3474" s="79"/>
      <c r="AL3474" s="79"/>
      <c r="AM3474" s="79"/>
      <c r="AN3474" s="79"/>
      <c r="AO3474" s="79"/>
      <c r="AP3474" s="79"/>
      <c r="AQ3474" s="79"/>
    </row>
    <row r="3475" spans="13:43" x14ac:dyDescent="0.25">
      <c r="M3475" s="79"/>
      <c r="N3475" s="79"/>
      <c r="O3475" s="79"/>
      <c r="P3475" s="79"/>
      <c r="Q3475" s="79"/>
      <c r="R3475" s="79"/>
      <c r="S3475" s="79"/>
      <c r="T3475" s="79"/>
      <c r="U3475" s="79"/>
      <c r="V3475" s="79"/>
      <c r="W3475" s="79"/>
      <c r="X3475" s="79"/>
      <c r="Y3475" s="79"/>
      <c r="Z3475" s="79"/>
      <c r="AA3475" s="79"/>
      <c r="AB3475" s="79"/>
      <c r="AC3475" s="79"/>
      <c r="AD3475" s="79"/>
      <c r="AE3475" s="79"/>
      <c r="AF3475" s="79"/>
      <c r="AG3475" s="79"/>
      <c r="AH3475" s="79"/>
      <c r="AI3475" s="79"/>
      <c r="AJ3475" s="79"/>
      <c r="AK3475" s="79"/>
      <c r="AL3475" s="79"/>
      <c r="AM3475" s="79"/>
      <c r="AN3475" s="79"/>
      <c r="AO3475" s="79"/>
      <c r="AP3475" s="79"/>
      <c r="AQ3475" s="79"/>
    </row>
    <row r="3476" spans="13:43" x14ac:dyDescent="0.25">
      <c r="M3476" s="79"/>
      <c r="N3476" s="79"/>
      <c r="O3476" s="79"/>
      <c r="P3476" s="79"/>
      <c r="Q3476" s="79"/>
      <c r="R3476" s="79"/>
      <c r="S3476" s="79"/>
      <c r="T3476" s="79"/>
      <c r="U3476" s="79"/>
      <c r="V3476" s="79"/>
      <c r="W3476" s="79"/>
      <c r="X3476" s="79"/>
      <c r="Y3476" s="79"/>
      <c r="Z3476" s="79"/>
      <c r="AA3476" s="79"/>
      <c r="AB3476" s="79"/>
      <c r="AC3476" s="79"/>
      <c r="AD3476" s="79"/>
      <c r="AE3476" s="79"/>
      <c r="AF3476" s="79"/>
      <c r="AG3476" s="79"/>
      <c r="AH3476" s="79"/>
      <c r="AI3476" s="79"/>
      <c r="AJ3476" s="79"/>
      <c r="AK3476" s="79"/>
      <c r="AL3476" s="79"/>
      <c r="AM3476" s="79"/>
      <c r="AN3476" s="79"/>
      <c r="AO3476" s="79"/>
      <c r="AP3476" s="79"/>
      <c r="AQ3476" s="79"/>
    </row>
    <row r="3477" spans="13:43" x14ac:dyDescent="0.25">
      <c r="M3477" s="79"/>
      <c r="N3477" s="79"/>
      <c r="O3477" s="79"/>
      <c r="P3477" s="79"/>
      <c r="Q3477" s="79"/>
      <c r="R3477" s="79"/>
      <c r="S3477" s="79"/>
      <c r="T3477" s="79"/>
      <c r="U3477" s="79"/>
      <c r="V3477" s="79"/>
      <c r="W3477" s="79"/>
      <c r="X3477" s="79"/>
      <c r="Y3477" s="79"/>
      <c r="Z3477" s="79"/>
      <c r="AA3477" s="79"/>
      <c r="AB3477" s="79"/>
      <c r="AC3477" s="79"/>
      <c r="AD3477" s="79"/>
      <c r="AE3477" s="79"/>
      <c r="AF3477" s="79"/>
      <c r="AG3477" s="79"/>
      <c r="AH3477" s="79"/>
      <c r="AI3477" s="79"/>
      <c r="AJ3477" s="79"/>
      <c r="AK3477" s="79"/>
      <c r="AL3477" s="79"/>
      <c r="AM3477" s="79"/>
      <c r="AN3477" s="79"/>
      <c r="AO3477" s="79"/>
      <c r="AP3477" s="79"/>
      <c r="AQ3477" s="79"/>
    </row>
    <row r="3478" spans="13:43" x14ac:dyDescent="0.25">
      <c r="M3478" s="79"/>
      <c r="N3478" s="79"/>
      <c r="O3478" s="79"/>
      <c r="P3478" s="79"/>
      <c r="Q3478" s="79"/>
      <c r="R3478" s="79"/>
      <c r="S3478" s="79"/>
      <c r="T3478" s="79"/>
      <c r="U3478" s="79"/>
      <c r="V3478" s="79"/>
      <c r="W3478" s="79"/>
      <c r="X3478" s="79"/>
      <c r="Y3478" s="79"/>
      <c r="Z3478" s="79"/>
      <c r="AA3478" s="79"/>
      <c r="AB3478" s="79"/>
      <c r="AC3478" s="79"/>
      <c r="AD3478" s="79"/>
      <c r="AE3478" s="79"/>
      <c r="AF3478" s="79"/>
      <c r="AG3478" s="79"/>
      <c r="AH3478" s="79"/>
      <c r="AI3478" s="79"/>
      <c r="AJ3478" s="79"/>
      <c r="AK3478" s="79"/>
      <c r="AL3478" s="79"/>
      <c r="AM3478" s="79"/>
      <c r="AN3478" s="79"/>
      <c r="AO3478" s="79"/>
      <c r="AP3478" s="79"/>
      <c r="AQ3478" s="79"/>
    </row>
    <row r="3479" spans="13:43" x14ac:dyDescent="0.25">
      <c r="M3479" s="79"/>
      <c r="N3479" s="79"/>
      <c r="O3479" s="79"/>
      <c r="P3479" s="79"/>
      <c r="Q3479" s="79"/>
      <c r="R3479" s="79"/>
      <c r="S3479" s="79"/>
      <c r="T3479" s="79"/>
      <c r="U3479" s="79"/>
      <c r="V3479" s="79"/>
      <c r="W3479" s="79"/>
      <c r="X3479" s="79"/>
      <c r="Y3479" s="79"/>
      <c r="Z3479" s="79"/>
      <c r="AA3479" s="79"/>
      <c r="AB3479" s="79"/>
      <c r="AC3479" s="79"/>
      <c r="AD3479" s="79"/>
      <c r="AE3479" s="79"/>
      <c r="AF3479" s="79"/>
      <c r="AG3479" s="79"/>
      <c r="AH3479" s="79"/>
      <c r="AI3479" s="79"/>
      <c r="AJ3479" s="79"/>
      <c r="AK3479" s="79"/>
      <c r="AL3479" s="79"/>
      <c r="AM3479" s="79"/>
      <c r="AN3479" s="79"/>
      <c r="AO3479" s="79"/>
      <c r="AP3479" s="79"/>
      <c r="AQ3479" s="79"/>
    </row>
    <row r="3480" spans="13:43" x14ac:dyDescent="0.25">
      <c r="M3480" s="79"/>
      <c r="N3480" s="79"/>
      <c r="O3480" s="79"/>
      <c r="P3480" s="79"/>
      <c r="Q3480" s="79"/>
      <c r="R3480" s="79"/>
      <c r="S3480" s="79"/>
      <c r="T3480" s="79"/>
      <c r="U3480" s="79"/>
      <c r="V3480" s="79"/>
      <c r="W3480" s="79"/>
      <c r="X3480" s="79"/>
      <c r="Y3480" s="79"/>
      <c r="Z3480" s="79"/>
      <c r="AA3480" s="79"/>
      <c r="AB3480" s="79"/>
      <c r="AC3480" s="79"/>
      <c r="AD3480" s="79"/>
      <c r="AE3480" s="79"/>
      <c r="AF3480" s="79"/>
      <c r="AG3480" s="79"/>
      <c r="AH3480" s="79"/>
      <c r="AI3480" s="79"/>
      <c r="AJ3480" s="79"/>
      <c r="AK3480" s="79"/>
      <c r="AL3480" s="79"/>
      <c r="AM3480" s="79"/>
      <c r="AN3480" s="79"/>
      <c r="AO3480" s="79"/>
      <c r="AP3480" s="79"/>
      <c r="AQ3480" s="79"/>
    </row>
    <row r="3481" spans="13:43" x14ac:dyDescent="0.25">
      <c r="M3481" s="79"/>
      <c r="N3481" s="79"/>
      <c r="O3481" s="79"/>
      <c r="P3481" s="79"/>
      <c r="Q3481" s="79"/>
      <c r="R3481" s="79"/>
      <c r="S3481" s="79"/>
      <c r="T3481" s="79"/>
      <c r="U3481" s="79"/>
      <c r="V3481" s="79"/>
      <c r="W3481" s="79"/>
      <c r="X3481" s="79"/>
      <c r="Y3481" s="79"/>
      <c r="Z3481" s="79"/>
      <c r="AA3481" s="79"/>
      <c r="AB3481" s="79"/>
      <c r="AC3481" s="79"/>
      <c r="AD3481" s="79"/>
      <c r="AE3481" s="79"/>
      <c r="AF3481" s="79"/>
      <c r="AG3481" s="79"/>
      <c r="AH3481" s="79"/>
      <c r="AI3481" s="79"/>
      <c r="AJ3481" s="79"/>
      <c r="AK3481" s="79"/>
      <c r="AL3481" s="79"/>
      <c r="AM3481" s="79"/>
      <c r="AN3481" s="79"/>
      <c r="AO3481" s="79"/>
      <c r="AP3481" s="79"/>
      <c r="AQ3481" s="79"/>
    </row>
    <row r="3482" spans="13:43" x14ac:dyDescent="0.25">
      <c r="M3482" s="79"/>
      <c r="N3482" s="79"/>
      <c r="O3482" s="79"/>
      <c r="P3482" s="79"/>
      <c r="Q3482" s="79"/>
      <c r="R3482" s="79"/>
      <c r="S3482" s="79"/>
      <c r="T3482" s="79"/>
      <c r="U3482" s="79"/>
      <c r="V3482" s="79"/>
      <c r="W3482" s="79"/>
      <c r="X3482" s="79"/>
      <c r="Y3482" s="79"/>
      <c r="Z3482" s="79"/>
      <c r="AA3482" s="79"/>
      <c r="AB3482" s="79"/>
      <c r="AC3482" s="79"/>
      <c r="AD3482" s="79"/>
      <c r="AE3482" s="79"/>
      <c r="AF3482" s="79"/>
      <c r="AG3482" s="79"/>
      <c r="AH3482" s="79"/>
      <c r="AI3482" s="79"/>
      <c r="AJ3482" s="79"/>
      <c r="AK3482" s="79"/>
      <c r="AL3482" s="79"/>
      <c r="AM3482" s="79"/>
      <c r="AN3482" s="79"/>
      <c r="AO3482" s="79"/>
      <c r="AP3482" s="79"/>
      <c r="AQ3482" s="79"/>
    </row>
    <row r="3483" spans="13:43" x14ac:dyDescent="0.25">
      <c r="M3483" s="79"/>
      <c r="N3483" s="79"/>
      <c r="O3483" s="79"/>
      <c r="P3483" s="79"/>
      <c r="Q3483" s="79"/>
      <c r="R3483" s="79"/>
      <c r="S3483" s="79"/>
      <c r="T3483" s="79"/>
      <c r="U3483" s="79"/>
      <c r="V3483" s="79"/>
      <c r="W3483" s="79"/>
      <c r="X3483" s="79"/>
      <c r="Y3483" s="79"/>
      <c r="Z3483" s="79"/>
      <c r="AA3483" s="79"/>
      <c r="AB3483" s="79"/>
      <c r="AC3483" s="79"/>
      <c r="AD3483" s="79"/>
      <c r="AE3483" s="79"/>
      <c r="AF3483" s="79"/>
      <c r="AG3483" s="79"/>
      <c r="AH3483" s="79"/>
      <c r="AI3483" s="79"/>
      <c r="AJ3483" s="79"/>
      <c r="AK3483" s="79"/>
      <c r="AL3483" s="79"/>
      <c r="AM3483" s="79"/>
      <c r="AN3483" s="79"/>
      <c r="AO3483" s="79"/>
      <c r="AP3483" s="79"/>
      <c r="AQ3483" s="79"/>
    </row>
    <row r="3484" spans="13:43" x14ac:dyDescent="0.25">
      <c r="M3484" s="79"/>
      <c r="N3484" s="79"/>
      <c r="O3484" s="79"/>
      <c r="P3484" s="79"/>
      <c r="Q3484" s="79"/>
      <c r="R3484" s="79"/>
      <c r="S3484" s="79"/>
      <c r="T3484" s="79"/>
      <c r="U3484" s="79"/>
      <c r="V3484" s="79"/>
      <c r="W3484" s="79"/>
      <c r="X3484" s="79"/>
      <c r="Y3484" s="79"/>
      <c r="Z3484" s="79"/>
      <c r="AA3484" s="79"/>
      <c r="AB3484" s="79"/>
      <c r="AC3484" s="79"/>
      <c r="AD3484" s="79"/>
      <c r="AE3484" s="79"/>
      <c r="AF3484" s="79"/>
      <c r="AG3484" s="79"/>
      <c r="AH3484" s="79"/>
      <c r="AI3484" s="79"/>
      <c r="AJ3484" s="79"/>
      <c r="AK3484" s="79"/>
      <c r="AL3484" s="79"/>
      <c r="AM3484" s="79"/>
      <c r="AN3484" s="79"/>
      <c r="AO3484" s="79"/>
      <c r="AP3484" s="79"/>
      <c r="AQ3484" s="79"/>
    </row>
    <row r="3485" spans="13:43" x14ac:dyDescent="0.25">
      <c r="M3485" s="79"/>
      <c r="N3485" s="79"/>
      <c r="O3485" s="79"/>
      <c r="P3485" s="79"/>
      <c r="Q3485" s="79"/>
      <c r="R3485" s="79"/>
      <c r="S3485" s="79"/>
      <c r="T3485" s="79"/>
      <c r="U3485" s="79"/>
      <c r="V3485" s="79"/>
      <c r="W3485" s="79"/>
      <c r="X3485" s="79"/>
      <c r="Y3485" s="79"/>
      <c r="Z3485" s="79"/>
      <c r="AA3485" s="79"/>
      <c r="AB3485" s="79"/>
      <c r="AC3485" s="79"/>
      <c r="AD3485" s="79"/>
      <c r="AE3485" s="79"/>
      <c r="AF3485" s="79"/>
      <c r="AG3485" s="79"/>
      <c r="AH3485" s="79"/>
      <c r="AI3485" s="79"/>
      <c r="AJ3485" s="79"/>
      <c r="AK3485" s="79"/>
      <c r="AL3485" s="79"/>
      <c r="AM3485" s="79"/>
      <c r="AN3485" s="79"/>
      <c r="AO3485" s="79"/>
      <c r="AP3485" s="79"/>
      <c r="AQ3485" s="79"/>
    </row>
    <row r="3486" spans="13:43" x14ac:dyDescent="0.25">
      <c r="M3486" s="79"/>
      <c r="N3486" s="79"/>
      <c r="O3486" s="79"/>
      <c r="P3486" s="79"/>
      <c r="Q3486" s="79"/>
      <c r="R3486" s="79"/>
      <c r="S3486" s="79"/>
      <c r="T3486" s="79"/>
      <c r="U3486" s="79"/>
      <c r="V3486" s="79"/>
      <c r="W3486" s="79"/>
      <c r="X3486" s="79"/>
      <c r="Y3486" s="79"/>
      <c r="Z3486" s="79"/>
      <c r="AA3486" s="79"/>
      <c r="AB3486" s="79"/>
      <c r="AC3486" s="79"/>
      <c r="AD3486" s="79"/>
      <c r="AE3486" s="79"/>
      <c r="AF3486" s="79"/>
      <c r="AG3486" s="79"/>
      <c r="AH3486" s="79"/>
      <c r="AI3486" s="79"/>
      <c r="AJ3486" s="79"/>
      <c r="AK3486" s="79"/>
      <c r="AL3486" s="79"/>
      <c r="AM3486" s="79"/>
      <c r="AN3486" s="79"/>
      <c r="AO3486" s="79"/>
      <c r="AP3486" s="79"/>
      <c r="AQ3486" s="79"/>
    </row>
    <row r="3487" spans="13:43" x14ac:dyDescent="0.25">
      <c r="M3487" s="79"/>
      <c r="N3487" s="79"/>
      <c r="O3487" s="79"/>
      <c r="P3487" s="79"/>
      <c r="Q3487" s="79"/>
      <c r="R3487" s="79"/>
      <c r="S3487" s="79"/>
      <c r="T3487" s="79"/>
      <c r="U3487" s="79"/>
      <c r="V3487" s="79"/>
      <c r="W3487" s="79"/>
      <c r="X3487" s="79"/>
      <c r="Y3487" s="79"/>
      <c r="Z3487" s="79"/>
      <c r="AA3487" s="79"/>
      <c r="AB3487" s="79"/>
      <c r="AC3487" s="79"/>
      <c r="AD3487" s="79"/>
      <c r="AE3487" s="79"/>
      <c r="AF3487" s="79"/>
      <c r="AG3487" s="79"/>
      <c r="AH3487" s="79"/>
      <c r="AI3487" s="79"/>
      <c r="AJ3487" s="79"/>
      <c r="AK3487" s="79"/>
      <c r="AL3487" s="79"/>
      <c r="AM3487" s="79"/>
      <c r="AN3487" s="79"/>
      <c r="AO3487" s="79"/>
      <c r="AP3487" s="79"/>
      <c r="AQ3487" s="79"/>
    </row>
    <row r="3488" spans="13:43" x14ac:dyDescent="0.25">
      <c r="M3488" s="79"/>
      <c r="N3488" s="79"/>
      <c r="O3488" s="79"/>
      <c r="P3488" s="79"/>
      <c r="Q3488" s="79"/>
      <c r="R3488" s="79"/>
      <c r="S3488" s="79"/>
      <c r="T3488" s="79"/>
      <c r="U3488" s="79"/>
      <c r="V3488" s="79"/>
      <c r="W3488" s="79"/>
      <c r="X3488" s="79"/>
      <c r="Y3488" s="79"/>
      <c r="Z3488" s="79"/>
      <c r="AA3488" s="79"/>
      <c r="AB3488" s="79"/>
      <c r="AC3488" s="79"/>
      <c r="AD3488" s="79"/>
      <c r="AE3488" s="79"/>
      <c r="AF3488" s="79"/>
      <c r="AG3488" s="79"/>
      <c r="AH3488" s="79"/>
      <c r="AI3488" s="79"/>
      <c r="AJ3488" s="79"/>
      <c r="AK3488" s="79"/>
      <c r="AL3488" s="79"/>
      <c r="AM3488" s="79"/>
      <c r="AN3488" s="79"/>
      <c r="AO3488" s="79"/>
      <c r="AP3488" s="79"/>
      <c r="AQ3488" s="79"/>
    </row>
    <row r="3489" spans="13:43" x14ac:dyDescent="0.25">
      <c r="M3489" s="79"/>
      <c r="N3489" s="79"/>
      <c r="O3489" s="79"/>
      <c r="P3489" s="79"/>
      <c r="Q3489" s="79"/>
      <c r="R3489" s="79"/>
      <c r="S3489" s="79"/>
      <c r="T3489" s="79"/>
      <c r="U3489" s="79"/>
      <c r="V3489" s="79"/>
      <c r="W3489" s="79"/>
      <c r="X3489" s="79"/>
      <c r="Y3489" s="79"/>
      <c r="Z3489" s="79"/>
      <c r="AA3489" s="79"/>
      <c r="AB3489" s="79"/>
      <c r="AC3489" s="79"/>
      <c r="AD3489" s="79"/>
      <c r="AE3489" s="79"/>
      <c r="AF3489" s="79"/>
      <c r="AG3489" s="79"/>
      <c r="AH3489" s="79"/>
      <c r="AI3489" s="79"/>
      <c r="AJ3489" s="79"/>
      <c r="AK3489" s="79"/>
      <c r="AL3489" s="79"/>
      <c r="AM3489" s="79"/>
      <c r="AN3489" s="79"/>
      <c r="AO3489" s="79"/>
      <c r="AP3489" s="79"/>
      <c r="AQ3489" s="79"/>
    </row>
    <row r="3490" spans="13:43" x14ac:dyDescent="0.25">
      <c r="M3490" s="79"/>
      <c r="N3490" s="79"/>
      <c r="O3490" s="79"/>
      <c r="P3490" s="79"/>
      <c r="Q3490" s="79"/>
      <c r="R3490" s="79"/>
      <c r="S3490" s="79"/>
      <c r="T3490" s="79"/>
      <c r="U3490" s="79"/>
      <c r="V3490" s="79"/>
      <c r="W3490" s="79"/>
      <c r="X3490" s="79"/>
      <c r="Y3490" s="79"/>
      <c r="Z3490" s="79"/>
      <c r="AA3490" s="79"/>
      <c r="AB3490" s="79"/>
      <c r="AC3490" s="79"/>
      <c r="AD3490" s="79"/>
      <c r="AE3490" s="79"/>
      <c r="AF3490" s="79"/>
      <c r="AG3490" s="79"/>
      <c r="AH3490" s="79"/>
      <c r="AI3490" s="79"/>
      <c r="AJ3490" s="79"/>
      <c r="AK3490" s="79"/>
      <c r="AL3490" s="79"/>
      <c r="AM3490" s="79"/>
      <c r="AN3490" s="79"/>
      <c r="AO3490" s="79"/>
      <c r="AP3490" s="79"/>
      <c r="AQ3490" s="79"/>
    </row>
    <row r="3491" spans="13:43" x14ac:dyDescent="0.25">
      <c r="M3491" s="79"/>
      <c r="N3491" s="79"/>
      <c r="O3491" s="79"/>
      <c r="P3491" s="79"/>
      <c r="Q3491" s="79"/>
      <c r="R3491" s="79"/>
      <c r="S3491" s="79"/>
      <c r="T3491" s="79"/>
      <c r="U3491" s="79"/>
      <c r="V3491" s="79"/>
      <c r="W3491" s="79"/>
      <c r="X3491" s="79"/>
      <c r="Y3491" s="79"/>
      <c r="Z3491" s="79"/>
      <c r="AA3491" s="79"/>
      <c r="AB3491" s="79"/>
      <c r="AC3491" s="79"/>
      <c r="AD3491" s="79"/>
      <c r="AE3491" s="79"/>
      <c r="AF3491" s="79"/>
      <c r="AG3491" s="79"/>
      <c r="AH3491" s="79"/>
      <c r="AI3491" s="79"/>
      <c r="AJ3491" s="79"/>
      <c r="AK3491" s="79"/>
      <c r="AL3491" s="79"/>
      <c r="AM3491" s="79"/>
      <c r="AN3491" s="79"/>
      <c r="AO3491" s="79"/>
      <c r="AP3491" s="79"/>
      <c r="AQ3491" s="79"/>
    </row>
    <row r="3492" spans="13:43" x14ac:dyDescent="0.25">
      <c r="M3492" s="79"/>
      <c r="N3492" s="79"/>
      <c r="O3492" s="79"/>
      <c r="P3492" s="79"/>
      <c r="Q3492" s="79"/>
      <c r="R3492" s="79"/>
      <c r="S3492" s="79"/>
      <c r="T3492" s="79"/>
      <c r="U3492" s="79"/>
      <c r="V3492" s="79"/>
      <c r="W3492" s="79"/>
      <c r="X3492" s="79"/>
      <c r="Y3492" s="79"/>
      <c r="Z3492" s="79"/>
      <c r="AA3492" s="79"/>
      <c r="AB3492" s="79"/>
      <c r="AC3492" s="79"/>
      <c r="AD3492" s="79"/>
      <c r="AE3492" s="79"/>
      <c r="AF3492" s="79"/>
      <c r="AG3492" s="79"/>
      <c r="AH3492" s="79"/>
      <c r="AI3492" s="79"/>
      <c r="AJ3492" s="79"/>
      <c r="AK3492" s="79"/>
      <c r="AL3492" s="79"/>
      <c r="AM3492" s="79"/>
      <c r="AN3492" s="79"/>
      <c r="AO3492" s="79"/>
      <c r="AP3492" s="79"/>
      <c r="AQ3492" s="79"/>
    </row>
    <row r="3493" spans="13:43" x14ac:dyDescent="0.25">
      <c r="M3493" s="79"/>
      <c r="N3493" s="79"/>
      <c r="O3493" s="79"/>
      <c r="P3493" s="79"/>
      <c r="Q3493" s="79"/>
      <c r="R3493" s="79"/>
      <c r="S3493" s="79"/>
      <c r="T3493" s="79"/>
      <c r="U3493" s="79"/>
      <c r="V3493" s="79"/>
      <c r="W3493" s="79"/>
      <c r="X3493" s="79"/>
      <c r="Y3493" s="79"/>
      <c r="Z3493" s="79"/>
      <c r="AA3493" s="79"/>
      <c r="AB3493" s="79"/>
      <c r="AC3493" s="79"/>
      <c r="AD3493" s="79"/>
      <c r="AE3493" s="79"/>
      <c r="AF3493" s="79"/>
      <c r="AG3493" s="79"/>
      <c r="AH3493" s="79"/>
      <c r="AI3493" s="79"/>
      <c r="AJ3493" s="79"/>
      <c r="AK3493" s="79"/>
      <c r="AL3493" s="79"/>
      <c r="AM3493" s="79"/>
      <c r="AN3493" s="79"/>
      <c r="AO3493" s="79"/>
      <c r="AP3493" s="79"/>
      <c r="AQ3493" s="79"/>
    </row>
    <row r="3494" spans="13:43" x14ac:dyDescent="0.25">
      <c r="M3494" s="79"/>
      <c r="N3494" s="79"/>
      <c r="O3494" s="79"/>
      <c r="P3494" s="79"/>
      <c r="Q3494" s="79"/>
      <c r="R3494" s="79"/>
      <c r="S3494" s="79"/>
      <c r="T3494" s="79"/>
      <c r="U3494" s="79"/>
      <c r="V3494" s="79"/>
      <c r="W3494" s="79"/>
      <c r="X3494" s="79"/>
      <c r="Y3494" s="79"/>
      <c r="Z3494" s="79"/>
      <c r="AA3494" s="79"/>
      <c r="AB3494" s="79"/>
      <c r="AC3494" s="79"/>
      <c r="AD3494" s="79"/>
      <c r="AE3494" s="79"/>
      <c r="AF3494" s="79"/>
      <c r="AG3494" s="79"/>
      <c r="AH3494" s="79"/>
      <c r="AI3494" s="79"/>
      <c r="AJ3494" s="79"/>
      <c r="AK3494" s="79"/>
      <c r="AL3494" s="79"/>
      <c r="AM3494" s="79"/>
      <c r="AN3494" s="79"/>
      <c r="AO3494" s="79"/>
      <c r="AP3494" s="79"/>
      <c r="AQ3494" s="79"/>
    </row>
    <row r="3495" spans="13:43" x14ac:dyDescent="0.25">
      <c r="M3495" s="79"/>
      <c r="N3495" s="79"/>
      <c r="O3495" s="79"/>
      <c r="P3495" s="79"/>
      <c r="Q3495" s="79"/>
      <c r="R3495" s="79"/>
      <c r="S3495" s="79"/>
      <c r="T3495" s="79"/>
      <c r="U3495" s="79"/>
      <c r="V3495" s="79"/>
      <c r="W3495" s="79"/>
      <c r="X3495" s="79"/>
      <c r="Y3495" s="79"/>
      <c r="Z3495" s="79"/>
      <c r="AA3495" s="79"/>
      <c r="AB3495" s="79"/>
      <c r="AC3495" s="79"/>
      <c r="AD3495" s="79"/>
      <c r="AE3495" s="79"/>
      <c r="AF3495" s="79"/>
      <c r="AG3495" s="79"/>
      <c r="AH3495" s="79"/>
      <c r="AI3495" s="79"/>
      <c r="AJ3495" s="79"/>
      <c r="AK3495" s="79"/>
      <c r="AL3495" s="79"/>
      <c r="AM3495" s="79"/>
      <c r="AN3495" s="79"/>
      <c r="AO3495" s="79"/>
      <c r="AP3495" s="79"/>
      <c r="AQ3495" s="79"/>
    </row>
    <row r="3496" spans="13:43" x14ac:dyDescent="0.25">
      <c r="M3496" s="79"/>
      <c r="N3496" s="79"/>
      <c r="O3496" s="79"/>
      <c r="P3496" s="79"/>
      <c r="Q3496" s="79"/>
      <c r="R3496" s="79"/>
      <c r="S3496" s="79"/>
      <c r="T3496" s="79"/>
      <c r="U3496" s="79"/>
      <c r="V3496" s="79"/>
      <c r="W3496" s="79"/>
      <c r="X3496" s="79"/>
      <c r="Y3496" s="79"/>
      <c r="Z3496" s="79"/>
      <c r="AA3496" s="79"/>
      <c r="AB3496" s="79"/>
      <c r="AC3496" s="79"/>
      <c r="AD3496" s="79"/>
      <c r="AE3496" s="79"/>
      <c r="AF3496" s="79"/>
      <c r="AG3496" s="79"/>
      <c r="AH3496" s="79"/>
      <c r="AI3496" s="79"/>
      <c r="AJ3496" s="79"/>
      <c r="AK3496" s="79"/>
      <c r="AL3496" s="79"/>
      <c r="AM3496" s="79"/>
      <c r="AN3496" s="79"/>
      <c r="AO3496" s="79"/>
      <c r="AP3496" s="79"/>
      <c r="AQ3496" s="79"/>
    </row>
    <row r="3497" spans="13:43" x14ac:dyDescent="0.25">
      <c r="M3497" s="79"/>
      <c r="N3497" s="79"/>
      <c r="O3497" s="79"/>
      <c r="P3497" s="79"/>
      <c r="Q3497" s="79"/>
      <c r="R3497" s="79"/>
      <c r="S3497" s="79"/>
      <c r="T3497" s="79"/>
      <c r="U3497" s="79"/>
      <c r="V3497" s="79"/>
      <c r="W3497" s="79"/>
      <c r="X3497" s="79"/>
      <c r="Y3497" s="79"/>
      <c r="Z3497" s="79"/>
      <c r="AA3497" s="79"/>
      <c r="AB3497" s="79"/>
      <c r="AC3497" s="79"/>
      <c r="AD3497" s="79"/>
      <c r="AE3497" s="79"/>
      <c r="AF3497" s="79"/>
      <c r="AG3497" s="79"/>
      <c r="AH3497" s="79"/>
      <c r="AI3497" s="79"/>
      <c r="AJ3497" s="79"/>
      <c r="AK3497" s="79"/>
      <c r="AL3497" s="79"/>
      <c r="AM3497" s="79"/>
      <c r="AN3497" s="79"/>
      <c r="AO3497" s="79"/>
      <c r="AP3497" s="79"/>
      <c r="AQ3497" s="79"/>
    </row>
    <row r="3498" spans="13:43" x14ac:dyDescent="0.25">
      <c r="M3498" s="79"/>
      <c r="N3498" s="79"/>
      <c r="O3498" s="79"/>
      <c r="P3498" s="79"/>
      <c r="Q3498" s="79"/>
      <c r="R3498" s="79"/>
      <c r="S3498" s="79"/>
      <c r="T3498" s="79"/>
      <c r="U3498" s="79"/>
      <c r="V3498" s="79"/>
      <c r="W3498" s="79"/>
      <c r="X3498" s="79"/>
      <c r="Y3498" s="79"/>
      <c r="Z3498" s="79"/>
      <c r="AA3498" s="79"/>
      <c r="AB3498" s="79"/>
      <c r="AC3498" s="79"/>
      <c r="AD3498" s="79"/>
      <c r="AE3498" s="79"/>
      <c r="AF3498" s="79"/>
      <c r="AG3498" s="79"/>
      <c r="AH3498" s="79"/>
      <c r="AI3498" s="79"/>
      <c r="AJ3498" s="79"/>
      <c r="AK3498" s="79"/>
      <c r="AL3498" s="79"/>
      <c r="AM3498" s="79"/>
      <c r="AN3498" s="79"/>
      <c r="AO3498" s="79"/>
      <c r="AP3498" s="79"/>
      <c r="AQ3498" s="79"/>
    </row>
    <row r="3499" spans="13:43" x14ac:dyDescent="0.25">
      <c r="M3499" s="79"/>
      <c r="N3499" s="79"/>
      <c r="O3499" s="79"/>
      <c r="P3499" s="79"/>
      <c r="Q3499" s="79"/>
      <c r="R3499" s="79"/>
      <c r="S3499" s="79"/>
      <c r="T3499" s="79"/>
      <c r="U3499" s="79"/>
      <c r="V3499" s="79"/>
      <c r="W3499" s="79"/>
      <c r="X3499" s="79"/>
      <c r="Y3499" s="79"/>
      <c r="Z3499" s="79"/>
      <c r="AA3499" s="79"/>
      <c r="AB3499" s="79"/>
      <c r="AC3499" s="79"/>
      <c r="AD3499" s="79"/>
      <c r="AE3499" s="79"/>
      <c r="AF3499" s="79"/>
      <c r="AG3499" s="79"/>
      <c r="AH3499" s="79"/>
      <c r="AI3499" s="79"/>
      <c r="AJ3499" s="79"/>
      <c r="AK3499" s="79"/>
      <c r="AL3499" s="79"/>
      <c r="AM3499" s="79"/>
      <c r="AN3499" s="79"/>
      <c r="AO3499" s="79"/>
      <c r="AP3499" s="79"/>
      <c r="AQ3499" s="79"/>
    </row>
    <row r="3500" spans="13:43" x14ac:dyDescent="0.25">
      <c r="M3500" s="79"/>
      <c r="N3500" s="79"/>
      <c r="O3500" s="79"/>
      <c r="P3500" s="79"/>
      <c r="Q3500" s="79"/>
      <c r="R3500" s="79"/>
      <c r="S3500" s="79"/>
      <c r="T3500" s="79"/>
      <c r="U3500" s="79"/>
      <c r="V3500" s="79"/>
      <c r="W3500" s="79"/>
      <c r="X3500" s="79"/>
      <c r="Y3500" s="79"/>
      <c r="Z3500" s="79"/>
      <c r="AA3500" s="79"/>
      <c r="AB3500" s="79"/>
      <c r="AC3500" s="79"/>
      <c r="AD3500" s="79"/>
      <c r="AE3500" s="79"/>
      <c r="AF3500" s="79"/>
      <c r="AG3500" s="79"/>
      <c r="AH3500" s="79"/>
      <c r="AI3500" s="79"/>
      <c r="AJ3500" s="79"/>
      <c r="AK3500" s="79"/>
      <c r="AL3500" s="79"/>
      <c r="AM3500" s="79"/>
      <c r="AN3500" s="79"/>
      <c r="AO3500" s="79"/>
      <c r="AP3500" s="79"/>
      <c r="AQ3500" s="79"/>
    </row>
    <row r="3501" spans="13:43" x14ac:dyDescent="0.25">
      <c r="M3501" s="79"/>
      <c r="N3501" s="79"/>
      <c r="O3501" s="79"/>
      <c r="P3501" s="79"/>
      <c r="Q3501" s="79"/>
      <c r="R3501" s="79"/>
      <c r="S3501" s="79"/>
      <c r="T3501" s="79"/>
      <c r="U3501" s="79"/>
      <c r="V3501" s="79"/>
      <c r="W3501" s="79"/>
      <c r="X3501" s="79"/>
      <c r="Y3501" s="79"/>
      <c r="Z3501" s="79"/>
      <c r="AA3501" s="79"/>
      <c r="AB3501" s="79"/>
      <c r="AC3501" s="79"/>
      <c r="AD3501" s="79"/>
      <c r="AE3501" s="79"/>
      <c r="AF3501" s="79"/>
      <c r="AG3501" s="79"/>
      <c r="AH3501" s="79"/>
      <c r="AI3501" s="79"/>
      <c r="AJ3501" s="79"/>
      <c r="AK3501" s="79"/>
      <c r="AL3501" s="79"/>
      <c r="AM3501" s="79"/>
      <c r="AN3501" s="79"/>
      <c r="AO3501" s="79"/>
      <c r="AP3501" s="79"/>
      <c r="AQ3501" s="79"/>
    </row>
    <row r="3502" spans="13:43" x14ac:dyDescent="0.25">
      <c r="M3502" s="79"/>
      <c r="N3502" s="79"/>
      <c r="O3502" s="79"/>
      <c r="P3502" s="79"/>
      <c r="Q3502" s="79"/>
      <c r="R3502" s="79"/>
      <c r="S3502" s="79"/>
      <c r="T3502" s="79"/>
      <c r="U3502" s="79"/>
      <c r="V3502" s="79"/>
      <c r="W3502" s="79"/>
      <c r="X3502" s="79"/>
      <c r="Y3502" s="79"/>
      <c r="Z3502" s="79"/>
      <c r="AA3502" s="79"/>
      <c r="AB3502" s="79"/>
      <c r="AC3502" s="79"/>
      <c r="AD3502" s="79"/>
      <c r="AE3502" s="79"/>
      <c r="AF3502" s="79"/>
      <c r="AG3502" s="79"/>
      <c r="AH3502" s="79"/>
      <c r="AI3502" s="79"/>
      <c r="AJ3502" s="79"/>
      <c r="AK3502" s="79"/>
      <c r="AL3502" s="79"/>
      <c r="AM3502" s="79"/>
      <c r="AN3502" s="79"/>
      <c r="AO3502" s="79"/>
      <c r="AP3502" s="79"/>
      <c r="AQ3502" s="79"/>
    </row>
    <row r="3503" spans="13:43" x14ac:dyDescent="0.25">
      <c r="M3503" s="79"/>
      <c r="N3503" s="79"/>
      <c r="O3503" s="79"/>
      <c r="P3503" s="79"/>
      <c r="Q3503" s="79"/>
      <c r="R3503" s="79"/>
      <c r="S3503" s="79"/>
      <c r="T3503" s="79"/>
      <c r="U3503" s="79"/>
      <c r="V3503" s="79"/>
      <c r="W3503" s="79"/>
      <c r="X3503" s="79"/>
      <c r="Y3503" s="79"/>
      <c r="Z3503" s="79"/>
      <c r="AA3503" s="79"/>
      <c r="AB3503" s="79"/>
      <c r="AC3503" s="79"/>
      <c r="AD3503" s="79"/>
      <c r="AE3503" s="79"/>
      <c r="AF3503" s="79"/>
      <c r="AG3503" s="79"/>
      <c r="AH3503" s="79"/>
      <c r="AI3503" s="79"/>
      <c r="AJ3503" s="79"/>
      <c r="AK3503" s="79"/>
      <c r="AL3503" s="79"/>
      <c r="AM3503" s="79"/>
      <c r="AN3503" s="79"/>
      <c r="AO3503" s="79"/>
      <c r="AP3503" s="79"/>
      <c r="AQ3503" s="79"/>
    </row>
    <row r="3504" spans="13:43" x14ac:dyDescent="0.25">
      <c r="M3504" s="79"/>
      <c r="N3504" s="79"/>
      <c r="O3504" s="79"/>
      <c r="P3504" s="79"/>
      <c r="Q3504" s="79"/>
      <c r="R3504" s="79"/>
      <c r="S3504" s="79"/>
      <c r="T3504" s="79"/>
      <c r="U3504" s="79"/>
      <c r="V3504" s="79"/>
      <c r="W3504" s="79"/>
      <c r="X3504" s="79"/>
      <c r="Y3504" s="79"/>
      <c r="Z3504" s="79"/>
      <c r="AA3504" s="79"/>
      <c r="AB3504" s="79"/>
      <c r="AC3504" s="79"/>
      <c r="AD3504" s="79"/>
      <c r="AE3504" s="79"/>
      <c r="AF3504" s="79"/>
      <c r="AG3504" s="79"/>
      <c r="AH3504" s="79"/>
      <c r="AI3504" s="79"/>
      <c r="AJ3504" s="79"/>
      <c r="AK3504" s="79"/>
      <c r="AL3504" s="79"/>
      <c r="AM3504" s="79"/>
      <c r="AN3504" s="79"/>
      <c r="AO3504" s="79"/>
      <c r="AP3504" s="79"/>
      <c r="AQ3504" s="79"/>
    </row>
    <row r="3505" spans="13:43" x14ac:dyDescent="0.25">
      <c r="M3505" s="79"/>
      <c r="N3505" s="79"/>
      <c r="O3505" s="79"/>
      <c r="P3505" s="79"/>
      <c r="Q3505" s="79"/>
      <c r="R3505" s="79"/>
      <c r="S3505" s="79"/>
      <c r="T3505" s="79"/>
      <c r="U3505" s="79"/>
      <c r="V3505" s="79"/>
      <c r="W3505" s="79"/>
      <c r="X3505" s="79"/>
      <c r="Y3505" s="79"/>
      <c r="Z3505" s="79"/>
      <c r="AA3505" s="79"/>
      <c r="AB3505" s="79"/>
      <c r="AC3505" s="79"/>
      <c r="AD3505" s="79"/>
      <c r="AE3505" s="79"/>
      <c r="AF3505" s="79"/>
      <c r="AG3505" s="79"/>
      <c r="AH3505" s="79"/>
      <c r="AI3505" s="79"/>
      <c r="AJ3505" s="79"/>
      <c r="AK3505" s="79"/>
      <c r="AL3505" s="79"/>
      <c r="AM3505" s="79"/>
      <c r="AN3505" s="79"/>
      <c r="AO3505" s="79"/>
      <c r="AP3505" s="79"/>
      <c r="AQ3505" s="79"/>
    </row>
    <row r="3506" spans="13:43" x14ac:dyDescent="0.25">
      <c r="M3506" s="79"/>
      <c r="N3506" s="79"/>
      <c r="O3506" s="79"/>
      <c r="P3506" s="79"/>
      <c r="Q3506" s="79"/>
      <c r="R3506" s="79"/>
      <c r="S3506" s="79"/>
      <c r="T3506" s="79"/>
      <c r="U3506" s="79"/>
      <c r="V3506" s="79"/>
      <c r="W3506" s="79"/>
      <c r="X3506" s="79"/>
      <c r="Y3506" s="79"/>
      <c r="Z3506" s="79"/>
      <c r="AA3506" s="79"/>
      <c r="AB3506" s="79"/>
      <c r="AC3506" s="79"/>
      <c r="AD3506" s="79"/>
      <c r="AE3506" s="79"/>
      <c r="AF3506" s="79"/>
      <c r="AG3506" s="79"/>
      <c r="AH3506" s="79"/>
      <c r="AI3506" s="79"/>
      <c r="AJ3506" s="79"/>
      <c r="AK3506" s="79"/>
      <c r="AL3506" s="79"/>
      <c r="AM3506" s="79"/>
      <c r="AN3506" s="79"/>
      <c r="AO3506" s="79"/>
      <c r="AP3506" s="79"/>
      <c r="AQ3506" s="79"/>
    </row>
    <row r="3507" spans="13:43" x14ac:dyDescent="0.25">
      <c r="M3507" s="79"/>
      <c r="N3507" s="79"/>
      <c r="O3507" s="79"/>
      <c r="P3507" s="79"/>
      <c r="Q3507" s="79"/>
      <c r="R3507" s="79"/>
      <c r="S3507" s="79"/>
      <c r="T3507" s="79"/>
      <c r="U3507" s="79"/>
      <c r="V3507" s="79"/>
      <c r="W3507" s="79"/>
      <c r="X3507" s="79"/>
      <c r="Y3507" s="79"/>
      <c r="Z3507" s="79"/>
      <c r="AA3507" s="79"/>
      <c r="AB3507" s="79"/>
      <c r="AC3507" s="79"/>
      <c r="AD3507" s="79"/>
      <c r="AE3507" s="79"/>
      <c r="AF3507" s="79"/>
      <c r="AG3507" s="79"/>
      <c r="AH3507" s="79"/>
      <c r="AI3507" s="79"/>
      <c r="AJ3507" s="79"/>
      <c r="AK3507" s="79"/>
      <c r="AL3507" s="79"/>
      <c r="AM3507" s="79"/>
      <c r="AN3507" s="79"/>
      <c r="AO3507" s="79"/>
      <c r="AP3507" s="79"/>
      <c r="AQ3507" s="79"/>
    </row>
    <row r="3508" spans="13:43" x14ac:dyDescent="0.25">
      <c r="M3508" s="79"/>
      <c r="N3508" s="79"/>
      <c r="O3508" s="79"/>
      <c r="P3508" s="79"/>
      <c r="Q3508" s="79"/>
      <c r="R3508" s="79"/>
      <c r="S3508" s="79"/>
      <c r="T3508" s="79"/>
      <c r="U3508" s="79"/>
      <c r="V3508" s="79"/>
      <c r="W3508" s="79"/>
      <c r="X3508" s="79"/>
      <c r="Y3508" s="79"/>
      <c r="Z3508" s="79"/>
      <c r="AA3508" s="79"/>
      <c r="AB3508" s="79"/>
      <c r="AC3508" s="79"/>
      <c r="AD3508" s="79"/>
      <c r="AE3508" s="79"/>
      <c r="AF3508" s="79"/>
      <c r="AG3508" s="79"/>
      <c r="AH3508" s="79"/>
      <c r="AI3508" s="79"/>
      <c r="AJ3508" s="79"/>
      <c r="AK3508" s="79"/>
      <c r="AL3508" s="79"/>
      <c r="AM3508" s="79"/>
      <c r="AN3508" s="79"/>
      <c r="AO3508" s="79"/>
      <c r="AP3508" s="79"/>
      <c r="AQ3508" s="79"/>
    </row>
    <row r="3509" spans="13:43" x14ac:dyDescent="0.25">
      <c r="M3509" s="79"/>
      <c r="N3509" s="79"/>
      <c r="O3509" s="79"/>
      <c r="P3509" s="79"/>
      <c r="Q3509" s="79"/>
      <c r="R3509" s="79"/>
      <c r="S3509" s="79"/>
      <c r="T3509" s="79"/>
      <c r="U3509" s="79"/>
      <c r="V3509" s="79"/>
      <c r="W3509" s="79"/>
      <c r="X3509" s="79"/>
      <c r="Y3509" s="79"/>
      <c r="Z3509" s="79"/>
      <c r="AA3509" s="79"/>
      <c r="AB3509" s="79"/>
      <c r="AC3509" s="79"/>
      <c r="AD3509" s="79"/>
      <c r="AE3509" s="79"/>
      <c r="AF3509" s="79"/>
      <c r="AG3509" s="79"/>
      <c r="AH3509" s="79"/>
      <c r="AI3509" s="79"/>
      <c r="AJ3509" s="79"/>
      <c r="AK3509" s="79"/>
      <c r="AL3509" s="79"/>
      <c r="AM3509" s="79"/>
      <c r="AN3509" s="79"/>
      <c r="AO3509" s="79"/>
      <c r="AP3509" s="79"/>
      <c r="AQ3509" s="79"/>
    </row>
    <row r="3510" spans="13:43" x14ac:dyDescent="0.25">
      <c r="M3510" s="79"/>
      <c r="N3510" s="79"/>
      <c r="O3510" s="79"/>
      <c r="P3510" s="79"/>
      <c r="Q3510" s="79"/>
      <c r="R3510" s="79"/>
      <c r="S3510" s="79"/>
      <c r="T3510" s="79"/>
      <c r="U3510" s="79"/>
      <c r="V3510" s="79"/>
      <c r="W3510" s="79"/>
      <c r="X3510" s="79"/>
      <c r="Y3510" s="79"/>
      <c r="Z3510" s="79"/>
      <c r="AA3510" s="79"/>
      <c r="AB3510" s="79"/>
      <c r="AC3510" s="79"/>
      <c r="AD3510" s="79"/>
      <c r="AE3510" s="79"/>
      <c r="AF3510" s="79"/>
      <c r="AG3510" s="79"/>
      <c r="AH3510" s="79"/>
      <c r="AI3510" s="79"/>
      <c r="AJ3510" s="79"/>
      <c r="AK3510" s="79"/>
      <c r="AL3510" s="79"/>
      <c r="AM3510" s="79"/>
      <c r="AN3510" s="79"/>
      <c r="AO3510" s="79"/>
      <c r="AP3510" s="79"/>
      <c r="AQ3510" s="79"/>
    </row>
    <row r="3511" spans="13:43" x14ac:dyDescent="0.25">
      <c r="M3511" s="79"/>
      <c r="N3511" s="79"/>
      <c r="O3511" s="79"/>
      <c r="P3511" s="79"/>
      <c r="Q3511" s="79"/>
      <c r="R3511" s="79"/>
      <c r="S3511" s="79"/>
      <c r="T3511" s="79"/>
      <c r="U3511" s="79"/>
      <c r="V3511" s="79"/>
      <c r="W3511" s="79"/>
      <c r="X3511" s="79"/>
      <c r="Y3511" s="79"/>
      <c r="Z3511" s="79"/>
      <c r="AA3511" s="79"/>
      <c r="AB3511" s="79"/>
      <c r="AC3511" s="79"/>
      <c r="AD3511" s="79"/>
      <c r="AE3511" s="79"/>
      <c r="AF3511" s="79"/>
      <c r="AG3511" s="79"/>
      <c r="AH3511" s="79"/>
      <c r="AI3511" s="79"/>
      <c r="AJ3511" s="79"/>
      <c r="AK3511" s="79"/>
      <c r="AL3511" s="79"/>
      <c r="AM3511" s="79"/>
      <c r="AN3511" s="79"/>
      <c r="AO3511" s="79"/>
      <c r="AP3511" s="79"/>
      <c r="AQ3511" s="79"/>
    </row>
    <row r="3512" spans="13:43" x14ac:dyDescent="0.25">
      <c r="M3512" s="79"/>
      <c r="N3512" s="79"/>
      <c r="O3512" s="79"/>
      <c r="P3512" s="79"/>
      <c r="Q3512" s="79"/>
      <c r="R3512" s="79"/>
      <c r="S3512" s="79"/>
      <c r="T3512" s="79"/>
      <c r="U3512" s="79"/>
      <c r="V3512" s="79"/>
      <c r="W3512" s="79"/>
      <c r="X3512" s="79"/>
      <c r="Y3512" s="79"/>
      <c r="Z3512" s="79"/>
      <c r="AA3512" s="79"/>
      <c r="AB3512" s="79"/>
      <c r="AC3512" s="79"/>
      <c r="AD3512" s="79"/>
      <c r="AE3512" s="79"/>
      <c r="AF3512" s="79"/>
      <c r="AG3512" s="79"/>
      <c r="AH3512" s="79"/>
      <c r="AI3512" s="79"/>
      <c r="AJ3512" s="79"/>
      <c r="AK3512" s="79"/>
      <c r="AL3512" s="79"/>
      <c r="AM3512" s="79"/>
      <c r="AN3512" s="79"/>
      <c r="AO3512" s="79"/>
      <c r="AP3512" s="79"/>
      <c r="AQ3512" s="79"/>
    </row>
    <row r="3513" spans="13:43" x14ac:dyDescent="0.25">
      <c r="M3513" s="79"/>
      <c r="N3513" s="79"/>
      <c r="O3513" s="79"/>
      <c r="P3513" s="79"/>
      <c r="Q3513" s="79"/>
      <c r="R3513" s="79"/>
      <c r="S3513" s="79"/>
      <c r="T3513" s="79"/>
      <c r="U3513" s="79"/>
      <c r="V3513" s="79"/>
      <c r="W3513" s="79"/>
      <c r="X3513" s="79"/>
      <c r="Y3513" s="79"/>
      <c r="Z3513" s="79"/>
      <c r="AA3513" s="79"/>
      <c r="AB3513" s="79"/>
      <c r="AC3513" s="79"/>
      <c r="AD3513" s="79"/>
      <c r="AE3513" s="79"/>
      <c r="AF3513" s="79"/>
      <c r="AG3513" s="79"/>
      <c r="AH3513" s="79"/>
      <c r="AI3513" s="79"/>
      <c r="AJ3513" s="79"/>
      <c r="AK3513" s="79"/>
      <c r="AL3513" s="79"/>
      <c r="AM3513" s="79"/>
      <c r="AN3513" s="79"/>
      <c r="AO3513" s="79"/>
      <c r="AP3513" s="79"/>
      <c r="AQ3513" s="79"/>
    </row>
    <row r="3514" spans="13:43" x14ac:dyDescent="0.25">
      <c r="M3514" s="79"/>
      <c r="N3514" s="79"/>
      <c r="O3514" s="79"/>
      <c r="P3514" s="79"/>
      <c r="Q3514" s="79"/>
      <c r="R3514" s="79"/>
      <c r="S3514" s="79"/>
      <c r="T3514" s="79"/>
      <c r="U3514" s="79"/>
      <c r="V3514" s="79"/>
      <c r="W3514" s="79"/>
      <c r="X3514" s="79"/>
      <c r="Y3514" s="79"/>
      <c r="Z3514" s="79"/>
      <c r="AA3514" s="79"/>
      <c r="AB3514" s="79"/>
      <c r="AC3514" s="79"/>
      <c r="AD3514" s="79"/>
      <c r="AE3514" s="79"/>
      <c r="AF3514" s="79"/>
      <c r="AG3514" s="79"/>
      <c r="AH3514" s="79"/>
      <c r="AI3514" s="79"/>
      <c r="AJ3514" s="79"/>
      <c r="AK3514" s="79"/>
      <c r="AL3514" s="79"/>
      <c r="AM3514" s="79"/>
      <c r="AN3514" s="79"/>
      <c r="AO3514" s="79"/>
      <c r="AP3514" s="79"/>
      <c r="AQ3514" s="79"/>
    </row>
    <row r="3515" spans="13:43" x14ac:dyDescent="0.25">
      <c r="M3515" s="79"/>
      <c r="N3515" s="79"/>
      <c r="O3515" s="79"/>
      <c r="P3515" s="79"/>
      <c r="Q3515" s="79"/>
      <c r="R3515" s="79"/>
      <c r="S3515" s="79"/>
      <c r="T3515" s="79"/>
      <c r="U3515" s="79"/>
      <c r="V3515" s="79"/>
      <c r="W3515" s="79"/>
      <c r="X3515" s="79"/>
      <c r="Y3515" s="79"/>
      <c r="Z3515" s="79"/>
      <c r="AA3515" s="79"/>
      <c r="AB3515" s="79"/>
      <c r="AC3515" s="79"/>
      <c r="AD3515" s="79"/>
      <c r="AE3515" s="79"/>
      <c r="AF3515" s="79"/>
      <c r="AG3515" s="79"/>
      <c r="AH3515" s="79"/>
      <c r="AI3515" s="79"/>
      <c r="AJ3515" s="79"/>
      <c r="AK3515" s="79"/>
      <c r="AL3515" s="79"/>
      <c r="AM3515" s="79"/>
      <c r="AN3515" s="79"/>
      <c r="AO3515" s="79"/>
      <c r="AP3515" s="79"/>
      <c r="AQ3515" s="79"/>
    </row>
    <row r="3516" spans="13:43" x14ac:dyDescent="0.25">
      <c r="M3516" s="79"/>
      <c r="N3516" s="79"/>
      <c r="O3516" s="79"/>
      <c r="P3516" s="79"/>
      <c r="Q3516" s="79"/>
      <c r="R3516" s="79"/>
      <c r="S3516" s="79"/>
      <c r="T3516" s="79"/>
      <c r="U3516" s="79"/>
      <c r="V3516" s="79"/>
      <c r="W3516" s="79"/>
      <c r="X3516" s="79"/>
      <c r="Y3516" s="79"/>
      <c r="Z3516" s="79"/>
      <c r="AA3516" s="79"/>
      <c r="AB3516" s="79"/>
      <c r="AC3516" s="79"/>
      <c r="AD3516" s="79"/>
      <c r="AE3516" s="79"/>
      <c r="AF3516" s="79"/>
      <c r="AG3516" s="79"/>
      <c r="AH3516" s="79"/>
      <c r="AI3516" s="79"/>
      <c r="AJ3516" s="79"/>
      <c r="AK3516" s="79"/>
      <c r="AL3516" s="79"/>
      <c r="AM3516" s="79"/>
      <c r="AN3516" s="79"/>
      <c r="AO3516" s="79"/>
      <c r="AP3516" s="79"/>
      <c r="AQ3516" s="79"/>
    </row>
    <row r="3517" spans="13:43" x14ac:dyDescent="0.25">
      <c r="M3517" s="79"/>
      <c r="N3517" s="79"/>
      <c r="O3517" s="79"/>
      <c r="P3517" s="79"/>
      <c r="Q3517" s="79"/>
      <c r="R3517" s="79"/>
      <c r="S3517" s="79"/>
      <c r="T3517" s="79"/>
      <c r="U3517" s="79"/>
      <c r="V3517" s="79"/>
      <c r="W3517" s="79"/>
      <c r="X3517" s="79"/>
      <c r="Y3517" s="79"/>
      <c r="Z3517" s="79"/>
      <c r="AA3517" s="79"/>
      <c r="AB3517" s="79"/>
      <c r="AC3517" s="79"/>
      <c r="AD3517" s="79"/>
      <c r="AE3517" s="79"/>
      <c r="AF3517" s="79"/>
      <c r="AG3517" s="79"/>
      <c r="AH3517" s="79"/>
      <c r="AI3517" s="79"/>
      <c r="AJ3517" s="79"/>
      <c r="AK3517" s="79"/>
      <c r="AL3517" s="79"/>
      <c r="AM3517" s="79"/>
      <c r="AN3517" s="79"/>
      <c r="AO3517" s="79"/>
      <c r="AP3517" s="79"/>
      <c r="AQ3517" s="79"/>
    </row>
    <row r="3518" spans="13:43" x14ac:dyDescent="0.25">
      <c r="M3518" s="79"/>
      <c r="N3518" s="79"/>
      <c r="O3518" s="79"/>
      <c r="P3518" s="79"/>
      <c r="Q3518" s="79"/>
      <c r="R3518" s="79"/>
      <c r="S3518" s="79"/>
      <c r="T3518" s="79"/>
      <c r="U3518" s="79"/>
      <c r="V3518" s="79"/>
      <c r="W3518" s="79"/>
      <c r="X3518" s="79"/>
      <c r="Y3518" s="79"/>
      <c r="Z3518" s="79"/>
      <c r="AA3518" s="79"/>
      <c r="AB3518" s="79"/>
      <c r="AC3518" s="79"/>
      <c r="AD3518" s="79"/>
      <c r="AE3518" s="79"/>
      <c r="AF3518" s="79"/>
      <c r="AG3518" s="79"/>
      <c r="AH3518" s="79"/>
      <c r="AI3518" s="79"/>
      <c r="AJ3518" s="79"/>
      <c r="AK3518" s="79"/>
      <c r="AL3518" s="79"/>
      <c r="AM3518" s="79"/>
      <c r="AN3518" s="79"/>
      <c r="AO3518" s="79"/>
      <c r="AP3518" s="79"/>
      <c r="AQ3518" s="79"/>
    </row>
    <row r="3519" spans="13:43" x14ac:dyDescent="0.25">
      <c r="M3519" s="79"/>
      <c r="N3519" s="79"/>
      <c r="O3519" s="79"/>
      <c r="P3519" s="79"/>
      <c r="Q3519" s="79"/>
      <c r="R3519" s="79"/>
      <c r="S3519" s="79"/>
      <c r="T3519" s="79"/>
      <c r="U3519" s="79"/>
      <c r="V3519" s="79"/>
      <c r="W3519" s="79"/>
      <c r="X3519" s="79"/>
      <c r="Y3519" s="79"/>
      <c r="Z3519" s="79"/>
      <c r="AA3519" s="79"/>
      <c r="AB3519" s="79"/>
      <c r="AC3519" s="79"/>
      <c r="AD3519" s="79"/>
      <c r="AE3519" s="79"/>
      <c r="AF3519" s="79"/>
      <c r="AG3519" s="79"/>
      <c r="AH3519" s="79"/>
      <c r="AI3519" s="79"/>
      <c r="AJ3519" s="79"/>
      <c r="AK3519" s="79"/>
      <c r="AL3519" s="79"/>
      <c r="AM3519" s="79"/>
      <c r="AN3519" s="79"/>
      <c r="AO3519" s="79"/>
      <c r="AP3519" s="79"/>
      <c r="AQ3519" s="79"/>
    </row>
    <row r="3520" spans="13:43" x14ac:dyDescent="0.25">
      <c r="M3520" s="79"/>
      <c r="N3520" s="79"/>
      <c r="O3520" s="79"/>
      <c r="P3520" s="79"/>
      <c r="Q3520" s="79"/>
      <c r="R3520" s="79"/>
      <c r="S3520" s="79"/>
      <c r="T3520" s="79"/>
      <c r="U3520" s="79"/>
      <c r="V3520" s="79"/>
      <c r="W3520" s="79"/>
      <c r="X3520" s="79"/>
      <c r="Y3520" s="79"/>
      <c r="Z3520" s="79"/>
      <c r="AA3520" s="79"/>
      <c r="AB3520" s="79"/>
      <c r="AC3520" s="79"/>
      <c r="AD3520" s="79"/>
      <c r="AE3520" s="79"/>
      <c r="AF3520" s="79"/>
      <c r="AG3520" s="79"/>
      <c r="AH3520" s="79"/>
      <c r="AI3520" s="79"/>
      <c r="AJ3520" s="79"/>
      <c r="AK3520" s="79"/>
      <c r="AL3520" s="79"/>
      <c r="AM3520" s="79"/>
      <c r="AN3520" s="79"/>
      <c r="AO3520" s="79"/>
      <c r="AP3520" s="79"/>
      <c r="AQ3520" s="79"/>
    </row>
    <row r="3521" spans="13:43" x14ac:dyDescent="0.25">
      <c r="M3521" s="79"/>
      <c r="N3521" s="79"/>
      <c r="O3521" s="79"/>
      <c r="P3521" s="79"/>
      <c r="Q3521" s="79"/>
      <c r="R3521" s="79"/>
      <c r="S3521" s="79"/>
      <c r="T3521" s="79"/>
      <c r="U3521" s="79"/>
      <c r="V3521" s="79"/>
      <c r="W3521" s="79"/>
      <c r="X3521" s="79"/>
      <c r="Y3521" s="79"/>
      <c r="Z3521" s="79"/>
      <c r="AA3521" s="79"/>
      <c r="AB3521" s="79"/>
      <c r="AC3521" s="79"/>
      <c r="AD3521" s="79"/>
      <c r="AE3521" s="79"/>
      <c r="AF3521" s="79"/>
      <c r="AG3521" s="79"/>
      <c r="AH3521" s="79"/>
      <c r="AI3521" s="79"/>
      <c r="AJ3521" s="79"/>
      <c r="AK3521" s="79"/>
      <c r="AL3521" s="79"/>
      <c r="AM3521" s="79"/>
      <c r="AN3521" s="79"/>
      <c r="AO3521" s="79"/>
      <c r="AP3521" s="79"/>
      <c r="AQ3521" s="79"/>
    </row>
    <row r="3522" spans="13:43" x14ac:dyDescent="0.25">
      <c r="M3522" s="79"/>
      <c r="N3522" s="79"/>
      <c r="O3522" s="79"/>
      <c r="P3522" s="79"/>
      <c r="Q3522" s="79"/>
      <c r="R3522" s="79"/>
      <c r="S3522" s="79"/>
      <c r="T3522" s="79"/>
      <c r="U3522" s="79"/>
      <c r="V3522" s="79"/>
      <c r="W3522" s="79"/>
      <c r="X3522" s="79"/>
      <c r="Y3522" s="79"/>
      <c r="Z3522" s="79"/>
      <c r="AA3522" s="79"/>
      <c r="AB3522" s="79"/>
      <c r="AC3522" s="79"/>
      <c r="AD3522" s="79"/>
      <c r="AE3522" s="79"/>
      <c r="AF3522" s="79"/>
      <c r="AG3522" s="79"/>
      <c r="AH3522" s="79"/>
      <c r="AI3522" s="79"/>
      <c r="AJ3522" s="79"/>
      <c r="AK3522" s="79"/>
      <c r="AL3522" s="79"/>
      <c r="AM3522" s="79"/>
      <c r="AN3522" s="79"/>
      <c r="AO3522" s="79"/>
      <c r="AP3522" s="79"/>
      <c r="AQ3522" s="79"/>
    </row>
    <row r="3523" spans="13:43" x14ac:dyDescent="0.25">
      <c r="M3523" s="79"/>
      <c r="N3523" s="79"/>
      <c r="O3523" s="79"/>
      <c r="P3523" s="79"/>
      <c r="Q3523" s="79"/>
      <c r="R3523" s="79"/>
      <c r="S3523" s="79"/>
      <c r="T3523" s="79"/>
      <c r="U3523" s="79"/>
      <c r="V3523" s="79"/>
      <c r="W3523" s="79"/>
      <c r="X3523" s="79"/>
      <c r="Y3523" s="79"/>
      <c r="Z3523" s="79"/>
      <c r="AA3523" s="79"/>
      <c r="AB3523" s="79"/>
      <c r="AC3523" s="79"/>
      <c r="AD3523" s="79"/>
      <c r="AE3523" s="79"/>
      <c r="AF3523" s="79"/>
      <c r="AG3523" s="79"/>
      <c r="AH3523" s="79"/>
      <c r="AI3523" s="79"/>
      <c r="AJ3523" s="79"/>
      <c r="AK3523" s="79"/>
      <c r="AL3523" s="79"/>
      <c r="AM3523" s="79"/>
      <c r="AN3523" s="79"/>
      <c r="AO3523" s="79"/>
      <c r="AP3523" s="79"/>
      <c r="AQ3523" s="79"/>
    </row>
    <row r="3524" spans="13:43" x14ac:dyDescent="0.25">
      <c r="M3524" s="79"/>
      <c r="N3524" s="79"/>
      <c r="O3524" s="79"/>
      <c r="P3524" s="79"/>
      <c r="Q3524" s="79"/>
      <c r="R3524" s="79"/>
      <c r="S3524" s="79"/>
      <c r="T3524" s="79"/>
      <c r="U3524" s="79"/>
      <c r="V3524" s="79"/>
      <c r="W3524" s="79"/>
      <c r="X3524" s="79"/>
      <c r="Y3524" s="79"/>
      <c r="Z3524" s="79"/>
      <c r="AA3524" s="79"/>
      <c r="AB3524" s="79"/>
      <c r="AC3524" s="79"/>
      <c r="AD3524" s="79"/>
      <c r="AE3524" s="79"/>
      <c r="AF3524" s="79"/>
      <c r="AG3524" s="79"/>
      <c r="AH3524" s="79"/>
      <c r="AI3524" s="79"/>
      <c r="AJ3524" s="79"/>
      <c r="AK3524" s="79"/>
      <c r="AL3524" s="79"/>
      <c r="AM3524" s="79"/>
      <c r="AN3524" s="79"/>
      <c r="AO3524" s="79"/>
      <c r="AP3524" s="79"/>
      <c r="AQ3524" s="79"/>
    </row>
    <row r="3525" spans="13:43" x14ac:dyDescent="0.25">
      <c r="M3525" s="79"/>
      <c r="N3525" s="79"/>
      <c r="O3525" s="79"/>
      <c r="P3525" s="79"/>
      <c r="Q3525" s="79"/>
      <c r="R3525" s="79"/>
      <c r="S3525" s="79"/>
      <c r="T3525" s="79"/>
      <c r="U3525" s="79"/>
      <c r="V3525" s="79"/>
      <c r="W3525" s="79"/>
      <c r="X3525" s="79"/>
      <c r="Y3525" s="79"/>
      <c r="Z3525" s="79"/>
      <c r="AA3525" s="79"/>
      <c r="AB3525" s="79"/>
      <c r="AC3525" s="79"/>
      <c r="AD3525" s="79"/>
      <c r="AE3525" s="79"/>
      <c r="AF3525" s="79"/>
      <c r="AG3525" s="79"/>
      <c r="AH3525" s="79"/>
      <c r="AI3525" s="79"/>
      <c r="AJ3525" s="79"/>
      <c r="AK3525" s="79"/>
      <c r="AL3525" s="79"/>
      <c r="AM3525" s="79"/>
      <c r="AN3525" s="79"/>
      <c r="AO3525" s="79"/>
      <c r="AP3525" s="79"/>
      <c r="AQ3525" s="79"/>
    </row>
    <row r="3526" spans="13:43" x14ac:dyDescent="0.25">
      <c r="M3526" s="79"/>
      <c r="N3526" s="79"/>
      <c r="O3526" s="79"/>
      <c r="P3526" s="79"/>
      <c r="Q3526" s="79"/>
      <c r="R3526" s="79"/>
      <c r="S3526" s="79"/>
      <c r="T3526" s="79"/>
      <c r="U3526" s="79"/>
      <c r="V3526" s="79"/>
      <c r="W3526" s="79"/>
      <c r="X3526" s="79"/>
      <c r="Y3526" s="79"/>
      <c r="Z3526" s="79"/>
      <c r="AA3526" s="79"/>
      <c r="AB3526" s="79"/>
      <c r="AC3526" s="79"/>
      <c r="AD3526" s="79"/>
      <c r="AE3526" s="79"/>
      <c r="AF3526" s="79"/>
      <c r="AG3526" s="79"/>
      <c r="AH3526" s="79"/>
      <c r="AI3526" s="79"/>
      <c r="AJ3526" s="79"/>
      <c r="AK3526" s="79"/>
      <c r="AL3526" s="79"/>
      <c r="AM3526" s="79"/>
      <c r="AN3526" s="79"/>
      <c r="AO3526" s="79"/>
      <c r="AP3526" s="79"/>
      <c r="AQ3526" s="79"/>
    </row>
    <row r="3527" spans="13:43" x14ac:dyDescent="0.25">
      <c r="M3527" s="79"/>
      <c r="N3527" s="79"/>
      <c r="O3527" s="79"/>
      <c r="P3527" s="79"/>
      <c r="Q3527" s="79"/>
      <c r="R3527" s="79"/>
      <c r="S3527" s="79"/>
      <c r="T3527" s="79"/>
      <c r="U3527" s="79"/>
      <c r="V3527" s="79"/>
      <c r="W3527" s="79"/>
      <c r="X3527" s="79"/>
      <c r="Y3527" s="79"/>
      <c r="Z3527" s="79"/>
      <c r="AA3527" s="79"/>
      <c r="AB3527" s="79"/>
      <c r="AC3527" s="79"/>
      <c r="AD3527" s="79"/>
      <c r="AE3527" s="79"/>
      <c r="AF3527" s="79"/>
      <c r="AG3527" s="79"/>
      <c r="AH3527" s="79"/>
      <c r="AI3527" s="79"/>
      <c r="AJ3527" s="79"/>
      <c r="AK3527" s="79"/>
      <c r="AL3527" s="79"/>
      <c r="AM3527" s="79"/>
      <c r="AN3527" s="79"/>
      <c r="AO3527" s="79"/>
      <c r="AP3527" s="79"/>
      <c r="AQ3527" s="79"/>
    </row>
    <row r="3528" spans="13:43" x14ac:dyDescent="0.25">
      <c r="M3528" s="79"/>
      <c r="N3528" s="79"/>
      <c r="O3528" s="79"/>
      <c r="P3528" s="79"/>
      <c r="Q3528" s="79"/>
      <c r="R3528" s="79"/>
      <c r="S3528" s="79"/>
      <c r="T3528" s="79"/>
      <c r="U3528" s="79"/>
      <c r="V3528" s="79"/>
      <c r="W3528" s="79"/>
      <c r="X3528" s="79"/>
      <c r="Y3528" s="79"/>
      <c r="Z3528" s="79"/>
      <c r="AA3528" s="79"/>
      <c r="AB3528" s="79"/>
      <c r="AC3528" s="79"/>
      <c r="AD3528" s="79"/>
      <c r="AE3528" s="79"/>
      <c r="AF3528" s="79"/>
      <c r="AG3528" s="79"/>
      <c r="AH3528" s="79"/>
      <c r="AI3528" s="79"/>
      <c r="AJ3528" s="79"/>
      <c r="AK3528" s="79"/>
      <c r="AL3528" s="79"/>
      <c r="AM3528" s="79"/>
      <c r="AN3528" s="79"/>
      <c r="AO3528" s="79"/>
      <c r="AP3528" s="79"/>
      <c r="AQ3528" s="79"/>
    </row>
    <row r="3529" spans="13:43" x14ac:dyDescent="0.25">
      <c r="M3529" s="79"/>
      <c r="N3529" s="79"/>
      <c r="O3529" s="79"/>
      <c r="P3529" s="79"/>
      <c r="Q3529" s="79"/>
      <c r="R3529" s="79"/>
      <c r="S3529" s="79"/>
      <c r="T3529" s="79"/>
      <c r="U3529" s="79"/>
      <c r="V3529" s="79"/>
      <c r="W3529" s="79"/>
      <c r="X3529" s="79"/>
      <c r="Y3529" s="79"/>
      <c r="Z3529" s="79"/>
      <c r="AA3529" s="79"/>
      <c r="AB3529" s="79"/>
      <c r="AC3529" s="79"/>
      <c r="AD3529" s="79"/>
      <c r="AE3529" s="79"/>
      <c r="AF3529" s="79"/>
      <c r="AG3529" s="79"/>
      <c r="AH3529" s="79"/>
      <c r="AI3529" s="79"/>
      <c r="AJ3529" s="79"/>
      <c r="AK3529" s="79"/>
      <c r="AL3529" s="79"/>
      <c r="AM3529" s="79"/>
      <c r="AN3529" s="79"/>
      <c r="AO3529" s="79"/>
      <c r="AP3529" s="79"/>
      <c r="AQ3529" s="79"/>
    </row>
    <row r="3530" spans="13:43" x14ac:dyDescent="0.25">
      <c r="M3530" s="79"/>
      <c r="N3530" s="79"/>
      <c r="O3530" s="79"/>
      <c r="P3530" s="79"/>
      <c r="Q3530" s="79"/>
      <c r="R3530" s="79"/>
      <c r="S3530" s="79"/>
      <c r="T3530" s="79"/>
      <c r="U3530" s="79"/>
      <c r="V3530" s="79"/>
      <c r="W3530" s="79"/>
      <c r="X3530" s="79"/>
      <c r="Y3530" s="79"/>
      <c r="Z3530" s="79"/>
      <c r="AA3530" s="79"/>
      <c r="AB3530" s="79"/>
      <c r="AC3530" s="79"/>
      <c r="AD3530" s="79"/>
      <c r="AE3530" s="79"/>
      <c r="AF3530" s="79"/>
      <c r="AG3530" s="79"/>
      <c r="AH3530" s="79"/>
      <c r="AI3530" s="79"/>
      <c r="AJ3530" s="79"/>
      <c r="AK3530" s="79"/>
      <c r="AL3530" s="79"/>
      <c r="AM3530" s="79"/>
      <c r="AN3530" s="79"/>
      <c r="AO3530" s="79"/>
      <c r="AP3530" s="79"/>
      <c r="AQ3530" s="79"/>
    </row>
    <row r="3531" spans="13:43" x14ac:dyDescent="0.25">
      <c r="M3531" s="79"/>
      <c r="N3531" s="79"/>
      <c r="O3531" s="79"/>
      <c r="P3531" s="79"/>
      <c r="Q3531" s="79"/>
      <c r="R3531" s="79"/>
      <c r="S3531" s="79"/>
      <c r="T3531" s="79"/>
      <c r="U3531" s="79"/>
      <c r="V3531" s="79"/>
      <c r="W3531" s="79"/>
      <c r="X3531" s="79"/>
      <c r="Y3531" s="79"/>
      <c r="Z3531" s="79"/>
      <c r="AA3531" s="79"/>
      <c r="AB3531" s="79"/>
      <c r="AC3531" s="79"/>
      <c r="AD3531" s="79"/>
      <c r="AE3531" s="79"/>
      <c r="AF3531" s="79"/>
      <c r="AG3531" s="79"/>
      <c r="AH3531" s="79"/>
      <c r="AI3531" s="79"/>
      <c r="AJ3531" s="79"/>
      <c r="AK3531" s="79"/>
      <c r="AL3531" s="79"/>
      <c r="AM3531" s="79"/>
      <c r="AN3531" s="79"/>
      <c r="AO3531" s="79"/>
      <c r="AP3531" s="79"/>
      <c r="AQ3531" s="79"/>
    </row>
    <row r="3532" spans="13:43" x14ac:dyDescent="0.25">
      <c r="M3532" s="79"/>
      <c r="N3532" s="79"/>
      <c r="O3532" s="79"/>
      <c r="P3532" s="79"/>
      <c r="Q3532" s="79"/>
      <c r="R3532" s="79"/>
      <c r="S3532" s="79"/>
      <c r="T3532" s="79"/>
      <c r="U3532" s="79"/>
      <c r="V3532" s="79"/>
      <c r="W3532" s="79"/>
      <c r="X3532" s="79"/>
      <c r="Y3532" s="79"/>
      <c r="Z3532" s="79"/>
      <c r="AA3532" s="79"/>
      <c r="AB3532" s="79"/>
      <c r="AC3532" s="79"/>
      <c r="AD3532" s="79"/>
      <c r="AE3532" s="79"/>
      <c r="AF3532" s="79"/>
      <c r="AG3532" s="79"/>
      <c r="AH3532" s="79"/>
      <c r="AI3532" s="79"/>
      <c r="AJ3532" s="79"/>
      <c r="AK3532" s="79"/>
      <c r="AL3532" s="79"/>
      <c r="AM3532" s="79"/>
      <c r="AN3532" s="79"/>
      <c r="AO3532" s="79"/>
      <c r="AP3532" s="79"/>
      <c r="AQ3532" s="79"/>
    </row>
    <row r="3533" spans="13:43" x14ac:dyDescent="0.25">
      <c r="M3533" s="79"/>
      <c r="N3533" s="79"/>
      <c r="O3533" s="79"/>
      <c r="P3533" s="79"/>
      <c r="Q3533" s="79"/>
      <c r="R3533" s="79"/>
      <c r="S3533" s="79"/>
      <c r="T3533" s="79"/>
      <c r="U3533" s="79"/>
      <c r="V3533" s="79"/>
      <c r="W3533" s="79"/>
      <c r="X3533" s="79"/>
      <c r="Y3533" s="79"/>
      <c r="Z3533" s="79"/>
      <c r="AA3533" s="79"/>
      <c r="AB3533" s="79"/>
      <c r="AC3533" s="79"/>
      <c r="AD3533" s="79"/>
      <c r="AE3533" s="79"/>
      <c r="AF3533" s="79"/>
      <c r="AG3533" s="79"/>
      <c r="AH3533" s="79"/>
      <c r="AI3533" s="79"/>
      <c r="AJ3533" s="79"/>
      <c r="AK3533" s="79"/>
      <c r="AL3533" s="79"/>
      <c r="AM3533" s="79"/>
      <c r="AN3533" s="79"/>
      <c r="AO3533" s="79"/>
      <c r="AP3533" s="79"/>
      <c r="AQ3533" s="79"/>
    </row>
    <row r="3534" spans="13:43" x14ac:dyDescent="0.25">
      <c r="M3534" s="79"/>
      <c r="N3534" s="79"/>
      <c r="O3534" s="79"/>
      <c r="P3534" s="79"/>
      <c r="Q3534" s="79"/>
      <c r="R3534" s="79"/>
      <c r="S3534" s="79"/>
      <c r="T3534" s="79"/>
      <c r="U3534" s="79"/>
      <c r="V3534" s="79"/>
      <c r="W3534" s="79"/>
      <c r="X3534" s="79"/>
      <c r="Y3534" s="79"/>
      <c r="Z3534" s="79"/>
      <c r="AA3534" s="79"/>
      <c r="AB3534" s="79"/>
      <c r="AC3534" s="79"/>
      <c r="AD3534" s="79"/>
      <c r="AE3534" s="79"/>
      <c r="AF3534" s="79"/>
      <c r="AG3534" s="79"/>
      <c r="AH3534" s="79"/>
      <c r="AI3534" s="79"/>
      <c r="AJ3534" s="79"/>
      <c r="AK3534" s="79"/>
      <c r="AL3534" s="79"/>
      <c r="AM3534" s="79"/>
      <c r="AN3534" s="79"/>
      <c r="AO3534" s="79"/>
      <c r="AP3534" s="79"/>
      <c r="AQ3534" s="79"/>
    </row>
    <row r="3535" spans="13:43" x14ac:dyDescent="0.25">
      <c r="M3535" s="79"/>
      <c r="N3535" s="79"/>
      <c r="O3535" s="79"/>
      <c r="P3535" s="79"/>
      <c r="Q3535" s="79"/>
      <c r="R3535" s="79"/>
      <c r="S3535" s="79"/>
      <c r="T3535" s="79"/>
      <c r="U3535" s="79"/>
      <c r="V3535" s="79"/>
      <c r="W3535" s="79"/>
      <c r="X3535" s="79"/>
      <c r="Y3535" s="79"/>
      <c r="Z3535" s="79"/>
      <c r="AA3535" s="79"/>
      <c r="AB3535" s="79"/>
      <c r="AC3535" s="79"/>
      <c r="AD3535" s="79"/>
      <c r="AE3535" s="79"/>
      <c r="AF3535" s="79"/>
      <c r="AG3535" s="79"/>
      <c r="AH3535" s="79"/>
      <c r="AI3535" s="79"/>
      <c r="AJ3535" s="79"/>
      <c r="AK3535" s="79"/>
      <c r="AL3535" s="79"/>
      <c r="AM3535" s="79"/>
      <c r="AN3535" s="79"/>
      <c r="AO3535" s="79"/>
      <c r="AP3535" s="79"/>
      <c r="AQ3535" s="79"/>
    </row>
    <row r="3536" spans="13:43" x14ac:dyDescent="0.25">
      <c r="M3536" s="79"/>
      <c r="N3536" s="79"/>
      <c r="O3536" s="79"/>
      <c r="P3536" s="79"/>
      <c r="Q3536" s="79"/>
      <c r="R3536" s="79"/>
      <c r="S3536" s="79"/>
      <c r="T3536" s="79"/>
      <c r="U3536" s="79"/>
      <c r="V3536" s="79"/>
      <c r="W3536" s="79"/>
      <c r="X3536" s="79"/>
      <c r="Y3536" s="79"/>
      <c r="Z3536" s="79"/>
      <c r="AA3536" s="79"/>
      <c r="AB3536" s="79"/>
      <c r="AC3536" s="79"/>
      <c r="AD3536" s="79"/>
      <c r="AE3536" s="79"/>
      <c r="AF3536" s="79"/>
      <c r="AG3536" s="79"/>
      <c r="AH3536" s="79"/>
      <c r="AI3536" s="79"/>
      <c r="AJ3536" s="79"/>
      <c r="AK3536" s="79"/>
      <c r="AL3536" s="79"/>
      <c r="AM3536" s="79"/>
      <c r="AN3536" s="79"/>
      <c r="AO3536" s="79"/>
      <c r="AP3536" s="79"/>
      <c r="AQ3536" s="79"/>
    </row>
    <row r="3537" spans="13:43" x14ac:dyDescent="0.25">
      <c r="M3537" s="79"/>
      <c r="N3537" s="79"/>
      <c r="O3537" s="79"/>
      <c r="P3537" s="79"/>
      <c r="Q3537" s="79"/>
      <c r="R3537" s="79"/>
      <c r="S3537" s="79"/>
      <c r="T3537" s="79"/>
      <c r="U3537" s="79"/>
      <c r="V3537" s="79"/>
      <c r="W3537" s="79"/>
      <c r="X3537" s="79"/>
      <c r="Y3537" s="79"/>
      <c r="Z3537" s="79"/>
      <c r="AA3537" s="79"/>
      <c r="AB3537" s="79"/>
      <c r="AC3537" s="79"/>
      <c r="AD3537" s="79"/>
      <c r="AE3537" s="79"/>
      <c r="AF3537" s="79"/>
      <c r="AG3537" s="79"/>
      <c r="AH3537" s="79"/>
      <c r="AI3537" s="79"/>
      <c r="AJ3537" s="79"/>
      <c r="AK3537" s="79"/>
      <c r="AL3537" s="79"/>
      <c r="AM3537" s="79"/>
      <c r="AN3537" s="79"/>
      <c r="AO3537" s="79"/>
      <c r="AP3537" s="79"/>
      <c r="AQ3537" s="79"/>
    </row>
    <row r="3538" spans="13:43" x14ac:dyDescent="0.25">
      <c r="M3538" s="79"/>
      <c r="N3538" s="79"/>
      <c r="O3538" s="79"/>
      <c r="P3538" s="79"/>
      <c r="Q3538" s="79"/>
      <c r="R3538" s="79"/>
      <c r="S3538" s="79"/>
      <c r="T3538" s="79"/>
      <c r="U3538" s="79"/>
      <c r="V3538" s="79"/>
      <c r="W3538" s="79"/>
      <c r="X3538" s="79"/>
      <c r="Y3538" s="79"/>
      <c r="Z3538" s="79"/>
      <c r="AA3538" s="79"/>
      <c r="AB3538" s="79"/>
      <c r="AC3538" s="79"/>
      <c r="AD3538" s="79"/>
      <c r="AE3538" s="79"/>
      <c r="AF3538" s="79"/>
      <c r="AG3538" s="79"/>
      <c r="AH3538" s="79"/>
      <c r="AI3538" s="79"/>
      <c r="AJ3538" s="79"/>
      <c r="AK3538" s="79"/>
      <c r="AL3538" s="79"/>
      <c r="AM3538" s="79"/>
      <c r="AN3538" s="79"/>
      <c r="AO3538" s="79"/>
      <c r="AP3538" s="79"/>
      <c r="AQ3538" s="79"/>
    </row>
    <row r="3539" spans="13:43" x14ac:dyDescent="0.25">
      <c r="M3539" s="79"/>
      <c r="N3539" s="79"/>
      <c r="O3539" s="79"/>
      <c r="P3539" s="79"/>
      <c r="Q3539" s="79"/>
      <c r="R3539" s="79"/>
      <c r="S3539" s="79"/>
      <c r="T3539" s="79"/>
      <c r="U3539" s="79"/>
      <c r="V3539" s="79"/>
      <c r="W3539" s="79"/>
      <c r="X3539" s="79"/>
      <c r="Y3539" s="79"/>
      <c r="Z3539" s="79"/>
      <c r="AA3539" s="79"/>
      <c r="AB3539" s="79"/>
      <c r="AC3539" s="79"/>
      <c r="AD3539" s="79"/>
      <c r="AE3539" s="79"/>
      <c r="AF3539" s="79"/>
      <c r="AG3539" s="79"/>
      <c r="AH3539" s="79"/>
      <c r="AI3539" s="79"/>
      <c r="AJ3539" s="79"/>
      <c r="AK3539" s="79"/>
      <c r="AL3539" s="79"/>
      <c r="AM3539" s="79"/>
      <c r="AN3539" s="79"/>
      <c r="AO3539" s="79"/>
      <c r="AP3539" s="79"/>
      <c r="AQ3539" s="79"/>
    </row>
    <row r="3540" spans="13:43" x14ac:dyDescent="0.25">
      <c r="M3540" s="79"/>
      <c r="N3540" s="79"/>
      <c r="O3540" s="79"/>
      <c r="P3540" s="79"/>
      <c r="Q3540" s="79"/>
      <c r="R3540" s="79"/>
      <c r="S3540" s="79"/>
      <c r="T3540" s="79"/>
      <c r="U3540" s="79"/>
      <c r="V3540" s="79"/>
      <c r="W3540" s="79"/>
      <c r="X3540" s="79"/>
      <c r="Y3540" s="79"/>
      <c r="Z3540" s="79"/>
      <c r="AA3540" s="79"/>
      <c r="AB3540" s="79"/>
      <c r="AC3540" s="79"/>
      <c r="AD3540" s="79"/>
      <c r="AE3540" s="79"/>
      <c r="AF3540" s="79"/>
      <c r="AG3540" s="79"/>
      <c r="AH3540" s="79"/>
      <c r="AI3540" s="79"/>
      <c r="AJ3540" s="79"/>
      <c r="AK3540" s="79"/>
      <c r="AL3540" s="79"/>
      <c r="AM3540" s="79"/>
      <c r="AN3540" s="79"/>
      <c r="AO3540" s="79"/>
      <c r="AP3540" s="79"/>
      <c r="AQ3540" s="79"/>
    </row>
    <row r="3541" spans="13:43" x14ac:dyDescent="0.25">
      <c r="M3541" s="79"/>
      <c r="N3541" s="79"/>
      <c r="O3541" s="79"/>
      <c r="P3541" s="79"/>
      <c r="Q3541" s="79"/>
      <c r="R3541" s="79"/>
      <c r="S3541" s="79"/>
      <c r="T3541" s="79"/>
      <c r="U3541" s="79"/>
      <c r="V3541" s="79"/>
      <c r="W3541" s="79"/>
      <c r="X3541" s="79"/>
      <c r="Y3541" s="79"/>
      <c r="Z3541" s="79"/>
      <c r="AA3541" s="79"/>
      <c r="AB3541" s="79"/>
      <c r="AC3541" s="79"/>
      <c r="AD3541" s="79"/>
      <c r="AE3541" s="79"/>
      <c r="AF3541" s="79"/>
      <c r="AG3541" s="79"/>
      <c r="AH3541" s="79"/>
      <c r="AI3541" s="79"/>
      <c r="AJ3541" s="79"/>
      <c r="AK3541" s="79"/>
      <c r="AL3541" s="79"/>
      <c r="AM3541" s="79"/>
      <c r="AN3541" s="79"/>
      <c r="AO3541" s="79"/>
      <c r="AP3541" s="79"/>
      <c r="AQ3541" s="79"/>
    </row>
    <row r="3542" spans="13:43" x14ac:dyDescent="0.25">
      <c r="M3542" s="79"/>
      <c r="N3542" s="79"/>
      <c r="O3542" s="79"/>
      <c r="P3542" s="79"/>
      <c r="Q3542" s="79"/>
      <c r="R3542" s="79"/>
      <c r="S3542" s="79"/>
      <c r="T3542" s="79"/>
      <c r="U3542" s="79"/>
      <c r="V3542" s="79"/>
      <c r="W3542" s="79"/>
      <c r="X3542" s="79"/>
      <c r="Y3542" s="79"/>
      <c r="Z3542" s="79"/>
      <c r="AA3542" s="79"/>
      <c r="AB3542" s="79"/>
      <c r="AC3542" s="79"/>
      <c r="AD3542" s="79"/>
      <c r="AE3542" s="79"/>
      <c r="AF3542" s="79"/>
      <c r="AG3542" s="79"/>
      <c r="AH3542" s="79"/>
      <c r="AI3542" s="79"/>
      <c r="AJ3542" s="79"/>
      <c r="AK3542" s="79"/>
      <c r="AL3542" s="79"/>
      <c r="AM3542" s="79"/>
      <c r="AN3542" s="79"/>
      <c r="AO3542" s="79"/>
      <c r="AP3542" s="79"/>
      <c r="AQ3542" s="79"/>
    </row>
    <row r="3543" spans="13:43" x14ac:dyDescent="0.25">
      <c r="M3543" s="79"/>
      <c r="N3543" s="79"/>
      <c r="O3543" s="79"/>
      <c r="P3543" s="79"/>
      <c r="Q3543" s="79"/>
      <c r="R3543" s="79"/>
      <c r="S3543" s="79"/>
      <c r="T3543" s="79"/>
      <c r="U3543" s="79"/>
      <c r="V3543" s="79"/>
      <c r="W3543" s="79"/>
      <c r="X3543" s="79"/>
      <c r="Y3543" s="79"/>
      <c r="Z3543" s="79"/>
      <c r="AA3543" s="79"/>
      <c r="AB3543" s="79"/>
      <c r="AC3543" s="79"/>
      <c r="AD3543" s="79"/>
      <c r="AE3543" s="79"/>
      <c r="AF3543" s="79"/>
      <c r="AG3543" s="79"/>
      <c r="AH3543" s="79"/>
      <c r="AI3543" s="79"/>
      <c r="AJ3543" s="79"/>
      <c r="AK3543" s="79"/>
      <c r="AL3543" s="79"/>
      <c r="AM3543" s="79"/>
      <c r="AN3543" s="79"/>
      <c r="AO3543" s="79"/>
      <c r="AP3543" s="79"/>
      <c r="AQ3543" s="79"/>
    </row>
    <row r="3544" spans="13:43" x14ac:dyDescent="0.25">
      <c r="M3544" s="79"/>
      <c r="N3544" s="79"/>
      <c r="O3544" s="79"/>
      <c r="P3544" s="79"/>
      <c r="Q3544" s="79"/>
      <c r="R3544" s="79"/>
      <c r="S3544" s="79"/>
      <c r="T3544" s="79"/>
      <c r="U3544" s="79"/>
      <c r="V3544" s="79"/>
      <c r="W3544" s="79"/>
      <c r="X3544" s="79"/>
      <c r="Y3544" s="79"/>
      <c r="Z3544" s="79"/>
      <c r="AA3544" s="79"/>
      <c r="AB3544" s="79"/>
      <c r="AC3544" s="79"/>
      <c r="AD3544" s="79"/>
      <c r="AE3544" s="79"/>
      <c r="AF3544" s="79"/>
      <c r="AG3544" s="79"/>
      <c r="AH3544" s="79"/>
      <c r="AI3544" s="79"/>
      <c r="AJ3544" s="79"/>
      <c r="AK3544" s="79"/>
      <c r="AL3544" s="79"/>
      <c r="AM3544" s="79"/>
      <c r="AN3544" s="79"/>
      <c r="AO3544" s="79"/>
      <c r="AP3544" s="79"/>
      <c r="AQ3544" s="79"/>
    </row>
    <row r="3545" spans="13:43" x14ac:dyDescent="0.25">
      <c r="M3545" s="79"/>
      <c r="N3545" s="79"/>
      <c r="O3545" s="79"/>
      <c r="P3545" s="79"/>
      <c r="Q3545" s="79"/>
      <c r="R3545" s="79"/>
      <c r="S3545" s="79"/>
      <c r="T3545" s="79"/>
      <c r="U3545" s="79"/>
      <c r="V3545" s="79"/>
      <c r="W3545" s="79"/>
      <c r="X3545" s="79"/>
      <c r="Y3545" s="79"/>
      <c r="Z3545" s="79"/>
      <c r="AA3545" s="79"/>
      <c r="AB3545" s="79"/>
      <c r="AC3545" s="79"/>
      <c r="AD3545" s="79"/>
      <c r="AE3545" s="79"/>
      <c r="AF3545" s="79"/>
      <c r="AG3545" s="79"/>
      <c r="AH3545" s="79"/>
      <c r="AI3545" s="79"/>
      <c r="AJ3545" s="79"/>
      <c r="AK3545" s="79"/>
      <c r="AL3545" s="79"/>
      <c r="AM3545" s="79"/>
      <c r="AN3545" s="79"/>
      <c r="AO3545" s="79"/>
      <c r="AP3545" s="79"/>
      <c r="AQ3545" s="79"/>
    </row>
    <row r="3546" spans="13:43" x14ac:dyDescent="0.25">
      <c r="M3546" s="79"/>
      <c r="N3546" s="79"/>
      <c r="O3546" s="79"/>
      <c r="P3546" s="79"/>
      <c r="Q3546" s="79"/>
      <c r="R3546" s="79"/>
      <c r="S3546" s="79"/>
      <c r="T3546" s="79"/>
      <c r="U3546" s="79"/>
      <c r="V3546" s="79"/>
      <c r="W3546" s="79"/>
      <c r="X3546" s="79"/>
      <c r="Y3546" s="79"/>
      <c r="Z3546" s="79"/>
      <c r="AA3546" s="79"/>
      <c r="AB3546" s="79"/>
      <c r="AC3546" s="79"/>
      <c r="AD3546" s="79"/>
      <c r="AE3546" s="79"/>
      <c r="AF3546" s="79"/>
      <c r="AG3546" s="79"/>
      <c r="AH3546" s="79"/>
      <c r="AI3546" s="79"/>
      <c r="AJ3546" s="79"/>
      <c r="AK3546" s="79"/>
      <c r="AL3546" s="79"/>
      <c r="AM3546" s="79"/>
      <c r="AN3546" s="79"/>
      <c r="AO3546" s="79"/>
      <c r="AP3546" s="79"/>
      <c r="AQ3546" s="79"/>
    </row>
    <row r="3547" spans="13:43" x14ac:dyDescent="0.25">
      <c r="M3547" s="79"/>
      <c r="N3547" s="79"/>
      <c r="O3547" s="79"/>
      <c r="P3547" s="79"/>
      <c r="Q3547" s="79"/>
      <c r="R3547" s="79"/>
      <c r="S3547" s="79"/>
      <c r="T3547" s="79"/>
      <c r="U3547" s="79"/>
      <c r="V3547" s="79"/>
      <c r="W3547" s="79"/>
      <c r="X3547" s="79"/>
      <c r="Y3547" s="79"/>
      <c r="Z3547" s="79"/>
      <c r="AA3547" s="79"/>
      <c r="AB3547" s="79"/>
      <c r="AC3547" s="79"/>
      <c r="AD3547" s="79"/>
      <c r="AE3547" s="79"/>
      <c r="AF3547" s="79"/>
      <c r="AG3547" s="79"/>
      <c r="AH3547" s="79"/>
      <c r="AI3547" s="79"/>
      <c r="AJ3547" s="79"/>
      <c r="AK3547" s="79"/>
      <c r="AL3547" s="79"/>
      <c r="AM3547" s="79"/>
      <c r="AN3547" s="79"/>
      <c r="AO3547" s="79"/>
      <c r="AP3547" s="79"/>
      <c r="AQ3547" s="79"/>
    </row>
    <row r="3548" spans="13:43" x14ac:dyDescent="0.25">
      <c r="M3548" s="79"/>
      <c r="N3548" s="79"/>
      <c r="O3548" s="79"/>
      <c r="P3548" s="79"/>
      <c r="Q3548" s="79"/>
      <c r="R3548" s="79"/>
      <c r="S3548" s="79"/>
      <c r="T3548" s="79"/>
      <c r="U3548" s="79"/>
      <c r="V3548" s="79"/>
      <c r="W3548" s="79"/>
      <c r="X3548" s="79"/>
      <c r="Y3548" s="79"/>
      <c r="Z3548" s="79"/>
      <c r="AA3548" s="79"/>
      <c r="AB3548" s="79"/>
      <c r="AC3548" s="79"/>
      <c r="AD3548" s="79"/>
      <c r="AE3548" s="79"/>
      <c r="AF3548" s="79"/>
      <c r="AG3548" s="79"/>
      <c r="AH3548" s="79"/>
      <c r="AI3548" s="79"/>
      <c r="AJ3548" s="79"/>
      <c r="AK3548" s="79"/>
      <c r="AL3548" s="79"/>
      <c r="AM3548" s="79"/>
      <c r="AN3548" s="79"/>
      <c r="AO3548" s="79"/>
      <c r="AP3548" s="79"/>
      <c r="AQ3548" s="79"/>
    </row>
    <row r="3549" spans="13:43" x14ac:dyDescent="0.25">
      <c r="M3549" s="79"/>
      <c r="N3549" s="79"/>
      <c r="O3549" s="79"/>
      <c r="P3549" s="79"/>
      <c r="Q3549" s="79"/>
      <c r="R3549" s="79"/>
      <c r="S3549" s="79"/>
      <c r="T3549" s="79"/>
      <c r="U3549" s="79"/>
      <c r="V3549" s="79"/>
      <c r="W3549" s="79"/>
      <c r="X3549" s="79"/>
      <c r="Y3549" s="79"/>
      <c r="Z3549" s="79"/>
      <c r="AA3549" s="79"/>
      <c r="AB3549" s="79"/>
      <c r="AC3549" s="79"/>
      <c r="AD3549" s="79"/>
      <c r="AE3549" s="79"/>
      <c r="AF3549" s="79"/>
      <c r="AG3549" s="79"/>
      <c r="AH3549" s="79"/>
      <c r="AI3549" s="79"/>
      <c r="AJ3549" s="79"/>
      <c r="AK3549" s="79"/>
      <c r="AL3549" s="79"/>
      <c r="AM3549" s="79"/>
      <c r="AN3549" s="79"/>
      <c r="AO3549" s="79"/>
      <c r="AP3549" s="79"/>
      <c r="AQ3549" s="79"/>
    </row>
    <row r="3550" spans="13:43" x14ac:dyDescent="0.25">
      <c r="M3550" s="79"/>
      <c r="N3550" s="79"/>
      <c r="O3550" s="79"/>
      <c r="P3550" s="79"/>
      <c r="Q3550" s="79"/>
      <c r="R3550" s="79"/>
      <c r="S3550" s="79"/>
      <c r="T3550" s="79"/>
      <c r="U3550" s="79"/>
      <c r="V3550" s="79"/>
      <c r="W3550" s="79"/>
      <c r="X3550" s="79"/>
      <c r="Y3550" s="79"/>
      <c r="Z3550" s="79"/>
      <c r="AA3550" s="79"/>
      <c r="AB3550" s="79"/>
      <c r="AC3550" s="79"/>
      <c r="AD3550" s="79"/>
      <c r="AE3550" s="79"/>
      <c r="AF3550" s="79"/>
      <c r="AG3550" s="79"/>
      <c r="AH3550" s="79"/>
      <c r="AI3550" s="79"/>
      <c r="AJ3550" s="79"/>
      <c r="AK3550" s="79"/>
      <c r="AL3550" s="79"/>
      <c r="AM3550" s="79"/>
      <c r="AN3550" s="79"/>
      <c r="AO3550" s="79"/>
      <c r="AP3550" s="79"/>
      <c r="AQ3550" s="79"/>
    </row>
    <row r="3551" spans="13:43" x14ac:dyDescent="0.25">
      <c r="M3551" s="79"/>
      <c r="N3551" s="79"/>
      <c r="O3551" s="79"/>
      <c r="P3551" s="79"/>
      <c r="Q3551" s="79"/>
      <c r="R3551" s="79"/>
      <c r="S3551" s="79"/>
      <c r="T3551" s="79"/>
      <c r="U3551" s="79"/>
      <c r="V3551" s="79"/>
      <c r="W3551" s="79"/>
      <c r="X3551" s="79"/>
      <c r="Y3551" s="79"/>
      <c r="Z3551" s="79"/>
      <c r="AA3551" s="79"/>
      <c r="AB3551" s="79"/>
      <c r="AC3551" s="79"/>
      <c r="AD3551" s="79"/>
      <c r="AE3551" s="79"/>
      <c r="AF3551" s="79"/>
      <c r="AG3551" s="79"/>
      <c r="AH3551" s="79"/>
      <c r="AI3551" s="79"/>
      <c r="AJ3551" s="79"/>
      <c r="AK3551" s="79"/>
      <c r="AL3551" s="79"/>
      <c r="AM3551" s="79"/>
      <c r="AN3551" s="79"/>
      <c r="AO3551" s="79"/>
      <c r="AP3551" s="79"/>
      <c r="AQ3551" s="79"/>
    </row>
    <row r="3552" spans="13:43" x14ac:dyDescent="0.25">
      <c r="M3552" s="79"/>
      <c r="N3552" s="79"/>
      <c r="O3552" s="79"/>
      <c r="P3552" s="79"/>
      <c r="Q3552" s="79"/>
      <c r="R3552" s="79"/>
      <c r="S3552" s="79"/>
      <c r="T3552" s="79"/>
      <c r="U3552" s="79"/>
      <c r="V3552" s="79"/>
      <c r="W3552" s="79"/>
      <c r="X3552" s="79"/>
      <c r="Y3552" s="79"/>
      <c r="Z3552" s="79"/>
      <c r="AA3552" s="79"/>
      <c r="AB3552" s="79"/>
      <c r="AC3552" s="79"/>
      <c r="AD3552" s="79"/>
      <c r="AE3552" s="79"/>
      <c r="AF3552" s="79"/>
      <c r="AG3552" s="79"/>
      <c r="AH3552" s="79"/>
      <c r="AI3552" s="79"/>
      <c r="AJ3552" s="79"/>
      <c r="AK3552" s="79"/>
      <c r="AL3552" s="79"/>
      <c r="AM3552" s="79"/>
      <c r="AN3552" s="79"/>
      <c r="AO3552" s="79"/>
      <c r="AP3552" s="79"/>
      <c r="AQ3552" s="79"/>
    </row>
    <row r="3553" spans="13:43" x14ac:dyDescent="0.25">
      <c r="M3553" s="79"/>
      <c r="N3553" s="79"/>
      <c r="O3553" s="79"/>
      <c r="P3553" s="79"/>
      <c r="Q3553" s="79"/>
      <c r="R3553" s="79"/>
      <c r="S3553" s="79"/>
      <c r="T3553" s="79"/>
      <c r="U3553" s="79"/>
      <c r="V3553" s="79"/>
      <c r="W3553" s="79"/>
      <c r="X3553" s="79"/>
      <c r="Y3553" s="79"/>
      <c r="Z3553" s="79"/>
      <c r="AA3553" s="79"/>
      <c r="AB3553" s="79"/>
      <c r="AC3553" s="79"/>
      <c r="AD3553" s="79"/>
      <c r="AE3553" s="79"/>
      <c r="AF3553" s="79"/>
      <c r="AG3553" s="79"/>
      <c r="AH3553" s="79"/>
      <c r="AI3553" s="79"/>
      <c r="AJ3553" s="79"/>
      <c r="AK3553" s="79"/>
      <c r="AL3553" s="79"/>
      <c r="AM3553" s="79"/>
      <c r="AN3553" s="79"/>
      <c r="AO3553" s="79"/>
      <c r="AP3553" s="79"/>
      <c r="AQ3553" s="79"/>
    </row>
    <row r="3554" spans="13:43" x14ac:dyDescent="0.25">
      <c r="M3554" s="79"/>
      <c r="N3554" s="79"/>
      <c r="O3554" s="79"/>
      <c r="P3554" s="79"/>
      <c r="Q3554" s="79"/>
      <c r="R3554" s="79"/>
      <c r="S3554" s="79"/>
      <c r="T3554" s="79"/>
      <c r="U3554" s="79"/>
      <c r="V3554" s="79"/>
      <c r="W3554" s="79"/>
      <c r="X3554" s="79"/>
      <c r="Y3554" s="79"/>
      <c r="Z3554" s="79"/>
      <c r="AA3554" s="79"/>
      <c r="AB3554" s="79"/>
      <c r="AC3554" s="79"/>
      <c r="AD3554" s="79"/>
      <c r="AE3554" s="79"/>
      <c r="AF3554" s="79"/>
      <c r="AG3554" s="79"/>
      <c r="AH3554" s="79"/>
      <c r="AI3554" s="79"/>
      <c r="AJ3554" s="79"/>
      <c r="AK3554" s="79"/>
      <c r="AL3554" s="79"/>
      <c r="AM3554" s="79"/>
      <c r="AN3554" s="79"/>
      <c r="AO3554" s="79"/>
      <c r="AP3554" s="79"/>
      <c r="AQ3554" s="79"/>
    </row>
    <row r="3555" spans="13:43" x14ac:dyDescent="0.25">
      <c r="M3555" s="79"/>
      <c r="N3555" s="79"/>
      <c r="O3555" s="79"/>
      <c r="P3555" s="79"/>
      <c r="Q3555" s="79"/>
      <c r="R3555" s="79"/>
      <c r="S3555" s="79"/>
      <c r="T3555" s="79"/>
      <c r="U3555" s="79"/>
      <c r="V3555" s="79"/>
      <c r="W3555" s="79"/>
      <c r="X3555" s="79"/>
      <c r="Y3555" s="79"/>
      <c r="Z3555" s="79"/>
      <c r="AA3555" s="79"/>
      <c r="AB3555" s="79"/>
      <c r="AC3555" s="79"/>
      <c r="AD3555" s="79"/>
      <c r="AE3555" s="79"/>
      <c r="AF3555" s="79"/>
      <c r="AG3555" s="79"/>
      <c r="AH3555" s="79"/>
      <c r="AI3555" s="79"/>
      <c r="AJ3555" s="79"/>
      <c r="AK3555" s="79"/>
      <c r="AL3555" s="79"/>
      <c r="AM3555" s="79"/>
      <c r="AN3555" s="79"/>
      <c r="AO3555" s="79"/>
      <c r="AP3555" s="79"/>
      <c r="AQ3555" s="79"/>
    </row>
    <row r="3556" spans="13:43" x14ac:dyDescent="0.25">
      <c r="M3556" s="79"/>
      <c r="N3556" s="79"/>
      <c r="O3556" s="79"/>
      <c r="P3556" s="79"/>
      <c r="Q3556" s="79"/>
      <c r="R3556" s="79"/>
      <c r="S3556" s="79"/>
      <c r="T3556" s="79"/>
      <c r="U3556" s="79"/>
      <c r="V3556" s="79"/>
      <c r="W3556" s="79"/>
      <c r="X3556" s="79"/>
      <c r="Y3556" s="79"/>
      <c r="Z3556" s="79"/>
      <c r="AA3556" s="79"/>
      <c r="AB3556" s="79"/>
      <c r="AC3556" s="79"/>
      <c r="AD3556" s="79"/>
      <c r="AE3556" s="79"/>
      <c r="AF3556" s="79"/>
      <c r="AG3556" s="79"/>
      <c r="AH3556" s="79"/>
      <c r="AI3556" s="79"/>
      <c r="AJ3556" s="79"/>
      <c r="AK3556" s="79"/>
      <c r="AL3556" s="79"/>
      <c r="AM3556" s="79"/>
      <c r="AN3556" s="79"/>
      <c r="AO3556" s="79"/>
      <c r="AP3556" s="79"/>
      <c r="AQ3556" s="79"/>
    </row>
    <row r="3557" spans="13:43" x14ac:dyDescent="0.25">
      <c r="M3557" s="79"/>
      <c r="N3557" s="79"/>
      <c r="O3557" s="79"/>
      <c r="P3557" s="79"/>
      <c r="Q3557" s="79"/>
      <c r="R3557" s="79"/>
      <c r="S3557" s="79"/>
      <c r="T3557" s="79"/>
      <c r="U3557" s="79"/>
      <c r="V3557" s="79"/>
      <c r="W3557" s="79"/>
      <c r="X3557" s="79"/>
      <c r="Y3557" s="79"/>
      <c r="Z3557" s="79"/>
      <c r="AA3557" s="79"/>
      <c r="AB3557" s="79"/>
      <c r="AC3557" s="79"/>
      <c r="AD3557" s="79"/>
      <c r="AE3557" s="79"/>
      <c r="AF3557" s="79"/>
      <c r="AG3557" s="79"/>
      <c r="AH3557" s="79"/>
      <c r="AI3557" s="79"/>
      <c r="AJ3557" s="79"/>
      <c r="AK3557" s="79"/>
      <c r="AL3557" s="79"/>
      <c r="AM3557" s="79"/>
      <c r="AN3557" s="79"/>
      <c r="AO3557" s="79"/>
      <c r="AP3557" s="79"/>
      <c r="AQ3557" s="79"/>
    </row>
    <row r="3558" spans="13:43" x14ac:dyDescent="0.25">
      <c r="M3558" s="79"/>
      <c r="N3558" s="79"/>
      <c r="O3558" s="79"/>
      <c r="P3558" s="79"/>
      <c r="Q3558" s="79"/>
      <c r="R3558" s="79"/>
      <c r="S3558" s="79"/>
      <c r="T3558" s="79"/>
      <c r="U3558" s="79"/>
      <c r="V3558" s="79"/>
      <c r="W3558" s="79"/>
      <c r="X3558" s="79"/>
      <c r="Y3558" s="79"/>
      <c r="Z3558" s="79"/>
      <c r="AA3558" s="79"/>
      <c r="AB3558" s="79"/>
      <c r="AC3558" s="79"/>
      <c r="AD3558" s="79"/>
      <c r="AE3558" s="79"/>
      <c r="AF3558" s="79"/>
      <c r="AG3558" s="79"/>
      <c r="AH3558" s="79"/>
      <c r="AI3558" s="79"/>
      <c r="AJ3558" s="79"/>
      <c r="AK3558" s="79"/>
      <c r="AL3558" s="79"/>
      <c r="AM3558" s="79"/>
      <c r="AN3558" s="79"/>
      <c r="AO3558" s="79"/>
      <c r="AP3558" s="79"/>
      <c r="AQ3558" s="79"/>
    </row>
    <row r="3559" spans="13:43" x14ac:dyDescent="0.25">
      <c r="M3559" s="79"/>
      <c r="N3559" s="79"/>
      <c r="O3559" s="79"/>
      <c r="P3559" s="79"/>
      <c r="Q3559" s="79"/>
      <c r="R3559" s="79"/>
      <c r="S3559" s="79"/>
      <c r="T3559" s="79"/>
      <c r="U3559" s="79"/>
      <c r="V3559" s="79"/>
      <c r="W3559" s="79"/>
      <c r="X3559" s="79"/>
      <c r="Y3559" s="79"/>
      <c r="Z3559" s="79"/>
      <c r="AA3559" s="79"/>
      <c r="AB3559" s="79"/>
      <c r="AC3559" s="79"/>
      <c r="AD3559" s="79"/>
      <c r="AE3559" s="79"/>
      <c r="AF3559" s="79"/>
      <c r="AG3559" s="79"/>
      <c r="AH3559" s="79"/>
      <c r="AI3559" s="79"/>
      <c r="AJ3559" s="79"/>
      <c r="AK3559" s="79"/>
      <c r="AL3559" s="79"/>
      <c r="AM3559" s="79"/>
      <c r="AN3559" s="79"/>
      <c r="AO3559" s="79"/>
      <c r="AP3559" s="79"/>
      <c r="AQ3559" s="79"/>
    </row>
    <row r="3560" spans="13:43" x14ac:dyDescent="0.25">
      <c r="M3560" s="79"/>
      <c r="N3560" s="79"/>
      <c r="O3560" s="79"/>
      <c r="P3560" s="79"/>
      <c r="Q3560" s="79"/>
      <c r="R3560" s="79"/>
      <c r="S3560" s="79"/>
      <c r="T3560" s="79"/>
      <c r="U3560" s="79"/>
      <c r="V3560" s="79"/>
      <c r="W3560" s="79"/>
      <c r="X3560" s="79"/>
      <c r="Y3560" s="79"/>
      <c r="Z3560" s="79"/>
      <c r="AA3560" s="79"/>
      <c r="AB3560" s="79"/>
      <c r="AC3560" s="79"/>
      <c r="AD3560" s="79"/>
      <c r="AE3560" s="79"/>
      <c r="AF3560" s="79"/>
      <c r="AG3560" s="79"/>
      <c r="AH3560" s="79"/>
      <c r="AI3560" s="79"/>
      <c r="AJ3560" s="79"/>
      <c r="AK3560" s="79"/>
      <c r="AL3560" s="79"/>
      <c r="AM3560" s="79"/>
      <c r="AN3560" s="79"/>
      <c r="AO3560" s="79"/>
      <c r="AP3560" s="79"/>
      <c r="AQ3560" s="79"/>
    </row>
    <row r="3561" spans="13:43" x14ac:dyDescent="0.25">
      <c r="M3561" s="79"/>
      <c r="N3561" s="79"/>
      <c r="O3561" s="79"/>
      <c r="P3561" s="79"/>
      <c r="Q3561" s="79"/>
      <c r="R3561" s="79"/>
      <c r="S3561" s="79"/>
      <c r="T3561" s="79"/>
      <c r="U3561" s="79"/>
      <c r="V3561" s="79"/>
      <c r="W3561" s="79"/>
      <c r="X3561" s="79"/>
      <c r="Y3561" s="79"/>
      <c r="Z3561" s="79"/>
      <c r="AA3561" s="79"/>
      <c r="AB3561" s="79"/>
      <c r="AC3561" s="79"/>
      <c r="AD3561" s="79"/>
      <c r="AE3561" s="79"/>
      <c r="AF3561" s="79"/>
      <c r="AG3561" s="79"/>
      <c r="AH3561" s="79"/>
      <c r="AI3561" s="79"/>
      <c r="AJ3561" s="79"/>
      <c r="AK3561" s="79"/>
      <c r="AL3561" s="79"/>
      <c r="AM3561" s="79"/>
      <c r="AN3561" s="79"/>
      <c r="AO3561" s="79"/>
      <c r="AP3561" s="79"/>
      <c r="AQ3561" s="79"/>
    </row>
    <row r="3562" spans="13:43" x14ac:dyDescent="0.25">
      <c r="M3562" s="79"/>
      <c r="N3562" s="79"/>
      <c r="O3562" s="79"/>
      <c r="P3562" s="79"/>
      <c r="Q3562" s="79"/>
      <c r="R3562" s="79"/>
      <c r="S3562" s="79"/>
      <c r="T3562" s="79"/>
      <c r="U3562" s="79"/>
      <c r="V3562" s="79"/>
      <c r="W3562" s="79"/>
      <c r="X3562" s="79"/>
      <c r="Y3562" s="79"/>
      <c r="Z3562" s="79"/>
      <c r="AA3562" s="79"/>
      <c r="AB3562" s="79"/>
      <c r="AC3562" s="79"/>
      <c r="AD3562" s="79"/>
      <c r="AE3562" s="79"/>
      <c r="AF3562" s="79"/>
      <c r="AG3562" s="79"/>
      <c r="AH3562" s="79"/>
      <c r="AI3562" s="79"/>
      <c r="AJ3562" s="79"/>
      <c r="AK3562" s="79"/>
      <c r="AL3562" s="79"/>
      <c r="AM3562" s="79"/>
      <c r="AN3562" s="79"/>
      <c r="AO3562" s="79"/>
      <c r="AP3562" s="79"/>
      <c r="AQ3562" s="79"/>
    </row>
    <row r="3563" spans="13:43" x14ac:dyDescent="0.25">
      <c r="M3563" s="79"/>
      <c r="N3563" s="79"/>
      <c r="O3563" s="79"/>
      <c r="P3563" s="79"/>
      <c r="Q3563" s="79"/>
      <c r="R3563" s="79"/>
      <c r="S3563" s="79"/>
      <c r="T3563" s="79"/>
      <c r="U3563" s="79"/>
      <c r="V3563" s="79"/>
      <c r="W3563" s="79"/>
      <c r="X3563" s="79"/>
      <c r="Y3563" s="79"/>
      <c r="Z3563" s="79"/>
      <c r="AA3563" s="79"/>
      <c r="AB3563" s="79"/>
      <c r="AC3563" s="79"/>
      <c r="AD3563" s="79"/>
      <c r="AE3563" s="79"/>
      <c r="AF3563" s="79"/>
      <c r="AG3563" s="79"/>
      <c r="AH3563" s="79"/>
      <c r="AI3563" s="79"/>
      <c r="AJ3563" s="79"/>
      <c r="AK3563" s="79"/>
      <c r="AL3563" s="79"/>
      <c r="AM3563" s="79"/>
      <c r="AN3563" s="79"/>
      <c r="AO3563" s="79"/>
      <c r="AP3563" s="79"/>
      <c r="AQ3563" s="79"/>
    </row>
    <row r="3564" spans="13:43" x14ac:dyDescent="0.25">
      <c r="M3564" s="79"/>
      <c r="N3564" s="79"/>
      <c r="O3564" s="79"/>
      <c r="P3564" s="79"/>
      <c r="Q3564" s="79"/>
      <c r="R3564" s="79"/>
      <c r="S3564" s="79"/>
      <c r="T3564" s="79"/>
      <c r="U3564" s="79"/>
      <c r="V3564" s="79"/>
      <c r="W3564" s="79"/>
      <c r="X3564" s="79"/>
      <c r="Y3564" s="79"/>
      <c r="Z3564" s="79"/>
      <c r="AA3564" s="79"/>
      <c r="AB3564" s="79"/>
      <c r="AC3564" s="79"/>
      <c r="AD3564" s="79"/>
      <c r="AE3564" s="79"/>
      <c r="AF3564" s="79"/>
      <c r="AG3564" s="79"/>
      <c r="AH3564" s="79"/>
      <c r="AI3564" s="79"/>
      <c r="AJ3564" s="79"/>
      <c r="AK3564" s="79"/>
      <c r="AL3564" s="79"/>
      <c r="AM3564" s="79"/>
      <c r="AN3564" s="79"/>
      <c r="AO3564" s="79"/>
      <c r="AP3564" s="79"/>
      <c r="AQ3564" s="79"/>
    </row>
    <row r="3565" spans="13:43" x14ac:dyDescent="0.25">
      <c r="M3565" s="79"/>
      <c r="N3565" s="79"/>
      <c r="O3565" s="79"/>
      <c r="P3565" s="79"/>
      <c r="Q3565" s="79"/>
      <c r="R3565" s="79"/>
      <c r="S3565" s="79"/>
      <c r="T3565" s="79"/>
      <c r="U3565" s="79"/>
      <c r="V3565" s="79"/>
      <c r="W3565" s="79"/>
      <c r="X3565" s="79"/>
      <c r="Y3565" s="79"/>
      <c r="Z3565" s="79"/>
      <c r="AA3565" s="79"/>
      <c r="AB3565" s="79"/>
      <c r="AC3565" s="79"/>
      <c r="AD3565" s="79"/>
      <c r="AE3565" s="79"/>
      <c r="AF3565" s="79"/>
      <c r="AG3565" s="79"/>
      <c r="AH3565" s="79"/>
      <c r="AI3565" s="79"/>
      <c r="AJ3565" s="79"/>
      <c r="AK3565" s="79"/>
      <c r="AL3565" s="79"/>
      <c r="AM3565" s="79"/>
      <c r="AN3565" s="79"/>
      <c r="AO3565" s="79"/>
      <c r="AP3565" s="79"/>
      <c r="AQ3565" s="79"/>
    </row>
    <row r="3566" spans="13:43" x14ac:dyDescent="0.25">
      <c r="M3566" s="79"/>
      <c r="N3566" s="79"/>
      <c r="O3566" s="79"/>
      <c r="P3566" s="79"/>
      <c r="Q3566" s="79"/>
      <c r="R3566" s="79"/>
      <c r="S3566" s="79"/>
      <c r="T3566" s="79"/>
      <c r="U3566" s="79"/>
      <c r="V3566" s="79"/>
      <c r="W3566" s="79"/>
      <c r="X3566" s="79"/>
      <c r="Y3566" s="79"/>
      <c r="Z3566" s="79"/>
      <c r="AA3566" s="79"/>
      <c r="AB3566" s="79"/>
      <c r="AC3566" s="79"/>
      <c r="AD3566" s="79"/>
      <c r="AE3566" s="79"/>
      <c r="AF3566" s="79"/>
      <c r="AG3566" s="79"/>
      <c r="AH3566" s="79"/>
      <c r="AI3566" s="79"/>
      <c r="AJ3566" s="79"/>
      <c r="AK3566" s="79"/>
      <c r="AL3566" s="79"/>
      <c r="AM3566" s="79"/>
      <c r="AN3566" s="79"/>
      <c r="AO3566" s="79"/>
      <c r="AP3566" s="79"/>
      <c r="AQ3566" s="79"/>
    </row>
    <row r="3567" spans="13:43" x14ac:dyDescent="0.25">
      <c r="M3567" s="79"/>
      <c r="N3567" s="79"/>
      <c r="O3567" s="79"/>
      <c r="P3567" s="79"/>
      <c r="Q3567" s="79"/>
      <c r="R3567" s="79"/>
      <c r="S3567" s="79"/>
      <c r="T3567" s="79"/>
      <c r="U3567" s="79"/>
      <c r="V3567" s="79"/>
      <c r="W3567" s="79"/>
      <c r="X3567" s="79"/>
      <c r="Y3567" s="79"/>
      <c r="Z3567" s="79"/>
      <c r="AA3567" s="79"/>
      <c r="AB3567" s="79"/>
      <c r="AC3567" s="79"/>
      <c r="AD3567" s="79"/>
      <c r="AE3567" s="79"/>
      <c r="AF3567" s="79"/>
      <c r="AG3567" s="79"/>
      <c r="AH3567" s="79"/>
      <c r="AI3567" s="79"/>
      <c r="AJ3567" s="79"/>
      <c r="AK3567" s="79"/>
      <c r="AL3567" s="79"/>
      <c r="AM3567" s="79"/>
      <c r="AN3567" s="79"/>
      <c r="AO3567" s="79"/>
      <c r="AP3567" s="79"/>
      <c r="AQ3567" s="79"/>
    </row>
    <row r="3568" spans="13:43" x14ac:dyDescent="0.25">
      <c r="M3568" s="79"/>
      <c r="N3568" s="79"/>
      <c r="O3568" s="79"/>
      <c r="P3568" s="79"/>
      <c r="Q3568" s="79"/>
      <c r="R3568" s="79"/>
      <c r="S3568" s="79"/>
      <c r="T3568" s="79"/>
      <c r="U3568" s="79"/>
      <c r="V3568" s="79"/>
      <c r="W3568" s="79"/>
      <c r="X3568" s="79"/>
      <c r="Y3568" s="79"/>
      <c r="Z3568" s="79"/>
      <c r="AA3568" s="79"/>
      <c r="AB3568" s="79"/>
      <c r="AC3568" s="79"/>
      <c r="AD3568" s="79"/>
      <c r="AE3568" s="79"/>
      <c r="AF3568" s="79"/>
      <c r="AG3568" s="79"/>
      <c r="AH3568" s="79"/>
      <c r="AI3568" s="79"/>
      <c r="AJ3568" s="79"/>
      <c r="AK3568" s="79"/>
      <c r="AL3568" s="79"/>
      <c r="AM3568" s="79"/>
      <c r="AN3568" s="79"/>
      <c r="AO3568" s="79"/>
      <c r="AP3568" s="79"/>
      <c r="AQ3568" s="79"/>
    </row>
    <row r="3569" spans="13:43" x14ac:dyDescent="0.25">
      <c r="M3569" s="79"/>
      <c r="N3569" s="79"/>
      <c r="O3569" s="79"/>
      <c r="P3569" s="79"/>
      <c r="Q3569" s="79"/>
      <c r="R3569" s="79"/>
      <c r="S3569" s="79"/>
      <c r="T3569" s="79"/>
      <c r="U3569" s="79"/>
      <c r="V3569" s="79"/>
      <c r="W3569" s="79"/>
      <c r="X3569" s="79"/>
      <c r="Y3569" s="79"/>
      <c r="Z3569" s="79"/>
      <c r="AA3569" s="79"/>
      <c r="AB3569" s="79"/>
      <c r="AC3569" s="79"/>
      <c r="AD3569" s="79"/>
      <c r="AE3569" s="79"/>
      <c r="AF3569" s="79"/>
      <c r="AG3569" s="79"/>
      <c r="AH3569" s="79"/>
      <c r="AI3569" s="79"/>
      <c r="AJ3569" s="79"/>
      <c r="AK3569" s="79"/>
      <c r="AL3569" s="79"/>
      <c r="AM3569" s="79"/>
      <c r="AN3569" s="79"/>
      <c r="AO3569" s="79"/>
      <c r="AP3569" s="79"/>
      <c r="AQ3569" s="79"/>
    </row>
    <row r="3570" spans="13:43" x14ac:dyDescent="0.25">
      <c r="M3570" s="79"/>
      <c r="N3570" s="79"/>
      <c r="O3570" s="79"/>
      <c r="P3570" s="79"/>
      <c r="Q3570" s="79"/>
      <c r="R3570" s="79"/>
      <c r="S3570" s="79"/>
      <c r="T3570" s="79"/>
      <c r="U3570" s="79"/>
      <c r="V3570" s="79"/>
      <c r="W3570" s="79"/>
      <c r="X3570" s="79"/>
      <c r="Y3570" s="79"/>
      <c r="Z3570" s="79"/>
      <c r="AA3570" s="79"/>
      <c r="AB3570" s="79"/>
      <c r="AC3570" s="79"/>
      <c r="AD3570" s="79"/>
      <c r="AE3570" s="79"/>
      <c r="AF3570" s="79"/>
      <c r="AG3570" s="79"/>
      <c r="AH3570" s="79"/>
      <c r="AI3570" s="79"/>
      <c r="AJ3570" s="79"/>
      <c r="AK3570" s="79"/>
      <c r="AL3570" s="79"/>
      <c r="AM3570" s="79"/>
      <c r="AN3570" s="79"/>
      <c r="AO3570" s="79"/>
      <c r="AP3570" s="79"/>
      <c r="AQ3570" s="79"/>
    </row>
    <row r="3571" spans="13:43" x14ac:dyDescent="0.25">
      <c r="M3571" s="79"/>
      <c r="N3571" s="79"/>
      <c r="O3571" s="79"/>
      <c r="P3571" s="79"/>
      <c r="Q3571" s="79"/>
      <c r="R3571" s="79"/>
      <c r="S3571" s="79"/>
      <c r="T3571" s="79"/>
      <c r="U3571" s="79"/>
      <c r="V3571" s="79"/>
      <c r="W3571" s="79"/>
      <c r="X3571" s="79"/>
      <c r="Y3571" s="79"/>
      <c r="Z3571" s="79"/>
      <c r="AA3571" s="79"/>
      <c r="AB3571" s="79"/>
      <c r="AC3571" s="79"/>
      <c r="AD3571" s="79"/>
      <c r="AE3571" s="79"/>
      <c r="AF3571" s="79"/>
      <c r="AG3571" s="79"/>
      <c r="AH3571" s="79"/>
      <c r="AI3571" s="79"/>
      <c r="AJ3571" s="79"/>
      <c r="AK3571" s="79"/>
      <c r="AL3571" s="79"/>
      <c r="AM3571" s="79"/>
      <c r="AN3571" s="79"/>
      <c r="AO3571" s="79"/>
      <c r="AP3571" s="79"/>
      <c r="AQ3571" s="79"/>
    </row>
    <row r="3572" spans="13:43" x14ac:dyDescent="0.25">
      <c r="M3572" s="79"/>
      <c r="N3572" s="79"/>
      <c r="O3572" s="79"/>
      <c r="P3572" s="79"/>
      <c r="Q3572" s="79"/>
      <c r="R3572" s="79"/>
      <c r="S3572" s="79"/>
      <c r="T3572" s="79"/>
      <c r="U3572" s="79"/>
      <c r="V3572" s="79"/>
      <c r="W3572" s="79"/>
      <c r="X3572" s="79"/>
      <c r="Y3572" s="79"/>
      <c r="Z3572" s="79"/>
      <c r="AA3572" s="79"/>
      <c r="AB3572" s="79"/>
      <c r="AC3572" s="79"/>
      <c r="AD3572" s="79"/>
      <c r="AE3572" s="79"/>
      <c r="AF3572" s="79"/>
      <c r="AG3572" s="79"/>
      <c r="AH3572" s="79"/>
      <c r="AI3572" s="79"/>
      <c r="AJ3572" s="79"/>
      <c r="AK3572" s="79"/>
      <c r="AL3572" s="79"/>
      <c r="AM3572" s="79"/>
      <c r="AN3572" s="79"/>
      <c r="AO3572" s="79"/>
      <c r="AP3572" s="79"/>
      <c r="AQ3572" s="79"/>
    </row>
    <row r="3573" spans="13:43" x14ac:dyDescent="0.25">
      <c r="M3573" s="79"/>
      <c r="N3573" s="79"/>
      <c r="O3573" s="79"/>
      <c r="P3573" s="79"/>
      <c r="Q3573" s="79"/>
      <c r="R3573" s="79"/>
      <c r="S3573" s="79"/>
      <c r="T3573" s="79"/>
      <c r="U3573" s="79"/>
      <c r="V3573" s="79"/>
      <c r="W3573" s="79"/>
      <c r="X3573" s="79"/>
      <c r="Y3573" s="79"/>
      <c r="Z3573" s="79"/>
      <c r="AA3573" s="79"/>
      <c r="AB3573" s="79"/>
      <c r="AC3573" s="79"/>
      <c r="AD3573" s="79"/>
      <c r="AE3573" s="79"/>
      <c r="AF3573" s="79"/>
      <c r="AG3573" s="79"/>
      <c r="AH3573" s="79"/>
      <c r="AI3573" s="79"/>
      <c r="AJ3573" s="79"/>
      <c r="AK3573" s="79"/>
      <c r="AL3573" s="79"/>
      <c r="AM3573" s="79"/>
      <c r="AN3573" s="79"/>
      <c r="AO3573" s="79"/>
      <c r="AP3573" s="79"/>
      <c r="AQ3573" s="79"/>
    </row>
    <row r="3574" spans="13:43" x14ac:dyDescent="0.25">
      <c r="M3574" s="79"/>
      <c r="N3574" s="79"/>
      <c r="O3574" s="79"/>
      <c r="P3574" s="79"/>
      <c r="Q3574" s="79"/>
      <c r="R3574" s="79"/>
      <c r="S3574" s="79"/>
      <c r="T3574" s="79"/>
      <c r="U3574" s="79"/>
      <c r="V3574" s="79"/>
      <c r="W3574" s="79"/>
      <c r="X3574" s="79"/>
      <c r="Y3574" s="79"/>
      <c r="Z3574" s="79"/>
      <c r="AA3574" s="79"/>
      <c r="AB3574" s="79"/>
      <c r="AC3574" s="79"/>
      <c r="AD3574" s="79"/>
      <c r="AE3574" s="79"/>
      <c r="AF3574" s="79"/>
      <c r="AG3574" s="79"/>
      <c r="AH3574" s="79"/>
      <c r="AI3574" s="79"/>
      <c r="AJ3574" s="79"/>
      <c r="AK3574" s="79"/>
      <c r="AL3574" s="79"/>
      <c r="AM3574" s="79"/>
      <c r="AN3574" s="79"/>
      <c r="AO3574" s="79"/>
      <c r="AP3574" s="79"/>
      <c r="AQ3574" s="79"/>
    </row>
    <row r="3575" spans="13:43" x14ac:dyDescent="0.25">
      <c r="M3575" s="79"/>
      <c r="N3575" s="79"/>
      <c r="O3575" s="79"/>
      <c r="P3575" s="79"/>
      <c r="Q3575" s="79"/>
      <c r="R3575" s="79"/>
      <c r="S3575" s="79"/>
      <c r="T3575" s="79"/>
      <c r="U3575" s="79"/>
      <c r="V3575" s="79"/>
      <c r="W3575" s="79"/>
      <c r="X3575" s="79"/>
      <c r="Y3575" s="79"/>
      <c r="Z3575" s="79"/>
      <c r="AA3575" s="79"/>
      <c r="AB3575" s="79"/>
      <c r="AC3575" s="79"/>
      <c r="AD3575" s="79"/>
      <c r="AE3575" s="79"/>
      <c r="AF3575" s="79"/>
      <c r="AG3575" s="79"/>
      <c r="AH3575" s="79"/>
      <c r="AI3575" s="79"/>
      <c r="AJ3575" s="79"/>
      <c r="AK3575" s="79"/>
      <c r="AL3575" s="79"/>
      <c r="AM3575" s="79"/>
      <c r="AN3575" s="79"/>
      <c r="AO3575" s="79"/>
      <c r="AP3575" s="79"/>
      <c r="AQ3575" s="79"/>
    </row>
    <row r="3576" spans="13:43" x14ac:dyDescent="0.25">
      <c r="M3576" s="79"/>
      <c r="N3576" s="79"/>
      <c r="O3576" s="79"/>
      <c r="P3576" s="79"/>
      <c r="Q3576" s="79"/>
      <c r="R3576" s="79"/>
      <c r="S3576" s="79"/>
      <c r="T3576" s="79"/>
      <c r="U3576" s="79"/>
      <c r="V3576" s="79"/>
      <c r="W3576" s="79"/>
      <c r="X3576" s="79"/>
      <c r="Y3576" s="79"/>
      <c r="Z3576" s="79"/>
      <c r="AA3576" s="79"/>
      <c r="AB3576" s="79"/>
      <c r="AC3576" s="79"/>
      <c r="AD3576" s="79"/>
      <c r="AE3576" s="79"/>
      <c r="AF3576" s="79"/>
      <c r="AG3576" s="79"/>
      <c r="AH3576" s="79"/>
      <c r="AI3576" s="79"/>
      <c r="AJ3576" s="79"/>
      <c r="AK3576" s="79"/>
      <c r="AL3576" s="79"/>
      <c r="AM3576" s="79"/>
      <c r="AN3576" s="79"/>
      <c r="AO3576" s="79"/>
      <c r="AP3576" s="79"/>
      <c r="AQ3576" s="79"/>
    </row>
    <row r="3577" spans="13:43" x14ac:dyDescent="0.25">
      <c r="M3577" s="79"/>
      <c r="N3577" s="79"/>
      <c r="O3577" s="79"/>
      <c r="P3577" s="79"/>
      <c r="Q3577" s="79"/>
      <c r="R3577" s="79"/>
      <c r="S3577" s="79"/>
      <c r="T3577" s="79"/>
      <c r="U3577" s="79"/>
      <c r="V3577" s="79"/>
      <c r="W3577" s="79"/>
      <c r="X3577" s="79"/>
      <c r="Y3577" s="79"/>
      <c r="Z3577" s="79"/>
      <c r="AA3577" s="79"/>
      <c r="AB3577" s="79"/>
      <c r="AC3577" s="79"/>
      <c r="AD3577" s="79"/>
      <c r="AE3577" s="79"/>
      <c r="AF3577" s="79"/>
      <c r="AG3577" s="79"/>
      <c r="AH3577" s="79"/>
      <c r="AI3577" s="79"/>
      <c r="AJ3577" s="79"/>
      <c r="AK3577" s="79"/>
      <c r="AL3577" s="79"/>
      <c r="AM3577" s="79"/>
      <c r="AN3577" s="79"/>
      <c r="AO3577" s="79"/>
      <c r="AP3577" s="79"/>
      <c r="AQ3577" s="79"/>
    </row>
    <row r="3578" spans="13:43" x14ac:dyDescent="0.25">
      <c r="M3578" s="79"/>
      <c r="N3578" s="79"/>
      <c r="O3578" s="79"/>
      <c r="P3578" s="79"/>
      <c r="Q3578" s="79"/>
      <c r="R3578" s="79"/>
      <c r="S3578" s="79"/>
      <c r="T3578" s="79"/>
      <c r="U3578" s="79"/>
      <c r="V3578" s="79"/>
      <c r="W3578" s="79"/>
      <c r="X3578" s="79"/>
      <c r="Y3578" s="79"/>
      <c r="Z3578" s="79"/>
      <c r="AA3578" s="79"/>
      <c r="AB3578" s="79"/>
      <c r="AC3578" s="79"/>
      <c r="AD3578" s="79"/>
      <c r="AE3578" s="79"/>
      <c r="AF3578" s="79"/>
      <c r="AG3578" s="79"/>
      <c r="AH3578" s="79"/>
      <c r="AI3578" s="79"/>
      <c r="AJ3578" s="79"/>
      <c r="AK3578" s="79"/>
      <c r="AL3578" s="79"/>
      <c r="AM3578" s="79"/>
      <c r="AN3578" s="79"/>
      <c r="AO3578" s="79"/>
      <c r="AP3578" s="79"/>
      <c r="AQ3578" s="79"/>
    </row>
    <row r="3579" spans="13:43" x14ac:dyDescent="0.25">
      <c r="M3579" s="79"/>
      <c r="N3579" s="79"/>
      <c r="O3579" s="79"/>
      <c r="P3579" s="79"/>
      <c r="Q3579" s="79"/>
      <c r="R3579" s="79"/>
      <c r="S3579" s="79"/>
      <c r="T3579" s="79"/>
      <c r="U3579" s="79"/>
      <c r="V3579" s="79"/>
      <c r="W3579" s="79"/>
      <c r="X3579" s="79"/>
      <c r="Y3579" s="79"/>
      <c r="Z3579" s="79"/>
      <c r="AA3579" s="79"/>
      <c r="AB3579" s="79"/>
      <c r="AC3579" s="79"/>
      <c r="AD3579" s="79"/>
      <c r="AE3579" s="79"/>
      <c r="AF3579" s="79"/>
      <c r="AG3579" s="79"/>
      <c r="AH3579" s="79"/>
      <c r="AI3579" s="79"/>
      <c r="AJ3579" s="79"/>
      <c r="AK3579" s="79"/>
      <c r="AL3579" s="79"/>
      <c r="AM3579" s="79"/>
      <c r="AN3579" s="79"/>
      <c r="AO3579" s="79"/>
      <c r="AP3579" s="79"/>
      <c r="AQ3579" s="79"/>
    </row>
    <row r="3580" spans="13:43" x14ac:dyDescent="0.25">
      <c r="M3580" s="79"/>
      <c r="N3580" s="79"/>
      <c r="O3580" s="79"/>
      <c r="P3580" s="79"/>
      <c r="Q3580" s="79"/>
      <c r="R3580" s="79"/>
      <c r="S3580" s="79"/>
      <c r="T3580" s="79"/>
      <c r="U3580" s="79"/>
      <c r="V3580" s="79"/>
      <c r="W3580" s="79"/>
      <c r="X3580" s="79"/>
      <c r="Y3580" s="79"/>
      <c r="Z3580" s="79"/>
      <c r="AA3580" s="79"/>
      <c r="AB3580" s="79"/>
      <c r="AC3580" s="79"/>
      <c r="AD3580" s="79"/>
      <c r="AE3580" s="79"/>
      <c r="AF3580" s="79"/>
      <c r="AG3580" s="79"/>
      <c r="AH3580" s="79"/>
      <c r="AI3580" s="79"/>
      <c r="AJ3580" s="79"/>
      <c r="AK3580" s="79"/>
      <c r="AL3580" s="79"/>
      <c r="AM3580" s="79"/>
      <c r="AN3580" s="79"/>
      <c r="AO3580" s="79"/>
      <c r="AP3580" s="79"/>
      <c r="AQ3580" s="79"/>
    </row>
    <row r="3581" spans="13:43" x14ac:dyDescent="0.25">
      <c r="M3581" s="79"/>
      <c r="N3581" s="79"/>
      <c r="O3581" s="79"/>
      <c r="P3581" s="79"/>
      <c r="Q3581" s="79"/>
      <c r="R3581" s="79"/>
      <c r="S3581" s="79"/>
      <c r="T3581" s="79"/>
      <c r="U3581" s="79"/>
      <c r="V3581" s="79"/>
      <c r="W3581" s="79"/>
      <c r="X3581" s="79"/>
      <c r="Y3581" s="79"/>
      <c r="Z3581" s="79"/>
      <c r="AA3581" s="79"/>
      <c r="AB3581" s="79"/>
      <c r="AC3581" s="79"/>
      <c r="AD3581" s="79"/>
      <c r="AE3581" s="79"/>
      <c r="AF3581" s="79"/>
      <c r="AG3581" s="79"/>
      <c r="AH3581" s="79"/>
      <c r="AI3581" s="79"/>
      <c r="AJ3581" s="79"/>
      <c r="AK3581" s="79"/>
      <c r="AL3581" s="79"/>
      <c r="AM3581" s="79"/>
      <c r="AN3581" s="79"/>
      <c r="AO3581" s="79"/>
      <c r="AP3581" s="79"/>
      <c r="AQ3581" s="79"/>
    </row>
    <row r="3582" spans="13:43" x14ac:dyDescent="0.25">
      <c r="M3582" s="79"/>
      <c r="N3582" s="79"/>
      <c r="O3582" s="79"/>
      <c r="P3582" s="79"/>
      <c r="Q3582" s="79"/>
      <c r="R3582" s="79"/>
      <c r="S3582" s="79"/>
      <c r="T3582" s="79"/>
      <c r="U3582" s="79"/>
      <c r="V3582" s="79"/>
      <c r="W3582" s="79"/>
      <c r="X3582" s="79"/>
      <c r="Y3582" s="79"/>
      <c r="Z3582" s="79"/>
      <c r="AA3582" s="79"/>
      <c r="AB3582" s="79"/>
      <c r="AC3582" s="79"/>
      <c r="AD3582" s="79"/>
      <c r="AE3582" s="79"/>
      <c r="AF3582" s="79"/>
      <c r="AG3582" s="79"/>
      <c r="AH3582" s="79"/>
      <c r="AI3582" s="79"/>
      <c r="AJ3582" s="79"/>
      <c r="AK3582" s="79"/>
      <c r="AL3582" s="79"/>
      <c r="AM3582" s="79"/>
      <c r="AN3582" s="79"/>
      <c r="AO3582" s="79"/>
      <c r="AP3582" s="79"/>
      <c r="AQ3582" s="79"/>
    </row>
    <row r="3583" spans="13:43" x14ac:dyDescent="0.25">
      <c r="M3583" s="79"/>
      <c r="N3583" s="79"/>
      <c r="O3583" s="79"/>
      <c r="P3583" s="79"/>
      <c r="Q3583" s="79"/>
      <c r="R3583" s="79"/>
      <c r="S3583" s="79"/>
      <c r="T3583" s="79"/>
      <c r="U3583" s="79"/>
      <c r="V3583" s="79"/>
      <c r="W3583" s="79"/>
      <c r="X3583" s="79"/>
      <c r="Y3583" s="79"/>
      <c r="Z3583" s="79"/>
      <c r="AA3583" s="79"/>
      <c r="AB3583" s="79"/>
      <c r="AC3583" s="79"/>
      <c r="AD3583" s="79"/>
      <c r="AE3583" s="79"/>
      <c r="AF3583" s="79"/>
      <c r="AG3583" s="79"/>
      <c r="AH3583" s="79"/>
      <c r="AI3583" s="79"/>
      <c r="AJ3583" s="79"/>
      <c r="AK3583" s="79"/>
      <c r="AL3583" s="79"/>
      <c r="AM3583" s="79"/>
      <c r="AN3583" s="79"/>
      <c r="AO3583" s="79"/>
      <c r="AP3583" s="79"/>
      <c r="AQ3583" s="79"/>
    </row>
    <row r="3584" spans="13:43" x14ac:dyDescent="0.25">
      <c r="M3584" s="79"/>
      <c r="N3584" s="79"/>
      <c r="O3584" s="79"/>
      <c r="P3584" s="79"/>
      <c r="Q3584" s="79"/>
      <c r="R3584" s="79"/>
      <c r="S3584" s="79"/>
      <c r="T3584" s="79"/>
      <c r="U3584" s="79"/>
      <c r="V3584" s="79"/>
      <c r="W3584" s="79"/>
      <c r="X3584" s="79"/>
      <c r="Y3584" s="79"/>
      <c r="Z3584" s="79"/>
      <c r="AA3584" s="79"/>
      <c r="AB3584" s="79"/>
      <c r="AC3584" s="79"/>
      <c r="AD3584" s="79"/>
      <c r="AE3584" s="79"/>
      <c r="AF3584" s="79"/>
      <c r="AG3584" s="79"/>
      <c r="AH3584" s="79"/>
      <c r="AI3584" s="79"/>
      <c r="AJ3584" s="79"/>
      <c r="AK3584" s="79"/>
      <c r="AL3584" s="79"/>
      <c r="AM3584" s="79"/>
      <c r="AN3584" s="79"/>
      <c r="AO3584" s="79"/>
      <c r="AP3584" s="79"/>
      <c r="AQ3584" s="79"/>
    </row>
    <row r="3585" spans="13:43" x14ac:dyDescent="0.25">
      <c r="M3585" s="79"/>
      <c r="N3585" s="79"/>
      <c r="O3585" s="79"/>
      <c r="P3585" s="79"/>
      <c r="Q3585" s="79"/>
      <c r="R3585" s="79"/>
      <c r="S3585" s="79"/>
      <c r="T3585" s="79"/>
      <c r="U3585" s="79"/>
      <c r="V3585" s="79"/>
      <c r="W3585" s="79"/>
      <c r="X3585" s="79"/>
      <c r="Y3585" s="79"/>
      <c r="Z3585" s="79"/>
      <c r="AA3585" s="79"/>
      <c r="AB3585" s="79"/>
      <c r="AC3585" s="79"/>
      <c r="AD3585" s="79"/>
      <c r="AE3585" s="79"/>
      <c r="AF3585" s="79"/>
      <c r="AG3585" s="79"/>
      <c r="AH3585" s="79"/>
      <c r="AI3585" s="79"/>
      <c r="AJ3585" s="79"/>
      <c r="AK3585" s="79"/>
      <c r="AL3585" s="79"/>
      <c r="AM3585" s="79"/>
      <c r="AN3585" s="79"/>
      <c r="AO3585" s="79"/>
      <c r="AP3585" s="79"/>
      <c r="AQ3585" s="79"/>
    </row>
    <row r="3586" spans="13:43" x14ac:dyDescent="0.25">
      <c r="M3586" s="79"/>
      <c r="N3586" s="79"/>
      <c r="O3586" s="79"/>
      <c r="P3586" s="79"/>
      <c r="Q3586" s="79"/>
      <c r="R3586" s="79"/>
      <c r="S3586" s="79"/>
      <c r="T3586" s="79"/>
      <c r="U3586" s="79"/>
      <c r="V3586" s="79"/>
      <c r="W3586" s="79"/>
      <c r="X3586" s="79"/>
      <c r="Y3586" s="79"/>
      <c r="Z3586" s="79"/>
      <c r="AA3586" s="79"/>
      <c r="AB3586" s="79"/>
      <c r="AC3586" s="79"/>
      <c r="AD3586" s="79"/>
      <c r="AE3586" s="79"/>
      <c r="AF3586" s="79"/>
      <c r="AG3586" s="79"/>
      <c r="AH3586" s="79"/>
      <c r="AI3586" s="79"/>
      <c r="AJ3586" s="79"/>
      <c r="AK3586" s="79"/>
      <c r="AL3586" s="79"/>
      <c r="AM3586" s="79"/>
      <c r="AN3586" s="79"/>
      <c r="AO3586" s="79"/>
      <c r="AP3586" s="79"/>
      <c r="AQ3586" s="79"/>
    </row>
    <row r="3587" spans="13:43" x14ac:dyDescent="0.25">
      <c r="M3587" s="79"/>
      <c r="N3587" s="79"/>
      <c r="O3587" s="79"/>
      <c r="P3587" s="79"/>
      <c r="Q3587" s="79"/>
      <c r="R3587" s="79"/>
      <c r="S3587" s="79"/>
      <c r="T3587" s="79"/>
      <c r="U3587" s="79"/>
      <c r="V3587" s="79"/>
      <c r="W3587" s="79"/>
      <c r="X3587" s="79"/>
      <c r="Y3587" s="79"/>
      <c r="Z3587" s="79"/>
      <c r="AA3587" s="79"/>
      <c r="AB3587" s="79"/>
      <c r="AC3587" s="79"/>
      <c r="AD3587" s="79"/>
      <c r="AE3587" s="79"/>
      <c r="AF3587" s="79"/>
      <c r="AG3587" s="79"/>
      <c r="AH3587" s="79"/>
      <c r="AI3587" s="79"/>
      <c r="AJ3587" s="79"/>
      <c r="AK3587" s="79"/>
      <c r="AL3587" s="79"/>
      <c r="AM3587" s="79"/>
      <c r="AN3587" s="79"/>
      <c r="AO3587" s="79"/>
      <c r="AP3587" s="79"/>
      <c r="AQ3587" s="79"/>
    </row>
    <row r="3588" spans="13:43" x14ac:dyDescent="0.25">
      <c r="M3588" s="79"/>
      <c r="N3588" s="79"/>
      <c r="O3588" s="79"/>
      <c r="P3588" s="79"/>
      <c r="Q3588" s="79"/>
      <c r="R3588" s="79"/>
      <c r="S3588" s="79"/>
      <c r="T3588" s="79"/>
      <c r="U3588" s="79"/>
      <c r="V3588" s="79"/>
      <c r="W3588" s="79"/>
      <c r="X3588" s="79"/>
      <c r="Y3588" s="79"/>
      <c r="Z3588" s="79"/>
      <c r="AA3588" s="79"/>
      <c r="AB3588" s="79"/>
      <c r="AC3588" s="79"/>
      <c r="AD3588" s="79"/>
      <c r="AE3588" s="79"/>
      <c r="AF3588" s="79"/>
      <c r="AG3588" s="79"/>
      <c r="AH3588" s="79"/>
      <c r="AI3588" s="79"/>
      <c r="AJ3588" s="79"/>
      <c r="AK3588" s="79"/>
      <c r="AL3588" s="79"/>
      <c r="AM3588" s="79"/>
      <c r="AN3588" s="79"/>
      <c r="AO3588" s="79"/>
      <c r="AP3588" s="79"/>
      <c r="AQ3588" s="79"/>
    </row>
    <row r="3589" spans="13:43" x14ac:dyDescent="0.25">
      <c r="M3589" s="79"/>
      <c r="N3589" s="79"/>
      <c r="O3589" s="79"/>
      <c r="P3589" s="79"/>
      <c r="Q3589" s="79"/>
      <c r="R3589" s="79"/>
      <c r="S3589" s="79"/>
      <c r="T3589" s="79"/>
      <c r="U3589" s="79"/>
      <c r="V3589" s="79"/>
      <c r="W3589" s="79"/>
      <c r="X3589" s="79"/>
      <c r="Y3589" s="79"/>
      <c r="Z3589" s="79"/>
      <c r="AA3589" s="79"/>
      <c r="AB3589" s="79"/>
      <c r="AC3589" s="79"/>
      <c r="AD3589" s="79"/>
      <c r="AE3589" s="79"/>
      <c r="AF3589" s="79"/>
      <c r="AG3589" s="79"/>
      <c r="AH3589" s="79"/>
      <c r="AI3589" s="79"/>
      <c r="AJ3589" s="79"/>
      <c r="AK3589" s="79"/>
      <c r="AL3589" s="79"/>
      <c r="AM3589" s="79"/>
      <c r="AN3589" s="79"/>
      <c r="AO3589" s="79"/>
      <c r="AP3589" s="79"/>
      <c r="AQ3589" s="79"/>
    </row>
    <row r="3590" spans="13:43" x14ac:dyDescent="0.25">
      <c r="M3590" s="79"/>
      <c r="N3590" s="79"/>
      <c r="O3590" s="79"/>
      <c r="P3590" s="79"/>
      <c r="Q3590" s="79"/>
      <c r="R3590" s="79"/>
      <c r="S3590" s="79"/>
      <c r="T3590" s="79"/>
      <c r="U3590" s="79"/>
      <c r="V3590" s="79"/>
      <c r="W3590" s="79"/>
      <c r="X3590" s="79"/>
      <c r="Y3590" s="79"/>
      <c r="Z3590" s="79"/>
      <c r="AA3590" s="79"/>
      <c r="AB3590" s="79"/>
      <c r="AC3590" s="79"/>
      <c r="AD3590" s="79"/>
      <c r="AE3590" s="79"/>
      <c r="AF3590" s="79"/>
      <c r="AG3590" s="79"/>
      <c r="AH3590" s="79"/>
      <c r="AI3590" s="79"/>
      <c r="AJ3590" s="79"/>
      <c r="AK3590" s="79"/>
      <c r="AL3590" s="79"/>
      <c r="AM3590" s="79"/>
      <c r="AN3590" s="79"/>
      <c r="AO3590" s="79"/>
      <c r="AP3590" s="79"/>
      <c r="AQ3590" s="79"/>
    </row>
    <row r="3591" spans="13:43" x14ac:dyDescent="0.25">
      <c r="M3591" s="79"/>
      <c r="N3591" s="79"/>
      <c r="O3591" s="79"/>
      <c r="P3591" s="79"/>
      <c r="Q3591" s="79"/>
      <c r="R3591" s="79"/>
      <c r="S3591" s="79"/>
      <c r="T3591" s="79"/>
      <c r="U3591" s="79"/>
      <c r="V3591" s="79"/>
      <c r="W3591" s="79"/>
      <c r="X3591" s="79"/>
      <c r="Y3591" s="79"/>
      <c r="Z3591" s="79"/>
      <c r="AA3591" s="79"/>
      <c r="AB3591" s="79"/>
      <c r="AC3591" s="79"/>
      <c r="AD3591" s="79"/>
      <c r="AE3591" s="79"/>
      <c r="AF3591" s="79"/>
      <c r="AG3591" s="79"/>
      <c r="AH3591" s="79"/>
      <c r="AI3591" s="79"/>
      <c r="AJ3591" s="79"/>
      <c r="AK3591" s="79"/>
      <c r="AL3591" s="79"/>
      <c r="AM3591" s="79"/>
      <c r="AN3591" s="79"/>
      <c r="AO3591" s="79"/>
      <c r="AP3591" s="79"/>
      <c r="AQ3591" s="79"/>
    </row>
    <row r="3592" spans="13:43" x14ac:dyDescent="0.25">
      <c r="M3592" s="79"/>
      <c r="N3592" s="79"/>
      <c r="O3592" s="79"/>
      <c r="P3592" s="79"/>
      <c r="Q3592" s="79"/>
      <c r="R3592" s="79"/>
      <c r="S3592" s="79"/>
      <c r="T3592" s="79"/>
      <c r="U3592" s="79"/>
      <c r="V3592" s="79"/>
      <c r="W3592" s="79"/>
      <c r="X3592" s="79"/>
      <c r="Y3592" s="79"/>
      <c r="Z3592" s="79"/>
      <c r="AA3592" s="79"/>
      <c r="AB3592" s="79"/>
      <c r="AC3592" s="79"/>
      <c r="AD3592" s="79"/>
      <c r="AE3592" s="79"/>
      <c r="AF3592" s="79"/>
      <c r="AG3592" s="79"/>
      <c r="AH3592" s="79"/>
      <c r="AI3592" s="79"/>
      <c r="AJ3592" s="79"/>
      <c r="AK3592" s="79"/>
      <c r="AL3592" s="79"/>
      <c r="AM3592" s="79"/>
      <c r="AN3592" s="79"/>
      <c r="AO3592" s="79"/>
      <c r="AP3592" s="79"/>
      <c r="AQ3592" s="79"/>
    </row>
    <row r="3593" spans="13:43" x14ac:dyDescent="0.25">
      <c r="M3593" s="79"/>
      <c r="N3593" s="79"/>
      <c r="O3593" s="79"/>
      <c r="P3593" s="79"/>
      <c r="Q3593" s="79"/>
      <c r="R3593" s="79"/>
      <c r="S3593" s="79"/>
      <c r="T3593" s="79"/>
      <c r="U3593" s="79"/>
      <c r="V3593" s="79"/>
      <c r="W3593" s="79"/>
      <c r="X3593" s="79"/>
      <c r="Y3593" s="79"/>
      <c r="Z3593" s="79"/>
      <c r="AA3593" s="79"/>
      <c r="AB3593" s="79"/>
      <c r="AC3593" s="79"/>
      <c r="AD3593" s="79"/>
      <c r="AE3593" s="79"/>
      <c r="AF3593" s="79"/>
      <c r="AG3593" s="79"/>
      <c r="AH3593" s="79"/>
      <c r="AI3593" s="79"/>
      <c r="AJ3593" s="79"/>
      <c r="AK3593" s="79"/>
      <c r="AL3593" s="79"/>
      <c r="AM3593" s="79"/>
      <c r="AN3593" s="79"/>
      <c r="AO3593" s="79"/>
      <c r="AP3593" s="79"/>
      <c r="AQ3593" s="79"/>
    </row>
    <row r="3594" spans="13:43" x14ac:dyDescent="0.25">
      <c r="M3594" s="79"/>
      <c r="N3594" s="79"/>
      <c r="O3594" s="79"/>
      <c r="P3594" s="79"/>
      <c r="Q3594" s="79"/>
      <c r="R3594" s="79"/>
      <c r="S3594" s="79"/>
      <c r="T3594" s="79"/>
      <c r="U3594" s="79"/>
      <c r="V3594" s="79"/>
      <c r="W3594" s="79"/>
      <c r="X3594" s="79"/>
      <c r="Y3594" s="79"/>
      <c r="Z3594" s="79"/>
      <c r="AA3594" s="79"/>
      <c r="AB3594" s="79"/>
      <c r="AC3594" s="79"/>
      <c r="AD3594" s="79"/>
      <c r="AE3594" s="79"/>
      <c r="AF3594" s="79"/>
      <c r="AG3594" s="79"/>
      <c r="AH3594" s="79"/>
      <c r="AI3594" s="79"/>
      <c r="AJ3594" s="79"/>
      <c r="AK3594" s="79"/>
      <c r="AL3594" s="79"/>
      <c r="AM3594" s="79"/>
      <c r="AN3594" s="79"/>
      <c r="AO3594" s="79"/>
      <c r="AP3594" s="79"/>
      <c r="AQ3594" s="79"/>
    </row>
    <row r="3595" spans="13:43" x14ac:dyDescent="0.25">
      <c r="M3595" s="79"/>
      <c r="N3595" s="79"/>
      <c r="O3595" s="79"/>
      <c r="P3595" s="79"/>
      <c r="Q3595" s="79"/>
      <c r="R3595" s="79"/>
      <c r="S3595" s="79"/>
      <c r="T3595" s="79"/>
      <c r="U3595" s="79"/>
      <c r="V3595" s="79"/>
      <c r="W3595" s="79"/>
      <c r="X3595" s="79"/>
      <c r="Y3595" s="79"/>
      <c r="Z3595" s="79"/>
      <c r="AA3595" s="79"/>
      <c r="AB3595" s="79"/>
      <c r="AC3595" s="79"/>
      <c r="AD3595" s="79"/>
      <c r="AE3595" s="79"/>
      <c r="AF3595" s="79"/>
      <c r="AG3595" s="79"/>
      <c r="AH3595" s="79"/>
      <c r="AI3595" s="79"/>
      <c r="AJ3595" s="79"/>
      <c r="AK3595" s="79"/>
      <c r="AL3595" s="79"/>
      <c r="AM3595" s="79"/>
      <c r="AN3595" s="79"/>
      <c r="AO3595" s="79"/>
      <c r="AP3595" s="79"/>
      <c r="AQ3595" s="79"/>
    </row>
    <row r="3596" spans="13:43" x14ac:dyDescent="0.25">
      <c r="M3596" s="79"/>
      <c r="N3596" s="79"/>
      <c r="O3596" s="79"/>
      <c r="P3596" s="79"/>
      <c r="Q3596" s="79"/>
      <c r="R3596" s="79"/>
      <c r="S3596" s="79"/>
      <c r="T3596" s="79"/>
      <c r="U3596" s="79"/>
      <c r="V3596" s="79"/>
      <c r="W3596" s="79"/>
      <c r="X3596" s="79"/>
      <c r="Y3596" s="79"/>
      <c r="Z3596" s="79"/>
      <c r="AA3596" s="79"/>
      <c r="AB3596" s="79"/>
      <c r="AC3596" s="79"/>
      <c r="AD3596" s="79"/>
      <c r="AE3596" s="79"/>
      <c r="AF3596" s="79"/>
      <c r="AG3596" s="79"/>
      <c r="AH3596" s="79"/>
      <c r="AI3596" s="79"/>
      <c r="AJ3596" s="79"/>
      <c r="AK3596" s="79"/>
      <c r="AL3596" s="79"/>
      <c r="AM3596" s="79"/>
      <c r="AN3596" s="79"/>
      <c r="AO3596" s="79"/>
      <c r="AP3596" s="79"/>
      <c r="AQ3596" s="79"/>
    </row>
    <row r="3597" spans="13:43" x14ac:dyDescent="0.25">
      <c r="M3597" s="79"/>
      <c r="N3597" s="79"/>
      <c r="O3597" s="79"/>
      <c r="P3597" s="79"/>
      <c r="Q3597" s="79"/>
      <c r="R3597" s="79"/>
      <c r="S3597" s="79"/>
      <c r="T3597" s="79"/>
      <c r="U3597" s="79"/>
      <c r="V3597" s="79"/>
      <c r="W3597" s="79"/>
      <c r="X3597" s="79"/>
      <c r="Y3597" s="79"/>
      <c r="Z3597" s="79"/>
      <c r="AA3597" s="79"/>
      <c r="AB3597" s="79"/>
      <c r="AC3597" s="79"/>
      <c r="AD3597" s="79"/>
      <c r="AE3597" s="79"/>
      <c r="AF3597" s="79"/>
      <c r="AG3597" s="79"/>
      <c r="AH3597" s="79"/>
      <c r="AI3597" s="79"/>
      <c r="AJ3597" s="79"/>
      <c r="AK3597" s="79"/>
      <c r="AL3597" s="79"/>
      <c r="AM3597" s="79"/>
      <c r="AN3597" s="79"/>
      <c r="AO3597" s="79"/>
      <c r="AP3597" s="79"/>
      <c r="AQ3597" s="79"/>
    </row>
    <row r="3598" spans="13:43" x14ac:dyDescent="0.25">
      <c r="M3598" s="79"/>
      <c r="N3598" s="79"/>
      <c r="O3598" s="79"/>
      <c r="P3598" s="79"/>
      <c r="Q3598" s="79"/>
      <c r="R3598" s="79"/>
      <c r="S3598" s="79"/>
      <c r="T3598" s="79"/>
      <c r="U3598" s="79"/>
      <c r="V3598" s="79"/>
      <c r="W3598" s="79"/>
      <c r="X3598" s="79"/>
      <c r="Y3598" s="79"/>
      <c r="Z3598" s="79"/>
      <c r="AA3598" s="79"/>
      <c r="AB3598" s="79"/>
      <c r="AC3598" s="79"/>
      <c r="AD3598" s="79"/>
      <c r="AE3598" s="79"/>
      <c r="AF3598" s="79"/>
      <c r="AG3598" s="79"/>
      <c r="AH3598" s="79"/>
      <c r="AI3598" s="79"/>
      <c r="AJ3598" s="79"/>
      <c r="AK3598" s="79"/>
      <c r="AL3598" s="79"/>
      <c r="AM3598" s="79"/>
      <c r="AN3598" s="79"/>
      <c r="AO3598" s="79"/>
      <c r="AP3598" s="79"/>
      <c r="AQ3598" s="79"/>
    </row>
    <row r="3599" spans="13:43" x14ac:dyDescent="0.25">
      <c r="M3599" s="79"/>
      <c r="N3599" s="79"/>
      <c r="O3599" s="79"/>
      <c r="P3599" s="79"/>
      <c r="Q3599" s="79"/>
      <c r="R3599" s="79"/>
      <c r="S3599" s="79"/>
      <c r="T3599" s="79"/>
      <c r="U3599" s="79"/>
      <c r="V3599" s="79"/>
      <c r="W3599" s="79"/>
      <c r="X3599" s="79"/>
      <c r="Y3599" s="79"/>
      <c r="Z3599" s="79"/>
      <c r="AA3599" s="79"/>
      <c r="AB3599" s="79"/>
      <c r="AC3599" s="79"/>
      <c r="AD3599" s="79"/>
      <c r="AE3599" s="79"/>
      <c r="AF3599" s="79"/>
      <c r="AG3599" s="79"/>
      <c r="AH3599" s="79"/>
      <c r="AI3599" s="79"/>
      <c r="AJ3599" s="79"/>
      <c r="AK3599" s="79"/>
      <c r="AL3599" s="79"/>
      <c r="AM3599" s="79"/>
      <c r="AN3599" s="79"/>
      <c r="AO3599" s="79"/>
      <c r="AP3599" s="79"/>
      <c r="AQ3599" s="79"/>
    </row>
    <row r="3600" spans="13:43" x14ac:dyDescent="0.25">
      <c r="M3600" s="79"/>
      <c r="N3600" s="79"/>
      <c r="O3600" s="79"/>
      <c r="P3600" s="79"/>
      <c r="Q3600" s="79"/>
      <c r="R3600" s="79"/>
      <c r="S3600" s="79"/>
      <c r="T3600" s="79"/>
      <c r="U3600" s="79"/>
      <c r="V3600" s="79"/>
      <c r="W3600" s="79"/>
      <c r="X3600" s="79"/>
      <c r="Y3600" s="79"/>
      <c r="Z3600" s="79"/>
      <c r="AA3600" s="79"/>
      <c r="AB3600" s="79"/>
      <c r="AC3600" s="79"/>
      <c r="AD3600" s="79"/>
      <c r="AE3600" s="79"/>
      <c r="AF3600" s="79"/>
      <c r="AG3600" s="79"/>
      <c r="AH3600" s="79"/>
      <c r="AI3600" s="79"/>
      <c r="AJ3600" s="79"/>
      <c r="AK3600" s="79"/>
      <c r="AL3600" s="79"/>
      <c r="AM3600" s="79"/>
      <c r="AN3600" s="79"/>
      <c r="AO3600" s="79"/>
      <c r="AP3600" s="79"/>
      <c r="AQ3600" s="79"/>
    </row>
    <row r="3601" spans="13:43" x14ac:dyDescent="0.25">
      <c r="M3601" s="79"/>
      <c r="N3601" s="79"/>
      <c r="O3601" s="79"/>
      <c r="P3601" s="79"/>
      <c r="Q3601" s="79"/>
      <c r="R3601" s="79"/>
      <c r="S3601" s="79"/>
      <c r="T3601" s="79"/>
      <c r="U3601" s="79"/>
      <c r="V3601" s="79"/>
      <c r="W3601" s="79"/>
      <c r="X3601" s="79"/>
      <c r="Y3601" s="79"/>
      <c r="Z3601" s="79"/>
      <c r="AA3601" s="79"/>
      <c r="AB3601" s="79"/>
      <c r="AC3601" s="79"/>
      <c r="AD3601" s="79"/>
      <c r="AE3601" s="79"/>
      <c r="AF3601" s="79"/>
      <c r="AG3601" s="79"/>
      <c r="AH3601" s="79"/>
      <c r="AI3601" s="79"/>
      <c r="AJ3601" s="79"/>
      <c r="AK3601" s="79"/>
      <c r="AL3601" s="79"/>
      <c r="AM3601" s="79"/>
      <c r="AN3601" s="79"/>
      <c r="AO3601" s="79"/>
      <c r="AP3601" s="79"/>
      <c r="AQ3601" s="79"/>
    </row>
    <row r="3602" spans="13:43" x14ac:dyDescent="0.25">
      <c r="M3602" s="79"/>
      <c r="N3602" s="79"/>
      <c r="O3602" s="79"/>
      <c r="P3602" s="79"/>
      <c r="Q3602" s="79"/>
      <c r="R3602" s="79"/>
      <c r="S3602" s="79"/>
      <c r="T3602" s="79"/>
      <c r="U3602" s="79"/>
      <c r="V3602" s="79"/>
      <c r="W3602" s="79"/>
      <c r="X3602" s="79"/>
      <c r="Y3602" s="79"/>
      <c r="Z3602" s="79"/>
      <c r="AA3602" s="79"/>
      <c r="AB3602" s="79"/>
      <c r="AC3602" s="79"/>
      <c r="AD3602" s="79"/>
      <c r="AE3602" s="79"/>
      <c r="AF3602" s="79"/>
      <c r="AG3602" s="79"/>
      <c r="AH3602" s="79"/>
      <c r="AI3602" s="79"/>
      <c r="AJ3602" s="79"/>
      <c r="AK3602" s="79"/>
      <c r="AL3602" s="79"/>
      <c r="AM3602" s="79"/>
      <c r="AN3602" s="79"/>
      <c r="AO3602" s="79"/>
      <c r="AP3602" s="79"/>
      <c r="AQ3602" s="79"/>
    </row>
    <row r="3603" spans="13:43" x14ac:dyDescent="0.25">
      <c r="M3603" s="79"/>
      <c r="N3603" s="79"/>
      <c r="O3603" s="79"/>
      <c r="P3603" s="79"/>
      <c r="Q3603" s="79"/>
      <c r="R3603" s="79"/>
      <c r="S3603" s="79"/>
      <c r="T3603" s="79"/>
      <c r="U3603" s="79"/>
      <c r="V3603" s="79"/>
      <c r="W3603" s="79"/>
      <c r="X3603" s="79"/>
      <c r="Y3603" s="79"/>
      <c r="Z3603" s="79"/>
      <c r="AA3603" s="79"/>
      <c r="AB3603" s="79"/>
      <c r="AC3603" s="79"/>
      <c r="AD3603" s="79"/>
      <c r="AE3603" s="79"/>
      <c r="AF3603" s="79"/>
      <c r="AG3603" s="79"/>
      <c r="AH3603" s="79"/>
      <c r="AI3603" s="79"/>
      <c r="AJ3603" s="79"/>
      <c r="AK3603" s="79"/>
      <c r="AL3603" s="79"/>
      <c r="AM3603" s="79"/>
      <c r="AN3603" s="79"/>
      <c r="AO3603" s="79"/>
      <c r="AP3603" s="79"/>
      <c r="AQ3603" s="79"/>
    </row>
    <row r="3604" spans="13:43" x14ac:dyDescent="0.25">
      <c r="M3604" s="79"/>
      <c r="N3604" s="79"/>
      <c r="O3604" s="79"/>
      <c r="P3604" s="79"/>
      <c r="Q3604" s="79"/>
      <c r="R3604" s="79"/>
      <c r="S3604" s="79"/>
      <c r="T3604" s="79"/>
      <c r="U3604" s="79"/>
      <c r="V3604" s="79"/>
      <c r="W3604" s="79"/>
      <c r="X3604" s="79"/>
      <c r="Y3604" s="79"/>
      <c r="Z3604" s="79"/>
      <c r="AA3604" s="79"/>
      <c r="AB3604" s="79"/>
      <c r="AC3604" s="79"/>
      <c r="AD3604" s="79"/>
      <c r="AE3604" s="79"/>
      <c r="AF3604" s="79"/>
      <c r="AG3604" s="79"/>
      <c r="AH3604" s="79"/>
      <c r="AI3604" s="79"/>
      <c r="AJ3604" s="79"/>
      <c r="AK3604" s="79"/>
      <c r="AL3604" s="79"/>
      <c r="AM3604" s="79"/>
      <c r="AN3604" s="79"/>
      <c r="AO3604" s="79"/>
      <c r="AP3604" s="79"/>
      <c r="AQ3604" s="79"/>
    </row>
    <row r="3605" spans="13:43" x14ac:dyDescent="0.25">
      <c r="M3605" s="79"/>
      <c r="N3605" s="79"/>
      <c r="O3605" s="79"/>
      <c r="P3605" s="79"/>
      <c r="Q3605" s="79"/>
      <c r="R3605" s="79"/>
      <c r="S3605" s="79"/>
      <c r="T3605" s="79"/>
      <c r="U3605" s="79"/>
      <c r="V3605" s="79"/>
      <c r="W3605" s="79"/>
      <c r="X3605" s="79"/>
      <c r="Y3605" s="79"/>
      <c r="Z3605" s="79"/>
      <c r="AA3605" s="79"/>
      <c r="AB3605" s="79"/>
      <c r="AC3605" s="79"/>
      <c r="AD3605" s="79"/>
      <c r="AE3605" s="79"/>
      <c r="AF3605" s="79"/>
      <c r="AG3605" s="79"/>
      <c r="AH3605" s="79"/>
      <c r="AI3605" s="79"/>
      <c r="AJ3605" s="79"/>
      <c r="AK3605" s="79"/>
      <c r="AL3605" s="79"/>
      <c r="AM3605" s="79"/>
      <c r="AN3605" s="79"/>
      <c r="AO3605" s="79"/>
      <c r="AP3605" s="79"/>
      <c r="AQ3605" s="79"/>
    </row>
    <row r="3606" spans="13:43" x14ac:dyDescent="0.25">
      <c r="M3606" s="79"/>
      <c r="N3606" s="79"/>
      <c r="O3606" s="79"/>
      <c r="P3606" s="79"/>
      <c r="Q3606" s="79"/>
      <c r="R3606" s="79"/>
      <c r="S3606" s="79"/>
      <c r="T3606" s="79"/>
      <c r="U3606" s="79"/>
      <c r="V3606" s="79"/>
      <c r="W3606" s="79"/>
      <c r="X3606" s="79"/>
      <c r="Y3606" s="79"/>
      <c r="Z3606" s="79"/>
      <c r="AA3606" s="79"/>
      <c r="AB3606" s="79"/>
      <c r="AC3606" s="79"/>
      <c r="AD3606" s="79"/>
      <c r="AE3606" s="79"/>
      <c r="AF3606" s="79"/>
      <c r="AG3606" s="79"/>
      <c r="AH3606" s="79"/>
      <c r="AI3606" s="79"/>
      <c r="AJ3606" s="79"/>
      <c r="AK3606" s="79"/>
      <c r="AL3606" s="79"/>
      <c r="AM3606" s="79"/>
      <c r="AN3606" s="79"/>
      <c r="AO3606" s="79"/>
      <c r="AP3606" s="79"/>
      <c r="AQ3606" s="79"/>
    </row>
    <row r="3607" spans="13:43" x14ac:dyDescent="0.25">
      <c r="M3607" s="79"/>
      <c r="N3607" s="79"/>
      <c r="O3607" s="79"/>
      <c r="P3607" s="79"/>
      <c r="Q3607" s="79"/>
      <c r="R3607" s="79"/>
      <c r="S3607" s="79"/>
      <c r="T3607" s="79"/>
      <c r="U3607" s="79"/>
      <c r="V3607" s="79"/>
      <c r="W3607" s="79"/>
      <c r="X3607" s="79"/>
      <c r="Y3607" s="79"/>
      <c r="Z3607" s="79"/>
      <c r="AA3607" s="79"/>
      <c r="AB3607" s="79"/>
      <c r="AC3607" s="79"/>
      <c r="AD3607" s="79"/>
      <c r="AE3607" s="79"/>
      <c r="AF3607" s="79"/>
      <c r="AG3607" s="79"/>
      <c r="AH3607" s="79"/>
      <c r="AI3607" s="79"/>
      <c r="AJ3607" s="79"/>
      <c r="AK3607" s="79"/>
      <c r="AL3607" s="79"/>
      <c r="AM3607" s="79"/>
      <c r="AN3607" s="79"/>
      <c r="AO3607" s="79"/>
      <c r="AP3607" s="79"/>
      <c r="AQ3607" s="79"/>
    </row>
    <row r="3608" spans="13:43" x14ac:dyDescent="0.25">
      <c r="M3608" s="79"/>
      <c r="N3608" s="79"/>
      <c r="O3608" s="79"/>
      <c r="P3608" s="79"/>
      <c r="Q3608" s="79"/>
      <c r="R3608" s="79"/>
      <c r="S3608" s="79"/>
      <c r="T3608" s="79"/>
      <c r="U3608" s="79"/>
      <c r="V3608" s="79"/>
      <c r="W3608" s="79"/>
      <c r="X3608" s="79"/>
      <c r="Y3608" s="79"/>
      <c r="Z3608" s="79"/>
      <c r="AA3608" s="79"/>
      <c r="AB3608" s="79"/>
      <c r="AC3608" s="79"/>
      <c r="AD3608" s="79"/>
      <c r="AE3608" s="79"/>
      <c r="AF3608" s="79"/>
      <c r="AG3608" s="79"/>
      <c r="AH3608" s="79"/>
      <c r="AI3608" s="79"/>
      <c r="AJ3608" s="79"/>
      <c r="AK3608" s="79"/>
      <c r="AL3608" s="79"/>
      <c r="AM3608" s="79"/>
      <c r="AN3608" s="79"/>
      <c r="AO3608" s="79"/>
      <c r="AP3608" s="79"/>
      <c r="AQ3608" s="79"/>
    </row>
    <row r="3609" spans="13:43" x14ac:dyDescent="0.25">
      <c r="M3609" s="79"/>
      <c r="N3609" s="79"/>
      <c r="O3609" s="79"/>
      <c r="P3609" s="79"/>
      <c r="Q3609" s="79"/>
      <c r="R3609" s="79"/>
      <c r="S3609" s="79"/>
      <c r="T3609" s="79"/>
      <c r="U3609" s="79"/>
      <c r="V3609" s="79"/>
      <c r="W3609" s="79"/>
      <c r="X3609" s="79"/>
      <c r="Y3609" s="79"/>
      <c r="Z3609" s="79"/>
      <c r="AA3609" s="79"/>
      <c r="AB3609" s="79"/>
      <c r="AC3609" s="79"/>
      <c r="AD3609" s="79"/>
      <c r="AE3609" s="79"/>
      <c r="AF3609" s="79"/>
      <c r="AG3609" s="79"/>
      <c r="AH3609" s="79"/>
      <c r="AI3609" s="79"/>
      <c r="AJ3609" s="79"/>
      <c r="AK3609" s="79"/>
      <c r="AL3609" s="79"/>
      <c r="AM3609" s="79"/>
      <c r="AN3609" s="79"/>
      <c r="AO3609" s="79"/>
      <c r="AP3609" s="79"/>
      <c r="AQ3609" s="79"/>
    </row>
    <row r="3610" spans="13:43" x14ac:dyDescent="0.25">
      <c r="M3610" s="79"/>
      <c r="N3610" s="79"/>
      <c r="O3610" s="79"/>
      <c r="P3610" s="79"/>
      <c r="Q3610" s="79"/>
      <c r="R3610" s="79"/>
      <c r="S3610" s="79"/>
      <c r="T3610" s="79"/>
      <c r="U3610" s="79"/>
      <c r="V3610" s="79"/>
      <c r="W3610" s="79"/>
      <c r="X3610" s="79"/>
      <c r="Y3610" s="79"/>
      <c r="Z3610" s="79"/>
      <c r="AA3610" s="79"/>
      <c r="AB3610" s="79"/>
      <c r="AC3610" s="79"/>
      <c r="AD3610" s="79"/>
      <c r="AE3610" s="79"/>
      <c r="AF3610" s="79"/>
      <c r="AG3610" s="79"/>
      <c r="AH3610" s="79"/>
      <c r="AI3610" s="79"/>
      <c r="AJ3610" s="79"/>
      <c r="AK3610" s="79"/>
      <c r="AL3610" s="79"/>
      <c r="AM3610" s="79"/>
      <c r="AN3610" s="79"/>
      <c r="AO3610" s="79"/>
      <c r="AP3610" s="79"/>
      <c r="AQ3610" s="79"/>
    </row>
    <row r="3611" spans="13:43" x14ac:dyDescent="0.25">
      <c r="M3611" s="79"/>
      <c r="N3611" s="79"/>
      <c r="O3611" s="79"/>
      <c r="P3611" s="79"/>
      <c r="Q3611" s="79"/>
      <c r="R3611" s="79"/>
      <c r="S3611" s="79"/>
      <c r="T3611" s="79"/>
      <c r="U3611" s="79"/>
      <c r="V3611" s="79"/>
      <c r="W3611" s="79"/>
      <c r="X3611" s="79"/>
      <c r="Y3611" s="79"/>
      <c r="Z3611" s="79"/>
      <c r="AA3611" s="79"/>
      <c r="AB3611" s="79"/>
      <c r="AC3611" s="79"/>
      <c r="AD3611" s="79"/>
      <c r="AE3611" s="79"/>
      <c r="AF3611" s="79"/>
      <c r="AG3611" s="79"/>
      <c r="AH3611" s="79"/>
      <c r="AI3611" s="79"/>
      <c r="AJ3611" s="79"/>
      <c r="AK3611" s="79"/>
      <c r="AL3611" s="79"/>
      <c r="AM3611" s="79"/>
      <c r="AN3611" s="79"/>
      <c r="AO3611" s="79"/>
      <c r="AP3611" s="79"/>
      <c r="AQ3611" s="79"/>
    </row>
    <row r="3612" spans="13:43" x14ac:dyDescent="0.25">
      <c r="M3612" s="79"/>
      <c r="N3612" s="79"/>
      <c r="O3612" s="79"/>
      <c r="P3612" s="79"/>
      <c r="Q3612" s="79"/>
      <c r="R3612" s="79"/>
      <c r="S3612" s="79"/>
      <c r="T3612" s="79"/>
      <c r="U3612" s="79"/>
      <c r="V3612" s="79"/>
      <c r="W3612" s="79"/>
      <c r="X3612" s="79"/>
      <c r="Y3612" s="79"/>
      <c r="Z3612" s="79"/>
      <c r="AA3612" s="79"/>
      <c r="AB3612" s="79"/>
      <c r="AC3612" s="79"/>
      <c r="AD3612" s="79"/>
      <c r="AE3612" s="79"/>
      <c r="AF3612" s="79"/>
      <c r="AG3612" s="79"/>
      <c r="AH3612" s="79"/>
      <c r="AI3612" s="79"/>
      <c r="AJ3612" s="79"/>
      <c r="AK3612" s="79"/>
      <c r="AL3612" s="79"/>
      <c r="AM3612" s="79"/>
      <c r="AN3612" s="79"/>
      <c r="AO3612" s="79"/>
      <c r="AP3612" s="79"/>
      <c r="AQ3612" s="79"/>
    </row>
    <row r="3613" spans="13:43" x14ac:dyDescent="0.25">
      <c r="M3613" s="79"/>
      <c r="N3613" s="79"/>
      <c r="O3613" s="79"/>
      <c r="P3613" s="79"/>
      <c r="Q3613" s="79"/>
      <c r="R3613" s="79"/>
      <c r="S3613" s="79"/>
      <c r="T3613" s="79"/>
      <c r="U3613" s="79"/>
      <c r="V3613" s="79"/>
      <c r="W3613" s="79"/>
      <c r="X3613" s="79"/>
      <c r="Y3613" s="79"/>
      <c r="Z3613" s="79"/>
      <c r="AA3613" s="79"/>
      <c r="AB3613" s="79"/>
      <c r="AC3613" s="79"/>
      <c r="AD3613" s="79"/>
      <c r="AE3613" s="79"/>
      <c r="AF3613" s="79"/>
      <c r="AG3613" s="79"/>
      <c r="AH3613" s="79"/>
      <c r="AI3613" s="79"/>
      <c r="AJ3613" s="79"/>
      <c r="AK3613" s="79"/>
      <c r="AL3613" s="79"/>
      <c r="AM3613" s="79"/>
      <c r="AN3613" s="79"/>
      <c r="AO3613" s="79"/>
      <c r="AP3613" s="79"/>
      <c r="AQ3613" s="79"/>
    </row>
    <row r="3614" spans="13:43" x14ac:dyDescent="0.25">
      <c r="M3614" s="79"/>
      <c r="N3614" s="79"/>
      <c r="O3614" s="79"/>
      <c r="P3614" s="79"/>
      <c r="Q3614" s="79"/>
      <c r="R3614" s="79"/>
      <c r="S3614" s="79"/>
      <c r="T3614" s="79"/>
      <c r="U3614" s="79"/>
      <c r="V3614" s="79"/>
      <c r="W3614" s="79"/>
      <c r="X3614" s="79"/>
      <c r="Y3614" s="79"/>
      <c r="Z3614" s="79"/>
      <c r="AA3614" s="79"/>
      <c r="AB3614" s="79"/>
      <c r="AC3614" s="79"/>
      <c r="AD3614" s="79"/>
      <c r="AE3614" s="79"/>
      <c r="AF3614" s="79"/>
      <c r="AG3614" s="79"/>
      <c r="AH3614" s="79"/>
      <c r="AI3614" s="79"/>
      <c r="AJ3614" s="79"/>
      <c r="AK3614" s="79"/>
      <c r="AL3614" s="79"/>
      <c r="AM3614" s="79"/>
      <c r="AN3614" s="79"/>
      <c r="AO3614" s="79"/>
      <c r="AP3614" s="79"/>
      <c r="AQ3614" s="79"/>
    </row>
    <row r="3615" spans="13:43" x14ac:dyDescent="0.25">
      <c r="M3615" s="79"/>
      <c r="N3615" s="79"/>
      <c r="O3615" s="79"/>
      <c r="P3615" s="79"/>
      <c r="Q3615" s="79"/>
      <c r="R3615" s="79"/>
      <c r="S3615" s="79"/>
      <c r="T3615" s="79"/>
      <c r="U3615" s="79"/>
      <c r="V3615" s="79"/>
      <c r="W3615" s="79"/>
      <c r="X3615" s="79"/>
      <c r="Y3615" s="79"/>
      <c r="Z3615" s="79"/>
      <c r="AA3615" s="79"/>
      <c r="AB3615" s="79"/>
      <c r="AC3615" s="79"/>
      <c r="AD3615" s="79"/>
      <c r="AE3615" s="79"/>
      <c r="AF3615" s="79"/>
      <c r="AG3615" s="79"/>
      <c r="AH3615" s="79"/>
      <c r="AI3615" s="79"/>
      <c r="AJ3615" s="79"/>
      <c r="AK3615" s="79"/>
      <c r="AL3615" s="79"/>
      <c r="AM3615" s="79"/>
      <c r="AN3615" s="79"/>
      <c r="AO3615" s="79"/>
      <c r="AP3615" s="79"/>
      <c r="AQ3615" s="79"/>
    </row>
    <row r="3616" spans="13:43" x14ac:dyDescent="0.25">
      <c r="M3616" s="79"/>
      <c r="N3616" s="79"/>
      <c r="O3616" s="79"/>
      <c r="P3616" s="79"/>
      <c r="Q3616" s="79"/>
      <c r="R3616" s="79"/>
      <c r="S3616" s="79"/>
      <c r="T3616" s="79"/>
      <c r="U3616" s="79"/>
      <c r="V3616" s="79"/>
      <c r="W3616" s="79"/>
      <c r="X3616" s="79"/>
      <c r="Y3616" s="79"/>
      <c r="Z3616" s="79"/>
      <c r="AA3616" s="79"/>
      <c r="AB3616" s="79"/>
      <c r="AC3616" s="79"/>
      <c r="AD3616" s="79"/>
      <c r="AE3616" s="79"/>
      <c r="AF3616" s="79"/>
      <c r="AG3616" s="79"/>
      <c r="AH3616" s="79"/>
      <c r="AI3616" s="79"/>
      <c r="AJ3616" s="79"/>
      <c r="AK3616" s="79"/>
      <c r="AL3616" s="79"/>
      <c r="AM3616" s="79"/>
      <c r="AN3616" s="79"/>
      <c r="AO3616" s="79"/>
      <c r="AP3616" s="79"/>
      <c r="AQ3616" s="79"/>
    </row>
    <row r="3617" spans="13:43" x14ac:dyDescent="0.25">
      <c r="M3617" s="79"/>
      <c r="N3617" s="79"/>
      <c r="O3617" s="79"/>
      <c r="P3617" s="79"/>
      <c r="Q3617" s="79"/>
      <c r="R3617" s="79"/>
      <c r="S3617" s="79"/>
      <c r="T3617" s="79"/>
      <c r="U3617" s="79"/>
      <c r="V3617" s="79"/>
      <c r="W3617" s="79"/>
      <c r="X3617" s="79"/>
      <c r="Y3617" s="79"/>
      <c r="Z3617" s="79"/>
      <c r="AA3617" s="79"/>
      <c r="AB3617" s="79"/>
      <c r="AC3617" s="79"/>
      <c r="AD3617" s="79"/>
      <c r="AE3617" s="79"/>
      <c r="AF3617" s="79"/>
      <c r="AG3617" s="79"/>
      <c r="AH3617" s="79"/>
      <c r="AI3617" s="79"/>
      <c r="AJ3617" s="79"/>
      <c r="AK3617" s="79"/>
      <c r="AL3617" s="79"/>
      <c r="AM3617" s="79"/>
      <c r="AN3617" s="79"/>
      <c r="AO3617" s="79"/>
      <c r="AP3617" s="79"/>
      <c r="AQ3617" s="79"/>
    </row>
    <row r="3618" spans="13:43" x14ac:dyDescent="0.25">
      <c r="M3618" s="79"/>
      <c r="N3618" s="79"/>
      <c r="O3618" s="79"/>
      <c r="P3618" s="79"/>
      <c r="Q3618" s="79"/>
      <c r="R3618" s="79"/>
      <c r="S3618" s="79"/>
      <c r="T3618" s="79"/>
      <c r="U3618" s="79"/>
      <c r="V3618" s="79"/>
      <c r="W3618" s="79"/>
      <c r="X3618" s="79"/>
      <c r="Y3618" s="79"/>
      <c r="Z3618" s="79"/>
      <c r="AA3618" s="79"/>
      <c r="AB3618" s="79"/>
      <c r="AC3618" s="79"/>
      <c r="AD3618" s="79"/>
      <c r="AE3618" s="79"/>
      <c r="AF3618" s="79"/>
      <c r="AG3618" s="79"/>
      <c r="AH3618" s="79"/>
      <c r="AI3618" s="79"/>
      <c r="AJ3618" s="79"/>
      <c r="AK3618" s="79"/>
      <c r="AL3618" s="79"/>
      <c r="AM3618" s="79"/>
      <c r="AN3618" s="79"/>
      <c r="AO3618" s="79"/>
      <c r="AP3618" s="79"/>
      <c r="AQ3618" s="79"/>
    </row>
    <row r="3619" spans="13:43" x14ac:dyDescent="0.25">
      <c r="M3619" s="79"/>
      <c r="N3619" s="79"/>
      <c r="O3619" s="79"/>
      <c r="P3619" s="79"/>
      <c r="Q3619" s="79"/>
      <c r="R3619" s="79"/>
      <c r="S3619" s="79"/>
      <c r="T3619" s="79"/>
      <c r="U3619" s="79"/>
      <c r="V3619" s="79"/>
      <c r="W3619" s="79"/>
      <c r="X3619" s="79"/>
      <c r="Y3619" s="79"/>
      <c r="Z3619" s="79"/>
      <c r="AA3619" s="79"/>
      <c r="AB3619" s="79"/>
      <c r="AC3619" s="79"/>
      <c r="AD3619" s="79"/>
      <c r="AE3619" s="79"/>
      <c r="AF3619" s="79"/>
      <c r="AG3619" s="79"/>
      <c r="AH3619" s="79"/>
      <c r="AI3619" s="79"/>
      <c r="AJ3619" s="79"/>
      <c r="AK3619" s="79"/>
      <c r="AL3619" s="79"/>
      <c r="AM3619" s="79"/>
      <c r="AN3619" s="79"/>
      <c r="AO3619" s="79"/>
      <c r="AP3619" s="79"/>
      <c r="AQ3619" s="79"/>
    </row>
    <row r="3620" spans="13:43" x14ac:dyDescent="0.25">
      <c r="M3620" s="79"/>
      <c r="N3620" s="79"/>
      <c r="O3620" s="79"/>
      <c r="P3620" s="79"/>
      <c r="Q3620" s="79"/>
      <c r="R3620" s="79"/>
      <c r="S3620" s="79"/>
      <c r="T3620" s="79"/>
      <c r="U3620" s="79"/>
      <c r="V3620" s="79"/>
      <c r="W3620" s="79"/>
      <c r="X3620" s="79"/>
      <c r="Y3620" s="79"/>
      <c r="Z3620" s="79"/>
      <c r="AA3620" s="79"/>
      <c r="AB3620" s="79"/>
      <c r="AC3620" s="79"/>
      <c r="AD3620" s="79"/>
      <c r="AE3620" s="79"/>
      <c r="AF3620" s="79"/>
      <c r="AG3620" s="79"/>
      <c r="AH3620" s="79"/>
      <c r="AI3620" s="79"/>
      <c r="AJ3620" s="79"/>
      <c r="AK3620" s="79"/>
      <c r="AL3620" s="79"/>
      <c r="AM3620" s="79"/>
      <c r="AN3620" s="79"/>
      <c r="AO3620" s="79"/>
      <c r="AP3620" s="79"/>
      <c r="AQ3620" s="79"/>
    </row>
    <row r="3621" spans="13:43" x14ac:dyDescent="0.25">
      <c r="M3621" s="79"/>
      <c r="N3621" s="79"/>
      <c r="O3621" s="79"/>
      <c r="P3621" s="79"/>
      <c r="Q3621" s="79"/>
      <c r="R3621" s="79"/>
      <c r="S3621" s="79"/>
      <c r="T3621" s="79"/>
      <c r="U3621" s="79"/>
      <c r="V3621" s="79"/>
      <c r="W3621" s="79"/>
      <c r="X3621" s="79"/>
      <c r="Y3621" s="79"/>
      <c r="Z3621" s="79"/>
      <c r="AA3621" s="79"/>
      <c r="AB3621" s="79"/>
      <c r="AC3621" s="79"/>
      <c r="AD3621" s="79"/>
      <c r="AE3621" s="79"/>
      <c r="AF3621" s="79"/>
      <c r="AG3621" s="79"/>
      <c r="AH3621" s="79"/>
      <c r="AI3621" s="79"/>
      <c r="AJ3621" s="79"/>
      <c r="AK3621" s="79"/>
      <c r="AL3621" s="79"/>
      <c r="AM3621" s="79"/>
      <c r="AN3621" s="79"/>
      <c r="AO3621" s="79"/>
      <c r="AP3621" s="79"/>
      <c r="AQ3621" s="79"/>
    </row>
    <row r="3622" spans="13:43" x14ac:dyDescent="0.25">
      <c r="M3622" s="79"/>
      <c r="N3622" s="79"/>
      <c r="O3622" s="79"/>
      <c r="P3622" s="79"/>
      <c r="Q3622" s="79"/>
      <c r="R3622" s="79"/>
      <c r="S3622" s="79"/>
      <c r="T3622" s="79"/>
      <c r="U3622" s="79"/>
      <c r="V3622" s="79"/>
      <c r="W3622" s="79"/>
      <c r="X3622" s="79"/>
      <c r="Y3622" s="79"/>
      <c r="Z3622" s="79"/>
      <c r="AA3622" s="79"/>
      <c r="AB3622" s="79"/>
      <c r="AC3622" s="79"/>
      <c r="AD3622" s="79"/>
      <c r="AE3622" s="79"/>
      <c r="AF3622" s="79"/>
      <c r="AG3622" s="79"/>
      <c r="AH3622" s="79"/>
      <c r="AI3622" s="79"/>
      <c r="AJ3622" s="79"/>
      <c r="AK3622" s="79"/>
      <c r="AL3622" s="79"/>
      <c r="AM3622" s="79"/>
      <c r="AN3622" s="79"/>
      <c r="AO3622" s="79"/>
      <c r="AP3622" s="79"/>
      <c r="AQ3622" s="79"/>
    </row>
    <row r="3623" spans="13:43" x14ac:dyDescent="0.25">
      <c r="M3623" s="79"/>
      <c r="N3623" s="79"/>
      <c r="O3623" s="79"/>
      <c r="P3623" s="79"/>
      <c r="Q3623" s="79"/>
      <c r="R3623" s="79"/>
      <c r="S3623" s="79"/>
      <c r="T3623" s="79"/>
      <c r="U3623" s="79"/>
      <c r="V3623" s="79"/>
      <c r="W3623" s="79"/>
      <c r="X3623" s="79"/>
      <c r="Y3623" s="79"/>
      <c r="Z3623" s="79"/>
      <c r="AA3623" s="79"/>
      <c r="AB3623" s="79"/>
      <c r="AC3623" s="79"/>
      <c r="AD3623" s="79"/>
      <c r="AE3623" s="79"/>
      <c r="AF3623" s="79"/>
      <c r="AG3623" s="79"/>
      <c r="AH3623" s="79"/>
      <c r="AI3623" s="79"/>
      <c r="AJ3623" s="79"/>
      <c r="AK3623" s="79"/>
      <c r="AL3623" s="79"/>
      <c r="AM3623" s="79"/>
      <c r="AN3623" s="79"/>
      <c r="AO3623" s="79"/>
      <c r="AP3623" s="79"/>
      <c r="AQ3623" s="79"/>
    </row>
    <row r="3624" spans="13:43" x14ac:dyDescent="0.25">
      <c r="M3624" s="79"/>
      <c r="N3624" s="79"/>
      <c r="O3624" s="79"/>
      <c r="P3624" s="79"/>
      <c r="Q3624" s="79"/>
      <c r="R3624" s="79"/>
      <c r="S3624" s="79"/>
      <c r="T3624" s="79"/>
      <c r="U3624" s="79"/>
      <c r="V3624" s="79"/>
      <c r="W3624" s="79"/>
      <c r="X3624" s="79"/>
      <c r="Y3624" s="79"/>
      <c r="Z3624" s="79"/>
      <c r="AA3624" s="79"/>
      <c r="AB3624" s="79"/>
      <c r="AC3624" s="79"/>
      <c r="AD3624" s="79"/>
      <c r="AE3624" s="79"/>
      <c r="AF3624" s="79"/>
      <c r="AG3624" s="79"/>
      <c r="AH3624" s="79"/>
      <c r="AI3624" s="79"/>
      <c r="AJ3624" s="79"/>
      <c r="AK3624" s="79"/>
      <c r="AL3624" s="79"/>
      <c r="AM3624" s="79"/>
      <c r="AN3624" s="79"/>
      <c r="AO3624" s="79"/>
      <c r="AP3624" s="79"/>
      <c r="AQ3624" s="79"/>
    </row>
    <row r="3625" spans="13:43" x14ac:dyDescent="0.25">
      <c r="M3625" s="79"/>
      <c r="N3625" s="79"/>
      <c r="O3625" s="79"/>
      <c r="P3625" s="79"/>
      <c r="Q3625" s="79"/>
      <c r="R3625" s="79"/>
      <c r="S3625" s="79"/>
      <c r="T3625" s="79"/>
      <c r="U3625" s="79"/>
      <c r="V3625" s="79"/>
      <c r="W3625" s="79"/>
      <c r="X3625" s="79"/>
      <c r="Y3625" s="79"/>
      <c r="Z3625" s="79"/>
      <c r="AA3625" s="79"/>
      <c r="AB3625" s="79"/>
      <c r="AC3625" s="79"/>
      <c r="AD3625" s="79"/>
      <c r="AE3625" s="79"/>
      <c r="AF3625" s="79"/>
      <c r="AG3625" s="79"/>
      <c r="AH3625" s="79"/>
      <c r="AI3625" s="79"/>
      <c r="AJ3625" s="79"/>
      <c r="AK3625" s="79"/>
      <c r="AL3625" s="79"/>
      <c r="AM3625" s="79"/>
      <c r="AN3625" s="79"/>
      <c r="AO3625" s="79"/>
      <c r="AP3625" s="79"/>
      <c r="AQ3625" s="79"/>
    </row>
    <row r="3626" spans="13:43" x14ac:dyDescent="0.25">
      <c r="M3626" s="79"/>
      <c r="N3626" s="79"/>
      <c r="O3626" s="79"/>
      <c r="P3626" s="79"/>
      <c r="Q3626" s="79"/>
      <c r="R3626" s="79"/>
      <c r="S3626" s="79"/>
      <c r="T3626" s="79"/>
      <c r="U3626" s="79"/>
      <c r="V3626" s="79"/>
      <c r="W3626" s="79"/>
      <c r="X3626" s="79"/>
      <c r="Y3626" s="79"/>
      <c r="Z3626" s="79"/>
      <c r="AA3626" s="79"/>
      <c r="AB3626" s="79"/>
      <c r="AC3626" s="79"/>
      <c r="AD3626" s="79"/>
      <c r="AE3626" s="79"/>
      <c r="AF3626" s="79"/>
      <c r="AG3626" s="79"/>
      <c r="AH3626" s="79"/>
      <c r="AI3626" s="79"/>
      <c r="AJ3626" s="79"/>
      <c r="AK3626" s="79"/>
      <c r="AL3626" s="79"/>
      <c r="AM3626" s="79"/>
      <c r="AN3626" s="79"/>
      <c r="AO3626" s="79"/>
      <c r="AP3626" s="79"/>
      <c r="AQ3626" s="79"/>
    </row>
    <row r="3627" spans="13:43" x14ac:dyDescent="0.25">
      <c r="M3627" s="79"/>
      <c r="N3627" s="79"/>
      <c r="O3627" s="79"/>
      <c r="P3627" s="79"/>
      <c r="Q3627" s="79"/>
      <c r="R3627" s="79"/>
      <c r="S3627" s="79"/>
      <c r="T3627" s="79"/>
      <c r="U3627" s="79"/>
      <c r="V3627" s="79"/>
      <c r="W3627" s="79"/>
      <c r="X3627" s="79"/>
      <c r="Y3627" s="79"/>
      <c r="Z3627" s="79"/>
      <c r="AA3627" s="79"/>
      <c r="AB3627" s="79"/>
      <c r="AC3627" s="79"/>
      <c r="AD3627" s="79"/>
      <c r="AE3627" s="79"/>
      <c r="AF3627" s="79"/>
      <c r="AG3627" s="79"/>
      <c r="AH3627" s="79"/>
      <c r="AI3627" s="79"/>
      <c r="AJ3627" s="79"/>
      <c r="AK3627" s="79"/>
      <c r="AL3627" s="79"/>
      <c r="AM3627" s="79"/>
      <c r="AN3627" s="79"/>
      <c r="AO3627" s="79"/>
      <c r="AP3627" s="79"/>
      <c r="AQ3627" s="79"/>
    </row>
    <row r="3628" spans="13:43" x14ac:dyDescent="0.25">
      <c r="M3628" s="79"/>
      <c r="N3628" s="79"/>
      <c r="O3628" s="79"/>
      <c r="P3628" s="79"/>
      <c r="Q3628" s="79"/>
      <c r="R3628" s="79"/>
      <c r="S3628" s="79"/>
      <c r="T3628" s="79"/>
      <c r="U3628" s="79"/>
      <c r="V3628" s="79"/>
      <c r="W3628" s="79"/>
      <c r="X3628" s="79"/>
      <c r="Y3628" s="79"/>
      <c r="Z3628" s="79"/>
      <c r="AA3628" s="79"/>
      <c r="AB3628" s="79"/>
      <c r="AC3628" s="79"/>
      <c r="AD3628" s="79"/>
      <c r="AE3628" s="79"/>
      <c r="AF3628" s="79"/>
      <c r="AG3628" s="79"/>
      <c r="AH3628" s="79"/>
      <c r="AI3628" s="79"/>
      <c r="AJ3628" s="79"/>
      <c r="AK3628" s="79"/>
      <c r="AL3628" s="79"/>
      <c r="AM3628" s="79"/>
      <c r="AN3628" s="79"/>
      <c r="AO3628" s="79"/>
      <c r="AP3628" s="79"/>
      <c r="AQ3628" s="79"/>
    </row>
    <row r="3629" spans="13:43" x14ac:dyDescent="0.25">
      <c r="M3629" s="79"/>
      <c r="N3629" s="79"/>
      <c r="O3629" s="79"/>
      <c r="P3629" s="79"/>
      <c r="Q3629" s="79"/>
      <c r="R3629" s="79"/>
      <c r="S3629" s="79"/>
      <c r="T3629" s="79"/>
      <c r="U3629" s="79"/>
      <c r="V3629" s="79"/>
      <c r="W3629" s="79"/>
      <c r="X3629" s="79"/>
      <c r="Y3629" s="79"/>
      <c r="Z3629" s="79"/>
      <c r="AA3629" s="79"/>
      <c r="AB3629" s="79"/>
      <c r="AC3629" s="79"/>
      <c r="AD3629" s="79"/>
      <c r="AE3629" s="79"/>
      <c r="AF3629" s="79"/>
      <c r="AG3629" s="79"/>
      <c r="AH3629" s="79"/>
      <c r="AI3629" s="79"/>
      <c r="AJ3629" s="79"/>
      <c r="AK3629" s="79"/>
      <c r="AL3629" s="79"/>
      <c r="AM3629" s="79"/>
      <c r="AN3629" s="79"/>
      <c r="AO3629" s="79"/>
      <c r="AP3629" s="79"/>
      <c r="AQ3629" s="79"/>
    </row>
    <row r="3630" spans="13:43" x14ac:dyDescent="0.25">
      <c r="M3630" s="79"/>
      <c r="N3630" s="79"/>
      <c r="O3630" s="79"/>
      <c r="P3630" s="79"/>
      <c r="Q3630" s="79"/>
      <c r="R3630" s="79"/>
      <c r="S3630" s="79"/>
      <c r="T3630" s="79"/>
      <c r="U3630" s="79"/>
      <c r="V3630" s="79"/>
      <c r="W3630" s="79"/>
      <c r="X3630" s="79"/>
      <c r="Y3630" s="79"/>
      <c r="Z3630" s="79"/>
      <c r="AA3630" s="79"/>
      <c r="AB3630" s="79"/>
      <c r="AC3630" s="79"/>
      <c r="AD3630" s="79"/>
      <c r="AE3630" s="79"/>
      <c r="AF3630" s="79"/>
      <c r="AG3630" s="79"/>
      <c r="AH3630" s="79"/>
      <c r="AI3630" s="79"/>
      <c r="AJ3630" s="79"/>
      <c r="AK3630" s="79"/>
      <c r="AL3630" s="79"/>
      <c r="AM3630" s="79"/>
      <c r="AN3630" s="79"/>
      <c r="AO3630" s="79"/>
      <c r="AP3630" s="79"/>
      <c r="AQ3630" s="79"/>
    </row>
    <row r="3631" spans="13:43" x14ac:dyDescent="0.25">
      <c r="M3631" s="79"/>
      <c r="N3631" s="79"/>
      <c r="O3631" s="79"/>
      <c r="P3631" s="79"/>
      <c r="Q3631" s="79"/>
      <c r="R3631" s="79"/>
      <c r="S3631" s="79"/>
      <c r="T3631" s="79"/>
      <c r="U3631" s="79"/>
      <c r="V3631" s="79"/>
      <c r="W3631" s="79"/>
      <c r="X3631" s="79"/>
      <c r="Y3631" s="79"/>
      <c r="Z3631" s="79"/>
      <c r="AA3631" s="79"/>
      <c r="AB3631" s="79"/>
      <c r="AC3631" s="79"/>
      <c r="AD3631" s="79"/>
      <c r="AE3631" s="79"/>
      <c r="AF3631" s="79"/>
      <c r="AG3631" s="79"/>
      <c r="AH3631" s="79"/>
      <c r="AI3631" s="79"/>
      <c r="AJ3631" s="79"/>
      <c r="AK3631" s="79"/>
      <c r="AL3631" s="79"/>
      <c r="AM3631" s="79"/>
      <c r="AN3631" s="79"/>
      <c r="AO3631" s="79"/>
      <c r="AP3631" s="79"/>
      <c r="AQ3631" s="79"/>
    </row>
    <row r="3632" spans="13:43" x14ac:dyDescent="0.25">
      <c r="M3632" s="79"/>
      <c r="N3632" s="79"/>
      <c r="O3632" s="79"/>
      <c r="P3632" s="79"/>
      <c r="Q3632" s="79"/>
      <c r="R3632" s="79"/>
      <c r="S3632" s="79"/>
      <c r="T3632" s="79"/>
      <c r="U3632" s="79"/>
      <c r="V3632" s="79"/>
      <c r="W3632" s="79"/>
      <c r="X3632" s="79"/>
      <c r="Y3632" s="79"/>
      <c r="Z3632" s="79"/>
      <c r="AA3632" s="79"/>
      <c r="AB3632" s="79"/>
      <c r="AC3632" s="79"/>
      <c r="AD3632" s="79"/>
      <c r="AE3632" s="79"/>
      <c r="AF3632" s="79"/>
      <c r="AG3632" s="79"/>
      <c r="AH3632" s="79"/>
      <c r="AI3632" s="79"/>
      <c r="AJ3632" s="79"/>
      <c r="AK3632" s="79"/>
      <c r="AL3632" s="79"/>
      <c r="AM3632" s="79"/>
      <c r="AN3632" s="79"/>
      <c r="AO3632" s="79"/>
      <c r="AP3632" s="79"/>
      <c r="AQ3632" s="79"/>
    </row>
    <row r="3633" spans="13:43" x14ac:dyDescent="0.25">
      <c r="M3633" s="79"/>
      <c r="N3633" s="79"/>
      <c r="O3633" s="79"/>
      <c r="P3633" s="79"/>
      <c r="Q3633" s="79"/>
      <c r="R3633" s="79"/>
      <c r="S3633" s="79"/>
      <c r="T3633" s="79"/>
      <c r="U3633" s="79"/>
      <c r="V3633" s="79"/>
      <c r="W3633" s="79"/>
      <c r="X3633" s="79"/>
      <c r="Y3633" s="79"/>
      <c r="Z3633" s="79"/>
      <c r="AA3633" s="79"/>
      <c r="AB3633" s="79"/>
      <c r="AC3633" s="79"/>
      <c r="AD3633" s="79"/>
      <c r="AE3633" s="79"/>
      <c r="AF3633" s="79"/>
      <c r="AG3633" s="79"/>
      <c r="AH3633" s="79"/>
      <c r="AI3633" s="79"/>
      <c r="AJ3633" s="79"/>
      <c r="AK3633" s="79"/>
      <c r="AL3633" s="79"/>
      <c r="AM3633" s="79"/>
      <c r="AN3633" s="79"/>
      <c r="AO3633" s="79"/>
      <c r="AP3633" s="79"/>
      <c r="AQ3633" s="79"/>
    </row>
    <row r="3634" spans="13:43" x14ac:dyDescent="0.25">
      <c r="M3634" s="79"/>
      <c r="N3634" s="79"/>
      <c r="O3634" s="79"/>
      <c r="P3634" s="79"/>
      <c r="Q3634" s="79"/>
      <c r="R3634" s="79"/>
      <c r="S3634" s="79"/>
      <c r="T3634" s="79"/>
      <c r="U3634" s="79"/>
      <c r="V3634" s="79"/>
      <c r="W3634" s="79"/>
      <c r="X3634" s="79"/>
      <c r="Y3634" s="79"/>
      <c r="Z3634" s="79"/>
      <c r="AA3634" s="79"/>
      <c r="AB3634" s="79"/>
      <c r="AC3634" s="79"/>
      <c r="AD3634" s="79"/>
      <c r="AE3634" s="79"/>
      <c r="AF3634" s="79"/>
      <c r="AG3634" s="79"/>
      <c r="AH3634" s="79"/>
      <c r="AI3634" s="79"/>
      <c r="AJ3634" s="79"/>
      <c r="AK3634" s="79"/>
      <c r="AL3634" s="79"/>
      <c r="AM3634" s="79"/>
      <c r="AN3634" s="79"/>
      <c r="AO3634" s="79"/>
      <c r="AP3634" s="79"/>
      <c r="AQ3634" s="79"/>
    </row>
    <row r="3635" spans="13:43" x14ac:dyDescent="0.25">
      <c r="M3635" s="79"/>
      <c r="N3635" s="79"/>
      <c r="O3635" s="79"/>
      <c r="P3635" s="79"/>
      <c r="Q3635" s="79"/>
      <c r="R3635" s="79"/>
      <c r="S3635" s="79"/>
      <c r="T3635" s="79"/>
      <c r="U3635" s="79"/>
      <c r="V3635" s="79"/>
      <c r="W3635" s="79"/>
      <c r="X3635" s="79"/>
      <c r="Y3635" s="79"/>
      <c r="Z3635" s="79"/>
      <c r="AA3635" s="79"/>
      <c r="AB3635" s="79"/>
      <c r="AC3635" s="79"/>
      <c r="AD3635" s="79"/>
      <c r="AE3635" s="79"/>
      <c r="AF3635" s="79"/>
      <c r="AG3635" s="79"/>
      <c r="AH3635" s="79"/>
      <c r="AI3635" s="79"/>
      <c r="AJ3635" s="79"/>
      <c r="AK3635" s="79"/>
      <c r="AL3635" s="79"/>
      <c r="AM3635" s="79"/>
      <c r="AN3635" s="79"/>
      <c r="AO3635" s="79"/>
      <c r="AP3635" s="79"/>
      <c r="AQ3635" s="79"/>
    </row>
    <row r="3636" spans="13:43" x14ac:dyDescent="0.25">
      <c r="M3636" s="79"/>
      <c r="N3636" s="79"/>
      <c r="O3636" s="79"/>
      <c r="P3636" s="79"/>
      <c r="Q3636" s="79"/>
      <c r="R3636" s="79"/>
      <c r="S3636" s="79"/>
      <c r="T3636" s="79"/>
      <c r="U3636" s="79"/>
      <c r="V3636" s="79"/>
      <c r="W3636" s="79"/>
      <c r="X3636" s="79"/>
      <c r="Y3636" s="79"/>
      <c r="Z3636" s="79"/>
      <c r="AA3636" s="79"/>
      <c r="AB3636" s="79"/>
      <c r="AC3636" s="79"/>
      <c r="AD3636" s="79"/>
      <c r="AE3636" s="79"/>
      <c r="AF3636" s="79"/>
      <c r="AG3636" s="79"/>
      <c r="AH3636" s="79"/>
      <c r="AI3636" s="79"/>
      <c r="AJ3636" s="79"/>
      <c r="AK3636" s="79"/>
      <c r="AL3636" s="79"/>
      <c r="AM3636" s="79"/>
      <c r="AN3636" s="79"/>
      <c r="AO3636" s="79"/>
      <c r="AP3636" s="79"/>
      <c r="AQ3636" s="79"/>
    </row>
    <row r="3637" spans="13:43" x14ac:dyDescent="0.25">
      <c r="M3637" s="79"/>
      <c r="N3637" s="79"/>
      <c r="O3637" s="79"/>
      <c r="P3637" s="79"/>
      <c r="Q3637" s="79"/>
      <c r="R3637" s="79"/>
      <c r="S3637" s="79"/>
      <c r="T3637" s="79"/>
      <c r="U3637" s="79"/>
      <c r="V3637" s="79"/>
      <c r="W3637" s="79"/>
      <c r="X3637" s="79"/>
      <c r="Y3637" s="79"/>
      <c r="Z3637" s="79"/>
      <c r="AA3637" s="79"/>
      <c r="AB3637" s="79"/>
      <c r="AC3637" s="79"/>
      <c r="AD3637" s="79"/>
      <c r="AE3637" s="79"/>
      <c r="AF3637" s="79"/>
      <c r="AG3637" s="79"/>
      <c r="AH3637" s="79"/>
      <c r="AI3637" s="79"/>
      <c r="AJ3637" s="79"/>
      <c r="AK3637" s="79"/>
      <c r="AL3637" s="79"/>
      <c r="AM3637" s="79"/>
      <c r="AN3637" s="79"/>
      <c r="AO3637" s="79"/>
      <c r="AP3637" s="79"/>
      <c r="AQ3637" s="79"/>
    </row>
    <row r="3638" spans="13:43" x14ac:dyDescent="0.25">
      <c r="M3638" s="79"/>
      <c r="N3638" s="79"/>
      <c r="O3638" s="79"/>
      <c r="P3638" s="79"/>
      <c r="Q3638" s="79"/>
      <c r="R3638" s="79"/>
      <c r="S3638" s="79"/>
      <c r="T3638" s="79"/>
      <c r="U3638" s="79"/>
      <c r="V3638" s="79"/>
      <c r="W3638" s="79"/>
      <c r="X3638" s="79"/>
      <c r="Y3638" s="79"/>
      <c r="Z3638" s="79"/>
      <c r="AA3638" s="79"/>
      <c r="AB3638" s="79"/>
      <c r="AC3638" s="79"/>
      <c r="AD3638" s="79"/>
      <c r="AE3638" s="79"/>
      <c r="AF3638" s="79"/>
      <c r="AG3638" s="79"/>
      <c r="AH3638" s="79"/>
      <c r="AI3638" s="79"/>
      <c r="AJ3638" s="79"/>
      <c r="AK3638" s="79"/>
      <c r="AL3638" s="79"/>
      <c r="AM3638" s="79"/>
      <c r="AN3638" s="79"/>
      <c r="AO3638" s="79"/>
      <c r="AP3638" s="79"/>
      <c r="AQ3638" s="79"/>
    </row>
    <row r="3639" spans="13:43" x14ac:dyDescent="0.25">
      <c r="M3639" s="79"/>
      <c r="N3639" s="79"/>
      <c r="O3639" s="79"/>
      <c r="P3639" s="79"/>
      <c r="Q3639" s="79"/>
      <c r="R3639" s="79"/>
      <c r="S3639" s="79"/>
      <c r="T3639" s="79"/>
      <c r="U3639" s="79"/>
      <c r="V3639" s="79"/>
      <c r="W3639" s="79"/>
      <c r="X3639" s="79"/>
      <c r="Y3639" s="79"/>
      <c r="Z3639" s="79"/>
      <c r="AA3639" s="79"/>
      <c r="AB3639" s="79"/>
      <c r="AC3639" s="79"/>
      <c r="AD3639" s="79"/>
      <c r="AE3639" s="79"/>
      <c r="AF3639" s="79"/>
      <c r="AG3639" s="79"/>
      <c r="AH3639" s="79"/>
      <c r="AI3639" s="79"/>
      <c r="AJ3639" s="79"/>
      <c r="AK3639" s="79"/>
      <c r="AL3639" s="79"/>
      <c r="AM3639" s="79"/>
      <c r="AN3639" s="79"/>
      <c r="AO3639" s="79"/>
      <c r="AP3639" s="79"/>
      <c r="AQ3639" s="79"/>
    </row>
    <row r="3640" spans="13:43" x14ac:dyDescent="0.25">
      <c r="M3640" s="79"/>
      <c r="N3640" s="79"/>
      <c r="O3640" s="79"/>
      <c r="P3640" s="79"/>
      <c r="Q3640" s="79"/>
      <c r="R3640" s="79"/>
      <c r="S3640" s="79"/>
      <c r="T3640" s="79"/>
      <c r="U3640" s="79"/>
      <c r="V3640" s="79"/>
      <c r="W3640" s="79"/>
      <c r="X3640" s="79"/>
      <c r="Y3640" s="79"/>
      <c r="Z3640" s="79"/>
      <c r="AA3640" s="79"/>
      <c r="AB3640" s="79"/>
      <c r="AC3640" s="79"/>
      <c r="AD3640" s="79"/>
      <c r="AE3640" s="79"/>
      <c r="AF3640" s="79"/>
      <c r="AG3640" s="79"/>
      <c r="AH3640" s="79"/>
      <c r="AI3640" s="79"/>
      <c r="AJ3640" s="79"/>
      <c r="AK3640" s="79"/>
      <c r="AL3640" s="79"/>
      <c r="AM3640" s="79"/>
      <c r="AN3640" s="79"/>
      <c r="AO3640" s="79"/>
      <c r="AP3640" s="79"/>
      <c r="AQ3640" s="79"/>
    </row>
    <row r="3641" spans="13:43" x14ac:dyDescent="0.25">
      <c r="M3641" s="79"/>
      <c r="N3641" s="79"/>
      <c r="O3641" s="79"/>
      <c r="P3641" s="79"/>
      <c r="Q3641" s="79"/>
      <c r="R3641" s="79"/>
      <c r="S3641" s="79"/>
      <c r="T3641" s="79"/>
      <c r="U3641" s="79"/>
      <c r="V3641" s="79"/>
      <c r="W3641" s="79"/>
      <c r="X3641" s="79"/>
      <c r="Y3641" s="79"/>
      <c r="Z3641" s="79"/>
      <c r="AA3641" s="79"/>
      <c r="AB3641" s="79"/>
      <c r="AC3641" s="79"/>
      <c r="AD3641" s="79"/>
      <c r="AE3641" s="79"/>
      <c r="AF3641" s="79"/>
      <c r="AG3641" s="79"/>
      <c r="AH3641" s="79"/>
      <c r="AI3641" s="79"/>
      <c r="AJ3641" s="79"/>
      <c r="AK3641" s="79"/>
      <c r="AL3641" s="79"/>
      <c r="AM3641" s="79"/>
      <c r="AN3641" s="79"/>
      <c r="AO3641" s="79"/>
      <c r="AP3641" s="79"/>
      <c r="AQ3641" s="79"/>
    </row>
    <row r="3642" spans="13:43" x14ac:dyDescent="0.25">
      <c r="M3642" s="79"/>
      <c r="N3642" s="79"/>
      <c r="O3642" s="79"/>
      <c r="P3642" s="79"/>
      <c r="Q3642" s="79"/>
      <c r="R3642" s="79"/>
      <c r="S3642" s="79"/>
      <c r="T3642" s="79"/>
      <c r="U3642" s="79"/>
      <c r="V3642" s="79"/>
      <c r="W3642" s="79"/>
      <c r="X3642" s="79"/>
      <c r="Y3642" s="79"/>
      <c r="Z3642" s="79"/>
      <c r="AA3642" s="79"/>
      <c r="AB3642" s="79"/>
      <c r="AC3642" s="79"/>
      <c r="AD3642" s="79"/>
      <c r="AE3642" s="79"/>
      <c r="AF3642" s="79"/>
      <c r="AG3642" s="79"/>
      <c r="AH3642" s="79"/>
      <c r="AI3642" s="79"/>
      <c r="AJ3642" s="79"/>
      <c r="AK3642" s="79"/>
      <c r="AL3642" s="79"/>
      <c r="AM3642" s="79"/>
      <c r="AN3642" s="79"/>
      <c r="AO3642" s="79"/>
      <c r="AP3642" s="79"/>
      <c r="AQ3642" s="79"/>
    </row>
    <row r="3643" spans="13:43" x14ac:dyDescent="0.25">
      <c r="M3643" s="79"/>
      <c r="N3643" s="79"/>
      <c r="O3643" s="79"/>
      <c r="P3643" s="79"/>
      <c r="Q3643" s="79"/>
      <c r="R3643" s="79"/>
      <c r="S3643" s="79"/>
      <c r="T3643" s="79"/>
      <c r="U3643" s="79"/>
      <c r="V3643" s="79"/>
      <c r="W3643" s="79"/>
      <c r="X3643" s="79"/>
      <c r="Y3643" s="79"/>
      <c r="Z3643" s="79"/>
      <c r="AA3643" s="79"/>
      <c r="AB3643" s="79"/>
      <c r="AC3643" s="79"/>
      <c r="AD3643" s="79"/>
      <c r="AE3643" s="79"/>
      <c r="AF3643" s="79"/>
      <c r="AG3643" s="79"/>
      <c r="AH3643" s="79"/>
      <c r="AI3643" s="79"/>
      <c r="AJ3643" s="79"/>
      <c r="AK3643" s="79"/>
      <c r="AL3643" s="79"/>
      <c r="AM3643" s="79"/>
      <c r="AN3643" s="79"/>
      <c r="AO3643" s="79"/>
      <c r="AP3643" s="79"/>
      <c r="AQ3643" s="79"/>
    </row>
    <row r="3644" spans="13:43" x14ac:dyDescent="0.25">
      <c r="M3644" s="79"/>
      <c r="N3644" s="79"/>
      <c r="O3644" s="79"/>
      <c r="P3644" s="79"/>
      <c r="Q3644" s="79"/>
      <c r="R3644" s="79"/>
      <c r="S3644" s="79"/>
      <c r="T3644" s="79"/>
      <c r="U3644" s="79"/>
      <c r="V3644" s="79"/>
      <c r="W3644" s="79"/>
      <c r="X3644" s="79"/>
      <c r="Y3644" s="79"/>
      <c r="Z3644" s="79"/>
      <c r="AA3644" s="79"/>
      <c r="AB3644" s="79"/>
      <c r="AC3644" s="79"/>
      <c r="AD3644" s="79"/>
      <c r="AE3644" s="79"/>
      <c r="AF3644" s="79"/>
      <c r="AG3644" s="79"/>
      <c r="AH3644" s="79"/>
      <c r="AI3644" s="79"/>
      <c r="AJ3644" s="79"/>
      <c r="AK3644" s="79"/>
      <c r="AL3644" s="79"/>
      <c r="AM3644" s="79"/>
      <c r="AN3644" s="79"/>
      <c r="AO3644" s="79"/>
      <c r="AP3644" s="79"/>
      <c r="AQ3644" s="79"/>
    </row>
    <row r="3645" spans="13:43" x14ac:dyDescent="0.25">
      <c r="M3645" s="79"/>
      <c r="N3645" s="79"/>
      <c r="O3645" s="79"/>
      <c r="P3645" s="79"/>
      <c r="Q3645" s="79"/>
      <c r="R3645" s="79"/>
      <c r="S3645" s="79"/>
      <c r="T3645" s="79"/>
      <c r="U3645" s="79"/>
      <c r="V3645" s="79"/>
      <c r="W3645" s="79"/>
      <c r="X3645" s="79"/>
      <c r="Y3645" s="79"/>
      <c r="Z3645" s="79"/>
      <c r="AA3645" s="79"/>
      <c r="AB3645" s="79"/>
      <c r="AC3645" s="79"/>
      <c r="AD3645" s="79"/>
      <c r="AE3645" s="79"/>
      <c r="AF3645" s="79"/>
      <c r="AG3645" s="79"/>
      <c r="AH3645" s="79"/>
      <c r="AI3645" s="79"/>
      <c r="AJ3645" s="79"/>
      <c r="AK3645" s="79"/>
      <c r="AL3645" s="79"/>
      <c r="AM3645" s="79"/>
      <c r="AN3645" s="79"/>
      <c r="AO3645" s="79"/>
      <c r="AP3645" s="79"/>
      <c r="AQ3645" s="79"/>
    </row>
    <row r="3646" spans="13:43" x14ac:dyDescent="0.25">
      <c r="M3646" s="79"/>
      <c r="N3646" s="79"/>
      <c r="O3646" s="79"/>
      <c r="P3646" s="79"/>
      <c r="Q3646" s="79"/>
      <c r="R3646" s="79"/>
      <c r="S3646" s="79"/>
      <c r="T3646" s="79"/>
      <c r="U3646" s="79"/>
      <c r="V3646" s="79"/>
      <c r="W3646" s="79"/>
      <c r="X3646" s="79"/>
      <c r="Y3646" s="79"/>
      <c r="Z3646" s="79"/>
      <c r="AA3646" s="79"/>
      <c r="AB3646" s="79"/>
      <c r="AC3646" s="79"/>
      <c r="AD3646" s="79"/>
      <c r="AE3646" s="79"/>
      <c r="AF3646" s="79"/>
      <c r="AG3646" s="79"/>
      <c r="AH3646" s="79"/>
      <c r="AI3646" s="79"/>
      <c r="AJ3646" s="79"/>
      <c r="AK3646" s="79"/>
      <c r="AL3646" s="79"/>
      <c r="AM3646" s="79"/>
      <c r="AN3646" s="79"/>
      <c r="AO3646" s="79"/>
      <c r="AP3646" s="79"/>
      <c r="AQ3646" s="79"/>
    </row>
    <row r="3647" spans="13:43" x14ac:dyDescent="0.25">
      <c r="M3647" s="79"/>
      <c r="N3647" s="79"/>
      <c r="O3647" s="79"/>
      <c r="P3647" s="79"/>
      <c r="Q3647" s="79"/>
      <c r="R3647" s="79"/>
      <c r="S3647" s="79"/>
      <c r="T3647" s="79"/>
      <c r="U3647" s="79"/>
      <c r="V3647" s="79"/>
      <c r="W3647" s="79"/>
      <c r="X3647" s="79"/>
      <c r="Y3647" s="79"/>
      <c r="Z3647" s="79"/>
      <c r="AA3647" s="79"/>
      <c r="AB3647" s="79"/>
      <c r="AC3647" s="79"/>
      <c r="AD3647" s="79"/>
      <c r="AE3647" s="79"/>
      <c r="AF3647" s="79"/>
      <c r="AG3647" s="79"/>
      <c r="AH3647" s="79"/>
      <c r="AI3647" s="79"/>
      <c r="AJ3647" s="79"/>
      <c r="AK3647" s="79"/>
      <c r="AL3647" s="79"/>
      <c r="AM3647" s="79"/>
      <c r="AN3647" s="79"/>
      <c r="AO3647" s="79"/>
      <c r="AP3647" s="79"/>
      <c r="AQ3647" s="79"/>
    </row>
    <row r="3648" spans="13:43" x14ac:dyDescent="0.25">
      <c r="M3648" s="79"/>
      <c r="N3648" s="79"/>
      <c r="O3648" s="79"/>
      <c r="P3648" s="79"/>
      <c r="Q3648" s="79"/>
      <c r="R3648" s="79"/>
      <c r="S3648" s="79"/>
      <c r="T3648" s="79"/>
      <c r="U3648" s="79"/>
      <c r="V3648" s="79"/>
      <c r="W3648" s="79"/>
      <c r="X3648" s="79"/>
      <c r="Y3648" s="79"/>
      <c r="Z3648" s="79"/>
      <c r="AA3648" s="79"/>
      <c r="AB3648" s="79"/>
      <c r="AC3648" s="79"/>
      <c r="AD3648" s="79"/>
      <c r="AE3648" s="79"/>
      <c r="AF3648" s="79"/>
      <c r="AG3648" s="79"/>
      <c r="AH3648" s="79"/>
      <c r="AI3648" s="79"/>
      <c r="AJ3648" s="79"/>
      <c r="AK3648" s="79"/>
      <c r="AL3648" s="79"/>
      <c r="AM3648" s="79"/>
      <c r="AN3648" s="79"/>
      <c r="AO3648" s="79"/>
      <c r="AP3648" s="79"/>
      <c r="AQ3648" s="79"/>
    </row>
    <row r="3649" spans="13:43" x14ac:dyDescent="0.25">
      <c r="M3649" s="79"/>
      <c r="N3649" s="79"/>
      <c r="O3649" s="79"/>
      <c r="P3649" s="79"/>
      <c r="Q3649" s="79"/>
      <c r="R3649" s="79"/>
      <c r="S3649" s="79"/>
      <c r="T3649" s="79"/>
      <c r="U3649" s="79"/>
      <c r="V3649" s="79"/>
      <c r="W3649" s="79"/>
      <c r="X3649" s="79"/>
      <c r="Y3649" s="79"/>
      <c r="Z3649" s="79"/>
      <c r="AA3649" s="79"/>
      <c r="AB3649" s="79"/>
      <c r="AC3649" s="79"/>
      <c r="AD3649" s="79"/>
      <c r="AE3649" s="79"/>
      <c r="AF3649" s="79"/>
      <c r="AG3649" s="79"/>
      <c r="AH3649" s="79"/>
      <c r="AI3649" s="79"/>
      <c r="AJ3649" s="79"/>
      <c r="AK3649" s="79"/>
      <c r="AL3649" s="79"/>
      <c r="AM3649" s="79"/>
      <c r="AN3649" s="79"/>
      <c r="AO3649" s="79"/>
      <c r="AP3649" s="79"/>
      <c r="AQ3649" s="79"/>
    </row>
    <row r="3650" spans="13:43" x14ac:dyDescent="0.25">
      <c r="M3650" s="79"/>
      <c r="N3650" s="79"/>
      <c r="O3650" s="79"/>
      <c r="P3650" s="79"/>
      <c r="Q3650" s="79"/>
      <c r="R3650" s="79"/>
      <c r="S3650" s="79"/>
      <c r="T3650" s="79"/>
      <c r="U3650" s="79"/>
      <c r="V3650" s="79"/>
      <c r="W3650" s="79"/>
      <c r="X3650" s="79"/>
      <c r="Y3650" s="79"/>
      <c r="Z3650" s="79"/>
      <c r="AA3650" s="79"/>
      <c r="AB3650" s="79"/>
      <c r="AC3650" s="79"/>
      <c r="AD3650" s="79"/>
      <c r="AE3650" s="79"/>
      <c r="AF3650" s="79"/>
      <c r="AG3650" s="79"/>
      <c r="AH3650" s="79"/>
      <c r="AI3650" s="79"/>
      <c r="AJ3650" s="79"/>
      <c r="AK3650" s="79"/>
      <c r="AL3650" s="79"/>
      <c r="AM3650" s="79"/>
      <c r="AN3650" s="79"/>
      <c r="AO3650" s="79"/>
      <c r="AP3650" s="79"/>
      <c r="AQ3650" s="79"/>
    </row>
    <row r="3651" spans="13:43" x14ac:dyDescent="0.25">
      <c r="M3651" s="79"/>
      <c r="N3651" s="79"/>
      <c r="O3651" s="79"/>
      <c r="P3651" s="79"/>
      <c r="Q3651" s="79"/>
      <c r="R3651" s="79"/>
      <c r="S3651" s="79"/>
      <c r="T3651" s="79"/>
      <c r="U3651" s="79"/>
      <c r="V3651" s="79"/>
      <c r="W3651" s="79"/>
      <c r="X3651" s="79"/>
      <c r="Y3651" s="79"/>
      <c r="Z3651" s="79"/>
      <c r="AA3651" s="79"/>
      <c r="AB3651" s="79"/>
      <c r="AC3651" s="79"/>
      <c r="AD3651" s="79"/>
      <c r="AE3651" s="79"/>
      <c r="AF3651" s="79"/>
      <c r="AG3651" s="79"/>
      <c r="AH3651" s="79"/>
      <c r="AI3651" s="79"/>
      <c r="AJ3651" s="79"/>
      <c r="AK3651" s="79"/>
      <c r="AL3651" s="79"/>
      <c r="AM3651" s="79"/>
      <c r="AN3651" s="79"/>
      <c r="AO3651" s="79"/>
      <c r="AP3651" s="79"/>
      <c r="AQ3651" s="79"/>
    </row>
    <row r="3652" spans="13:43" x14ac:dyDescent="0.25">
      <c r="M3652" s="79"/>
      <c r="N3652" s="79"/>
      <c r="O3652" s="79"/>
      <c r="P3652" s="79"/>
      <c r="Q3652" s="79"/>
      <c r="R3652" s="79"/>
      <c r="S3652" s="79"/>
      <c r="T3652" s="79"/>
      <c r="U3652" s="79"/>
      <c r="V3652" s="79"/>
      <c r="W3652" s="79"/>
      <c r="X3652" s="79"/>
      <c r="Y3652" s="79"/>
      <c r="Z3652" s="79"/>
      <c r="AA3652" s="79"/>
      <c r="AB3652" s="79"/>
      <c r="AC3652" s="79"/>
      <c r="AD3652" s="79"/>
      <c r="AE3652" s="79"/>
      <c r="AF3652" s="79"/>
      <c r="AG3652" s="79"/>
      <c r="AH3652" s="79"/>
      <c r="AI3652" s="79"/>
      <c r="AJ3652" s="79"/>
      <c r="AK3652" s="79"/>
      <c r="AL3652" s="79"/>
      <c r="AM3652" s="79"/>
      <c r="AN3652" s="79"/>
      <c r="AO3652" s="79"/>
      <c r="AP3652" s="79"/>
      <c r="AQ3652" s="79"/>
    </row>
    <row r="3653" spans="13:43" x14ac:dyDescent="0.25">
      <c r="M3653" s="79"/>
      <c r="N3653" s="79"/>
      <c r="O3653" s="79"/>
      <c r="P3653" s="79"/>
      <c r="Q3653" s="79"/>
      <c r="R3653" s="79"/>
      <c r="S3653" s="79"/>
      <c r="T3653" s="79"/>
      <c r="U3653" s="79"/>
      <c r="V3653" s="79"/>
      <c r="W3653" s="79"/>
      <c r="X3653" s="79"/>
      <c r="Y3653" s="79"/>
      <c r="Z3653" s="79"/>
      <c r="AA3653" s="79"/>
      <c r="AB3653" s="79"/>
      <c r="AC3653" s="79"/>
      <c r="AD3653" s="79"/>
      <c r="AE3653" s="79"/>
      <c r="AF3653" s="79"/>
      <c r="AG3653" s="79"/>
      <c r="AH3653" s="79"/>
      <c r="AI3653" s="79"/>
      <c r="AJ3653" s="79"/>
      <c r="AK3653" s="79"/>
      <c r="AL3653" s="79"/>
      <c r="AM3653" s="79"/>
      <c r="AN3653" s="79"/>
      <c r="AO3653" s="79"/>
      <c r="AP3653" s="79"/>
      <c r="AQ3653" s="79"/>
    </row>
    <row r="3654" spans="13:43" x14ac:dyDescent="0.25">
      <c r="M3654" s="79"/>
      <c r="N3654" s="79"/>
      <c r="O3654" s="79"/>
      <c r="P3654" s="79"/>
      <c r="Q3654" s="79"/>
      <c r="R3654" s="79"/>
      <c r="S3654" s="79"/>
      <c r="T3654" s="79"/>
      <c r="U3654" s="79"/>
      <c r="V3654" s="79"/>
      <c r="W3654" s="79"/>
      <c r="X3654" s="79"/>
      <c r="Y3654" s="79"/>
      <c r="Z3654" s="79"/>
      <c r="AA3654" s="79"/>
      <c r="AB3654" s="79"/>
      <c r="AC3654" s="79"/>
      <c r="AD3654" s="79"/>
      <c r="AE3654" s="79"/>
      <c r="AF3654" s="79"/>
      <c r="AG3654" s="79"/>
      <c r="AH3654" s="79"/>
      <c r="AI3654" s="79"/>
      <c r="AJ3654" s="79"/>
      <c r="AK3654" s="79"/>
      <c r="AL3654" s="79"/>
      <c r="AM3654" s="79"/>
      <c r="AN3654" s="79"/>
      <c r="AO3654" s="79"/>
      <c r="AP3654" s="79"/>
      <c r="AQ3654" s="79"/>
    </row>
    <row r="3655" spans="13:43" x14ac:dyDescent="0.25">
      <c r="M3655" s="79"/>
      <c r="N3655" s="79"/>
      <c r="O3655" s="79"/>
      <c r="P3655" s="79"/>
      <c r="Q3655" s="79"/>
      <c r="R3655" s="79"/>
      <c r="S3655" s="79"/>
      <c r="T3655" s="79"/>
      <c r="U3655" s="79"/>
      <c r="V3655" s="79"/>
      <c r="W3655" s="79"/>
      <c r="X3655" s="79"/>
      <c r="Y3655" s="79"/>
      <c r="Z3655" s="79"/>
      <c r="AA3655" s="79"/>
      <c r="AB3655" s="79"/>
      <c r="AC3655" s="79"/>
      <c r="AD3655" s="79"/>
      <c r="AE3655" s="79"/>
      <c r="AF3655" s="79"/>
      <c r="AG3655" s="79"/>
      <c r="AH3655" s="79"/>
      <c r="AI3655" s="79"/>
      <c r="AJ3655" s="79"/>
      <c r="AK3655" s="79"/>
      <c r="AL3655" s="79"/>
      <c r="AM3655" s="79"/>
      <c r="AN3655" s="79"/>
      <c r="AO3655" s="79"/>
      <c r="AP3655" s="79"/>
      <c r="AQ3655" s="79"/>
    </row>
    <row r="3656" spans="13:43" x14ac:dyDescent="0.25">
      <c r="M3656" s="79"/>
      <c r="N3656" s="79"/>
      <c r="O3656" s="79"/>
      <c r="P3656" s="79"/>
      <c r="Q3656" s="79"/>
      <c r="R3656" s="79"/>
      <c r="S3656" s="79"/>
      <c r="T3656" s="79"/>
      <c r="U3656" s="79"/>
      <c r="V3656" s="79"/>
      <c r="W3656" s="79"/>
      <c r="X3656" s="79"/>
      <c r="Y3656" s="79"/>
      <c r="Z3656" s="79"/>
      <c r="AA3656" s="79"/>
      <c r="AB3656" s="79"/>
      <c r="AC3656" s="79"/>
      <c r="AD3656" s="79"/>
      <c r="AE3656" s="79"/>
      <c r="AF3656" s="79"/>
      <c r="AG3656" s="79"/>
      <c r="AH3656" s="79"/>
      <c r="AI3656" s="79"/>
      <c r="AJ3656" s="79"/>
      <c r="AK3656" s="79"/>
      <c r="AL3656" s="79"/>
      <c r="AM3656" s="79"/>
      <c r="AN3656" s="79"/>
      <c r="AO3656" s="79"/>
      <c r="AP3656" s="79"/>
      <c r="AQ3656" s="79"/>
    </row>
    <row r="3657" spans="13:43" x14ac:dyDescent="0.25">
      <c r="M3657" s="79"/>
      <c r="N3657" s="79"/>
      <c r="O3657" s="79"/>
      <c r="P3657" s="79"/>
      <c r="Q3657" s="79"/>
      <c r="R3657" s="79"/>
      <c r="S3657" s="79"/>
      <c r="T3657" s="79"/>
      <c r="U3657" s="79"/>
      <c r="V3657" s="79"/>
      <c r="W3657" s="79"/>
      <c r="X3657" s="79"/>
      <c r="Y3657" s="79"/>
      <c r="Z3657" s="79"/>
      <c r="AA3657" s="79"/>
      <c r="AB3657" s="79"/>
      <c r="AC3657" s="79"/>
      <c r="AD3657" s="79"/>
      <c r="AE3657" s="79"/>
      <c r="AF3657" s="79"/>
      <c r="AG3657" s="79"/>
      <c r="AH3657" s="79"/>
      <c r="AI3657" s="79"/>
      <c r="AJ3657" s="79"/>
      <c r="AK3657" s="79"/>
      <c r="AL3657" s="79"/>
      <c r="AM3657" s="79"/>
      <c r="AN3657" s="79"/>
      <c r="AO3657" s="79"/>
      <c r="AP3657" s="79"/>
      <c r="AQ3657" s="79"/>
    </row>
    <row r="3658" spans="13:43" x14ac:dyDescent="0.25">
      <c r="M3658" s="79"/>
      <c r="N3658" s="79"/>
      <c r="O3658" s="79"/>
      <c r="P3658" s="79"/>
      <c r="Q3658" s="79"/>
      <c r="R3658" s="79"/>
      <c r="S3658" s="79"/>
      <c r="T3658" s="79"/>
      <c r="U3658" s="79"/>
      <c r="V3658" s="79"/>
      <c r="W3658" s="79"/>
      <c r="X3658" s="79"/>
      <c r="Y3658" s="79"/>
      <c r="Z3658" s="79"/>
      <c r="AA3658" s="79"/>
      <c r="AB3658" s="79"/>
      <c r="AC3658" s="79"/>
      <c r="AD3658" s="79"/>
      <c r="AE3658" s="79"/>
      <c r="AF3658" s="79"/>
      <c r="AG3658" s="79"/>
      <c r="AH3658" s="79"/>
      <c r="AI3658" s="79"/>
      <c r="AJ3658" s="79"/>
      <c r="AK3658" s="79"/>
      <c r="AL3658" s="79"/>
      <c r="AM3658" s="79"/>
      <c r="AN3658" s="79"/>
      <c r="AO3658" s="79"/>
      <c r="AP3658" s="79"/>
      <c r="AQ3658" s="79"/>
    </row>
    <row r="3659" spans="13:43" x14ac:dyDescent="0.25">
      <c r="M3659" s="79"/>
      <c r="N3659" s="79"/>
      <c r="O3659" s="79"/>
      <c r="P3659" s="79"/>
      <c r="Q3659" s="79"/>
      <c r="R3659" s="79"/>
      <c r="S3659" s="79"/>
      <c r="T3659" s="79"/>
      <c r="U3659" s="79"/>
      <c r="V3659" s="79"/>
      <c r="W3659" s="79"/>
      <c r="X3659" s="79"/>
      <c r="Y3659" s="79"/>
      <c r="Z3659" s="79"/>
      <c r="AA3659" s="79"/>
      <c r="AB3659" s="79"/>
      <c r="AC3659" s="79"/>
      <c r="AD3659" s="79"/>
      <c r="AE3659" s="79"/>
      <c r="AF3659" s="79"/>
      <c r="AG3659" s="79"/>
      <c r="AH3659" s="79"/>
      <c r="AI3659" s="79"/>
      <c r="AJ3659" s="79"/>
      <c r="AK3659" s="79"/>
      <c r="AL3659" s="79"/>
      <c r="AM3659" s="79"/>
      <c r="AN3659" s="79"/>
      <c r="AO3659" s="79"/>
      <c r="AP3659" s="79"/>
      <c r="AQ3659" s="79"/>
    </row>
    <row r="3660" spans="13:43" x14ac:dyDescent="0.25">
      <c r="M3660" s="79"/>
      <c r="N3660" s="79"/>
      <c r="O3660" s="79"/>
      <c r="P3660" s="79"/>
      <c r="Q3660" s="79"/>
      <c r="R3660" s="79"/>
      <c r="S3660" s="79"/>
      <c r="T3660" s="79"/>
      <c r="U3660" s="79"/>
      <c r="V3660" s="79"/>
      <c r="W3660" s="79"/>
      <c r="X3660" s="79"/>
      <c r="Y3660" s="79"/>
      <c r="Z3660" s="79"/>
      <c r="AA3660" s="79"/>
      <c r="AB3660" s="79"/>
      <c r="AC3660" s="79"/>
      <c r="AD3660" s="79"/>
      <c r="AE3660" s="79"/>
      <c r="AF3660" s="79"/>
      <c r="AG3660" s="79"/>
      <c r="AH3660" s="79"/>
      <c r="AI3660" s="79"/>
      <c r="AJ3660" s="79"/>
      <c r="AK3660" s="79"/>
      <c r="AL3660" s="79"/>
      <c r="AM3660" s="79"/>
      <c r="AN3660" s="79"/>
      <c r="AO3660" s="79"/>
      <c r="AP3660" s="79"/>
      <c r="AQ3660" s="79"/>
    </row>
    <row r="3661" spans="13:43" x14ac:dyDescent="0.25">
      <c r="M3661" s="79"/>
      <c r="N3661" s="79"/>
      <c r="O3661" s="79"/>
      <c r="P3661" s="79"/>
      <c r="Q3661" s="79"/>
      <c r="R3661" s="79"/>
      <c r="S3661" s="79"/>
      <c r="T3661" s="79"/>
      <c r="U3661" s="79"/>
      <c r="V3661" s="79"/>
      <c r="W3661" s="79"/>
      <c r="X3661" s="79"/>
      <c r="Y3661" s="79"/>
      <c r="Z3661" s="79"/>
      <c r="AA3661" s="79"/>
      <c r="AB3661" s="79"/>
      <c r="AC3661" s="79"/>
      <c r="AD3661" s="79"/>
      <c r="AE3661" s="79"/>
      <c r="AF3661" s="79"/>
      <c r="AG3661" s="79"/>
      <c r="AH3661" s="79"/>
      <c r="AI3661" s="79"/>
      <c r="AJ3661" s="79"/>
      <c r="AK3661" s="79"/>
      <c r="AL3661" s="79"/>
      <c r="AM3661" s="79"/>
      <c r="AN3661" s="79"/>
      <c r="AO3661" s="79"/>
      <c r="AP3661" s="79"/>
      <c r="AQ3661" s="79"/>
    </row>
    <row r="3662" spans="13:43" x14ac:dyDescent="0.25">
      <c r="M3662" s="79"/>
      <c r="N3662" s="79"/>
      <c r="O3662" s="79"/>
      <c r="P3662" s="79"/>
      <c r="Q3662" s="79"/>
      <c r="R3662" s="79"/>
      <c r="S3662" s="79"/>
      <c r="T3662" s="79"/>
      <c r="U3662" s="79"/>
      <c r="V3662" s="79"/>
      <c r="W3662" s="79"/>
      <c r="X3662" s="79"/>
      <c r="Y3662" s="79"/>
      <c r="Z3662" s="79"/>
      <c r="AA3662" s="79"/>
      <c r="AB3662" s="79"/>
      <c r="AC3662" s="79"/>
      <c r="AD3662" s="79"/>
      <c r="AE3662" s="79"/>
      <c r="AF3662" s="79"/>
      <c r="AG3662" s="79"/>
      <c r="AH3662" s="79"/>
      <c r="AI3662" s="79"/>
      <c r="AJ3662" s="79"/>
      <c r="AK3662" s="79"/>
      <c r="AL3662" s="79"/>
      <c r="AM3662" s="79"/>
      <c r="AN3662" s="79"/>
      <c r="AO3662" s="79"/>
      <c r="AP3662" s="79"/>
      <c r="AQ3662" s="79"/>
    </row>
    <row r="3663" spans="13:43" x14ac:dyDescent="0.25">
      <c r="M3663" s="79"/>
      <c r="N3663" s="79"/>
      <c r="O3663" s="79"/>
      <c r="P3663" s="79"/>
      <c r="Q3663" s="79"/>
      <c r="R3663" s="79"/>
      <c r="S3663" s="79"/>
      <c r="T3663" s="79"/>
      <c r="U3663" s="79"/>
      <c r="V3663" s="79"/>
      <c r="W3663" s="79"/>
      <c r="X3663" s="79"/>
      <c r="Y3663" s="79"/>
      <c r="Z3663" s="79"/>
      <c r="AA3663" s="79"/>
      <c r="AB3663" s="79"/>
      <c r="AC3663" s="79"/>
      <c r="AD3663" s="79"/>
      <c r="AE3663" s="79"/>
      <c r="AF3663" s="79"/>
      <c r="AG3663" s="79"/>
      <c r="AH3663" s="79"/>
      <c r="AI3663" s="79"/>
      <c r="AJ3663" s="79"/>
      <c r="AK3663" s="79"/>
      <c r="AL3663" s="79"/>
      <c r="AM3663" s="79"/>
      <c r="AN3663" s="79"/>
      <c r="AO3663" s="79"/>
      <c r="AP3663" s="79"/>
      <c r="AQ3663" s="79"/>
    </row>
    <row r="3664" spans="13:43" x14ac:dyDescent="0.25">
      <c r="M3664" s="79"/>
      <c r="N3664" s="79"/>
      <c r="O3664" s="79"/>
      <c r="P3664" s="79"/>
      <c r="Q3664" s="79"/>
      <c r="R3664" s="79"/>
      <c r="S3664" s="79"/>
      <c r="T3664" s="79"/>
      <c r="U3664" s="79"/>
      <c r="V3664" s="79"/>
      <c r="W3664" s="79"/>
      <c r="X3664" s="79"/>
      <c r="Y3664" s="79"/>
      <c r="Z3664" s="79"/>
      <c r="AA3664" s="79"/>
      <c r="AB3664" s="79"/>
      <c r="AC3664" s="79"/>
      <c r="AD3664" s="79"/>
      <c r="AE3664" s="79"/>
      <c r="AF3664" s="79"/>
      <c r="AG3664" s="79"/>
      <c r="AH3664" s="79"/>
      <c r="AI3664" s="79"/>
      <c r="AJ3664" s="79"/>
      <c r="AK3664" s="79"/>
      <c r="AL3664" s="79"/>
      <c r="AM3664" s="79"/>
      <c r="AN3664" s="79"/>
      <c r="AO3664" s="79"/>
      <c r="AP3664" s="79"/>
      <c r="AQ3664" s="79"/>
    </row>
    <row r="3665" spans="13:43" x14ac:dyDescent="0.25">
      <c r="M3665" s="79"/>
      <c r="N3665" s="79"/>
      <c r="O3665" s="79"/>
      <c r="P3665" s="79"/>
      <c r="Q3665" s="79"/>
      <c r="R3665" s="79"/>
      <c r="S3665" s="79"/>
      <c r="T3665" s="79"/>
      <c r="U3665" s="79"/>
      <c r="V3665" s="79"/>
      <c r="W3665" s="79"/>
      <c r="X3665" s="79"/>
      <c r="Y3665" s="79"/>
      <c r="Z3665" s="79"/>
      <c r="AA3665" s="79"/>
      <c r="AB3665" s="79"/>
      <c r="AC3665" s="79"/>
      <c r="AD3665" s="79"/>
      <c r="AE3665" s="79"/>
      <c r="AF3665" s="79"/>
      <c r="AG3665" s="79"/>
      <c r="AH3665" s="79"/>
      <c r="AI3665" s="79"/>
      <c r="AJ3665" s="79"/>
      <c r="AK3665" s="79"/>
      <c r="AL3665" s="79"/>
      <c r="AM3665" s="79"/>
      <c r="AN3665" s="79"/>
      <c r="AO3665" s="79"/>
      <c r="AP3665" s="79"/>
      <c r="AQ3665" s="79"/>
    </row>
    <row r="3666" spans="13:43" x14ac:dyDescent="0.25">
      <c r="M3666" s="79"/>
      <c r="N3666" s="79"/>
      <c r="O3666" s="79"/>
      <c r="P3666" s="79"/>
      <c r="Q3666" s="79"/>
      <c r="R3666" s="79"/>
      <c r="S3666" s="79"/>
      <c r="T3666" s="79"/>
      <c r="U3666" s="79"/>
      <c r="V3666" s="79"/>
      <c r="W3666" s="79"/>
      <c r="X3666" s="79"/>
      <c r="Y3666" s="79"/>
      <c r="Z3666" s="79"/>
      <c r="AA3666" s="79"/>
      <c r="AB3666" s="79"/>
      <c r="AC3666" s="79"/>
      <c r="AD3666" s="79"/>
      <c r="AE3666" s="79"/>
      <c r="AF3666" s="79"/>
      <c r="AG3666" s="79"/>
      <c r="AH3666" s="79"/>
      <c r="AI3666" s="79"/>
      <c r="AJ3666" s="79"/>
      <c r="AK3666" s="79"/>
      <c r="AL3666" s="79"/>
      <c r="AM3666" s="79"/>
      <c r="AN3666" s="79"/>
      <c r="AO3666" s="79"/>
      <c r="AP3666" s="79"/>
      <c r="AQ3666" s="79"/>
    </row>
    <row r="3667" spans="13:43" x14ac:dyDescent="0.25">
      <c r="M3667" s="79"/>
      <c r="N3667" s="79"/>
      <c r="O3667" s="79"/>
      <c r="P3667" s="79"/>
      <c r="Q3667" s="79"/>
      <c r="R3667" s="79"/>
      <c r="S3667" s="79"/>
      <c r="T3667" s="79"/>
      <c r="U3667" s="79"/>
      <c r="V3667" s="79"/>
      <c r="W3667" s="79"/>
      <c r="X3667" s="79"/>
      <c r="Y3667" s="79"/>
      <c r="Z3667" s="79"/>
      <c r="AA3667" s="79"/>
      <c r="AB3667" s="79"/>
      <c r="AC3667" s="79"/>
      <c r="AD3667" s="79"/>
      <c r="AE3667" s="79"/>
      <c r="AF3667" s="79"/>
      <c r="AG3667" s="79"/>
      <c r="AH3667" s="79"/>
      <c r="AI3667" s="79"/>
      <c r="AJ3667" s="79"/>
      <c r="AK3667" s="79"/>
      <c r="AL3667" s="79"/>
      <c r="AM3667" s="79"/>
      <c r="AN3667" s="79"/>
      <c r="AO3667" s="79"/>
      <c r="AP3667" s="79"/>
      <c r="AQ3667" s="79"/>
    </row>
    <row r="3668" spans="13:43" x14ac:dyDescent="0.25">
      <c r="M3668" s="79"/>
      <c r="N3668" s="79"/>
      <c r="O3668" s="79"/>
      <c r="P3668" s="79"/>
      <c r="Q3668" s="79"/>
      <c r="R3668" s="79"/>
      <c r="S3668" s="79"/>
      <c r="T3668" s="79"/>
      <c r="U3668" s="79"/>
      <c r="V3668" s="79"/>
      <c r="W3668" s="79"/>
      <c r="X3668" s="79"/>
      <c r="Y3668" s="79"/>
      <c r="Z3668" s="79"/>
      <c r="AA3668" s="79"/>
      <c r="AB3668" s="79"/>
      <c r="AC3668" s="79"/>
      <c r="AD3668" s="79"/>
      <c r="AE3668" s="79"/>
      <c r="AF3668" s="79"/>
      <c r="AG3668" s="79"/>
      <c r="AH3668" s="79"/>
      <c r="AI3668" s="79"/>
      <c r="AJ3668" s="79"/>
      <c r="AK3668" s="79"/>
      <c r="AL3668" s="79"/>
      <c r="AM3668" s="79"/>
      <c r="AN3668" s="79"/>
      <c r="AO3668" s="79"/>
      <c r="AP3668" s="79"/>
      <c r="AQ3668" s="79"/>
    </row>
    <row r="3669" spans="13:43" x14ac:dyDescent="0.25">
      <c r="M3669" s="79"/>
      <c r="N3669" s="79"/>
      <c r="O3669" s="79"/>
      <c r="P3669" s="79"/>
      <c r="Q3669" s="79"/>
      <c r="R3669" s="79"/>
      <c r="S3669" s="79"/>
      <c r="T3669" s="79"/>
      <c r="U3669" s="79"/>
      <c r="V3669" s="79"/>
      <c r="W3669" s="79"/>
      <c r="X3669" s="79"/>
      <c r="Y3669" s="79"/>
      <c r="Z3669" s="79"/>
      <c r="AA3669" s="79"/>
      <c r="AB3669" s="79"/>
      <c r="AC3669" s="79"/>
      <c r="AD3669" s="79"/>
      <c r="AE3669" s="79"/>
      <c r="AF3669" s="79"/>
      <c r="AG3669" s="79"/>
      <c r="AH3669" s="79"/>
      <c r="AI3669" s="79"/>
      <c r="AJ3669" s="79"/>
      <c r="AK3669" s="79"/>
      <c r="AL3669" s="79"/>
      <c r="AM3669" s="79"/>
      <c r="AN3669" s="79"/>
      <c r="AO3669" s="79"/>
      <c r="AP3669" s="79"/>
      <c r="AQ3669" s="79"/>
    </row>
    <row r="3670" spans="13:43" x14ac:dyDescent="0.25">
      <c r="M3670" s="79"/>
      <c r="N3670" s="79"/>
      <c r="O3670" s="79"/>
      <c r="P3670" s="79"/>
      <c r="Q3670" s="79"/>
      <c r="R3670" s="79"/>
      <c r="S3670" s="79"/>
      <c r="T3670" s="79"/>
      <c r="U3670" s="79"/>
      <c r="V3670" s="79"/>
      <c r="W3670" s="79"/>
      <c r="X3670" s="79"/>
      <c r="Y3670" s="79"/>
      <c r="Z3670" s="79"/>
      <c r="AA3670" s="79"/>
      <c r="AB3670" s="79"/>
      <c r="AC3670" s="79"/>
      <c r="AD3670" s="79"/>
      <c r="AE3670" s="79"/>
      <c r="AF3670" s="79"/>
      <c r="AG3670" s="79"/>
      <c r="AH3670" s="79"/>
      <c r="AI3670" s="79"/>
      <c r="AJ3670" s="79"/>
      <c r="AK3670" s="79"/>
      <c r="AL3670" s="79"/>
      <c r="AM3670" s="79"/>
      <c r="AN3670" s="79"/>
      <c r="AO3670" s="79"/>
      <c r="AP3670" s="79"/>
      <c r="AQ3670" s="79"/>
    </row>
    <row r="3671" spans="13:43" x14ac:dyDescent="0.25">
      <c r="M3671" s="79"/>
      <c r="N3671" s="79"/>
      <c r="O3671" s="79"/>
      <c r="P3671" s="79"/>
      <c r="Q3671" s="79"/>
      <c r="R3671" s="79"/>
      <c r="S3671" s="79"/>
      <c r="T3671" s="79"/>
      <c r="U3671" s="79"/>
      <c r="V3671" s="79"/>
      <c r="W3671" s="79"/>
      <c r="X3671" s="79"/>
      <c r="Y3671" s="79"/>
      <c r="Z3671" s="79"/>
      <c r="AA3671" s="79"/>
      <c r="AB3671" s="79"/>
      <c r="AC3671" s="79"/>
      <c r="AD3671" s="79"/>
      <c r="AE3671" s="79"/>
      <c r="AF3671" s="79"/>
      <c r="AG3671" s="79"/>
      <c r="AH3671" s="79"/>
      <c r="AI3671" s="79"/>
      <c r="AJ3671" s="79"/>
      <c r="AK3671" s="79"/>
      <c r="AL3671" s="79"/>
      <c r="AM3671" s="79"/>
      <c r="AN3671" s="79"/>
      <c r="AO3671" s="79"/>
      <c r="AP3671" s="79"/>
      <c r="AQ3671" s="79"/>
    </row>
    <row r="3672" spans="13:43" x14ac:dyDescent="0.25">
      <c r="M3672" s="79"/>
      <c r="N3672" s="79"/>
      <c r="O3672" s="79"/>
      <c r="P3672" s="79"/>
      <c r="Q3672" s="79"/>
      <c r="R3672" s="79"/>
      <c r="S3672" s="79"/>
      <c r="T3672" s="79"/>
      <c r="U3672" s="79"/>
      <c r="V3672" s="79"/>
      <c r="W3672" s="79"/>
      <c r="X3672" s="79"/>
      <c r="Y3672" s="79"/>
      <c r="Z3672" s="79"/>
      <c r="AA3672" s="79"/>
      <c r="AB3672" s="79"/>
      <c r="AC3672" s="79"/>
      <c r="AD3672" s="79"/>
      <c r="AE3672" s="79"/>
      <c r="AF3672" s="79"/>
      <c r="AG3672" s="79"/>
      <c r="AH3672" s="79"/>
      <c r="AI3672" s="79"/>
      <c r="AJ3672" s="79"/>
      <c r="AK3672" s="79"/>
      <c r="AL3672" s="79"/>
      <c r="AM3672" s="79"/>
      <c r="AN3672" s="79"/>
      <c r="AO3672" s="79"/>
      <c r="AP3672" s="79"/>
      <c r="AQ3672" s="79"/>
    </row>
    <row r="3673" spans="13:43" x14ac:dyDescent="0.25">
      <c r="M3673" s="79"/>
      <c r="N3673" s="79"/>
      <c r="O3673" s="79"/>
      <c r="P3673" s="79"/>
      <c r="Q3673" s="79"/>
      <c r="R3673" s="79"/>
      <c r="S3673" s="79"/>
      <c r="T3673" s="79"/>
      <c r="U3673" s="79"/>
      <c r="V3673" s="79"/>
      <c r="W3673" s="79"/>
      <c r="X3673" s="79"/>
      <c r="Y3673" s="79"/>
      <c r="Z3673" s="79"/>
      <c r="AA3673" s="79"/>
      <c r="AB3673" s="79"/>
      <c r="AC3673" s="79"/>
      <c r="AD3673" s="79"/>
      <c r="AE3673" s="79"/>
      <c r="AF3673" s="79"/>
      <c r="AG3673" s="79"/>
      <c r="AH3673" s="79"/>
      <c r="AI3673" s="79"/>
      <c r="AJ3673" s="79"/>
      <c r="AK3673" s="79"/>
      <c r="AL3673" s="79"/>
      <c r="AM3673" s="79"/>
      <c r="AN3673" s="79"/>
      <c r="AO3673" s="79"/>
      <c r="AP3673" s="79"/>
      <c r="AQ3673" s="79"/>
    </row>
    <row r="3674" spans="13:43" x14ac:dyDescent="0.25">
      <c r="M3674" s="79"/>
      <c r="N3674" s="79"/>
      <c r="O3674" s="79"/>
      <c r="P3674" s="79"/>
      <c r="Q3674" s="79"/>
      <c r="R3674" s="79"/>
      <c r="S3674" s="79"/>
      <c r="T3674" s="79"/>
      <c r="U3674" s="79"/>
      <c r="V3674" s="79"/>
      <c r="W3674" s="79"/>
      <c r="X3674" s="79"/>
      <c r="Y3674" s="79"/>
      <c r="Z3674" s="79"/>
      <c r="AA3674" s="79"/>
      <c r="AB3674" s="79"/>
      <c r="AC3674" s="79"/>
      <c r="AD3674" s="79"/>
      <c r="AE3674" s="79"/>
      <c r="AF3674" s="79"/>
      <c r="AG3674" s="79"/>
      <c r="AH3674" s="79"/>
      <c r="AI3674" s="79"/>
      <c r="AJ3674" s="79"/>
      <c r="AK3674" s="79"/>
      <c r="AL3674" s="79"/>
      <c r="AM3674" s="79"/>
      <c r="AN3674" s="79"/>
      <c r="AO3674" s="79"/>
      <c r="AP3674" s="79"/>
      <c r="AQ3674" s="79"/>
    </row>
    <row r="3675" spans="13:43" x14ac:dyDescent="0.25">
      <c r="M3675" s="79"/>
      <c r="N3675" s="79"/>
      <c r="O3675" s="79"/>
      <c r="P3675" s="79"/>
      <c r="Q3675" s="79"/>
      <c r="R3675" s="79"/>
      <c r="S3675" s="79"/>
      <c r="T3675" s="79"/>
      <c r="U3675" s="79"/>
      <c r="V3675" s="79"/>
      <c r="W3675" s="79"/>
      <c r="X3675" s="79"/>
      <c r="Y3675" s="79"/>
      <c r="Z3675" s="79"/>
      <c r="AA3675" s="79"/>
      <c r="AB3675" s="79"/>
      <c r="AC3675" s="79"/>
      <c r="AD3675" s="79"/>
      <c r="AE3675" s="79"/>
      <c r="AF3675" s="79"/>
      <c r="AG3675" s="79"/>
      <c r="AH3675" s="79"/>
      <c r="AI3675" s="79"/>
      <c r="AJ3675" s="79"/>
      <c r="AK3675" s="79"/>
      <c r="AL3675" s="79"/>
      <c r="AM3675" s="79"/>
      <c r="AN3675" s="79"/>
      <c r="AO3675" s="79"/>
      <c r="AP3675" s="79"/>
      <c r="AQ3675" s="79"/>
    </row>
    <row r="3676" spans="13:43" x14ac:dyDescent="0.25">
      <c r="M3676" s="79"/>
      <c r="N3676" s="79"/>
      <c r="O3676" s="79"/>
      <c r="P3676" s="79"/>
      <c r="Q3676" s="79"/>
      <c r="R3676" s="79"/>
      <c r="S3676" s="79"/>
      <c r="T3676" s="79"/>
      <c r="U3676" s="79"/>
      <c r="V3676" s="79"/>
      <c r="W3676" s="79"/>
      <c r="X3676" s="79"/>
      <c r="Y3676" s="79"/>
      <c r="Z3676" s="79"/>
      <c r="AA3676" s="79"/>
      <c r="AB3676" s="79"/>
      <c r="AC3676" s="79"/>
      <c r="AD3676" s="79"/>
      <c r="AE3676" s="79"/>
      <c r="AF3676" s="79"/>
      <c r="AG3676" s="79"/>
      <c r="AH3676" s="79"/>
      <c r="AI3676" s="79"/>
      <c r="AJ3676" s="79"/>
      <c r="AK3676" s="79"/>
      <c r="AL3676" s="79"/>
      <c r="AM3676" s="79"/>
      <c r="AN3676" s="79"/>
      <c r="AO3676" s="79"/>
      <c r="AP3676" s="79"/>
      <c r="AQ3676" s="79"/>
    </row>
    <row r="3677" spans="13:43" x14ac:dyDescent="0.25">
      <c r="M3677" s="79"/>
      <c r="N3677" s="79"/>
      <c r="O3677" s="79"/>
      <c r="P3677" s="79"/>
      <c r="Q3677" s="79"/>
      <c r="R3677" s="79"/>
      <c r="S3677" s="79"/>
      <c r="T3677" s="79"/>
      <c r="U3677" s="79"/>
      <c r="V3677" s="79"/>
      <c r="W3677" s="79"/>
      <c r="X3677" s="79"/>
      <c r="Y3677" s="79"/>
      <c r="Z3677" s="79"/>
      <c r="AA3677" s="79"/>
      <c r="AB3677" s="79"/>
      <c r="AC3677" s="79"/>
      <c r="AD3677" s="79"/>
      <c r="AE3677" s="79"/>
      <c r="AF3677" s="79"/>
      <c r="AG3677" s="79"/>
      <c r="AH3677" s="79"/>
      <c r="AI3677" s="79"/>
      <c r="AJ3677" s="79"/>
      <c r="AK3677" s="79"/>
      <c r="AL3677" s="79"/>
      <c r="AM3677" s="79"/>
      <c r="AN3677" s="79"/>
      <c r="AO3677" s="79"/>
      <c r="AP3677" s="79"/>
      <c r="AQ3677" s="79"/>
    </row>
    <row r="3678" spans="13:43" x14ac:dyDescent="0.25">
      <c r="M3678" s="79"/>
      <c r="N3678" s="79"/>
      <c r="O3678" s="79"/>
      <c r="P3678" s="79"/>
      <c r="Q3678" s="79"/>
      <c r="R3678" s="79"/>
      <c r="S3678" s="79"/>
      <c r="T3678" s="79"/>
      <c r="U3678" s="79"/>
      <c r="V3678" s="79"/>
      <c r="W3678" s="79"/>
      <c r="X3678" s="79"/>
      <c r="Y3678" s="79"/>
      <c r="Z3678" s="79"/>
      <c r="AA3678" s="79"/>
      <c r="AB3678" s="79"/>
      <c r="AC3678" s="79"/>
      <c r="AD3678" s="79"/>
      <c r="AE3678" s="79"/>
      <c r="AF3678" s="79"/>
      <c r="AG3678" s="79"/>
      <c r="AH3678" s="79"/>
      <c r="AI3678" s="79"/>
      <c r="AJ3678" s="79"/>
      <c r="AK3678" s="79"/>
      <c r="AL3678" s="79"/>
      <c r="AM3678" s="79"/>
      <c r="AN3678" s="79"/>
      <c r="AO3678" s="79"/>
      <c r="AP3678" s="79"/>
      <c r="AQ3678" s="79"/>
    </row>
    <row r="3679" spans="13:43" x14ac:dyDescent="0.25">
      <c r="M3679" s="79"/>
      <c r="N3679" s="79"/>
      <c r="O3679" s="79"/>
      <c r="P3679" s="79"/>
      <c r="Q3679" s="79"/>
      <c r="R3679" s="79"/>
      <c r="S3679" s="79"/>
      <c r="T3679" s="79"/>
      <c r="U3679" s="79"/>
      <c r="V3679" s="79"/>
      <c r="W3679" s="79"/>
      <c r="X3679" s="79"/>
      <c r="Y3679" s="79"/>
      <c r="Z3679" s="79"/>
      <c r="AA3679" s="79"/>
      <c r="AB3679" s="79"/>
      <c r="AC3679" s="79"/>
      <c r="AD3679" s="79"/>
      <c r="AE3679" s="79"/>
      <c r="AF3679" s="79"/>
      <c r="AG3679" s="79"/>
      <c r="AH3679" s="79"/>
      <c r="AI3679" s="79"/>
      <c r="AJ3679" s="79"/>
      <c r="AK3679" s="79"/>
      <c r="AL3679" s="79"/>
      <c r="AM3679" s="79"/>
      <c r="AN3679" s="79"/>
      <c r="AO3679" s="79"/>
      <c r="AP3679" s="79"/>
      <c r="AQ3679" s="79"/>
    </row>
    <row r="3680" spans="13:43" x14ac:dyDescent="0.25">
      <c r="M3680" s="79"/>
      <c r="N3680" s="79"/>
      <c r="O3680" s="79"/>
      <c r="P3680" s="79"/>
      <c r="Q3680" s="79"/>
      <c r="R3680" s="79"/>
      <c r="S3680" s="79"/>
      <c r="T3680" s="79"/>
      <c r="U3680" s="79"/>
      <c r="V3680" s="79"/>
      <c r="W3680" s="79"/>
      <c r="X3680" s="79"/>
      <c r="Y3680" s="79"/>
      <c r="Z3680" s="79"/>
      <c r="AA3680" s="79"/>
      <c r="AB3680" s="79"/>
      <c r="AC3680" s="79"/>
      <c r="AD3680" s="79"/>
      <c r="AE3680" s="79"/>
      <c r="AF3680" s="79"/>
      <c r="AG3680" s="79"/>
      <c r="AH3680" s="79"/>
      <c r="AI3680" s="79"/>
      <c r="AJ3680" s="79"/>
      <c r="AK3680" s="79"/>
      <c r="AL3680" s="79"/>
      <c r="AM3680" s="79"/>
      <c r="AN3680" s="79"/>
      <c r="AO3680" s="79"/>
      <c r="AP3680" s="79"/>
      <c r="AQ3680" s="79"/>
    </row>
    <row r="3681" spans="13:43" x14ac:dyDescent="0.25">
      <c r="M3681" s="79"/>
      <c r="N3681" s="79"/>
      <c r="O3681" s="79"/>
      <c r="P3681" s="79"/>
      <c r="Q3681" s="79"/>
      <c r="R3681" s="79"/>
      <c r="S3681" s="79"/>
      <c r="T3681" s="79"/>
      <c r="U3681" s="79"/>
      <c r="V3681" s="79"/>
      <c r="W3681" s="79"/>
      <c r="X3681" s="79"/>
      <c r="Y3681" s="79"/>
      <c r="Z3681" s="79"/>
      <c r="AA3681" s="79"/>
      <c r="AB3681" s="79"/>
      <c r="AC3681" s="79"/>
      <c r="AD3681" s="79"/>
      <c r="AE3681" s="79"/>
      <c r="AF3681" s="79"/>
      <c r="AG3681" s="79"/>
      <c r="AH3681" s="79"/>
      <c r="AI3681" s="79"/>
      <c r="AJ3681" s="79"/>
      <c r="AK3681" s="79"/>
      <c r="AL3681" s="79"/>
      <c r="AM3681" s="79"/>
      <c r="AN3681" s="79"/>
      <c r="AO3681" s="79"/>
      <c r="AP3681" s="79"/>
      <c r="AQ3681" s="79"/>
    </row>
    <row r="3682" spans="13:43" x14ac:dyDescent="0.25">
      <c r="M3682" s="79"/>
      <c r="N3682" s="79"/>
      <c r="O3682" s="79"/>
      <c r="P3682" s="79"/>
      <c r="Q3682" s="79"/>
      <c r="R3682" s="79"/>
      <c r="S3682" s="79"/>
      <c r="T3682" s="79"/>
      <c r="U3682" s="79"/>
      <c r="V3682" s="79"/>
      <c r="W3682" s="79"/>
      <c r="X3682" s="79"/>
      <c r="Y3682" s="79"/>
      <c r="Z3682" s="79"/>
      <c r="AA3682" s="79"/>
      <c r="AB3682" s="79"/>
      <c r="AC3682" s="79"/>
      <c r="AD3682" s="79"/>
      <c r="AE3682" s="79"/>
      <c r="AF3682" s="79"/>
      <c r="AG3682" s="79"/>
      <c r="AH3682" s="79"/>
      <c r="AI3682" s="79"/>
      <c r="AJ3682" s="79"/>
      <c r="AK3682" s="79"/>
      <c r="AL3682" s="79"/>
      <c r="AM3682" s="79"/>
      <c r="AN3682" s="79"/>
      <c r="AO3682" s="79"/>
      <c r="AP3682" s="79"/>
      <c r="AQ3682" s="79"/>
    </row>
    <row r="3683" spans="13:43" x14ac:dyDescent="0.25">
      <c r="M3683" s="79"/>
      <c r="N3683" s="79"/>
      <c r="O3683" s="79"/>
      <c r="P3683" s="79"/>
      <c r="Q3683" s="79"/>
      <c r="R3683" s="79"/>
      <c r="S3683" s="79"/>
      <c r="T3683" s="79"/>
      <c r="U3683" s="79"/>
      <c r="V3683" s="79"/>
      <c r="W3683" s="79"/>
      <c r="X3683" s="79"/>
      <c r="Y3683" s="79"/>
      <c r="Z3683" s="79"/>
      <c r="AA3683" s="79"/>
      <c r="AB3683" s="79"/>
      <c r="AC3683" s="79"/>
      <c r="AD3683" s="79"/>
      <c r="AE3683" s="79"/>
      <c r="AF3683" s="79"/>
      <c r="AG3683" s="79"/>
      <c r="AH3683" s="79"/>
      <c r="AI3683" s="79"/>
      <c r="AJ3683" s="79"/>
      <c r="AK3683" s="79"/>
      <c r="AL3683" s="79"/>
      <c r="AM3683" s="79"/>
      <c r="AN3683" s="79"/>
      <c r="AO3683" s="79"/>
      <c r="AP3683" s="79"/>
      <c r="AQ3683" s="79"/>
    </row>
    <row r="3684" spans="13:43" x14ac:dyDescent="0.25">
      <c r="M3684" s="79"/>
      <c r="N3684" s="79"/>
      <c r="O3684" s="79"/>
      <c r="P3684" s="79"/>
      <c r="Q3684" s="79"/>
      <c r="R3684" s="79"/>
      <c r="S3684" s="79"/>
      <c r="T3684" s="79"/>
      <c r="U3684" s="79"/>
      <c r="V3684" s="79"/>
      <c r="W3684" s="79"/>
      <c r="X3684" s="79"/>
      <c r="Y3684" s="79"/>
      <c r="Z3684" s="79"/>
      <c r="AA3684" s="79"/>
      <c r="AB3684" s="79"/>
      <c r="AC3684" s="79"/>
      <c r="AD3684" s="79"/>
      <c r="AE3684" s="79"/>
      <c r="AF3684" s="79"/>
      <c r="AG3684" s="79"/>
      <c r="AH3684" s="79"/>
      <c r="AI3684" s="79"/>
      <c r="AJ3684" s="79"/>
      <c r="AK3684" s="79"/>
      <c r="AL3684" s="79"/>
      <c r="AM3684" s="79"/>
      <c r="AN3684" s="79"/>
      <c r="AO3684" s="79"/>
      <c r="AP3684" s="79"/>
      <c r="AQ3684" s="79"/>
    </row>
    <row r="3685" spans="13:43" x14ac:dyDescent="0.25">
      <c r="M3685" s="79"/>
      <c r="N3685" s="79"/>
      <c r="O3685" s="79"/>
      <c r="P3685" s="79"/>
      <c r="Q3685" s="79"/>
      <c r="R3685" s="79"/>
      <c r="S3685" s="79"/>
      <c r="T3685" s="79"/>
      <c r="U3685" s="79"/>
      <c r="V3685" s="79"/>
      <c r="W3685" s="79"/>
      <c r="X3685" s="79"/>
      <c r="Y3685" s="79"/>
      <c r="Z3685" s="79"/>
      <c r="AA3685" s="79"/>
      <c r="AB3685" s="79"/>
      <c r="AC3685" s="79"/>
      <c r="AD3685" s="79"/>
      <c r="AE3685" s="79"/>
      <c r="AF3685" s="79"/>
      <c r="AG3685" s="79"/>
      <c r="AH3685" s="79"/>
      <c r="AI3685" s="79"/>
      <c r="AJ3685" s="79"/>
      <c r="AK3685" s="79"/>
      <c r="AL3685" s="79"/>
      <c r="AM3685" s="79"/>
      <c r="AN3685" s="79"/>
      <c r="AO3685" s="79"/>
      <c r="AP3685" s="79"/>
      <c r="AQ3685" s="79"/>
    </row>
    <row r="3686" spans="13:43" x14ac:dyDescent="0.25">
      <c r="M3686" s="79"/>
      <c r="N3686" s="79"/>
      <c r="O3686" s="79"/>
      <c r="P3686" s="79"/>
      <c r="Q3686" s="79"/>
      <c r="R3686" s="79"/>
      <c r="S3686" s="79"/>
      <c r="T3686" s="79"/>
      <c r="U3686" s="79"/>
      <c r="V3686" s="79"/>
      <c r="W3686" s="79"/>
      <c r="X3686" s="79"/>
      <c r="Y3686" s="79"/>
      <c r="Z3686" s="79"/>
      <c r="AA3686" s="79"/>
      <c r="AB3686" s="79"/>
      <c r="AC3686" s="79"/>
      <c r="AD3686" s="79"/>
      <c r="AE3686" s="79"/>
      <c r="AF3686" s="79"/>
      <c r="AG3686" s="79"/>
      <c r="AH3686" s="79"/>
      <c r="AI3686" s="79"/>
      <c r="AJ3686" s="79"/>
      <c r="AK3686" s="79"/>
      <c r="AL3686" s="79"/>
      <c r="AM3686" s="79"/>
      <c r="AN3686" s="79"/>
      <c r="AO3686" s="79"/>
      <c r="AP3686" s="79"/>
      <c r="AQ3686" s="79"/>
    </row>
    <row r="3687" spans="13:43" x14ac:dyDescent="0.25">
      <c r="M3687" s="79"/>
      <c r="N3687" s="79"/>
      <c r="O3687" s="79"/>
      <c r="P3687" s="79"/>
      <c r="Q3687" s="79"/>
      <c r="R3687" s="79"/>
      <c r="S3687" s="79"/>
      <c r="T3687" s="79"/>
      <c r="U3687" s="79"/>
      <c r="V3687" s="79"/>
      <c r="W3687" s="79"/>
      <c r="X3687" s="79"/>
      <c r="Y3687" s="79"/>
      <c r="Z3687" s="79"/>
      <c r="AA3687" s="79"/>
      <c r="AB3687" s="79"/>
      <c r="AC3687" s="79"/>
      <c r="AD3687" s="79"/>
      <c r="AE3687" s="79"/>
      <c r="AF3687" s="79"/>
      <c r="AG3687" s="79"/>
      <c r="AH3687" s="79"/>
      <c r="AI3687" s="79"/>
      <c r="AJ3687" s="79"/>
      <c r="AK3687" s="79"/>
      <c r="AL3687" s="79"/>
      <c r="AM3687" s="79"/>
      <c r="AN3687" s="79"/>
      <c r="AO3687" s="79"/>
      <c r="AP3687" s="79"/>
      <c r="AQ3687" s="79"/>
    </row>
    <row r="3688" spans="13:43" x14ac:dyDescent="0.25">
      <c r="M3688" s="79"/>
      <c r="N3688" s="79"/>
      <c r="O3688" s="79"/>
      <c r="P3688" s="79"/>
      <c r="Q3688" s="79"/>
      <c r="R3688" s="79"/>
      <c r="S3688" s="79"/>
      <c r="T3688" s="79"/>
      <c r="U3688" s="79"/>
      <c r="V3688" s="79"/>
      <c r="W3688" s="79"/>
      <c r="X3688" s="79"/>
      <c r="Y3688" s="79"/>
      <c r="Z3688" s="79"/>
      <c r="AA3688" s="79"/>
      <c r="AB3688" s="79"/>
      <c r="AC3688" s="79"/>
      <c r="AD3688" s="79"/>
      <c r="AE3688" s="79"/>
      <c r="AF3688" s="79"/>
      <c r="AG3688" s="79"/>
      <c r="AH3688" s="79"/>
      <c r="AI3688" s="79"/>
      <c r="AJ3688" s="79"/>
      <c r="AK3688" s="79"/>
      <c r="AL3688" s="79"/>
      <c r="AM3688" s="79"/>
      <c r="AN3688" s="79"/>
      <c r="AO3688" s="79"/>
      <c r="AP3688" s="79"/>
      <c r="AQ3688" s="79"/>
    </row>
    <row r="3689" spans="13:43" x14ac:dyDescent="0.25">
      <c r="M3689" s="79"/>
      <c r="N3689" s="79"/>
      <c r="O3689" s="79"/>
      <c r="P3689" s="79"/>
      <c r="Q3689" s="79"/>
      <c r="R3689" s="79"/>
      <c r="S3689" s="79"/>
      <c r="T3689" s="79"/>
      <c r="U3689" s="79"/>
      <c r="V3689" s="79"/>
      <c r="W3689" s="79"/>
      <c r="X3689" s="79"/>
      <c r="Y3689" s="79"/>
      <c r="Z3689" s="79"/>
      <c r="AA3689" s="79"/>
      <c r="AB3689" s="79"/>
      <c r="AC3689" s="79"/>
      <c r="AD3689" s="79"/>
      <c r="AE3689" s="79"/>
      <c r="AF3689" s="79"/>
      <c r="AG3689" s="79"/>
      <c r="AH3689" s="79"/>
      <c r="AI3689" s="79"/>
      <c r="AJ3689" s="79"/>
      <c r="AK3689" s="79"/>
      <c r="AL3689" s="79"/>
      <c r="AM3689" s="79"/>
      <c r="AN3689" s="79"/>
      <c r="AO3689" s="79"/>
      <c r="AP3689" s="79"/>
      <c r="AQ3689" s="79"/>
    </row>
    <row r="3690" spans="13:43" x14ac:dyDescent="0.25">
      <c r="M3690" s="79"/>
      <c r="N3690" s="79"/>
      <c r="O3690" s="79"/>
      <c r="P3690" s="79"/>
      <c r="Q3690" s="79"/>
      <c r="R3690" s="79"/>
      <c r="S3690" s="79"/>
      <c r="T3690" s="79"/>
      <c r="U3690" s="79"/>
      <c r="V3690" s="79"/>
      <c r="W3690" s="79"/>
      <c r="X3690" s="79"/>
      <c r="Y3690" s="79"/>
      <c r="Z3690" s="79"/>
      <c r="AA3690" s="79"/>
      <c r="AB3690" s="79"/>
      <c r="AC3690" s="79"/>
      <c r="AD3690" s="79"/>
      <c r="AE3690" s="79"/>
      <c r="AF3690" s="79"/>
      <c r="AG3690" s="79"/>
      <c r="AH3690" s="79"/>
      <c r="AI3690" s="79"/>
      <c r="AJ3690" s="79"/>
      <c r="AK3690" s="79"/>
      <c r="AL3690" s="79"/>
      <c r="AM3690" s="79"/>
      <c r="AN3690" s="79"/>
      <c r="AO3690" s="79"/>
      <c r="AP3690" s="79"/>
      <c r="AQ3690" s="79"/>
    </row>
    <row r="3691" spans="13:43" x14ac:dyDescent="0.25">
      <c r="M3691" s="79"/>
      <c r="N3691" s="79"/>
      <c r="O3691" s="79"/>
      <c r="P3691" s="79"/>
      <c r="Q3691" s="79"/>
      <c r="R3691" s="79"/>
      <c r="S3691" s="79"/>
      <c r="T3691" s="79"/>
      <c r="U3691" s="79"/>
      <c r="V3691" s="79"/>
      <c r="W3691" s="79"/>
      <c r="X3691" s="79"/>
      <c r="Y3691" s="79"/>
      <c r="Z3691" s="79"/>
      <c r="AA3691" s="79"/>
      <c r="AB3691" s="79"/>
      <c r="AC3691" s="79"/>
      <c r="AD3691" s="79"/>
      <c r="AE3691" s="79"/>
      <c r="AF3691" s="79"/>
      <c r="AG3691" s="79"/>
      <c r="AH3691" s="79"/>
      <c r="AI3691" s="79"/>
      <c r="AJ3691" s="79"/>
      <c r="AK3691" s="79"/>
      <c r="AL3691" s="79"/>
      <c r="AM3691" s="79"/>
      <c r="AN3691" s="79"/>
      <c r="AO3691" s="79"/>
      <c r="AP3691" s="79"/>
      <c r="AQ3691" s="79"/>
    </row>
    <row r="3692" spans="13:43" x14ac:dyDescent="0.25">
      <c r="M3692" s="79"/>
      <c r="N3692" s="79"/>
      <c r="O3692" s="79"/>
      <c r="P3692" s="79"/>
      <c r="Q3692" s="79"/>
      <c r="R3692" s="79"/>
      <c r="S3692" s="79"/>
      <c r="T3692" s="79"/>
      <c r="U3692" s="79"/>
      <c r="V3692" s="79"/>
      <c r="W3692" s="79"/>
      <c r="X3692" s="79"/>
      <c r="Y3692" s="79"/>
      <c r="Z3692" s="79"/>
      <c r="AA3692" s="79"/>
      <c r="AB3692" s="79"/>
      <c r="AC3692" s="79"/>
      <c r="AD3692" s="79"/>
      <c r="AE3692" s="79"/>
      <c r="AF3692" s="79"/>
      <c r="AG3692" s="79"/>
      <c r="AH3692" s="79"/>
      <c r="AI3692" s="79"/>
      <c r="AJ3692" s="79"/>
      <c r="AK3692" s="79"/>
      <c r="AL3692" s="79"/>
      <c r="AM3692" s="79"/>
      <c r="AN3692" s="79"/>
      <c r="AO3692" s="79"/>
      <c r="AP3692" s="79"/>
      <c r="AQ3692" s="79"/>
    </row>
    <row r="3693" spans="13:43" x14ac:dyDescent="0.25">
      <c r="M3693" s="79"/>
      <c r="N3693" s="79"/>
      <c r="O3693" s="79"/>
      <c r="P3693" s="79"/>
      <c r="Q3693" s="79"/>
      <c r="R3693" s="79"/>
      <c r="S3693" s="79"/>
      <c r="T3693" s="79"/>
      <c r="U3693" s="79"/>
      <c r="V3693" s="79"/>
      <c r="W3693" s="79"/>
      <c r="X3693" s="79"/>
      <c r="Y3693" s="79"/>
      <c r="Z3693" s="79"/>
      <c r="AA3693" s="79"/>
      <c r="AB3693" s="79"/>
      <c r="AC3693" s="79"/>
      <c r="AD3693" s="79"/>
      <c r="AE3693" s="79"/>
      <c r="AF3693" s="79"/>
      <c r="AG3693" s="79"/>
      <c r="AH3693" s="79"/>
      <c r="AI3693" s="79"/>
      <c r="AJ3693" s="79"/>
      <c r="AK3693" s="79"/>
      <c r="AL3693" s="79"/>
      <c r="AM3693" s="79"/>
      <c r="AN3693" s="79"/>
      <c r="AO3693" s="79"/>
      <c r="AP3693" s="79"/>
      <c r="AQ3693" s="79"/>
    </row>
    <row r="3694" spans="13:43" x14ac:dyDescent="0.25">
      <c r="M3694" s="79"/>
      <c r="N3694" s="79"/>
      <c r="O3694" s="79"/>
      <c r="P3694" s="79"/>
      <c r="Q3694" s="79"/>
      <c r="R3694" s="79"/>
      <c r="S3694" s="79"/>
      <c r="T3694" s="79"/>
      <c r="U3694" s="79"/>
      <c r="V3694" s="79"/>
      <c r="W3694" s="79"/>
      <c r="X3694" s="79"/>
      <c r="Y3694" s="79"/>
      <c r="Z3694" s="79"/>
      <c r="AA3694" s="79"/>
      <c r="AB3694" s="79"/>
      <c r="AC3694" s="79"/>
      <c r="AD3694" s="79"/>
      <c r="AE3694" s="79"/>
      <c r="AF3694" s="79"/>
      <c r="AG3694" s="79"/>
      <c r="AH3694" s="79"/>
      <c r="AI3694" s="79"/>
      <c r="AJ3694" s="79"/>
      <c r="AK3694" s="79"/>
      <c r="AL3694" s="79"/>
      <c r="AM3694" s="79"/>
      <c r="AN3694" s="79"/>
      <c r="AO3694" s="79"/>
      <c r="AP3694" s="79"/>
      <c r="AQ3694" s="79"/>
    </row>
    <row r="3695" spans="13:43" x14ac:dyDescent="0.25">
      <c r="M3695" s="79"/>
      <c r="N3695" s="79"/>
      <c r="O3695" s="79"/>
      <c r="P3695" s="79"/>
      <c r="Q3695" s="79"/>
      <c r="R3695" s="79"/>
      <c r="S3695" s="79"/>
      <c r="T3695" s="79"/>
      <c r="U3695" s="79"/>
      <c r="V3695" s="79"/>
      <c r="W3695" s="79"/>
      <c r="X3695" s="79"/>
      <c r="Y3695" s="79"/>
      <c r="Z3695" s="79"/>
      <c r="AA3695" s="79"/>
      <c r="AB3695" s="79"/>
      <c r="AC3695" s="79"/>
      <c r="AD3695" s="79"/>
      <c r="AE3695" s="79"/>
      <c r="AF3695" s="79"/>
      <c r="AG3695" s="79"/>
      <c r="AH3695" s="79"/>
      <c r="AI3695" s="79"/>
      <c r="AJ3695" s="79"/>
      <c r="AK3695" s="79"/>
      <c r="AL3695" s="79"/>
      <c r="AM3695" s="79"/>
      <c r="AN3695" s="79"/>
      <c r="AO3695" s="79"/>
      <c r="AP3695" s="79"/>
      <c r="AQ3695" s="79"/>
    </row>
    <row r="3696" spans="13:43" x14ac:dyDescent="0.25">
      <c r="M3696" s="79"/>
      <c r="N3696" s="79"/>
      <c r="O3696" s="79"/>
      <c r="P3696" s="79"/>
      <c r="Q3696" s="79"/>
      <c r="R3696" s="79"/>
      <c r="S3696" s="79"/>
      <c r="T3696" s="79"/>
      <c r="U3696" s="79"/>
      <c r="V3696" s="79"/>
      <c r="W3696" s="79"/>
      <c r="X3696" s="79"/>
      <c r="Y3696" s="79"/>
      <c r="Z3696" s="79"/>
      <c r="AA3696" s="79"/>
      <c r="AB3696" s="79"/>
      <c r="AC3696" s="79"/>
      <c r="AD3696" s="79"/>
      <c r="AE3696" s="79"/>
      <c r="AF3696" s="79"/>
      <c r="AG3696" s="79"/>
      <c r="AH3696" s="79"/>
      <c r="AI3696" s="79"/>
      <c r="AJ3696" s="79"/>
      <c r="AK3696" s="79"/>
      <c r="AL3696" s="79"/>
      <c r="AM3696" s="79"/>
      <c r="AN3696" s="79"/>
      <c r="AO3696" s="79"/>
      <c r="AP3696" s="79"/>
      <c r="AQ3696" s="79"/>
    </row>
    <row r="3697" spans="13:43" x14ac:dyDescent="0.25">
      <c r="M3697" s="79"/>
      <c r="N3697" s="79"/>
      <c r="O3697" s="79"/>
      <c r="P3697" s="79"/>
      <c r="Q3697" s="79"/>
      <c r="R3697" s="79"/>
      <c r="S3697" s="79"/>
      <c r="T3697" s="79"/>
      <c r="U3697" s="79"/>
      <c r="V3697" s="79"/>
      <c r="W3697" s="79"/>
      <c r="X3697" s="79"/>
      <c r="Y3697" s="79"/>
      <c r="Z3697" s="79"/>
      <c r="AA3697" s="79"/>
      <c r="AB3697" s="79"/>
      <c r="AC3697" s="79"/>
      <c r="AD3697" s="79"/>
      <c r="AE3697" s="79"/>
      <c r="AF3697" s="79"/>
      <c r="AG3697" s="79"/>
      <c r="AH3697" s="79"/>
      <c r="AI3697" s="79"/>
      <c r="AJ3697" s="79"/>
      <c r="AK3697" s="79"/>
      <c r="AL3697" s="79"/>
      <c r="AM3697" s="79"/>
      <c r="AN3697" s="79"/>
      <c r="AO3697" s="79"/>
      <c r="AP3697" s="79"/>
      <c r="AQ3697" s="79"/>
    </row>
    <row r="3698" spans="13:43" x14ac:dyDescent="0.25">
      <c r="M3698" s="79"/>
      <c r="N3698" s="79"/>
      <c r="O3698" s="79"/>
      <c r="P3698" s="79"/>
      <c r="Q3698" s="79"/>
      <c r="R3698" s="79"/>
      <c r="S3698" s="79"/>
      <c r="T3698" s="79"/>
      <c r="U3698" s="79"/>
      <c r="V3698" s="79"/>
      <c r="W3698" s="79"/>
      <c r="X3698" s="79"/>
      <c r="Y3698" s="79"/>
      <c r="Z3698" s="79"/>
      <c r="AA3698" s="79"/>
      <c r="AB3698" s="79"/>
      <c r="AC3698" s="79"/>
      <c r="AD3698" s="79"/>
      <c r="AE3698" s="79"/>
      <c r="AF3698" s="79"/>
      <c r="AG3698" s="79"/>
      <c r="AH3698" s="79"/>
      <c r="AI3698" s="79"/>
      <c r="AJ3698" s="79"/>
      <c r="AK3698" s="79"/>
      <c r="AL3698" s="79"/>
      <c r="AM3698" s="79"/>
      <c r="AN3698" s="79"/>
      <c r="AO3698" s="79"/>
      <c r="AP3698" s="79"/>
      <c r="AQ3698" s="79"/>
    </row>
    <row r="3699" spans="13:43" x14ac:dyDescent="0.25">
      <c r="M3699" s="79"/>
      <c r="N3699" s="79"/>
      <c r="O3699" s="79"/>
      <c r="P3699" s="79"/>
      <c r="Q3699" s="79"/>
      <c r="R3699" s="79"/>
      <c r="S3699" s="79"/>
      <c r="T3699" s="79"/>
      <c r="U3699" s="79"/>
      <c r="V3699" s="79"/>
      <c r="W3699" s="79"/>
      <c r="X3699" s="79"/>
      <c r="Y3699" s="79"/>
      <c r="Z3699" s="79"/>
      <c r="AA3699" s="79"/>
      <c r="AB3699" s="79"/>
      <c r="AC3699" s="79"/>
      <c r="AD3699" s="79"/>
      <c r="AE3699" s="79"/>
      <c r="AF3699" s="79"/>
      <c r="AG3699" s="79"/>
      <c r="AH3699" s="79"/>
      <c r="AI3699" s="79"/>
      <c r="AJ3699" s="79"/>
      <c r="AK3699" s="79"/>
      <c r="AL3699" s="79"/>
      <c r="AM3699" s="79"/>
      <c r="AN3699" s="79"/>
      <c r="AO3699" s="79"/>
      <c r="AP3699" s="79"/>
      <c r="AQ3699" s="79"/>
    </row>
    <row r="3700" spans="13:43" x14ac:dyDescent="0.25">
      <c r="M3700" s="79"/>
      <c r="N3700" s="79"/>
      <c r="O3700" s="79"/>
      <c r="P3700" s="79"/>
      <c r="Q3700" s="79"/>
      <c r="R3700" s="79"/>
      <c r="S3700" s="79"/>
      <c r="T3700" s="79"/>
      <c r="U3700" s="79"/>
      <c r="V3700" s="79"/>
      <c r="W3700" s="79"/>
      <c r="X3700" s="79"/>
      <c r="Y3700" s="79"/>
      <c r="Z3700" s="79"/>
      <c r="AA3700" s="79"/>
      <c r="AB3700" s="79"/>
      <c r="AC3700" s="79"/>
      <c r="AD3700" s="79"/>
      <c r="AE3700" s="79"/>
      <c r="AF3700" s="79"/>
      <c r="AG3700" s="79"/>
      <c r="AH3700" s="79"/>
      <c r="AI3700" s="79"/>
      <c r="AJ3700" s="79"/>
      <c r="AK3700" s="79"/>
      <c r="AL3700" s="79"/>
      <c r="AM3700" s="79"/>
      <c r="AN3700" s="79"/>
      <c r="AO3700" s="79"/>
      <c r="AP3700" s="79"/>
      <c r="AQ3700" s="79"/>
    </row>
    <row r="3701" spans="13:43" x14ac:dyDescent="0.25">
      <c r="M3701" s="79"/>
      <c r="N3701" s="79"/>
      <c r="O3701" s="79"/>
      <c r="P3701" s="79"/>
      <c r="Q3701" s="79"/>
      <c r="R3701" s="79"/>
      <c r="S3701" s="79"/>
      <c r="T3701" s="79"/>
      <c r="U3701" s="79"/>
      <c r="V3701" s="79"/>
      <c r="W3701" s="79"/>
      <c r="X3701" s="79"/>
      <c r="Y3701" s="79"/>
      <c r="Z3701" s="79"/>
      <c r="AA3701" s="79"/>
      <c r="AB3701" s="79"/>
      <c r="AC3701" s="79"/>
      <c r="AD3701" s="79"/>
      <c r="AE3701" s="79"/>
      <c r="AF3701" s="79"/>
      <c r="AG3701" s="79"/>
      <c r="AH3701" s="79"/>
      <c r="AI3701" s="79"/>
      <c r="AJ3701" s="79"/>
      <c r="AK3701" s="79"/>
      <c r="AL3701" s="79"/>
      <c r="AM3701" s="79"/>
      <c r="AN3701" s="79"/>
      <c r="AO3701" s="79"/>
      <c r="AP3701" s="79"/>
      <c r="AQ3701" s="79"/>
    </row>
    <row r="3702" spans="13:43" x14ac:dyDescent="0.25">
      <c r="M3702" s="79"/>
      <c r="N3702" s="79"/>
      <c r="O3702" s="79"/>
      <c r="P3702" s="79"/>
      <c r="Q3702" s="79"/>
      <c r="R3702" s="79"/>
      <c r="S3702" s="79"/>
      <c r="T3702" s="79"/>
      <c r="U3702" s="79"/>
      <c r="V3702" s="79"/>
      <c r="W3702" s="79"/>
      <c r="X3702" s="79"/>
      <c r="Y3702" s="79"/>
      <c r="Z3702" s="79"/>
      <c r="AA3702" s="79"/>
      <c r="AB3702" s="79"/>
      <c r="AC3702" s="79"/>
      <c r="AD3702" s="79"/>
      <c r="AE3702" s="79"/>
      <c r="AF3702" s="79"/>
      <c r="AG3702" s="79"/>
      <c r="AH3702" s="79"/>
      <c r="AI3702" s="79"/>
      <c r="AJ3702" s="79"/>
      <c r="AK3702" s="79"/>
      <c r="AL3702" s="79"/>
      <c r="AM3702" s="79"/>
      <c r="AN3702" s="79"/>
      <c r="AO3702" s="79"/>
      <c r="AP3702" s="79"/>
      <c r="AQ3702" s="79"/>
    </row>
    <row r="3703" spans="13:43" x14ac:dyDescent="0.25">
      <c r="M3703" s="79"/>
      <c r="N3703" s="79"/>
      <c r="O3703" s="79"/>
      <c r="P3703" s="79"/>
      <c r="Q3703" s="79"/>
      <c r="R3703" s="79"/>
      <c r="S3703" s="79"/>
      <c r="T3703" s="79"/>
      <c r="U3703" s="79"/>
      <c r="V3703" s="79"/>
      <c r="W3703" s="79"/>
      <c r="X3703" s="79"/>
      <c r="Y3703" s="79"/>
      <c r="Z3703" s="79"/>
      <c r="AA3703" s="79"/>
      <c r="AB3703" s="79"/>
      <c r="AC3703" s="79"/>
      <c r="AD3703" s="79"/>
      <c r="AE3703" s="79"/>
      <c r="AF3703" s="79"/>
      <c r="AG3703" s="79"/>
      <c r="AH3703" s="79"/>
      <c r="AI3703" s="79"/>
      <c r="AJ3703" s="79"/>
      <c r="AK3703" s="79"/>
      <c r="AL3703" s="79"/>
      <c r="AM3703" s="79"/>
      <c r="AN3703" s="79"/>
      <c r="AO3703" s="79"/>
      <c r="AP3703" s="79"/>
      <c r="AQ3703" s="79"/>
    </row>
    <row r="3704" spans="13:43" x14ac:dyDescent="0.25">
      <c r="M3704" s="79"/>
      <c r="N3704" s="79"/>
      <c r="O3704" s="79"/>
      <c r="P3704" s="79"/>
      <c r="Q3704" s="79"/>
      <c r="R3704" s="79"/>
      <c r="S3704" s="79"/>
      <c r="T3704" s="79"/>
      <c r="U3704" s="79"/>
      <c r="V3704" s="79"/>
      <c r="W3704" s="79"/>
      <c r="X3704" s="79"/>
      <c r="Y3704" s="79"/>
      <c r="Z3704" s="79"/>
      <c r="AA3704" s="79"/>
      <c r="AB3704" s="79"/>
      <c r="AC3704" s="79"/>
      <c r="AD3704" s="79"/>
      <c r="AE3704" s="79"/>
      <c r="AF3704" s="79"/>
      <c r="AG3704" s="79"/>
      <c r="AH3704" s="79"/>
      <c r="AI3704" s="79"/>
      <c r="AJ3704" s="79"/>
      <c r="AK3704" s="79"/>
      <c r="AL3704" s="79"/>
      <c r="AM3704" s="79"/>
      <c r="AN3704" s="79"/>
      <c r="AO3704" s="79"/>
      <c r="AP3704" s="79"/>
      <c r="AQ3704" s="79"/>
    </row>
    <row r="3705" spans="13:43" x14ac:dyDescent="0.25">
      <c r="M3705" s="79"/>
      <c r="N3705" s="79"/>
      <c r="O3705" s="79"/>
      <c r="P3705" s="79"/>
      <c r="Q3705" s="79"/>
      <c r="R3705" s="79"/>
      <c r="S3705" s="79"/>
      <c r="T3705" s="79"/>
      <c r="U3705" s="79"/>
      <c r="V3705" s="79"/>
      <c r="W3705" s="79"/>
      <c r="X3705" s="79"/>
      <c r="Y3705" s="79"/>
      <c r="Z3705" s="79"/>
      <c r="AA3705" s="79"/>
      <c r="AB3705" s="79"/>
      <c r="AC3705" s="79"/>
      <c r="AD3705" s="79"/>
      <c r="AE3705" s="79"/>
      <c r="AF3705" s="79"/>
      <c r="AG3705" s="79"/>
      <c r="AH3705" s="79"/>
      <c r="AI3705" s="79"/>
      <c r="AJ3705" s="79"/>
      <c r="AK3705" s="79"/>
      <c r="AL3705" s="79"/>
      <c r="AM3705" s="79"/>
      <c r="AN3705" s="79"/>
      <c r="AO3705" s="79"/>
      <c r="AP3705" s="79"/>
      <c r="AQ3705" s="79"/>
    </row>
    <row r="3706" spans="13:43" x14ac:dyDescent="0.25">
      <c r="M3706" s="79"/>
      <c r="N3706" s="79"/>
      <c r="O3706" s="79"/>
      <c r="P3706" s="79"/>
      <c r="Q3706" s="79"/>
      <c r="R3706" s="79"/>
      <c r="S3706" s="79"/>
      <c r="T3706" s="79"/>
      <c r="U3706" s="79"/>
      <c r="V3706" s="79"/>
      <c r="W3706" s="79"/>
      <c r="X3706" s="79"/>
      <c r="Y3706" s="79"/>
      <c r="Z3706" s="79"/>
      <c r="AA3706" s="79"/>
      <c r="AB3706" s="79"/>
      <c r="AC3706" s="79"/>
      <c r="AD3706" s="79"/>
      <c r="AE3706" s="79"/>
      <c r="AF3706" s="79"/>
      <c r="AG3706" s="79"/>
      <c r="AH3706" s="79"/>
      <c r="AI3706" s="79"/>
      <c r="AJ3706" s="79"/>
      <c r="AK3706" s="79"/>
      <c r="AL3706" s="79"/>
      <c r="AM3706" s="79"/>
      <c r="AN3706" s="79"/>
      <c r="AO3706" s="79"/>
      <c r="AP3706" s="79"/>
      <c r="AQ3706" s="79"/>
    </row>
    <row r="3707" spans="13:43" x14ac:dyDescent="0.25">
      <c r="M3707" s="79"/>
      <c r="N3707" s="79"/>
      <c r="O3707" s="79"/>
      <c r="P3707" s="79"/>
      <c r="Q3707" s="79"/>
      <c r="R3707" s="79"/>
      <c r="S3707" s="79"/>
      <c r="T3707" s="79"/>
      <c r="U3707" s="79"/>
      <c r="V3707" s="79"/>
      <c r="W3707" s="79"/>
      <c r="X3707" s="79"/>
      <c r="Y3707" s="79"/>
      <c r="Z3707" s="79"/>
      <c r="AA3707" s="79"/>
      <c r="AB3707" s="79"/>
      <c r="AC3707" s="79"/>
      <c r="AD3707" s="79"/>
      <c r="AE3707" s="79"/>
      <c r="AF3707" s="79"/>
      <c r="AG3707" s="79"/>
      <c r="AH3707" s="79"/>
      <c r="AI3707" s="79"/>
      <c r="AJ3707" s="79"/>
      <c r="AK3707" s="79"/>
      <c r="AL3707" s="79"/>
      <c r="AM3707" s="79"/>
      <c r="AN3707" s="79"/>
      <c r="AO3707" s="79"/>
      <c r="AP3707" s="79"/>
      <c r="AQ3707" s="79"/>
    </row>
    <row r="3708" spans="13:43" x14ac:dyDescent="0.25">
      <c r="M3708" s="79"/>
      <c r="N3708" s="79"/>
      <c r="O3708" s="79"/>
      <c r="P3708" s="79"/>
      <c r="Q3708" s="79"/>
      <c r="R3708" s="79"/>
      <c r="S3708" s="79"/>
      <c r="T3708" s="79"/>
      <c r="U3708" s="79"/>
      <c r="V3708" s="79"/>
      <c r="W3708" s="79"/>
      <c r="X3708" s="79"/>
      <c r="Y3708" s="79"/>
      <c r="Z3708" s="79"/>
      <c r="AA3708" s="79"/>
      <c r="AB3708" s="79"/>
      <c r="AC3708" s="79"/>
      <c r="AD3708" s="79"/>
      <c r="AE3708" s="79"/>
      <c r="AF3708" s="79"/>
      <c r="AG3708" s="79"/>
      <c r="AH3708" s="79"/>
      <c r="AI3708" s="79"/>
      <c r="AJ3708" s="79"/>
      <c r="AK3708" s="79"/>
      <c r="AL3708" s="79"/>
      <c r="AM3708" s="79"/>
      <c r="AN3708" s="79"/>
      <c r="AO3708" s="79"/>
      <c r="AP3708" s="79"/>
      <c r="AQ3708" s="79"/>
    </row>
    <row r="3709" spans="13:43" x14ac:dyDescent="0.25">
      <c r="M3709" s="79"/>
      <c r="N3709" s="79"/>
      <c r="O3709" s="79"/>
      <c r="P3709" s="79"/>
      <c r="Q3709" s="79"/>
      <c r="R3709" s="79"/>
      <c r="S3709" s="79"/>
      <c r="T3709" s="79"/>
      <c r="U3709" s="79"/>
      <c r="V3709" s="79"/>
      <c r="W3709" s="79"/>
      <c r="X3709" s="79"/>
      <c r="Y3709" s="79"/>
      <c r="Z3709" s="79"/>
      <c r="AA3709" s="79"/>
      <c r="AB3709" s="79"/>
      <c r="AC3709" s="79"/>
      <c r="AD3709" s="79"/>
      <c r="AE3709" s="79"/>
      <c r="AF3709" s="79"/>
      <c r="AG3709" s="79"/>
      <c r="AH3709" s="79"/>
      <c r="AI3709" s="79"/>
      <c r="AJ3709" s="79"/>
      <c r="AK3709" s="79"/>
      <c r="AL3709" s="79"/>
      <c r="AM3709" s="79"/>
      <c r="AN3709" s="79"/>
      <c r="AO3709" s="79"/>
      <c r="AP3709" s="79"/>
      <c r="AQ3709" s="79"/>
    </row>
    <row r="3710" spans="13:43" x14ac:dyDescent="0.25">
      <c r="M3710" s="79"/>
      <c r="N3710" s="79"/>
      <c r="O3710" s="79"/>
      <c r="P3710" s="79"/>
      <c r="Q3710" s="79"/>
      <c r="R3710" s="79"/>
      <c r="S3710" s="79"/>
      <c r="T3710" s="79"/>
      <c r="U3710" s="79"/>
      <c r="V3710" s="79"/>
      <c r="W3710" s="79"/>
      <c r="X3710" s="79"/>
      <c r="Y3710" s="79"/>
      <c r="Z3710" s="79"/>
      <c r="AA3710" s="79"/>
      <c r="AB3710" s="79"/>
      <c r="AC3710" s="79"/>
      <c r="AD3710" s="79"/>
      <c r="AE3710" s="79"/>
      <c r="AF3710" s="79"/>
      <c r="AG3710" s="79"/>
      <c r="AH3710" s="79"/>
      <c r="AI3710" s="79"/>
      <c r="AJ3710" s="79"/>
      <c r="AK3710" s="79"/>
      <c r="AL3710" s="79"/>
      <c r="AM3710" s="79"/>
      <c r="AN3710" s="79"/>
      <c r="AO3710" s="79"/>
      <c r="AP3710" s="79"/>
      <c r="AQ3710" s="79"/>
    </row>
    <row r="3711" spans="13:43" x14ac:dyDescent="0.25">
      <c r="M3711" s="79"/>
      <c r="N3711" s="79"/>
      <c r="O3711" s="79"/>
      <c r="P3711" s="79"/>
      <c r="Q3711" s="79"/>
      <c r="R3711" s="79"/>
      <c r="S3711" s="79"/>
      <c r="T3711" s="79"/>
      <c r="U3711" s="79"/>
      <c r="V3711" s="79"/>
      <c r="W3711" s="79"/>
      <c r="X3711" s="79"/>
      <c r="Y3711" s="79"/>
      <c r="Z3711" s="79"/>
      <c r="AA3711" s="79"/>
      <c r="AB3711" s="79"/>
      <c r="AC3711" s="79"/>
      <c r="AD3711" s="79"/>
      <c r="AE3711" s="79"/>
      <c r="AF3711" s="79"/>
      <c r="AG3711" s="79"/>
      <c r="AH3711" s="79"/>
      <c r="AI3711" s="79"/>
      <c r="AJ3711" s="79"/>
      <c r="AK3711" s="79"/>
      <c r="AL3711" s="79"/>
      <c r="AM3711" s="79"/>
      <c r="AN3711" s="79"/>
      <c r="AO3711" s="79"/>
      <c r="AP3711" s="79"/>
      <c r="AQ3711" s="79"/>
    </row>
    <row r="3712" spans="13:43" x14ac:dyDescent="0.25">
      <c r="M3712" s="79"/>
      <c r="N3712" s="79"/>
      <c r="O3712" s="79"/>
      <c r="P3712" s="79"/>
      <c r="Q3712" s="79"/>
      <c r="R3712" s="79"/>
      <c r="S3712" s="79"/>
      <c r="T3712" s="79"/>
      <c r="U3712" s="79"/>
      <c r="V3712" s="79"/>
      <c r="W3712" s="79"/>
      <c r="X3712" s="79"/>
      <c r="Y3712" s="79"/>
      <c r="Z3712" s="79"/>
      <c r="AA3712" s="79"/>
      <c r="AB3712" s="79"/>
      <c r="AC3712" s="79"/>
      <c r="AD3712" s="79"/>
      <c r="AE3712" s="79"/>
      <c r="AF3712" s="79"/>
      <c r="AG3712" s="79"/>
      <c r="AH3712" s="79"/>
      <c r="AI3712" s="79"/>
      <c r="AJ3712" s="79"/>
      <c r="AK3712" s="79"/>
      <c r="AL3712" s="79"/>
      <c r="AM3712" s="79"/>
      <c r="AN3712" s="79"/>
      <c r="AO3712" s="79"/>
      <c r="AP3712" s="79"/>
      <c r="AQ3712" s="79"/>
    </row>
    <row r="3713" spans="13:43" x14ac:dyDescent="0.25">
      <c r="M3713" s="79"/>
      <c r="N3713" s="79"/>
      <c r="O3713" s="79"/>
      <c r="P3713" s="79"/>
      <c r="Q3713" s="79"/>
      <c r="R3713" s="79"/>
      <c r="S3713" s="79"/>
      <c r="T3713" s="79"/>
      <c r="U3713" s="79"/>
      <c r="V3713" s="79"/>
      <c r="W3713" s="79"/>
      <c r="X3713" s="79"/>
      <c r="Y3713" s="79"/>
      <c r="Z3713" s="79"/>
      <c r="AA3713" s="79"/>
      <c r="AB3713" s="79"/>
      <c r="AC3713" s="79"/>
      <c r="AD3713" s="79"/>
      <c r="AE3713" s="79"/>
      <c r="AF3713" s="79"/>
      <c r="AG3713" s="79"/>
      <c r="AH3713" s="79"/>
      <c r="AI3713" s="79"/>
      <c r="AJ3713" s="79"/>
      <c r="AK3713" s="79"/>
      <c r="AL3713" s="79"/>
      <c r="AM3713" s="79"/>
      <c r="AN3713" s="79"/>
      <c r="AO3713" s="79"/>
      <c r="AP3713" s="79"/>
      <c r="AQ3713" s="79"/>
    </row>
    <row r="3714" spans="13:43" x14ac:dyDescent="0.25">
      <c r="M3714" s="79"/>
      <c r="N3714" s="79"/>
      <c r="O3714" s="79"/>
      <c r="P3714" s="79"/>
      <c r="Q3714" s="79"/>
      <c r="R3714" s="79"/>
      <c r="S3714" s="79"/>
      <c r="T3714" s="79"/>
      <c r="U3714" s="79"/>
      <c r="V3714" s="79"/>
      <c r="W3714" s="79"/>
      <c r="X3714" s="79"/>
      <c r="Y3714" s="79"/>
      <c r="Z3714" s="79"/>
      <c r="AA3714" s="79"/>
      <c r="AB3714" s="79"/>
      <c r="AC3714" s="79"/>
      <c r="AD3714" s="79"/>
      <c r="AE3714" s="79"/>
      <c r="AF3714" s="79"/>
      <c r="AG3714" s="79"/>
      <c r="AH3714" s="79"/>
      <c r="AI3714" s="79"/>
      <c r="AJ3714" s="79"/>
      <c r="AK3714" s="79"/>
      <c r="AL3714" s="79"/>
      <c r="AM3714" s="79"/>
      <c r="AN3714" s="79"/>
      <c r="AO3714" s="79"/>
      <c r="AP3714" s="79"/>
      <c r="AQ3714" s="79"/>
    </row>
    <row r="3715" spans="13:43" x14ac:dyDescent="0.25">
      <c r="M3715" s="79"/>
      <c r="N3715" s="79"/>
      <c r="O3715" s="79"/>
      <c r="P3715" s="79"/>
      <c r="Q3715" s="79"/>
      <c r="R3715" s="79"/>
      <c r="S3715" s="79"/>
      <c r="T3715" s="79"/>
      <c r="U3715" s="79"/>
      <c r="V3715" s="79"/>
      <c r="W3715" s="79"/>
      <c r="X3715" s="79"/>
      <c r="Y3715" s="79"/>
      <c r="Z3715" s="79"/>
      <c r="AA3715" s="79"/>
      <c r="AB3715" s="79"/>
      <c r="AC3715" s="79"/>
      <c r="AD3715" s="79"/>
      <c r="AE3715" s="79"/>
      <c r="AF3715" s="79"/>
      <c r="AG3715" s="79"/>
      <c r="AH3715" s="79"/>
      <c r="AI3715" s="79"/>
      <c r="AJ3715" s="79"/>
      <c r="AK3715" s="79"/>
      <c r="AL3715" s="79"/>
      <c r="AM3715" s="79"/>
      <c r="AN3715" s="79"/>
      <c r="AO3715" s="79"/>
      <c r="AP3715" s="79"/>
      <c r="AQ3715" s="79"/>
    </row>
    <row r="3716" spans="13:43" x14ac:dyDescent="0.25">
      <c r="M3716" s="79"/>
      <c r="N3716" s="79"/>
      <c r="O3716" s="79"/>
      <c r="P3716" s="79"/>
      <c r="Q3716" s="79"/>
      <c r="R3716" s="79"/>
      <c r="S3716" s="79"/>
      <c r="T3716" s="79"/>
      <c r="U3716" s="79"/>
      <c r="V3716" s="79"/>
      <c r="W3716" s="79"/>
      <c r="X3716" s="79"/>
      <c r="Y3716" s="79"/>
      <c r="Z3716" s="79"/>
      <c r="AA3716" s="79"/>
      <c r="AB3716" s="79"/>
      <c r="AC3716" s="79"/>
      <c r="AD3716" s="79"/>
      <c r="AE3716" s="79"/>
      <c r="AF3716" s="79"/>
      <c r="AG3716" s="79"/>
      <c r="AH3716" s="79"/>
      <c r="AI3716" s="79"/>
      <c r="AJ3716" s="79"/>
      <c r="AK3716" s="79"/>
      <c r="AL3716" s="79"/>
      <c r="AM3716" s="79"/>
      <c r="AN3716" s="79"/>
      <c r="AO3716" s="79"/>
      <c r="AP3716" s="79"/>
      <c r="AQ3716" s="79"/>
    </row>
    <row r="3717" spans="13:43" x14ac:dyDescent="0.25">
      <c r="M3717" s="79"/>
      <c r="N3717" s="79"/>
      <c r="O3717" s="79"/>
      <c r="P3717" s="79"/>
      <c r="Q3717" s="79"/>
      <c r="R3717" s="79"/>
      <c r="S3717" s="79"/>
      <c r="T3717" s="79"/>
      <c r="U3717" s="79"/>
      <c r="V3717" s="79"/>
      <c r="W3717" s="79"/>
      <c r="X3717" s="79"/>
      <c r="Y3717" s="79"/>
      <c r="Z3717" s="79"/>
      <c r="AA3717" s="79"/>
      <c r="AB3717" s="79"/>
      <c r="AC3717" s="79"/>
      <c r="AD3717" s="79"/>
      <c r="AE3717" s="79"/>
      <c r="AF3717" s="79"/>
      <c r="AG3717" s="79"/>
      <c r="AH3717" s="79"/>
      <c r="AI3717" s="79"/>
      <c r="AJ3717" s="79"/>
      <c r="AK3717" s="79"/>
      <c r="AL3717" s="79"/>
      <c r="AM3717" s="79"/>
      <c r="AN3717" s="79"/>
      <c r="AO3717" s="79"/>
      <c r="AP3717" s="79"/>
      <c r="AQ3717" s="79"/>
    </row>
    <row r="3718" spans="13:43" x14ac:dyDescent="0.25">
      <c r="M3718" s="79"/>
      <c r="N3718" s="79"/>
      <c r="O3718" s="79"/>
      <c r="P3718" s="79"/>
      <c r="Q3718" s="79"/>
      <c r="R3718" s="79"/>
      <c r="S3718" s="79"/>
      <c r="T3718" s="79"/>
      <c r="U3718" s="79"/>
      <c r="V3718" s="79"/>
      <c r="W3718" s="79"/>
      <c r="X3718" s="79"/>
      <c r="Y3718" s="79"/>
      <c r="Z3718" s="79"/>
      <c r="AA3718" s="79"/>
      <c r="AB3718" s="79"/>
      <c r="AC3718" s="79"/>
      <c r="AD3718" s="79"/>
      <c r="AE3718" s="79"/>
      <c r="AF3718" s="79"/>
      <c r="AG3718" s="79"/>
      <c r="AH3718" s="79"/>
      <c r="AI3718" s="79"/>
      <c r="AJ3718" s="79"/>
      <c r="AK3718" s="79"/>
      <c r="AL3718" s="79"/>
      <c r="AM3718" s="79"/>
      <c r="AN3718" s="79"/>
      <c r="AO3718" s="79"/>
      <c r="AP3718" s="79"/>
      <c r="AQ3718" s="79"/>
    </row>
    <row r="3719" spans="13:43" x14ac:dyDescent="0.25">
      <c r="M3719" s="79"/>
      <c r="N3719" s="79"/>
      <c r="O3719" s="79"/>
      <c r="P3719" s="79"/>
      <c r="Q3719" s="79"/>
      <c r="R3719" s="79"/>
      <c r="S3719" s="79"/>
      <c r="T3719" s="79"/>
      <c r="U3719" s="79"/>
      <c r="V3719" s="79"/>
      <c r="W3719" s="79"/>
      <c r="X3719" s="79"/>
      <c r="Y3719" s="79"/>
      <c r="Z3719" s="79"/>
      <c r="AA3719" s="79"/>
      <c r="AB3719" s="79"/>
      <c r="AC3719" s="79"/>
      <c r="AD3719" s="79"/>
      <c r="AE3719" s="79"/>
      <c r="AF3719" s="79"/>
      <c r="AG3719" s="79"/>
      <c r="AH3719" s="79"/>
      <c r="AI3719" s="79"/>
      <c r="AJ3719" s="79"/>
      <c r="AK3719" s="79"/>
      <c r="AL3719" s="79"/>
      <c r="AM3719" s="79"/>
      <c r="AN3719" s="79"/>
      <c r="AO3719" s="79"/>
      <c r="AP3719" s="79"/>
      <c r="AQ3719" s="79"/>
    </row>
    <row r="3720" spans="13:43" x14ac:dyDescent="0.25">
      <c r="M3720" s="79"/>
      <c r="N3720" s="79"/>
      <c r="O3720" s="79"/>
      <c r="P3720" s="79"/>
      <c r="Q3720" s="79"/>
      <c r="R3720" s="79"/>
      <c r="S3720" s="79"/>
      <c r="T3720" s="79"/>
      <c r="U3720" s="79"/>
      <c r="V3720" s="79"/>
      <c r="W3720" s="79"/>
      <c r="X3720" s="79"/>
      <c r="Y3720" s="79"/>
      <c r="Z3720" s="79"/>
      <c r="AA3720" s="79"/>
      <c r="AB3720" s="79"/>
      <c r="AC3720" s="79"/>
      <c r="AD3720" s="79"/>
      <c r="AE3720" s="79"/>
      <c r="AF3720" s="79"/>
      <c r="AG3720" s="79"/>
      <c r="AH3720" s="79"/>
      <c r="AI3720" s="79"/>
      <c r="AJ3720" s="79"/>
      <c r="AK3720" s="79"/>
      <c r="AL3720" s="79"/>
      <c r="AM3720" s="79"/>
      <c r="AN3720" s="79"/>
      <c r="AO3720" s="79"/>
      <c r="AP3720" s="79"/>
      <c r="AQ3720" s="79"/>
    </row>
    <row r="3721" spans="13:43" x14ac:dyDescent="0.25">
      <c r="M3721" s="79"/>
      <c r="N3721" s="79"/>
      <c r="O3721" s="79"/>
      <c r="P3721" s="79"/>
      <c r="Q3721" s="79"/>
      <c r="R3721" s="79"/>
      <c r="S3721" s="79"/>
      <c r="T3721" s="79"/>
      <c r="U3721" s="79"/>
      <c r="V3721" s="79"/>
      <c r="W3721" s="79"/>
      <c r="X3721" s="79"/>
      <c r="Y3721" s="79"/>
      <c r="Z3721" s="79"/>
      <c r="AA3721" s="79"/>
      <c r="AB3721" s="79"/>
      <c r="AC3721" s="79"/>
      <c r="AD3721" s="79"/>
      <c r="AE3721" s="79"/>
      <c r="AF3721" s="79"/>
      <c r="AG3721" s="79"/>
      <c r="AH3721" s="79"/>
      <c r="AI3721" s="79"/>
      <c r="AJ3721" s="79"/>
      <c r="AK3721" s="79"/>
      <c r="AL3721" s="79"/>
      <c r="AM3721" s="79"/>
      <c r="AN3721" s="79"/>
      <c r="AO3721" s="79"/>
      <c r="AP3721" s="79"/>
      <c r="AQ3721" s="79"/>
    </row>
    <row r="3722" spans="13:43" x14ac:dyDescent="0.25">
      <c r="M3722" s="79"/>
      <c r="N3722" s="79"/>
      <c r="O3722" s="79"/>
      <c r="P3722" s="79"/>
      <c r="Q3722" s="79"/>
      <c r="R3722" s="79"/>
      <c r="S3722" s="79"/>
      <c r="T3722" s="79"/>
      <c r="U3722" s="79"/>
      <c r="V3722" s="79"/>
      <c r="W3722" s="79"/>
      <c r="X3722" s="79"/>
      <c r="Y3722" s="79"/>
      <c r="Z3722" s="79"/>
      <c r="AA3722" s="79"/>
      <c r="AB3722" s="79"/>
      <c r="AC3722" s="79"/>
      <c r="AD3722" s="79"/>
      <c r="AE3722" s="79"/>
      <c r="AF3722" s="79"/>
      <c r="AG3722" s="79"/>
      <c r="AH3722" s="79"/>
      <c r="AI3722" s="79"/>
      <c r="AJ3722" s="79"/>
      <c r="AK3722" s="79"/>
      <c r="AL3722" s="79"/>
      <c r="AM3722" s="79"/>
      <c r="AN3722" s="79"/>
      <c r="AO3722" s="79"/>
      <c r="AP3722" s="79"/>
      <c r="AQ3722" s="79"/>
    </row>
    <row r="3723" spans="13:43" x14ac:dyDescent="0.25">
      <c r="M3723" s="79"/>
      <c r="N3723" s="79"/>
      <c r="O3723" s="79"/>
      <c r="P3723" s="79"/>
      <c r="Q3723" s="79"/>
      <c r="R3723" s="79"/>
      <c r="S3723" s="79"/>
      <c r="T3723" s="79"/>
      <c r="U3723" s="79"/>
      <c r="V3723" s="79"/>
      <c r="W3723" s="79"/>
      <c r="X3723" s="79"/>
      <c r="Y3723" s="79"/>
      <c r="Z3723" s="79"/>
      <c r="AA3723" s="79"/>
      <c r="AB3723" s="79"/>
      <c r="AC3723" s="79"/>
      <c r="AD3723" s="79"/>
      <c r="AE3723" s="79"/>
      <c r="AF3723" s="79"/>
      <c r="AG3723" s="79"/>
      <c r="AH3723" s="79"/>
      <c r="AI3723" s="79"/>
      <c r="AJ3723" s="79"/>
      <c r="AK3723" s="79"/>
      <c r="AL3723" s="79"/>
      <c r="AM3723" s="79"/>
      <c r="AN3723" s="79"/>
      <c r="AO3723" s="79"/>
      <c r="AP3723" s="79"/>
      <c r="AQ3723" s="79"/>
    </row>
    <row r="3724" spans="13:43" x14ac:dyDescent="0.25">
      <c r="M3724" s="79"/>
      <c r="N3724" s="79"/>
      <c r="O3724" s="79"/>
      <c r="P3724" s="79"/>
      <c r="Q3724" s="79"/>
      <c r="R3724" s="79"/>
      <c r="S3724" s="79"/>
      <c r="T3724" s="79"/>
      <c r="U3724" s="79"/>
      <c r="V3724" s="79"/>
      <c r="W3724" s="79"/>
      <c r="X3724" s="79"/>
      <c r="Y3724" s="79"/>
      <c r="Z3724" s="79"/>
      <c r="AA3724" s="79"/>
      <c r="AB3724" s="79"/>
      <c r="AC3724" s="79"/>
      <c r="AD3724" s="79"/>
      <c r="AE3724" s="79"/>
      <c r="AF3724" s="79"/>
      <c r="AG3724" s="79"/>
      <c r="AH3724" s="79"/>
      <c r="AI3724" s="79"/>
      <c r="AJ3724" s="79"/>
      <c r="AK3724" s="79"/>
      <c r="AL3724" s="79"/>
      <c r="AM3724" s="79"/>
      <c r="AN3724" s="79"/>
      <c r="AO3724" s="79"/>
      <c r="AP3724" s="79"/>
      <c r="AQ3724" s="79"/>
    </row>
    <row r="3725" spans="13:43" x14ac:dyDescent="0.25">
      <c r="M3725" s="79"/>
      <c r="N3725" s="79"/>
      <c r="O3725" s="79"/>
      <c r="P3725" s="79"/>
      <c r="Q3725" s="79"/>
      <c r="R3725" s="79"/>
      <c r="S3725" s="79"/>
      <c r="T3725" s="79"/>
      <c r="U3725" s="79"/>
      <c r="V3725" s="79"/>
      <c r="W3725" s="79"/>
      <c r="X3725" s="79"/>
      <c r="Y3725" s="79"/>
      <c r="Z3725" s="79"/>
      <c r="AA3725" s="79"/>
      <c r="AB3725" s="79"/>
      <c r="AC3725" s="79"/>
      <c r="AD3725" s="79"/>
      <c r="AE3725" s="79"/>
      <c r="AF3725" s="79"/>
      <c r="AG3725" s="79"/>
      <c r="AH3725" s="79"/>
      <c r="AI3725" s="79"/>
      <c r="AJ3725" s="79"/>
      <c r="AK3725" s="79"/>
      <c r="AL3725" s="79"/>
      <c r="AM3725" s="79"/>
      <c r="AN3725" s="79"/>
      <c r="AO3725" s="79"/>
      <c r="AP3725" s="79"/>
      <c r="AQ3725" s="79"/>
    </row>
    <row r="3726" spans="13:43" x14ac:dyDescent="0.25">
      <c r="M3726" s="79"/>
      <c r="N3726" s="79"/>
      <c r="O3726" s="79"/>
      <c r="P3726" s="79"/>
      <c r="Q3726" s="79"/>
      <c r="R3726" s="79"/>
      <c r="S3726" s="79"/>
      <c r="T3726" s="79"/>
      <c r="U3726" s="79"/>
      <c r="V3726" s="79"/>
      <c r="W3726" s="79"/>
      <c r="X3726" s="79"/>
      <c r="Y3726" s="79"/>
      <c r="Z3726" s="79"/>
      <c r="AA3726" s="79"/>
      <c r="AB3726" s="79"/>
      <c r="AC3726" s="79"/>
      <c r="AD3726" s="79"/>
      <c r="AE3726" s="79"/>
      <c r="AF3726" s="79"/>
      <c r="AG3726" s="79"/>
      <c r="AH3726" s="79"/>
      <c r="AI3726" s="79"/>
      <c r="AJ3726" s="79"/>
      <c r="AK3726" s="79"/>
      <c r="AL3726" s="79"/>
      <c r="AM3726" s="79"/>
      <c r="AN3726" s="79"/>
      <c r="AO3726" s="79"/>
      <c r="AP3726" s="79"/>
      <c r="AQ3726" s="79"/>
    </row>
    <row r="3727" spans="13:43" x14ac:dyDescent="0.25">
      <c r="M3727" s="79"/>
      <c r="N3727" s="79"/>
      <c r="O3727" s="79"/>
      <c r="P3727" s="79"/>
      <c r="Q3727" s="79"/>
      <c r="R3727" s="79"/>
      <c r="S3727" s="79"/>
      <c r="T3727" s="79"/>
      <c r="U3727" s="79"/>
      <c r="V3727" s="79"/>
      <c r="W3727" s="79"/>
      <c r="X3727" s="79"/>
      <c r="Y3727" s="79"/>
      <c r="Z3727" s="79"/>
      <c r="AA3727" s="79"/>
      <c r="AB3727" s="79"/>
      <c r="AC3727" s="79"/>
      <c r="AD3727" s="79"/>
      <c r="AE3727" s="79"/>
      <c r="AF3727" s="79"/>
      <c r="AG3727" s="79"/>
      <c r="AH3727" s="79"/>
      <c r="AI3727" s="79"/>
      <c r="AJ3727" s="79"/>
      <c r="AK3727" s="79"/>
      <c r="AL3727" s="79"/>
      <c r="AM3727" s="79"/>
      <c r="AN3727" s="79"/>
      <c r="AO3727" s="79"/>
      <c r="AP3727" s="79"/>
      <c r="AQ3727" s="79"/>
    </row>
    <row r="3728" spans="13:43" x14ac:dyDescent="0.25">
      <c r="M3728" s="79"/>
      <c r="N3728" s="79"/>
      <c r="O3728" s="79"/>
      <c r="P3728" s="79"/>
      <c r="Q3728" s="79"/>
      <c r="R3728" s="79"/>
      <c r="S3728" s="79"/>
      <c r="T3728" s="79"/>
      <c r="U3728" s="79"/>
      <c r="V3728" s="79"/>
      <c r="W3728" s="79"/>
      <c r="X3728" s="79"/>
      <c r="Y3728" s="79"/>
      <c r="Z3728" s="79"/>
      <c r="AA3728" s="79"/>
      <c r="AB3728" s="79"/>
      <c r="AC3728" s="79"/>
      <c r="AD3728" s="79"/>
      <c r="AE3728" s="79"/>
      <c r="AF3728" s="79"/>
      <c r="AG3728" s="79"/>
      <c r="AH3728" s="79"/>
      <c r="AI3728" s="79"/>
      <c r="AJ3728" s="79"/>
      <c r="AK3728" s="79"/>
      <c r="AL3728" s="79"/>
      <c r="AM3728" s="79"/>
      <c r="AN3728" s="79"/>
      <c r="AO3728" s="79"/>
      <c r="AP3728" s="79"/>
      <c r="AQ3728" s="79"/>
    </row>
    <row r="3729" spans="13:43" x14ac:dyDescent="0.25">
      <c r="M3729" s="79"/>
      <c r="N3729" s="79"/>
      <c r="O3729" s="79"/>
      <c r="P3729" s="79"/>
      <c r="Q3729" s="79"/>
      <c r="R3729" s="79"/>
      <c r="S3729" s="79"/>
      <c r="T3729" s="79"/>
      <c r="U3729" s="79"/>
      <c r="V3729" s="79"/>
      <c r="W3729" s="79"/>
      <c r="X3729" s="79"/>
      <c r="Y3729" s="79"/>
      <c r="Z3729" s="79"/>
      <c r="AA3729" s="79"/>
      <c r="AB3729" s="79"/>
      <c r="AC3729" s="79"/>
      <c r="AD3729" s="79"/>
      <c r="AE3729" s="79"/>
      <c r="AF3729" s="79"/>
      <c r="AG3729" s="79"/>
      <c r="AH3729" s="79"/>
      <c r="AI3729" s="79"/>
      <c r="AJ3729" s="79"/>
      <c r="AK3729" s="79"/>
      <c r="AL3729" s="79"/>
      <c r="AM3729" s="79"/>
      <c r="AN3729" s="79"/>
      <c r="AO3729" s="79"/>
      <c r="AP3729" s="79"/>
      <c r="AQ3729" s="79"/>
    </row>
    <row r="3730" spans="13:43" x14ac:dyDescent="0.25">
      <c r="M3730" s="79"/>
      <c r="N3730" s="79"/>
      <c r="O3730" s="79"/>
      <c r="P3730" s="79"/>
      <c r="Q3730" s="79"/>
      <c r="R3730" s="79"/>
      <c r="S3730" s="79"/>
      <c r="T3730" s="79"/>
      <c r="U3730" s="79"/>
      <c r="V3730" s="79"/>
      <c r="W3730" s="79"/>
      <c r="X3730" s="79"/>
      <c r="Y3730" s="79"/>
      <c r="Z3730" s="79"/>
      <c r="AA3730" s="79"/>
      <c r="AB3730" s="79"/>
      <c r="AC3730" s="79"/>
      <c r="AD3730" s="79"/>
      <c r="AE3730" s="79"/>
      <c r="AF3730" s="79"/>
      <c r="AG3730" s="79"/>
      <c r="AH3730" s="79"/>
      <c r="AI3730" s="79"/>
      <c r="AJ3730" s="79"/>
      <c r="AK3730" s="79"/>
      <c r="AL3730" s="79"/>
      <c r="AM3730" s="79"/>
      <c r="AN3730" s="79"/>
      <c r="AO3730" s="79"/>
      <c r="AP3730" s="79"/>
      <c r="AQ3730" s="79"/>
    </row>
    <row r="3731" spans="13:43" x14ac:dyDescent="0.25">
      <c r="M3731" s="79"/>
      <c r="N3731" s="79"/>
      <c r="O3731" s="79"/>
      <c r="P3731" s="79"/>
      <c r="Q3731" s="79"/>
      <c r="R3731" s="79"/>
      <c r="S3731" s="79"/>
      <c r="T3731" s="79"/>
      <c r="U3731" s="79"/>
      <c r="V3731" s="79"/>
      <c r="W3731" s="79"/>
      <c r="X3731" s="79"/>
      <c r="Y3731" s="79"/>
      <c r="Z3731" s="79"/>
      <c r="AA3731" s="79"/>
      <c r="AB3731" s="79"/>
      <c r="AC3731" s="79"/>
      <c r="AD3731" s="79"/>
      <c r="AE3731" s="79"/>
      <c r="AF3731" s="79"/>
      <c r="AG3731" s="79"/>
      <c r="AH3731" s="79"/>
      <c r="AI3731" s="79"/>
      <c r="AJ3731" s="79"/>
      <c r="AK3731" s="79"/>
      <c r="AL3731" s="79"/>
      <c r="AM3731" s="79"/>
      <c r="AN3731" s="79"/>
      <c r="AO3731" s="79"/>
      <c r="AP3731" s="79"/>
      <c r="AQ3731" s="79"/>
    </row>
    <row r="3732" spans="13:43" x14ac:dyDescent="0.25">
      <c r="M3732" s="79"/>
      <c r="N3732" s="79"/>
      <c r="O3732" s="79"/>
      <c r="P3732" s="79"/>
      <c r="Q3732" s="79"/>
      <c r="R3732" s="79"/>
      <c r="S3732" s="79"/>
      <c r="T3732" s="79"/>
      <c r="U3732" s="79"/>
      <c r="V3732" s="79"/>
      <c r="W3732" s="79"/>
      <c r="X3732" s="79"/>
      <c r="Y3732" s="79"/>
      <c r="Z3732" s="79"/>
      <c r="AA3732" s="79"/>
      <c r="AB3732" s="79"/>
      <c r="AC3732" s="79"/>
      <c r="AD3732" s="79"/>
      <c r="AE3732" s="79"/>
      <c r="AF3732" s="79"/>
      <c r="AG3732" s="79"/>
      <c r="AH3732" s="79"/>
      <c r="AI3732" s="79"/>
      <c r="AJ3732" s="79"/>
      <c r="AK3732" s="79"/>
      <c r="AL3732" s="79"/>
      <c r="AM3732" s="79"/>
      <c r="AN3732" s="79"/>
      <c r="AO3732" s="79"/>
      <c r="AP3732" s="79"/>
      <c r="AQ3732" s="79"/>
    </row>
    <row r="3733" spans="13:43" x14ac:dyDescent="0.25">
      <c r="M3733" s="79"/>
      <c r="N3733" s="79"/>
      <c r="O3733" s="79"/>
      <c r="P3733" s="79"/>
      <c r="Q3733" s="79"/>
      <c r="R3733" s="79"/>
      <c r="S3733" s="79"/>
      <c r="T3733" s="79"/>
      <c r="U3733" s="79"/>
      <c r="V3733" s="79"/>
      <c r="W3733" s="79"/>
      <c r="X3733" s="79"/>
      <c r="Y3733" s="79"/>
      <c r="Z3733" s="79"/>
      <c r="AA3733" s="79"/>
      <c r="AB3733" s="79"/>
      <c r="AC3733" s="79"/>
      <c r="AD3733" s="79"/>
      <c r="AE3733" s="79"/>
      <c r="AF3733" s="79"/>
      <c r="AG3733" s="79"/>
      <c r="AH3733" s="79"/>
      <c r="AI3733" s="79"/>
      <c r="AJ3733" s="79"/>
      <c r="AK3733" s="79"/>
      <c r="AL3733" s="79"/>
      <c r="AM3733" s="79"/>
      <c r="AN3733" s="79"/>
      <c r="AO3733" s="79"/>
      <c r="AP3733" s="79"/>
      <c r="AQ3733" s="79"/>
    </row>
    <row r="3734" spans="13:43" x14ac:dyDescent="0.25">
      <c r="M3734" s="79"/>
      <c r="N3734" s="79"/>
      <c r="O3734" s="79"/>
      <c r="P3734" s="79"/>
      <c r="Q3734" s="79"/>
      <c r="R3734" s="79"/>
      <c r="S3734" s="79"/>
      <c r="T3734" s="79"/>
      <c r="U3734" s="79"/>
      <c r="V3734" s="79"/>
      <c r="W3734" s="79"/>
      <c r="X3734" s="79"/>
      <c r="Y3734" s="79"/>
      <c r="Z3734" s="79"/>
      <c r="AA3734" s="79"/>
      <c r="AB3734" s="79"/>
      <c r="AC3734" s="79"/>
      <c r="AD3734" s="79"/>
      <c r="AE3734" s="79"/>
      <c r="AF3734" s="79"/>
      <c r="AG3734" s="79"/>
      <c r="AH3734" s="79"/>
      <c r="AI3734" s="79"/>
      <c r="AJ3734" s="79"/>
      <c r="AK3734" s="79"/>
      <c r="AL3734" s="79"/>
      <c r="AM3734" s="79"/>
      <c r="AN3734" s="79"/>
      <c r="AO3734" s="79"/>
      <c r="AP3734" s="79"/>
      <c r="AQ3734" s="79"/>
    </row>
    <row r="3735" spans="13:43" x14ac:dyDescent="0.25">
      <c r="M3735" s="79"/>
      <c r="N3735" s="79"/>
      <c r="O3735" s="79"/>
      <c r="P3735" s="79"/>
      <c r="Q3735" s="79"/>
      <c r="R3735" s="79"/>
      <c r="S3735" s="79"/>
      <c r="T3735" s="79"/>
      <c r="U3735" s="79"/>
      <c r="V3735" s="79"/>
      <c r="W3735" s="79"/>
      <c r="X3735" s="79"/>
      <c r="Y3735" s="79"/>
      <c r="Z3735" s="79"/>
      <c r="AA3735" s="79"/>
      <c r="AB3735" s="79"/>
      <c r="AC3735" s="79"/>
      <c r="AD3735" s="79"/>
      <c r="AE3735" s="79"/>
      <c r="AF3735" s="79"/>
      <c r="AG3735" s="79"/>
      <c r="AH3735" s="79"/>
      <c r="AI3735" s="79"/>
      <c r="AJ3735" s="79"/>
      <c r="AK3735" s="79"/>
      <c r="AL3735" s="79"/>
      <c r="AM3735" s="79"/>
      <c r="AN3735" s="79"/>
      <c r="AO3735" s="79"/>
      <c r="AP3735" s="79"/>
      <c r="AQ3735" s="79"/>
    </row>
    <row r="3736" spans="13:43" x14ac:dyDescent="0.25">
      <c r="M3736" s="79"/>
      <c r="N3736" s="79"/>
      <c r="O3736" s="79"/>
      <c r="P3736" s="79"/>
      <c r="Q3736" s="79"/>
      <c r="R3736" s="79"/>
      <c r="S3736" s="79"/>
      <c r="T3736" s="79"/>
      <c r="U3736" s="79"/>
      <c r="V3736" s="79"/>
      <c r="W3736" s="79"/>
      <c r="X3736" s="79"/>
      <c r="Y3736" s="79"/>
      <c r="Z3736" s="79"/>
      <c r="AA3736" s="79"/>
      <c r="AB3736" s="79"/>
      <c r="AC3736" s="79"/>
      <c r="AD3736" s="79"/>
      <c r="AE3736" s="79"/>
      <c r="AF3736" s="79"/>
      <c r="AG3736" s="79"/>
      <c r="AH3736" s="79"/>
      <c r="AI3736" s="79"/>
      <c r="AJ3736" s="79"/>
      <c r="AK3736" s="79"/>
      <c r="AL3736" s="79"/>
      <c r="AM3736" s="79"/>
      <c r="AN3736" s="79"/>
      <c r="AO3736" s="79"/>
      <c r="AP3736" s="79"/>
      <c r="AQ3736" s="79"/>
    </row>
    <row r="3737" spans="13:43" x14ac:dyDescent="0.25">
      <c r="M3737" s="79"/>
      <c r="N3737" s="79"/>
      <c r="O3737" s="79"/>
      <c r="P3737" s="79"/>
      <c r="Q3737" s="79"/>
      <c r="R3737" s="79"/>
      <c r="S3737" s="79"/>
      <c r="T3737" s="79"/>
      <c r="U3737" s="79"/>
      <c r="V3737" s="79"/>
      <c r="W3737" s="79"/>
      <c r="X3737" s="79"/>
      <c r="Y3737" s="79"/>
      <c r="Z3737" s="79"/>
      <c r="AA3737" s="79"/>
      <c r="AB3737" s="79"/>
      <c r="AC3737" s="79"/>
      <c r="AD3737" s="79"/>
      <c r="AE3737" s="79"/>
      <c r="AF3737" s="79"/>
      <c r="AG3737" s="79"/>
      <c r="AH3737" s="79"/>
      <c r="AI3737" s="79"/>
      <c r="AJ3737" s="79"/>
      <c r="AK3737" s="79"/>
      <c r="AL3737" s="79"/>
      <c r="AM3737" s="79"/>
      <c r="AN3737" s="79"/>
      <c r="AO3737" s="79"/>
      <c r="AP3737" s="79"/>
      <c r="AQ3737" s="79"/>
    </row>
    <row r="3738" spans="13:43" x14ac:dyDescent="0.25">
      <c r="M3738" s="79"/>
      <c r="N3738" s="79"/>
      <c r="O3738" s="79"/>
      <c r="P3738" s="79"/>
      <c r="Q3738" s="79"/>
      <c r="R3738" s="79"/>
      <c r="S3738" s="79"/>
      <c r="T3738" s="79"/>
      <c r="U3738" s="79"/>
      <c r="V3738" s="79"/>
      <c r="W3738" s="79"/>
      <c r="X3738" s="79"/>
      <c r="Y3738" s="79"/>
      <c r="Z3738" s="79"/>
      <c r="AA3738" s="79"/>
      <c r="AB3738" s="79"/>
      <c r="AC3738" s="79"/>
      <c r="AD3738" s="79"/>
      <c r="AE3738" s="79"/>
      <c r="AF3738" s="79"/>
      <c r="AG3738" s="79"/>
      <c r="AH3738" s="79"/>
      <c r="AI3738" s="79"/>
      <c r="AJ3738" s="79"/>
      <c r="AK3738" s="79"/>
      <c r="AL3738" s="79"/>
      <c r="AM3738" s="79"/>
      <c r="AN3738" s="79"/>
      <c r="AO3738" s="79"/>
      <c r="AP3738" s="79"/>
      <c r="AQ3738" s="79"/>
    </row>
    <row r="3739" spans="13:43" x14ac:dyDescent="0.25">
      <c r="M3739" s="79"/>
      <c r="N3739" s="79"/>
      <c r="O3739" s="79"/>
      <c r="P3739" s="79"/>
      <c r="Q3739" s="79"/>
      <c r="R3739" s="79"/>
      <c r="S3739" s="79"/>
      <c r="T3739" s="79"/>
      <c r="U3739" s="79"/>
      <c r="V3739" s="79"/>
      <c r="W3739" s="79"/>
      <c r="X3739" s="79"/>
      <c r="Y3739" s="79"/>
      <c r="Z3739" s="79"/>
      <c r="AA3739" s="79"/>
      <c r="AB3739" s="79"/>
      <c r="AC3739" s="79"/>
      <c r="AD3739" s="79"/>
      <c r="AE3739" s="79"/>
      <c r="AF3739" s="79"/>
      <c r="AG3739" s="79"/>
      <c r="AH3739" s="79"/>
      <c r="AI3739" s="79"/>
      <c r="AJ3739" s="79"/>
      <c r="AK3739" s="79"/>
      <c r="AL3739" s="79"/>
      <c r="AM3739" s="79"/>
      <c r="AN3739" s="79"/>
      <c r="AO3739" s="79"/>
      <c r="AP3739" s="79"/>
      <c r="AQ3739" s="79"/>
    </row>
    <row r="3740" spans="13:43" x14ac:dyDescent="0.25">
      <c r="M3740" s="79"/>
      <c r="N3740" s="79"/>
      <c r="O3740" s="79"/>
      <c r="P3740" s="79"/>
      <c r="Q3740" s="79"/>
      <c r="R3740" s="79"/>
      <c r="S3740" s="79"/>
      <c r="T3740" s="79"/>
      <c r="U3740" s="79"/>
      <c r="V3740" s="79"/>
      <c r="W3740" s="79"/>
      <c r="X3740" s="79"/>
      <c r="Y3740" s="79"/>
      <c r="Z3740" s="79"/>
      <c r="AA3740" s="79"/>
      <c r="AB3740" s="79"/>
      <c r="AC3740" s="79"/>
      <c r="AD3740" s="79"/>
      <c r="AE3740" s="79"/>
      <c r="AF3740" s="79"/>
      <c r="AG3740" s="79"/>
      <c r="AH3740" s="79"/>
      <c r="AI3740" s="79"/>
      <c r="AJ3740" s="79"/>
      <c r="AK3740" s="79"/>
      <c r="AL3740" s="79"/>
      <c r="AM3740" s="79"/>
      <c r="AN3740" s="79"/>
      <c r="AO3740" s="79"/>
      <c r="AP3740" s="79"/>
      <c r="AQ3740" s="79"/>
    </row>
    <row r="3741" spans="13:43" x14ac:dyDescent="0.25">
      <c r="M3741" s="79"/>
      <c r="N3741" s="79"/>
      <c r="O3741" s="79"/>
      <c r="P3741" s="79"/>
      <c r="Q3741" s="79"/>
      <c r="R3741" s="79"/>
      <c r="S3741" s="79"/>
      <c r="T3741" s="79"/>
      <c r="U3741" s="79"/>
      <c r="V3741" s="79"/>
      <c r="W3741" s="79"/>
      <c r="X3741" s="79"/>
      <c r="Y3741" s="79"/>
      <c r="Z3741" s="79"/>
      <c r="AA3741" s="79"/>
      <c r="AB3741" s="79"/>
      <c r="AC3741" s="79"/>
      <c r="AD3741" s="79"/>
      <c r="AE3741" s="79"/>
      <c r="AF3741" s="79"/>
      <c r="AG3741" s="79"/>
      <c r="AH3741" s="79"/>
      <c r="AI3741" s="79"/>
      <c r="AJ3741" s="79"/>
      <c r="AK3741" s="79"/>
      <c r="AL3741" s="79"/>
      <c r="AM3741" s="79"/>
      <c r="AN3741" s="79"/>
      <c r="AO3741" s="79"/>
      <c r="AP3741" s="79"/>
      <c r="AQ3741" s="79"/>
    </row>
    <row r="3742" spans="13:43" x14ac:dyDescent="0.25">
      <c r="M3742" s="79"/>
      <c r="N3742" s="79"/>
      <c r="O3742" s="79"/>
      <c r="P3742" s="79"/>
      <c r="Q3742" s="79"/>
      <c r="R3742" s="79"/>
      <c r="S3742" s="79"/>
      <c r="T3742" s="79"/>
      <c r="U3742" s="79"/>
      <c r="V3742" s="79"/>
      <c r="W3742" s="79"/>
      <c r="X3742" s="79"/>
      <c r="Y3742" s="79"/>
      <c r="Z3742" s="79"/>
      <c r="AA3742" s="79"/>
      <c r="AB3742" s="79"/>
      <c r="AC3742" s="79"/>
      <c r="AD3742" s="79"/>
      <c r="AE3742" s="79"/>
      <c r="AF3742" s="79"/>
      <c r="AG3742" s="79"/>
      <c r="AH3742" s="79"/>
      <c r="AI3742" s="79"/>
      <c r="AJ3742" s="79"/>
      <c r="AK3742" s="79"/>
      <c r="AL3742" s="79"/>
      <c r="AM3742" s="79"/>
      <c r="AN3742" s="79"/>
      <c r="AO3742" s="79"/>
      <c r="AP3742" s="79"/>
      <c r="AQ3742" s="79"/>
    </row>
    <row r="3743" spans="13:43" x14ac:dyDescent="0.25">
      <c r="M3743" s="79"/>
      <c r="N3743" s="79"/>
      <c r="O3743" s="79"/>
      <c r="P3743" s="79"/>
      <c r="Q3743" s="79"/>
      <c r="R3743" s="79"/>
      <c r="S3743" s="79"/>
      <c r="T3743" s="79"/>
      <c r="U3743" s="79"/>
      <c r="V3743" s="79"/>
      <c r="W3743" s="79"/>
      <c r="X3743" s="79"/>
      <c r="Y3743" s="79"/>
      <c r="Z3743" s="79"/>
      <c r="AA3743" s="79"/>
      <c r="AB3743" s="79"/>
      <c r="AC3743" s="79"/>
      <c r="AD3743" s="79"/>
      <c r="AE3743" s="79"/>
      <c r="AF3743" s="79"/>
      <c r="AG3743" s="79"/>
      <c r="AH3743" s="79"/>
      <c r="AI3743" s="79"/>
      <c r="AJ3743" s="79"/>
      <c r="AK3743" s="79"/>
      <c r="AL3743" s="79"/>
      <c r="AM3743" s="79"/>
      <c r="AN3743" s="79"/>
      <c r="AO3743" s="79"/>
      <c r="AP3743" s="79"/>
      <c r="AQ3743" s="79"/>
    </row>
    <row r="3744" spans="13:43" x14ac:dyDescent="0.25">
      <c r="M3744" s="79"/>
      <c r="N3744" s="79"/>
      <c r="O3744" s="79"/>
      <c r="P3744" s="79"/>
      <c r="Q3744" s="79"/>
      <c r="R3744" s="79"/>
      <c r="S3744" s="79"/>
      <c r="T3744" s="79"/>
      <c r="U3744" s="79"/>
      <c r="V3744" s="79"/>
      <c r="W3744" s="79"/>
      <c r="X3744" s="79"/>
      <c r="Y3744" s="79"/>
      <c r="Z3744" s="79"/>
      <c r="AA3744" s="79"/>
      <c r="AB3744" s="79"/>
      <c r="AC3744" s="79"/>
      <c r="AD3744" s="79"/>
      <c r="AE3744" s="79"/>
      <c r="AF3744" s="79"/>
      <c r="AG3744" s="79"/>
      <c r="AH3744" s="79"/>
      <c r="AI3744" s="79"/>
      <c r="AJ3744" s="79"/>
      <c r="AK3744" s="79"/>
      <c r="AL3744" s="79"/>
      <c r="AM3744" s="79"/>
      <c r="AN3744" s="79"/>
      <c r="AO3744" s="79"/>
      <c r="AP3744" s="79"/>
      <c r="AQ3744" s="79"/>
    </row>
    <row r="3745" spans="13:43" x14ac:dyDescent="0.25">
      <c r="M3745" s="79"/>
      <c r="N3745" s="79"/>
      <c r="O3745" s="79"/>
      <c r="P3745" s="79"/>
      <c r="Q3745" s="79"/>
      <c r="R3745" s="79"/>
      <c r="S3745" s="79"/>
      <c r="T3745" s="79"/>
      <c r="U3745" s="79"/>
      <c r="V3745" s="79"/>
      <c r="W3745" s="79"/>
      <c r="X3745" s="79"/>
      <c r="Y3745" s="79"/>
      <c r="Z3745" s="79"/>
      <c r="AA3745" s="79"/>
      <c r="AB3745" s="79"/>
      <c r="AC3745" s="79"/>
      <c r="AD3745" s="79"/>
      <c r="AE3745" s="79"/>
      <c r="AF3745" s="79"/>
      <c r="AG3745" s="79"/>
      <c r="AH3745" s="79"/>
      <c r="AI3745" s="79"/>
      <c r="AJ3745" s="79"/>
      <c r="AK3745" s="79"/>
      <c r="AL3745" s="79"/>
      <c r="AM3745" s="79"/>
      <c r="AN3745" s="79"/>
      <c r="AO3745" s="79"/>
      <c r="AP3745" s="79"/>
      <c r="AQ3745" s="79"/>
    </row>
    <row r="3746" spans="13:43" x14ac:dyDescent="0.25">
      <c r="M3746" s="79"/>
      <c r="N3746" s="79"/>
      <c r="O3746" s="79"/>
      <c r="P3746" s="79"/>
      <c r="Q3746" s="79"/>
      <c r="R3746" s="79"/>
      <c r="S3746" s="79"/>
      <c r="T3746" s="79"/>
      <c r="U3746" s="79"/>
      <c r="V3746" s="79"/>
      <c r="W3746" s="79"/>
      <c r="X3746" s="79"/>
      <c r="Y3746" s="79"/>
      <c r="Z3746" s="79"/>
      <c r="AA3746" s="79"/>
      <c r="AB3746" s="79"/>
      <c r="AC3746" s="79"/>
      <c r="AD3746" s="79"/>
      <c r="AE3746" s="79"/>
      <c r="AF3746" s="79"/>
      <c r="AG3746" s="79"/>
      <c r="AH3746" s="79"/>
      <c r="AI3746" s="79"/>
      <c r="AJ3746" s="79"/>
      <c r="AK3746" s="79"/>
      <c r="AL3746" s="79"/>
      <c r="AM3746" s="79"/>
      <c r="AN3746" s="79"/>
      <c r="AO3746" s="79"/>
      <c r="AP3746" s="79"/>
      <c r="AQ3746" s="79"/>
    </row>
    <row r="3747" spans="13:43" x14ac:dyDescent="0.25">
      <c r="M3747" s="79"/>
      <c r="N3747" s="79"/>
      <c r="O3747" s="79"/>
      <c r="P3747" s="79"/>
      <c r="Q3747" s="79"/>
      <c r="R3747" s="79"/>
      <c r="S3747" s="79"/>
      <c r="T3747" s="79"/>
      <c r="U3747" s="79"/>
      <c r="V3747" s="79"/>
      <c r="W3747" s="79"/>
      <c r="X3747" s="79"/>
      <c r="Y3747" s="79"/>
      <c r="Z3747" s="79"/>
      <c r="AA3747" s="79"/>
      <c r="AB3747" s="79"/>
      <c r="AC3747" s="79"/>
      <c r="AD3747" s="79"/>
      <c r="AE3747" s="79"/>
      <c r="AF3747" s="79"/>
      <c r="AG3747" s="79"/>
      <c r="AH3747" s="79"/>
      <c r="AI3747" s="79"/>
      <c r="AJ3747" s="79"/>
      <c r="AK3747" s="79"/>
      <c r="AL3747" s="79"/>
      <c r="AM3747" s="79"/>
      <c r="AN3747" s="79"/>
      <c r="AO3747" s="79"/>
      <c r="AP3747" s="79"/>
      <c r="AQ3747" s="79"/>
    </row>
    <row r="3748" spans="13:43" x14ac:dyDescent="0.25">
      <c r="M3748" s="79"/>
      <c r="N3748" s="79"/>
      <c r="O3748" s="79"/>
      <c r="P3748" s="79"/>
      <c r="Q3748" s="79"/>
      <c r="R3748" s="79"/>
      <c r="S3748" s="79"/>
      <c r="T3748" s="79"/>
      <c r="U3748" s="79"/>
      <c r="V3748" s="79"/>
      <c r="W3748" s="79"/>
      <c r="X3748" s="79"/>
      <c r="Y3748" s="79"/>
      <c r="Z3748" s="79"/>
      <c r="AA3748" s="79"/>
      <c r="AB3748" s="79"/>
      <c r="AC3748" s="79"/>
      <c r="AD3748" s="79"/>
      <c r="AE3748" s="79"/>
      <c r="AF3748" s="79"/>
      <c r="AG3748" s="79"/>
      <c r="AH3748" s="79"/>
      <c r="AI3748" s="79"/>
      <c r="AJ3748" s="79"/>
      <c r="AK3748" s="79"/>
      <c r="AL3748" s="79"/>
      <c r="AM3748" s="79"/>
      <c r="AN3748" s="79"/>
      <c r="AO3748" s="79"/>
      <c r="AP3748" s="79"/>
      <c r="AQ3748" s="79"/>
    </row>
    <row r="3749" spans="13:43" x14ac:dyDescent="0.25">
      <c r="M3749" s="79"/>
      <c r="N3749" s="79"/>
      <c r="O3749" s="79"/>
      <c r="P3749" s="79"/>
      <c r="Q3749" s="79"/>
      <c r="R3749" s="79"/>
      <c r="S3749" s="79"/>
      <c r="T3749" s="79"/>
      <c r="U3749" s="79"/>
      <c r="V3749" s="79"/>
      <c r="W3749" s="79"/>
      <c r="X3749" s="79"/>
      <c r="Y3749" s="79"/>
      <c r="Z3749" s="79"/>
      <c r="AA3749" s="79"/>
      <c r="AB3749" s="79"/>
      <c r="AC3749" s="79"/>
      <c r="AD3749" s="79"/>
      <c r="AE3749" s="79"/>
      <c r="AF3749" s="79"/>
      <c r="AG3749" s="79"/>
      <c r="AH3749" s="79"/>
      <c r="AI3749" s="79"/>
      <c r="AJ3749" s="79"/>
      <c r="AK3749" s="79"/>
      <c r="AL3749" s="79"/>
      <c r="AM3749" s="79"/>
      <c r="AN3749" s="79"/>
      <c r="AO3749" s="79"/>
      <c r="AP3749" s="79"/>
      <c r="AQ3749" s="79"/>
    </row>
    <row r="3750" spans="13:43" x14ac:dyDescent="0.25">
      <c r="M3750" s="79"/>
      <c r="N3750" s="79"/>
      <c r="O3750" s="79"/>
      <c r="P3750" s="79"/>
      <c r="Q3750" s="79"/>
      <c r="R3750" s="79"/>
      <c r="S3750" s="79"/>
      <c r="T3750" s="79"/>
      <c r="U3750" s="79"/>
      <c r="V3750" s="79"/>
      <c r="W3750" s="79"/>
      <c r="X3750" s="79"/>
      <c r="Y3750" s="79"/>
      <c r="Z3750" s="79"/>
      <c r="AA3750" s="79"/>
      <c r="AB3750" s="79"/>
      <c r="AC3750" s="79"/>
      <c r="AD3750" s="79"/>
      <c r="AE3750" s="79"/>
      <c r="AF3750" s="79"/>
      <c r="AG3750" s="79"/>
      <c r="AH3750" s="79"/>
      <c r="AI3750" s="79"/>
      <c r="AJ3750" s="79"/>
      <c r="AK3750" s="79"/>
      <c r="AL3750" s="79"/>
      <c r="AM3750" s="79"/>
      <c r="AN3750" s="79"/>
      <c r="AO3750" s="79"/>
      <c r="AP3750" s="79"/>
      <c r="AQ3750" s="79"/>
    </row>
    <row r="3751" spans="13:43" x14ac:dyDescent="0.25">
      <c r="M3751" s="79"/>
      <c r="N3751" s="79"/>
      <c r="O3751" s="79"/>
      <c r="P3751" s="79"/>
      <c r="Q3751" s="79"/>
      <c r="R3751" s="79"/>
      <c r="S3751" s="79"/>
      <c r="T3751" s="79"/>
      <c r="U3751" s="79"/>
      <c r="V3751" s="79"/>
      <c r="W3751" s="79"/>
      <c r="X3751" s="79"/>
      <c r="Y3751" s="79"/>
      <c r="Z3751" s="79"/>
      <c r="AA3751" s="79"/>
      <c r="AB3751" s="79"/>
      <c r="AC3751" s="79"/>
      <c r="AD3751" s="79"/>
      <c r="AE3751" s="79"/>
      <c r="AF3751" s="79"/>
      <c r="AG3751" s="79"/>
      <c r="AH3751" s="79"/>
      <c r="AI3751" s="79"/>
      <c r="AJ3751" s="79"/>
      <c r="AK3751" s="79"/>
      <c r="AL3751" s="79"/>
      <c r="AM3751" s="79"/>
      <c r="AN3751" s="79"/>
      <c r="AO3751" s="79"/>
      <c r="AP3751" s="79"/>
      <c r="AQ3751" s="79"/>
    </row>
    <row r="3752" spans="13:43" x14ac:dyDescent="0.25">
      <c r="M3752" s="79"/>
      <c r="N3752" s="79"/>
      <c r="O3752" s="79"/>
      <c r="P3752" s="79"/>
      <c r="Q3752" s="79"/>
      <c r="R3752" s="79"/>
      <c r="S3752" s="79"/>
      <c r="T3752" s="79"/>
      <c r="U3752" s="79"/>
      <c r="V3752" s="79"/>
      <c r="W3752" s="79"/>
      <c r="X3752" s="79"/>
      <c r="Y3752" s="79"/>
      <c r="Z3752" s="79"/>
      <c r="AA3752" s="79"/>
      <c r="AB3752" s="79"/>
      <c r="AC3752" s="79"/>
      <c r="AD3752" s="79"/>
      <c r="AE3752" s="79"/>
      <c r="AF3752" s="79"/>
      <c r="AG3752" s="79"/>
      <c r="AH3752" s="79"/>
      <c r="AI3752" s="79"/>
      <c r="AJ3752" s="79"/>
      <c r="AK3752" s="79"/>
      <c r="AL3752" s="79"/>
      <c r="AM3752" s="79"/>
      <c r="AN3752" s="79"/>
      <c r="AO3752" s="79"/>
      <c r="AP3752" s="79"/>
      <c r="AQ3752" s="79"/>
    </row>
    <row r="3753" spans="13:43" x14ac:dyDescent="0.25">
      <c r="M3753" s="79"/>
      <c r="N3753" s="79"/>
      <c r="O3753" s="79"/>
      <c r="P3753" s="79"/>
      <c r="Q3753" s="79"/>
      <c r="R3753" s="79"/>
      <c r="S3753" s="79"/>
      <c r="T3753" s="79"/>
      <c r="U3753" s="79"/>
      <c r="V3753" s="79"/>
      <c r="W3753" s="79"/>
      <c r="X3753" s="79"/>
      <c r="Y3753" s="79"/>
      <c r="Z3753" s="79"/>
      <c r="AA3753" s="79"/>
      <c r="AB3753" s="79"/>
      <c r="AC3753" s="79"/>
      <c r="AD3753" s="79"/>
      <c r="AE3753" s="79"/>
      <c r="AF3753" s="79"/>
      <c r="AG3753" s="79"/>
      <c r="AH3753" s="79"/>
      <c r="AI3753" s="79"/>
      <c r="AJ3753" s="79"/>
      <c r="AK3753" s="79"/>
      <c r="AL3753" s="79"/>
      <c r="AM3753" s="79"/>
      <c r="AN3753" s="79"/>
      <c r="AO3753" s="79"/>
      <c r="AP3753" s="79"/>
      <c r="AQ3753" s="79"/>
    </row>
    <row r="3754" spans="13:43" x14ac:dyDescent="0.25">
      <c r="M3754" s="79"/>
      <c r="N3754" s="79"/>
      <c r="O3754" s="79"/>
      <c r="P3754" s="79"/>
      <c r="Q3754" s="79"/>
      <c r="R3754" s="79"/>
      <c r="S3754" s="79"/>
      <c r="T3754" s="79"/>
      <c r="U3754" s="79"/>
      <c r="V3754" s="79"/>
      <c r="W3754" s="79"/>
      <c r="X3754" s="79"/>
      <c r="Y3754" s="79"/>
      <c r="Z3754" s="79"/>
      <c r="AA3754" s="79"/>
      <c r="AB3754" s="79"/>
      <c r="AC3754" s="79"/>
      <c r="AD3754" s="79"/>
      <c r="AE3754" s="79"/>
      <c r="AF3754" s="79"/>
      <c r="AG3754" s="79"/>
      <c r="AH3754" s="79"/>
      <c r="AI3754" s="79"/>
      <c r="AJ3754" s="79"/>
      <c r="AK3754" s="79"/>
      <c r="AL3754" s="79"/>
      <c r="AM3754" s="79"/>
      <c r="AN3754" s="79"/>
      <c r="AO3754" s="79"/>
      <c r="AP3754" s="79"/>
      <c r="AQ3754" s="79"/>
    </row>
    <row r="3755" spans="13:43" x14ac:dyDescent="0.25">
      <c r="M3755" s="79"/>
      <c r="N3755" s="79"/>
      <c r="O3755" s="79"/>
      <c r="P3755" s="79"/>
      <c r="Q3755" s="79"/>
      <c r="R3755" s="79"/>
      <c r="S3755" s="79"/>
      <c r="T3755" s="79"/>
      <c r="U3755" s="79"/>
      <c r="V3755" s="79"/>
      <c r="W3755" s="79"/>
      <c r="X3755" s="79"/>
      <c r="Y3755" s="79"/>
      <c r="Z3755" s="79"/>
      <c r="AA3755" s="79"/>
      <c r="AB3755" s="79"/>
      <c r="AC3755" s="79"/>
      <c r="AD3755" s="79"/>
      <c r="AE3755" s="79"/>
      <c r="AF3755" s="79"/>
      <c r="AG3755" s="79"/>
      <c r="AH3755" s="79"/>
      <c r="AI3755" s="79"/>
      <c r="AJ3755" s="79"/>
      <c r="AK3755" s="79"/>
      <c r="AL3755" s="79"/>
      <c r="AM3755" s="79"/>
      <c r="AN3755" s="79"/>
      <c r="AO3755" s="79"/>
      <c r="AP3755" s="79"/>
      <c r="AQ3755" s="79"/>
    </row>
    <row r="3756" spans="13:43" x14ac:dyDescent="0.25">
      <c r="M3756" s="79"/>
      <c r="N3756" s="79"/>
      <c r="O3756" s="79"/>
      <c r="P3756" s="79"/>
      <c r="Q3756" s="79"/>
      <c r="R3756" s="79"/>
      <c r="S3756" s="79"/>
      <c r="T3756" s="79"/>
      <c r="U3756" s="79"/>
      <c r="V3756" s="79"/>
      <c r="W3756" s="79"/>
      <c r="X3756" s="79"/>
      <c r="Y3756" s="79"/>
      <c r="Z3756" s="79"/>
      <c r="AA3756" s="79"/>
      <c r="AB3756" s="79"/>
      <c r="AC3756" s="79"/>
      <c r="AD3756" s="79"/>
      <c r="AE3756" s="79"/>
      <c r="AF3756" s="79"/>
      <c r="AG3756" s="79"/>
      <c r="AH3756" s="79"/>
      <c r="AI3756" s="79"/>
      <c r="AJ3756" s="79"/>
      <c r="AK3756" s="79"/>
      <c r="AL3756" s="79"/>
      <c r="AM3756" s="79"/>
      <c r="AN3756" s="79"/>
      <c r="AO3756" s="79"/>
      <c r="AP3756" s="79"/>
      <c r="AQ3756" s="79"/>
    </row>
    <row r="3757" spans="13:43" x14ac:dyDescent="0.25">
      <c r="M3757" s="79"/>
      <c r="N3757" s="79"/>
      <c r="O3757" s="79"/>
      <c r="P3757" s="79"/>
      <c r="Q3757" s="79"/>
      <c r="R3757" s="79"/>
      <c r="S3757" s="79"/>
      <c r="T3757" s="79"/>
      <c r="U3757" s="79"/>
      <c r="V3757" s="79"/>
      <c r="W3757" s="79"/>
      <c r="X3757" s="79"/>
      <c r="Y3757" s="79"/>
      <c r="Z3757" s="79"/>
      <c r="AA3757" s="79"/>
      <c r="AB3757" s="79"/>
      <c r="AC3757" s="79"/>
      <c r="AD3757" s="79"/>
      <c r="AE3757" s="79"/>
      <c r="AF3757" s="79"/>
      <c r="AG3757" s="79"/>
      <c r="AH3757" s="79"/>
      <c r="AI3757" s="79"/>
      <c r="AJ3757" s="79"/>
      <c r="AK3757" s="79"/>
      <c r="AL3757" s="79"/>
      <c r="AM3757" s="79"/>
      <c r="AN3757" s="79"/>
      <c r="AO3757" s="79"/>
      <c r="AP3757" s="79"/>
      <c r="AQ3757" s="79"/>
    </row>
    <row r="3758" spans="13:43" x14ac:dyDescent="0.25">
      <c r="M3758" s="79"/>
      <c r="N3758" s="79"/>
      <c r="O3758" s="79"/>
      <c r="P3758" s="79"/>
      <c r="Q3758" s="79"/>
      <c r="R3758" s="79"/>
      <c r="S3758" s="79"/>
      <c r="T3758" s="79"/>
      <c r="U3758" s="79"/>
      <c r="V3758" s="79"/>
      <c r="W3758" s="79"/>
      <c r="X3758" s="79"/>
      <c r="Y3758" s="79"/>
      <c r="Z3758" s="79"/>
      <c r="AA3758" s="79"/>
      <c r="AB3758" s="79"/>
      <c r="AC3758" s="79"/>
      <c r="AD3758" s="79"/>
      <c r="AE3758" s="79"/>
      <c r="AF3758" s="79"/>
      <c r="AG3758" s="79"/>
      <c r="AH3758" s="79"/>
      <c r="AI3758" s="79"/>
      <c r="AJ3758" s="79"/>
      <c r="AK3758" s="79"/>
      <c r="AL3758" s="79"/>
      <c r="AM3758" s="79"/>
      <c r="AN3758" s="79"/>
      <c r="AO3758" s="79"/>
      <c r="AP3758" s="79"/>
      <c r="AQ3758" s="79"/>
    </row>
    <row r="3759" spans="13:43" x14ac:dyDescent="0.25">
      <c r="M3759" s="79"/>
      <c r="N3759" s="79"/>
      <c r="O3759" s="79"/>
      <c r="P3759" s="79"/>
      <c r="Q3759" s="79"/>
      <c r="R3759" s="79"/>
      <c r="S3759" s="79"/>
      <c r="T3759" s="79"/>
      <c r="U3759" s="79"/>
      <c r="V3759" s="79"/>
      <c r="W3759" s="79"/>
      <c r="X3759" s="79"/>
      <c r="Y3759" s="79"/>
      <c r="Z3759" s="79"/>
      <c r="AA3759" s="79"/>
      <c r="AB3759" s="79"/>
      <c r="AC3759" s="79"/>
      <c r="AD3759" s="79"/>
      <c r="AE3759" s="79"/>
      <c r="AF3759" s="79"/>
      <c r="AG3759" s="79"/>
      <c r="AH3759" s="79"/>
      <c r="AI3759" s="79"/>
      <c r="AJ3759" s="79"/>
      <c r="AK3759" s="79"/>
      <c r="AL3759" s="79"/>
      <c r="AM3759" s="79"/>
      <c r="AN3759" s="79"/>
      <c r="AO3759" s="79"/>
      <c r="AP3759" s="79"/>
      <c r="AQ3759" s="79"/>
    </row>
    <row r="3760" spans="13:43" x14ac:dyDescent="0.25">
      <c r="M3760" s="79"/>
      <c r="N3760" s="79"/>
      <c r="O3760" s="79"/>
      <c r="P3760" s="79"/>
      <c r="Q3760" s="79"/>
      <c r="R3760" s="79"/>
      <c r="S3760" s="79"/>
      <c r="T3760" s="79"/>
      <c r="U3760" s="79"/>
      <c r="V3760" s="79"/>
      <c r="W3760" s="79"/>
      <c r="X3760" s="79"/>
      <c r="Y3760" s="79"/>
      <c r="Z3760" s="79"/>
      <c r="AA3760" s="79"/>
      <c r="AB3760" s="79"/>
      <c r="AC3760" s="79"/>
      <c r="AD3760" s="79"/>
      <c r="AE3760" s="79"/>
      <c r="AF3760" s="79"/>
      <c r="AG3760" s="79"/>
      <c r="AH3760" s="79"/>
      <c r="AI3760" s="79"/>
      <c r="AJ3760" s="79"/>
      <c r="AK3760" s="79"/>
      <c r="AL3760" s="79"/>
      <c r="AM3760" s="79"/>
      <c r="AN3760" s="79"/>
      <c r="AO3760" s="79"/>
      <c r="AP3760" s="79"/>
      <c r="AQ3760" s="79"/>
    </row>
    <row r="3761" spans="13:43" x14ac:dyDescent="0.25">
      <c r="M3761" s="79"/>
      <c r="N3761" s="79"/>
      <c r="O3761" s="79"/>
      <c r="P3761" s="79"/>
      <c r="Q3761" s="79"/>
      <c r="R3761" s="79"/>
      <c r="S3761" s="79"/>
      <c r="T3761" s="79"/>
      <c r="U3761" s="79"/>
      <c r="V3761" s="79"/>
      <c r="W3761" s="79"/>
      <c r="X3761" s="79"/>
      <c r="Y3761" s="79"/>
      <c r="Z3761" s="79"/>
      <c r="AA3761" s="79"/>
      <c r="AB3761" s="79"/>
      <c r="AC3761" s="79"/>
      <c r="AD3761" s="79"/>
      <c r="AE3761" s="79"/>
      <c r="AF3761" s="79"/>
      <c r="AG3761" s="79"/>
      <c r="AH3761" s="79"/>
      <c r="AI3761" s="79"/>
      <c r="AJ3761" s="79"/>
      <c r="AK3761" s="79"/>
      <c r="AL3761" s="79"/>
      <c r="AM3761" s="79"/>
      <c r="AN3761" s="79"/>
      <c r="AO3761" s="79"/>
      <c r="AP3761" s="79"/>
      <c r="AQ3761" s="79"/>
    </row>
    <row r="3762" spans="13:43" x14ac:dyDescent="0.25">
      <c r="M3762" s="79"/>
      <c r="N3762" s="79"/>
      <c r="O3762" s="79"/>
      <c r="P3762" s="79"/>
      <c r="Q3762" s="79"/>
      <c r="R3762" s="79"/>
      <c r="S3762" s="79"/>
      <c r="T3762" s="79"/>
      <c r="U3762" s="79"/>
      <c r="V3762" s="79"/>
      <c r="W3762" s="79"/>
      <c r="X3762" s="79"/>
      <c r="Y3762" s="79"/>
      <c r="Z3762" s="79"/>
      <c r="AA3762" s="79"/>
      <c r="AB3762" s="79"/>
      <c r="AC3762" s="79"/>
      <c r="AD3762" s="79"/>
      <c r="AE3762" s="79"/>
      <c r="AF3762" s="79"/>
      <c r="AG3762" s="79"/>
      <c r="AH3762" s="79"/>
      <c r="AI3762" s="79"/>
      <c r="AJ3762" s="79"/>
      <c r="AK3762" s="79"/>
      <c r="AL3762" s="79"/>
      <c r="AM3762" s="79"/>
      <c r="AN3762" s="79"/>
      <c r="AO3762" s="79"/>
      <c r="AP3762" s="79"/>
      <c r="AQ3762" s="79"/>
    </row>
    <row r="3763" spans="13:43" x14ac:dyDescent="0.25">
      <c r="M3763" s="79"/>
      <c r="N3763" s="79"/>
      <c r="O3763" s="79"/>
      <c r="P3763" s="79"/>
      <c r="Q3763" s="79"/>
      <c r="R3763" s="79"/>
      <c r="S3763" s="79"/>
      <c r="T3763" s="79"/>
      <c r="U3763" s="79"/>
      <c r="V3763" s="79"/>
      <c r="W3763" s="79"/>
      <c r="X3763" s="79"/>
      <c r="Y3763" s="79"/>
      <c r="Z3763" s="79"/>
      <c r="AA3763" s="79"/>
      <c r="AB3763" s="79"/>
      <c r="AC3763" s="79"/>
      <c r="AD3763" s="79"/>
      <c r="AE3763" s="79"/>
      <c r="AF3763" s="79"/>
      <c r="AG3763" s="79"/>
      <c r="AH3763" s="79"/>
      <c r="AI3763" s="79"/>
      <c r="AJ3763" s="79"/>
      <c r="AK3763" s="79"/>
      <c r="AL3763" s="79"/>
      <c r="AM3763" s="79"/>
      <c r="AN3763" s="79"/>
      <c r="AO3763" s="79"/>
      <c r="AP3763" s="79"/>
      <c r="AQ3763" s="79"/>
    </row>
    <row r="3764" spans="13:43" x14ac:dyDescent="0.25">
      <c r="M3764" s="79"/>
      <c r="N3764" s="79"/>
      <c r="O3764" s="79"/>
      <c r="P3764" s="79"/>
      <c r="Q3764" s="79"/>
      <c r="R3764" s="79"/>
      <c r="S3764" s="79"/>
      <c r="T3764" s="79"/>
      <c r="U3764" s="79"/>
      <c r="V3764" s="79"/>
      <c r="W3764" s="79"/>
      <c r="X3764" s="79"/>
      <c r="Y3764" s="79"/>
      <c r="Z3764" s="79"/>
      <c r="AA3764" s="79"/>
      <c r="AB3764" s="79"/>
      <c r="AC3764" s="79"/>
      <c r="AD3764" s="79"/>
      <c r="AE3764" s="79"/>
      <c r="AF3764" s="79"/>
      <c r="AG3764" s="79"/>
      <c r="AH3764" s="79"/>
      <c r="AI3764" s="79"/>
      <c r="AJ3764" s="79"/>
      <c r="AK3764" s="79"/>
      <c r="AL3764" s="79"/>
      <c r="AM3764" s="79"/>
      <c r="AN3764" s="79"/>
      <c r="AO3764" s="79"/>
      <c r="AP3764" s="79"/>
      <c r="AQ3764" s="79"/>
    </row>
    <row r="3765" spans="13:43" x14ac:dyDescent="0.25">
      <c r="M3765" s="79"/>
      <c r="N3765" s="79"/>
      <c r="O3765" s="79"/>
      <c r="P3765" s="79"/>
      <c r="Q3765" s="79"/>
      <c r="R3765" s="79"/>
      <c r="S3765" s="79"/>
      <c r="T3765" s="79"/>
      <c r="U3765" s="79"/>
      <c r="V3765" s="79"/>
      <c r="W3765" s="79"/>
      <c r="X3765" s="79"/>
      <c r="Y3765" s="79"/>
      <c r="Z3765" s="79"/>
      <c r="AA3765" s="79"/>
      <c r="AB3765" s="79"/>
      <c r="AC3765" s="79"/>
      <c r="AD3765" s="79"/>
      <c r="AE3765" s="79"/>
      <c r="AF3765" s="79"/>
      <c r="AG3765" s="79"/>
      <c r="AH3765" s="79"/>
      <c r="AI3765" s="79"/>
      <c r="AJ3765" s="79"/>
      <c r="AK3765" s="79"/>
      <c r="AL3765" s="79"/>
      <c r="AM3765" s="79"/>
      <c r="AN3765" s="79"/>
      <c r="AO3765" s="79"/>
      <c r="AP3765" s="79"/>
      <c r="AQ3765" s="79"/>
    </row>
    <row r="3766" spans="13:43" x14ac:dyDescent="0.25">
      <c r="M3766" s="79"/>
      <c r="N3766" s="79"/>
      <c r="O3766" s="79"/>
      <c r="P3766" s="79"/>
      <c r="Q3766" s="79"/>
      <c r="R3766" s="79"/>
      <c r="S3766" s="79"/>
      <c r="T3766" s="79"/>
      <c r="U3766" s="79"/>
      <c r="V3766" s="79"/>
      <c r="W3766" s="79"/>
      <c r="X3766" s="79"/>
      <c r="Y3766" s="79"/>
      <c r="Z3766" s="79"/>
      <c r="AA3766" s="79"/>
      <c r="AB3766" s="79"/>
      <c r="AC3766" s="79"/>
      <c r="AD3766" s="79"/>
      <c r="AE3766" s="79"/>
      <c r="AF3766" s="79"/>
      <c r="AG3766" s="79"/>
      <c r="AH3766" s="79"/>
      <c r="AI3766" s="79"/>
      <c r="AJ3766" s="79"/>
      <c r="AK3766" s="79"/>
      <c r="AL3766" s="79"/>
      <c r="AM3766" s="79"/>
      <c r="AN3766" s="79"/>
      <c r="AO3766" s="79"/>
      <c r="AP3766" s="79"/>
      <c r="AQ3766" s="79"/>
    </row>
    <row r="3767" spans="13:43" x14ac:dyDescent="0.25">
      <c r="M3767" s="79"/>
      <c r="N3767" s="79"/>
      <c r="O3767" s="79"/>
      <c r="P3767" s="79"/>
      <c r="Q3767" s="79"/>
      <c r="R3767" s="79"/>
      <c r="S3767" s="79"/>
      <c r="T3767" s="79"/>
      <c r="U3767" s="79"/>
      <c r="V3767" s="79"/>
      <c r="W3767" s="79"/>
      <c r="X3767" s="79"/>
      <c r="Y3767" s="79"/>
      <c r="Z3767" s="79"/>
      <c r="AA3767" s="79"/>
      <c r="AB3767" s="79"/>
      <c r="AC3767" s="79"/>
      <c r="AD3767" s="79"/>
      <c r="AE3767" s="79"/>
      <c r="AF3767" s="79"/>
      <c r="AG3767" s="79"/>
      <c r="AH3767" s="79"/>
      <c r="AI3767" s="79"/>
      <c r="AJ3767" s="79"/>
      <c r="AK3767" s="79"/>
      <c r="AL3767" s="79"/>
      <c r="AM3767" s="79"/>
      <c r="AN3767" s="79"/>
      <c r="AO3767" s="79"/>
      <c r="AP3767" s="79"/>
      <c r="AQ3767" s="79"/>
    </row>
    <row r="3768" spans="13:43" x14ac:dyDescent="0.25">
      <c r="M3768" s="79"/>
      <c r="N3768" s="79"/>
      <c r="O3768" s="79"/>
      <c r="P3768" s="79"/>
      <c r="Q3768" s="79"/>
      <c r="R3768" s="79"/>
      <c r="S3768" s="79"/>
      <c r="T3768" s="79"/>
      <c r="U3768" s="79"/>
      <c r="V3768" s="79"/>
      <c r="W3768" s="79"/>
      <c r="X3768" s="79"/>
      <c r="Y3768" s="79"/>
      <c r="Z3768" s="79"/>
      <c r="AA3768" s="79"/>
      <c r="AB3768" s="79"/>
      <c r="AC3768" s="79"/>
      <c r="AD3768" s="79"/>
      <c r="AE3768" s="79"/>
      <c r="AF3768" s="79"/>
      <c r="AG3768" s="79"/>
      <c r="AH3768" s="79"/>
      <c r="AI3768" s="79"/>
      <c r="AJ3768" s="79"/>
      <c r="AK3768" s="79"/>
      <c r="AL3768" s="79"/>
      <c r="AM3768" s="79"/>
      <c r="AN3768" s="79"/>
      <c r="AO3768" s="79"/>
      <c r="AP3768" s="79"/>
      <c r="AQ3768" s="79"/>
    </row>
    <row r="3769" spans="13:43" x14ac:dyDescent="0.25">
      <c r="M3769" s="79"/>
      <c r="N3769" s="79"/>
      <c r="O3769" s="79"/>
      <c r="P3769" s="79"/>
      <c r="Q3769" s="79"/>
      <c r="R3769" s="79"/>
      <c r="S3769" s="79"/>
      <c r="T3769" s="79"/>
      <c r="U3769" s="79"/>
      <c r="V3769" s="79"/>
      <c r="W3769" s="79"/>
      <c r="X3769" s="79"/>
      <c r="Y3769" s="79"/>
      <c r="Z3769" s="79"/>
      <c r="AA3769" s="79"/>
      <c r="AB3769" s="79"/>
      <c r="AC3769" s="79"/>
      <c r="AD3769" s="79"/>
      <c r="AE3769" s="79"/>
      <c r="AF3769" s="79"/>
      <c r="AG3769" s="79"/>
      <c r="AH3769" s="79"/>
      <c r="AI3769" s="79"/>
      <c r="AJ3769" s="79"/>
      <c r="AK3769" s="79"/>
      <c r="AL3769" s="79"/>
      <c r="AM3769" s="79"/>
      <c r="AN3769" s="79"/>
      <c r="AO3769" s="79"/>
      <c r="AP3769" s="79"/>
      <c r="AQ3769" s="79"/>
    </row>
    <row r="3770" spans="13:43" x14ac:dyDescent="0.25">
      <c r="M3770" s="79"/>
      <c r="N3770" s="79"/>
      <c r="O3770" s="79"/>
      <c r="P3770" s="79"/>
      <c r="Q3770" s="79"/>
      <c r="R3770" s="79"/>
      <c r="S3770" s="79"/>
      <c r="T3770" s="79"/>
      <c r="U3770" s="79"/>
      <c r="V3770" s="79"/>
      <c r="W3770" s="79"/>
      <c r="X3770" s="79"/>
      <c r="Y3770" s="79"/>
      <c r="Z3770" s="79"/>
      <c r="AA3770" s="79"/>
      <c r="AB3770" s="79"/>
      <c r="AC3770" s="79"/>
      <c r="AD3770" s="79"/>
      <c r="AE3770" s="79"/>
      <c r="AF3770" s="79"/>
      <c r="AG3770" s="79"/>
      <c r="AH3770" s="79"/>
      <c r="AI3770" s="79"/>
      <c r="AJ3770" s="79"/>
      <c r="AK3770" s="79"/>
      <c r="AL3770" s="79"/>
      <c r="AM3770" s="79"/>
      <c r="AN3770" s="79"/>
      <c r="AO3770" s="79"/>
      <c r="AP3770" s="79"/>
      <c r="AQ3770" s="79"/>
    </row>
    <row r="3771" spans="13:43" x14ac:dyDescent="0.25">
      <c r="M3771" s="79"/>
      <c r="N3771" s="79"/>
      <c r="O3771" s="79"/>
      <c r="P3771" s="79"/>
      <c r="Q3771" s="79"/>
      <c r="R3771" s="79"/>
      <c r="S3771" s="79"/>
      <c r="T3771" s="79"/>
      <c r="U3771" s="79"/>
      <c r="V3771" s="79"/>
      <c r="W3771" s="79"/>
      <c r="X3771" s="79"/>
      <c r="Y3771" s="79"/>
      <c r="Z3771" s="79"/>
      <c r="AA3771" s="79"/>
      <c r="AB3771" s="79"/>
      <c r="AC3771" s="79"/>
      <c r="AD3771" s="79"/>
      <c r="AE3771" s="79"/>
      <c r="AF3771" s="79"/>
      <c r="AG3771" s="79"/>
      <c r="AH3771" s="79"/>
      <c r="AI3771" s="79"/>
      <c r="AJ3771" s="79"/>
      <c r="AK3771" s="79"/>
      <c r="AL3771" s="79"/>
      <c r="AM3771" s="79"/>
      <c r="AN3771" s="79"/>
      <c r="AO3771" s="79"/>
      <c r="AP3771" s="79"/>
      <c r="AQ3771" s="79"/>
    </row>
    <row r="3772" spans="13:43" x14ac:dyDescent="0.25">
      <c r="M3772" s="79"/>
      <c r="N3772" s="79"/>
      <c r="O3772" s="79"/>
      <c r="P3772" s="79"/>
      <c r="Q3772" s="79"/>
      <c r="R3772" s="79"/>
      <c r="S3772" s="79"/>
      <c r="T3772" s="79"/>
      <c r="U3772" s="79"/>
      <c r="V3772" s="79"/>
      <c r="W3772" s="79"/>
      <c r="X3772" s="79"/>
      <c r="Y3772" s="79"/>
      <c r="Z3772" s="79"/>
      <c r="AA3772" s="79"/>
      <c r="AB3772" s="79"/>
      <c r="AC3772" s="79"/>
      <c r="AD3772" s="79"/>
      <c r="AE3772" s="79"/>
      <c r="AF3772" s="79"/>
      <c r="AG3772" s="79"/>
      <c r="AH3772" s="79"/>
      <c r="AI3772" s="79"/>
      <c r="AJ3772" s="79"/>
      <c r="AK3772" s="79"/>
      <c r="AL3772" s="79"/>
      <c r="AM3772" s="79"/>
      <c r="AN3772" s="79"/>
      <c r="AO3772" s="79"/>
      <c r="AP3772" s="79"/>
      <c r="AQ3772" s="79"/>
    </row>
    <row r="3773" spans="13:43" x14ac:dyDescent="0.25">
      <c r="M3773" s="79"/>
      <c r="N3773" s="79"/>
      <c r="O3773" s="79"/>
      <c r="P3773" s="79"/>
      <c r="Q3773" s="79"/>
      <c r="R3773" s="79"/>
      <c r="S3773" s="79"/>
      <c r="T3773" s="79"/>
      <c r="U3773" s="79"/>
      <c r="V3773" s="79"/>
      <c r="W3773" s="79"/>
      <c r="X3773" s="79"/>
      <c r="Y3773" s="79"/>
      <c r="Z3773" s="79"/>
      <c r="AA3773" s="79"/>
      <c r="AB3773" s="79"/>
      <c r="AC3773" s="79"/>
      <c r="AD3773" s="79"/>
      <c r="AE3773" s="79"/>
      <c r="AF3773" s="79"/>
      <c r="AG3773" s="79"/>
      <c r="AH3773" s="79"/>
      <c r="AI3773" s="79"/>
      <c r="AJ3773" s="79"/>
      <c r="AK3773" s="79"/>
      <c r="AL3773" s="79"/>
      <c r="AM3773" s="79"/>
      <c r="AN3773" s="79"/>
      <c r="AO3773" s="79"/>
      <c r="AP3773" s="79"/>
      <c r="AQ3773" s="79"/>
    </row>
    <row r="3774" spans="13:43" x14ac:dyDescent="0.25">
      <c r="M3774" s="79"/>
      <c r="N3774" s="79"/>
      <c r="O3774" s="79"/>
      <c r="P3774" s="79"/>
      <c r="Q3774" s="79"/>
      <c r="R3774" s="79"/>
      <c r="S3774" s="79"/>
      <c r="T3774" s="79"/>
      <c r="U3774" s="79"/>
      <c r="V3774" s="79"/>
      <c r="W3774" s="79"/>
      <c r="X3774" s="79"/>
      <c r="Y3774" s="79"/>
      <c r="Z3774" s="79"/>
      <c r="AA3774" s="79"/>
      <c r="AB3774" s="79"/>
      <c r="AC3774" s="79"/>
      <c r="AD3774" s="79"/>
      <c r="AE3774" s="79"/>
      <c r="AF3774" s="79"/>
      <c r="AG3774" s="79"/>
      <c r="AH3774" s="79"/>
      <c r="AI3774" s="79"/>
      <c r="AJ3774" s="79"/>
      <c r="AK3774" s="79"/>
      <c r="AL3774" s="79"/>
      <c r="AM3774" s="79"/>
      <c r="AN3774" s="79"/>
      <c r="AO3774" s="79"/>
      <c r="AP3774" s="79"/>
      <c r="AQ3774" s="79"/>
    </row>
    <row r="3775" spans="13:43" x14ac:dyDescent="0.25">
      <c r="M3775" s="79"/>
      <c r="N3775" s="79"/>
      <c r="O3775" s="79"/>
      <c r="P3775" s="79"/>
      <c r="Q3775" s="79"/>
      <c r="R3775" s="79"/>
      <c r="S3775" s="79"/>
      <c r="T3775" s="79"/>
      <c r="U3775" s="79"/>
      <c r="V3775" s="79"/>
      <c r="W3775" s="79"/>
      <c r="X3775" s="79"/>
      <c r="Y3775" s="79"/>
      <c r="Z3775" s="79"/>
      <c r="AA3775" s="79"/>
      <c r="AB3775" s="79"/>
      <c r="AC3775" s="79"/>
      <c r="AD3775" s="79"/>
      <c r="AE3775" s="79"/>
      <c r="AF3775" s="79"/>
      <c r="AG3775" s="79"/>
      <c r="AH3775" s="79"/>
      <c r="AI3775" s="79"/>
      <c r="AJ3775" s="79"/>
      <c r="AK3775" s="79"/>
      <c r="AL3775" s="79"/>
      <c r="AM3775" s="79"/>
      <c r="AN3775" s="79"/>
      <c r="AO3775" s="79"/>
      <c r="AP3775" s="79"/>
      <c r="AQ3775" s="79"/>
    </row>
    <row r="3776" spans="13:43" x14ac:dyDescent="0.25">
      <c r="M3776" s="79"/>
      <c r="N3776" s="79"/>
      <c r="O3776" s="79"/>
      <c r="P3776" s="79"/>
      <c r="Q3776" s="79"/>
      <c r="R3776" s="79"/>
      <c r="S3776" s="79"/>
      <c r="T3776" s="79"/>
      <c r="U3776" s="79"/>
      <c r="V3776" s="79"/>
      <c r="W3776" s="79"/>
      <c r="X3776" s="79"/>
      <c r="Y3776" s="79"/>
      <c r="Z3776" s="79"/>
      <c r="AA3776" s="79"/>
      <c r="AB3776" s="79"/>
      <c r="AC3776" s="79"/>
      <c r="AD3776" s="79"/>
      <c r="AE3776" s="79"/>
      <c r="AF3776" s="79"/>
      <c r="AG3776" s="79"/>
      <c r="AH3776" s="79"/>
      <c r="AI3776" s="79"/>
      <c r="AJ3776" s="79"/>
      <c r="AK3776" s="79"/>
      <c r="AL3776" s="79"/>
      <c r="AM3776" s="79"/>
      <c r="AN3776" s="79"/>
      <c r="AO3776" s="79"/>
      <c r="AP3776" s="79"/>
      <c r="AQ3776" s="79"/>
    </row>
    <row r="3777" spans="13:43" x14ac:dyDescent="0.25">
      <c r="M3777" s="79"/>
      <c r="N3777" s="79"/>
      <c r="O3777" s="79"/>
      <c r="P3777" s="79"/>
      <c r="Q3777" s="79"/>
      <c r="R3777" s="79"/>
      <c r="S3777" s="79"/>
      <c r="T3777" s="79"/>
      <c r="U3777" s="79"/>
      <c r="V3777" s="79"/>
      <c r="W3777" s="79"/>
      <c r="X3777" s="79"/>
      <c r="Y3777" s="79"/>
      <c r="Z3777" s="79"/>
      <c r="AA3777" s="79"/>
      <c r="AB3777" s="79"/>
      <c r="AC3777" s="79"/>
      <c r="AD3777" s="79"/>
      <c r="AE3777" s="79"/>
      <c r="AF3777" s="79"/>
      <c r="AG3777" s="79"/>
      <c r="AH3777" s="79"/>
      <c r="AI3777" s="79"/>
      <c r="AJ3777" s="79"/>
      <c r="AK3777" s="79"/>
      <c r="AL3777" s="79"/>
      <c r="AM3777" s="79"/>
      <c r="AN3777" s="79"/>
      <c r="AO3777" s="79"/>
      <c r="AP3777" s="79"/>
      <c r="AQ3777" s="79"/>
    </row>
    <row r="3778" spans="13:43" x14ac:dyDescent="0.25">
      <c r="M3778" s="79"/>
      <c r="N3778" s="79"/>
      <c r="O3778" s="79"/>
      <c r="P3778" s="79"/>
      <c r="Q3778" s="79"/>
      <c r="R3778" s="79"/>
      <c r="S3778" s="79"/>
      <c r="T3778" s="79"/>
      <c r="U3778" s="79"/>
      <c r="V3778" s="79"/>
      <c r="W3778" s="79"/>
      <c r="X3778" s="79"/>
      <c r="Y3778" s="79"/>
      <c r="Z3778" s="79"/>
      <c r="AA3778" s="79"/>
      <c r="AB3778" s="79"/>
      <c r="AC3778" s="79"/>
      <c r="AD3778" s="79"/>
      <c r="AE3778" s="79"/>
      <c r="AF3778" s="79"/>
      <c r="AG3778" s="79"/>
      <c r="AH3778" s="79"/>
      <c r="AI3778" s="79"/>
      <c r="AJ3778" s="79"/>
      <c r="AK3778" s="79"/>
      <c r="AL3778" s="79"/>
      <c r="AM3778" s="79"/>
      <c r="AN3778" s="79"/>
      <c r="AO3778" s="79"/>
      <c r="AP3778" s="79"/>
      <c r="AQ3778" s="79"/>
    </row>
    <row r="3779" spans="13:43" x14ac:dyDescent="0.25">
      <c r="M3779" s="79"/>
      <c r="N3779" s="79"/>
      <c r="O3779" s="79"/>
      <c r="P3779" s="79"/>
      <c r="Q3779" s="79"/>
      <c r="R3779" s="79"/>
      <c r="S3779" s="79"/>
      <c r="T3779" s="79"/>
      <c r="U3779" s="79"/>
      <c r="V3779" s="79"/>
      <c r="W3779" s="79"/>
      <c r="X3779" s="79"/>
      <c r="Y3779" s="79"/>
      <c r="Z3779" s="79"/>
      <c r="AA3779" s="79"/>
      <c r="AB3779" s="79"/>
      <c r="AC3779" s="79"/>
      <c r="AD3779" s="79"/>
      <c r="AE3779" s="79"/>
      <c r="AF3779" s="79"/>
      <c r="AG3779" s="79"/>
      <c r="AH3779" s="79"/>
      <c r="AI3779" s="79"/>
      <c r="AJ3779" s="79"/>
      <c r="AK3779" s="79"/>
      <c r="AL3779" s="79"/>
      <c r="AM3779" s="79"/>
      <c r="AN3779" s="79"/>
      <c r="AO3779" s="79"/>
      <c r="AP3779" s="79"/>
      <c r="AQ3779" s="79"/>
    </row>
    <row r="3780" spans="13:43" x14ac:dyDescent="0.25">
      <c r="M3780" s="79"/>
      <c r="N3780" s="79"/>
      <c r="O3780" s="79"/>
      <c r="P3780" s="79"/>
      <c r="Q3780" s="79"/>
      <c r="R3780" s="79"/>
      <c r="S3780" s="79"/>
      <c r="T3780" s="79"/>
      <c r="U3780" s="79"/>
      <c r="V3780" s="79"/>
      <c r="W3780" s="79"/>
      <c r="X3780" s="79"/>
      <c r="Y3780" s="79"/>
      <c r="Z3780" s="79"/>
      <c r="AA3780" s="79"/>
      <c r="AB3780" s="79"/>
      <c r="AC3780" s="79"/>
      <c r="AD3780" s="79"/>
      <c r="AE3780" s="79"/>
      <c r="AF3780" s="79"/>
      <c r="AG3780" s="79"/>
      <c r="AH3780" s="79"/>
      <c r="AI3780" s="79"/>
      <c r="AJ3780" s="79"/>
      <c r="AK3780" s="79"/>
      <c r="AL3780" s="79"/>
      <c r="AM3780" s="79"/>
      <c r="AN3780" s="79"/>
      <c r="AO3780" s="79"/>
      <c r="AP3780" s="79"/>
      <c r="AQ3780" s="79"/>
    </row>
    <row r="3781" spans="13:43" x14ac:dyDescent="0.25">
      <c r="M3781" s="79"/>
      <c r="N3781" s="79"/>
      <c r="O3781" s="79"/>
      <c r="P3781" s="79"/>
      <c r="Q3781" s="79"/>
      <c r="R3781" s="79"/>
      <c r="S3781" s="79"/>
      <c r="T3781" s="79"/>
      <c r="U3781" s="79"/>
      <c r="V3781" s="79"/>
      <c r="W3781" s="79"/>
      <c r="X3781" s="79"/>
      <c r="Y3781" s="79"/>
      <c r="Z3781" s="79"/>
      <c r="AA3781" s="79"/>
      <c r="AB3781" s="79"/>
      <c r="AC3781" s="79"/>
      <c r="AD3781" s="79"/>
      <c r="AE3781" s="79"/>
      <c r="AF3781" s="79"/>
      <c r="AG3781" s="79"/>
      <c r="AH3781" s="79"/>
      <c r="AI3781" s="79"/>
      <c r="AJ3781" s="79"/>
      <c r="AK3781" s="79"/>
      <c r="AL3781" s="79"/>
      <c r="AM3781" s="79"/>
      <c r="AN3781" s="79"/>
      <c r="AO3781" s="79"/>
      <c r="AP3781" s="79"/>
      <c r="AQ3781" s="79"/>
    </row>
    <row r="3782" spans="13:43" x14ac:dyDescent="0.25">
      <c r="M3782" s="79"/>
      <c r="N3782" s="79"/>
      <c r="O3782" s="79"/>
      <c r="P3782" s="79"/>
      <c r="Q3782" s="79"/>
      <c r="R3782" s="79"/>
      <c r="S3782" s="79"/>
      <c r="T3782" s="79"/>
      <c r="U3782" s="79"/>
      <c r="V3782" s="79"/>
      <c r="W3782" s="79"/>
      <c r="X3782" s="79"/>
      <c r="Y3782" s="79"/>
      <c r="Z3782" s="79"/>
      <c r="AA3782" s="79"/>
      <c r="AB3782" s="79"/>
      <c r="AC3782" s="79"/>
      <c r="AD3782" s="79"/>
      <c r="AE3782" s="79"/>
      <c r="AF3782" s="79"/>
      <c r="AG3782" s="79"/>
      <c r="AH3782" s="79"/>
      <c r="AI3782" s="79"/>
      <c r="AJ3782" s="79"/>
      <c r="AK3782" s="79"/>
      <c r="AL3782" s="79"/>
      <c r="AM3782" s="79"/>
      <c r="AN3782" s="79"/>
      <c r="AO3782" s="79"/>
      <c r="AP3782" s="79"/>
      <c r="AQ3782" s="79"/>
    </row>
    <row r="3783" spans="13:43" x14ac:dyDescent="0.25">
      <c r="M3783" s="79"/>
      <c r="N3783" s="79"/>
      <c r="O3783" s="79"/>
      <c r="P3783" s="79"/>
      <c r="Q3783" s="79"/>
      <c r="R3783" s="79"/>
      <c r="S3783" s="79"/>
      <c r="T3783" s="79"/>
      <c r="U3783" s="79"/>
      <c r="V3783" s="79"/>
      <c r="W3783" s="79"/>
      <c r="X3783" s="79"/>
      <c r="Y3783" s="79"/>
      <c r="Z3783" s="79"/>
      <c r="AA3783" s="79"/>
      <c r="AB3783" s="79"/>
      <c r="AC3783" s="79"/>
      <c r="AD3783" s="79"/>
      <c r="AE3783" s="79"/>
      <c r="AF3783" s="79"/>
      <c r="AG3783" s="79"/>
      <c r="AH3783" s="79"/>
      <c r="AI3783" s="79"/>
      <c r="AJ3783" s="79"/>
      <c r="AK3783" s="79"/>
      <c r="AL3783" s="79"/>
      <c r="AM3783" s="79"/>
      <c r="AN3783" s="79"/>
      <c r="AO3783" s="79"/>
      <c r="AP3783" s="79"/>
      <c r="AQ3783" s="79"/>
    </row>
    <row r="3784" spans="13:43" x14ac:dyDescent="0.25">
      <c r="M3784" s="79"/>
      <c r="N3784" s="79"/>
      <c r="O3784" s="79"/>
      <c r="P3784" s="79"/>
      <c r="Q3784" s="79"/>
      <c r="R3784" s="79"/>
      <c r="S3784" s="79"/>
      <c r="T3784" s="79"/>
      <c r="U3784" s="79"/>
      <c r="V3784" s="79"/>
      <c r="W3784" s="79"/>
      <c r="X3784" s="79"/>
      <c r="Y3784" s="79"/>
      <c r="Z3784" s="79"/>
      <c r="AA3784" s="79"/>
      <c r="AB3784" s="79"/>
      <c r="AC3784" s="79"/>
      <c r="AD3784" s="79"/>
      <c r="AE3784" s="79"/>
      <c r="AF3784" s="79"/>
      <c r="AG3784" s="79"/>
      <c r="AH3784" s="79"/>
      <c r="AI3784" s="79"/>
      <c r="AJ3784" s="79"/>
      <c r="AK3784" s="79"/>
      <c r="AL3784" s="79"/>
      <c r="AM3784" s="79"/>
      <c r="AN3784" s="79"/>
      <c r="AO3784" s="79"/>
      <c r="AP3784" s="79"/>
      <c r="AQ3784" s="79"/>
    </row>
    <row r="3785" spans="13:43" x14ac:dyDescent="0.25">
      <c r="M3785" s="79"/>
      <c r="N3785" s="79"/>
      <c r="O3785" s="79"/>
      <c r="P3785" s="79"/>
      <c r="Q3785" s="79"/>
      <c r="R3785" s="79"/>
      <c r="S3785" s="79"/>
      <c r="T3785" s="79"/>
      <c r="U3785" s="79"/>
      <c r="V3785" s="79"/>
      <c r="W3785" s="79"/>
      <c r="X3785" s="79"/>
      <c r="Y3785" s="79"/>
      <c r="Z3785" s="79"/>
      <c r="AA3785" s="79"/>
      <c r="AB3785" s="79"/>
      <c r="AC3785" s="79"/>
      <c r="AD3785" s="79"/>
      <c r="AE3785" s="79"/>
      <c r="AF3785" s="79"/>
      <c r="AG3785" s="79"/>
      <c r="AH3785" s="79"/>
      <c r="AI3785" s="79"/>
      <c r="AJ3785" s="79"/>
      <c r="AK3785" s="79"/>
      <c r="AL3785" s="79"/>
      <c r="AM3785" s="79"/>
      <c r="AN3785" s="79"/>
      <c r="AO3785" s="79"/>
      <c r="AP3785" s="79"/>
      <c r="AQ3785" s="79"/>
    </row>
    <row r="3786" spans="13:43" x14ac:dyDescent="0.25">
      <c r="M3786" s="79"/>
      <c r="N3786" s="79"/>
      <c r="O3786" s="79"/>
      <c r="P3786" s="79"/>
      <c r="Q3786" s="79"/>
      <c r="R3786" s="79"/>
      <c r="S3786" s="79"/>
      <c r="T3786" s="79"/>
      <c r="U3786" s="79"/>
      <c r="V3786" s="79"/>
      <c r="W3786" s="79"/>
      <c r="X3786" s="79"/>
      <c r="Y3786" s="79"/>
      <c r="Z3786" s="79"/>
      <c r="AA3786" s="79"/>
      <c r="AB3786" s="79"/>
      <c r="AC3786" s="79"/>
      <c r="AD3786" s="79"/>
      <c r="AE3786" s="79"/>
      <c r="AF3786" s="79"/>
      <c r="AG3786" s="79"/>
      <c r="AH3786" s="79"/>
      <c r="AI3786" s="79"/>
      <c r="AJ3786" s="79"/>
      <c r="AK3786" s="79"/>
      <c r="AL3786" s="79"/>
      <c r="AM3786" s="79"/>
      <c r="AN3786" s="79"/>
      <c r="AO3786" s="79"/>
      <c r="AP3786" s="79"/>
      <c r="AQ3786" s="79"/>
    </row>
    <row r="3787" spans="13:43" x14ac:dyDescent="0.25">
      <c r="M3787" s="79"/>
      <c r="N3787" s="79"/>
      <c r="O3787" s="79"/>
      <c r="P3787" s="79"/>
      <c r="Q3787" s="79"/>
      <c r="R3787" s="79"/>
      <c r="S3787" s="79"/>
      <c r="T3787" s="79"/>
      <c r="U3787" s="79"/>
      <c r="V3787" s="79"/>
      <c r="W3787" s="79"/>
      <c r="X3787" s="79"/>
      <c r="Y3787" s="79"/>
      <c r="Z3787" s="79"/>
      <c r="AA3787" s="79"/>
      <c r="AB3787" s="79"/>
      <c r="AC3787" s="79"/>
      <c r="AD3787" s="79"/>
      <c r="AE3787" s="79"/>
      <c r="AF3787" s="79"/>
      <c r="AG3787" s="79"/>
      <c r="AH3787" s="79"/>
      <c r="AI3787" s="79"/>
      <c r="AJ3787" s="79"/>
      <c r="AK3787" s="79"/>
      <c r="AL3787" s="79"/>
      <c r="AM3787" s="79"/>
      <c r="AN3787" s="79"/>
      <c r="AO3787" s="79"/>
      <c r="AP3787" s="79"/>
      <c r="AQ3787" s="79"/>
    </row>
    <row r="3788" spans="13:43" x14ac:dyDescent="0.25">
      <c r="M3788" s="79"/>
      <c r="N3788" s="79"/>
      <c r="O3788" s="79"/>
      <c r="P3788" s="79"/>
      <c r="Q3788" s="79"/>
      <c r="R3788" s="79"/>
      <c r="S3788" s="79"/>
      <c r="T3788" s="79"/>
      <c r="U3788" s="79"/>
      <c r="V3788" s="79"/>
      <c r="W3788" s="79"/>
      <c r="X3788" s="79"/>
      <c r="Y3788" s="79"/>
      <c r="Z3788" s="79"/>
      <c r="AA3788" s="79"/>
      <c r="AB3788" s="79"/>
      <c r="AC3788" s="79"/>
      <c r="AD3788" s="79"/>
      <c r="AE3788" s="79"/>
      <c r="AF3788" s="79"/>
      <c r="AG3788" s="79"/>
      <c r="AH3788" s="79"/>
      <c r="AI3788" s="79"/>
      <c r="AJ3788" s="79"/>
      <c r="AK3788" s="79"/>
      <c r="AL3788" s="79"/>
      <c r="AM3788" s="79"/>
      <c r="AN3788" s="79"/>
      <c r="AO3788" s="79"/>
      <c r="AP3788" s="79"/>
      <c r="AQ3788" s="79"/>
    </row>
    <row r="3789" spans="13:43" x14ac:dyDescent="0.25">
      <c r="M3789" s="79"/>
      <c r="N3789" s="79"/>
      <c r="O3789" s="79"/>
      <c r="P3789" s="79"/>
      <c r="Q3789" s="79"/>
      <c r="R3789" s="79"/>
      <c r="S3789" s="79"/>
      <c r="T3789" s="79"/>
      <c r="U3789" s="79"/>
      <c r="V3789" s="79"/>
      <c r="W3789" s="79"/>
      <c r="X3789" s="79"/>
      <c r="Y3789" s="79"/>
      <c r="Z3789" s="79"/>
      <c r="AA3789" s="79"/>
      <c r="AB3789" s="79"/>
      <c r="AC3789" s="79"/>
      <c r="AD3789" s="79"/>
      <c r="AE3789" s="79"/>
      <c r="AF3789" s="79"/>
      <c r="AG3789" s="79"/>
      <c r="AH3789" s="79"/>
      <c r="AI3789" s="79"/>
      <c r="AJ3789" s="79"/>
      <c r="AK3789" s="79"/>
      <c r="AL3789" s="79"/>
      <c r="AM3789" s="79"/>
      <c r="AN3789" s="79"/>
      <c r="AO3789" s="79"/>
      <c r="AP3789" s="79"/>
      <c r="AQ3789" s="79"/>
    </row>
    <row r="3790" spans="13:43" x14ac:dyDescent="0.25">
      <c r="M3790" s="79"/>
      <c r="N3790" s="79"/>
      <c r="O3790" s="79"/>
      <c r="P3790" s="79"/>
      <c r="Q3790" s="79"/>
      <c r="R3790" s="79"/>
      <c r="S3790" s="79"/>
      <c r="T3790" s="79"/>
      <c r="U3790" s="79"/>
      <c r="V3790" s="79"/>
      <c r="W3790" s="79"/>
      <c r="X3790" s="79"/>
      <c r="Y3790" s="79"/>
      <c r="Z3790" s="79"/>
      <c r="AA3790" s="79"/>
      <c r="AB3790" s="79"/>
      <c r="AC3790" s="79"/>
      <c r="AD3790" s="79"/>
      <c r="AE3790" s="79"/>
      <c r="AF3790" s="79"/>
      <c r="AG3790" s="79"/>
      <c r="AH3790" s="79"/>
      <c r="AI3790" s="79"/>
      <c r="AJ3790" s="79"/>
      <c r="AK3790" s="79"/>
      <c r="AL3790" s="79"/>
      <c r="AM3790" s="79"/>
      <c r="AN3790" s="79"/>
      <c r="AO3790" s="79"/>
      <c r="AP3790" s="79"/>
      <c r="AQ3790" s="79"/>
    </row>
    <row r="3791" spans="13:43" x14ac:dyDescent="0.25">
      <c r="M3791" s="79"/>
      <c r="N3791" s="79"/>
      <c r="O3791" s="79"/>
      <c r="P3791" s="79"/>
      <c r="Q3791" s="79"/>
      <c r="R3791" s="79"/>
      <c r="S3791" s="79"/>
      <c r="T3791" s="79"/>
      <c r="U3791" s="79"/>
      <c r="V3791" s="79"/>
      <c r="W3791" s="79"/>
      <c r="X3791" s="79"/>
      <c r="Y3791" s="79"/>
      <c r="Z3791" s="79"/>
      <c r="AA3791" s="79"/>
      <c r="AB3791" s="79"/>
      <c r="AC3791" s="79"/>
      <c r="AD3791" s="79"/>
      <c r="AE3791" s="79"/>
      <c r="AF3791" s="79"/>
      <c r="AG3791" s="79"/>
      <c r="AH3791" s="79"/>
      <c r="AI3791" s="79"/>
      <c r="AJ3791" s="79"/>
      <c r="AK3791" s="79"/>
      <c r="AL3791" s="79"/>
      <c r="AM3791" s="79"/>
      <c r="AN3791" s="79"/>
      <c r="AO3791" s="79"/>
      <c r="AP3791" s="79"/>
      <c r="AQ3791" s="79"/>
    </row>
    <row r="3792" spans="13:43" x14ac:dyDescent="0.25">
      <c r="M3792" s="79"/>
      <c r="N3792" s="79"/>
      <c r="O3792" s="79"/>
      <c r="P3792" s="79"/>
      <c r="Q3792" s="79"/>
      <c r="R3792" s="79"/>
      <c r="S3792" s="79"/>
      <c r="T3792" s="79"/>
      <c r="U3792" s="79"/>
      <c r="V3792" s="79"/>
      <c r="W3792" s="79"/>
      <c r="X3792" s="79"/>
      <c r="Y3792" s="79"/>
      <c r="Z3792" s="79"/>
      <c r="AA3792" s="79"/>
      <c r="AB3792" s="79"/>
      <c r="AC3792" s="79"/>
      <c r="AD3792" s="79"/>
      <c r="AE3792" s="79"/>
      <c r="AF3792" s="79"/>
      <c r="AG3792" s="79"/>
      <c r="AH3792" s="79"/>
      <c r="AI3792" s="79"/>
      <c r="AJ3792" s="79"/>
      <c r="AK3792" s="79"/>
      <c r="AL3792" s="79"/>
      <c r="AM3792" s="79"/>
      <c r="AN3792" s="79"/>
      <c r="AO3792" s="79"/>
      <c r="AP3792" s="79"/>
      <c r="AQ3792" s="79"/>
    </row>
    <row r="3793" spans="13:43" x14ac:dyDescent="0.25">
      <c r="M3793" s="79"/>
      <c r="N3793" s="79"/>
      <c r="O3793" s="79"/>
      <c r="P3793" s="79"/>
      <c r="Q3793" s="79"/>
      <c r="R3793" s="79"/>
      <c r="S3793" s="79"/>
      <c r="T3793" s="79"/>
      <c r="U3793" s="79"/>
      <c r="V3793" s="79"/>
      <c r="W3793" s="79"/>
      <c r="X3793" s="79"/>
      <c r="Y3793" s="79"/>
      <c r="Z3793" s="79"/>
      <c r="AA3793" s="79"/>
      <c r="AB3793" s="79"/>
      <c r="AC3793" s="79"/>
      <c r="AD3793" s="79"/>
      <c r="AE3793" s="79"/>
      <c r="AF3793" s="79"/>
      <c r="AG3793" s="79"/>
      <c r="AH3793" s="79"/>
      <c r="AI3793" s="79"/>
      <c r="AJ3793" s="79"/>
      <c r="AK3793" s="79"/>
      <c r="AL3793" s="79"/>
      <c r="AM3793" s="79"/>
      <c r="AN3793" s="79"/>
      <c r="AO3793" s="79"/>
      <c r="AP3793" s="79"/>
      <c r="AQ3793" s="79"/>
    </row>
    <row r="3794" spans="13:43" x14ac:dyDescent="0.25">
      <c r="M3794" s="79"/>
      <c r="N3794" s="79"/>
      <c r="O3794" s="79"/>
      <c r="P3794" s="79"/>
      <c r="Q3794" s="79"/>
      <c r="R3794" s="79"/>
      <c r="S3794" s="79"/>
      <c r="T3794" s="79"/>
      <c r="U3794" s="79"/>
      <c r="V3794" s="79"/>
      <c r="W3794" s="79"/>
      <c r="X3794" s="79"/>
      <c r="Y3794" s="79"/>
      <c r="Z3794" s="79"/>
      <c r="AA3794" s="79"/>
      <c r="AB3794" s="79"/>
      <c r="AC3794" s="79"/>
      <c r="AD3794" s="79"/>
      <c r="AE3794" s="79"/>
      <c r="AF3794" s="79"/>
      <c r="AG3794" s="79"/>
      <c r="AH3794" s="79"/>
      <c r="AI3794" s="79"/>
      <c r="AJ3794" s="79"/>
      <c r="AK3794" s="79"/>
      <c r="AL3794" s="79"/>
      <c r="AM3794" s="79"/>
      <c r="AN3794" s="79"/>
      <c r="AO3794" s="79"/>
      <c r="AP3794" s="79"/>
      <c r="AQ3794" s="79"/>
    </row>
    <row r="3795" spans="13:43" x14ac:dyDescent="0.25">
      <c r="M3795" s="79"/>
      <c r="N3795" s="79"/>
      <c r="O3795" s="79"/>
      <c r="P3795" s="79"/>
      <c r="Q3795" s="79"/>
      <c r="R3795" s="79"/>
      <c r="S3795" s="79"/>
      <c r="T3795" s="79"/>
      <c r="U3795" s="79"/>
      <c r="V3795" s="79"/>
      <c r="W3795" s="79"/>
      <c r="X3795" s="79"/>
      <c r="Y3795" s="79"/>
      <c r="Z3795" s="79"/>
      <c r="AA3795" s="79"/>
      <c r="AB3795" s="79"/>
      <c r="AC3795" s="79"/>
      <c r="AD3795" s="79"/>
      <c r="AE3795" s="79"/>
      <c r="AF3795" s="79"/>
      <c r="AG3795" s="79"/>
      <c r="AH3795" s="79"/>
      <c r="AI3795" s="79"/>
      <c r="AJ3795" s="79"/>
      <c r="AK3795" s="79"/>
      <c r="AL3795" s="79"/>
      <c r="AM3795" s="79"/>
      <c r="AN3795" s="79"/>
      <c r="AO3795" s="79"/>
      <c r="AP3795" s="79"/>
      <c r="AQ3795" s="79"/>
    </row>
    <row r="3796" spans="13:43" x14ac:dyDescent="0.25">
      <c r="M3796" s="79"/>
      <c r="N3796" s="79"/>
      <c r="O3796" s="79"/>
      <c r="P3796" s="79"/>
      <c r="Q3796" s="79"/>
      <c r="R3796" s="79"/>
      <c r="S3796" s="79"/>
      <c r="T3796" s="79"/>
      <c r="U3796" s="79"/>
      <c r="V3796" s="79"/>
      <c r="W3796" s="79"/>
      <c r="X3796" s="79"/>
      <c r="Y3796" s="79"/>
      <c r="Z3796" s="79"/>
      <c r="AA3796" s="79"/>
      <c r="AB3796" s="79"/>
      <c r="AC3796" s="79"/>
      <c r="AD3796" s="79"/>
      <c r="AE3796" s="79"/>
      <c r="AF3796" s="79"/>
      <c r="AG3796" s="79"/>
      <c r="AH3796" s="79"/>
      <c r="AI3796" s="79"/>
      <c r="AJ3796" s="79"/>
      <c r="AK3796" s="79"/>
      <c r="AL3796" s="79"/>
      <c r="AM3796" s="79"/>
      <c r="AN3796" s="79"/>
      <c r="AO3796" s="79"/>
      <c r="AP3796" s="79"/>
      <c r="AQ3796" s="79"/>
    </row>
    <row r="3797" spans="13:43" x14ac:dyDescent="0.25">
      <c r="M3797" s="79"/>
      <c r="N3797" s="79"/>
      <c r="O3797" s="79"/>
      <c r="P3797" s="79"/>
      <c r="Q3797" s="79"/>
      <c r="R3797" s="79"/>
      <c r="S3797" s="79"/>
      <c r="T3797" s="79"/>
      <c r="U3797" s="79"/>
      <c r="V3797" s="79"/>
      <c r="W3797" s="79"/>
      <c r="X3797" s="79"/>
      <c r="Y3797" s="79"/>
      <c r="Z3797" s="79"/>
      <c r="AA3797" s="79"/>
      <c r="AB3797" s="79"/>
      <c r="AC3797" s="79"/>
      <c r="AD3797" s="79"/>
      <c r="AE3797" s="79"/>
      <c r="AF3797" s="79"/>
      <c r="AG3797" s="79"/>
      <c r="AH3797" s="79"/>
      <c r="AI3797" s="79"/>
      <c r="AJ3797" s="79"/>
      <c r="AK3797" s="79"/>
      <c r="AL3797" s="79"/>
      <c r="AM3797" s="79"/>
      <c r="AN3797" s="79"/>
      <c r="AO3797" s="79"/>
      <c r="AP3797" s="79"/>
      <c r="AQ3797" s="79"/>
    </row>
    <row r="3798" spans="13:43" x14ac:dyDescent="0.25">
      <c r="M3798" s="79"/>
      <c r="N3798" s="79"/>
      <c r="O3798" s="79"/>
      <c r="P3798" s="79"/>
      <c r="Q3798" s="79"/>
      <c r="R3798" s="79"/>
      <c r="S3798" s="79"/>
      <c r="T3798" s="79"/>
      <c r="U3798" s="79"/>
      <c r="V3798" s="79"/>
      <c r="W3798" s="79"/>
      <c r="X3798" s="79"/>
      <c r="Y3798" s="79"/>
      <c r="Z3798" s="79"/>
      <c r="AA3798" s="79"/>
      <c r="AB3798" s="79"/>
      <c r="AC3798" s="79"/>
      <c r="AD3798" s="79"/>
      <c r="AE3798" s="79"/>
      <c r="AF3798" s="79"/>
      <c r="AG3798" s="79"/>
      <c r="AH3798" s="79"/>
      <c r="AI3798" s="79"/>
      <c r="AJ3798" s="79"/>
      <c r="AK3798" s="79"/>
      <c r="AL3798" s="79"/>
      <c r="AM3798" s="79"/>
      <c r="AN3798" s="79"/>
      <c r="AO3798" s="79"/>
      <c r="AP3798" s="79"/>
      <c r="AQ3798" s="79"/>
    </row>
    <row r="3799" spans="13:43" x14ac:dyDescent="0.25">
      <c r="M3799" s="79"/>
      <c r="N3799" s="79"/>
      <c r="O3799" s="79"/>
      <c r="P3799" s="79"/>
      <c r="Q3799" s="79"/>
      <c r="R3799" s="79"/>
      <c r="S3799" s="79"/>
      <c r="T3799" s="79"/>
      <c r="U3799" s="79"/>
      <c r="V3799" s="79"/>
      <c r="W3799" s="79"/>
      <c r="X3799" s="79"/>
      <c r="Y3799" s="79"/>
      <c r="Z3799" s="79"/>
      <c r="AA3799" s="79"/>
      <c r="AB3799" s="79"/>
      <c r="AC3799" s="79"/>
      <c r="AD3799" s="79"/>
      <c r="AE3799" s="79"/>
      <c r="AF3799" s="79"/>
      <c r="AG3799" s="79"/>
      <c r="AH3799" s="79"/>
      <c r="AI3799" s="79"/>
      <c r="AJ3799" s="79"/>
      <c r="AK3799" s="79"/>
      <c r="AL3799" s="79"/>
      <c r="AM3799" s="79"/>
      <c r="AN3799" s="79"/>
      <c r="AO3799" s="79"/>
      <c r="AP3799" s="79"/>
      <c r="AQ3799" s="79"/>
    </row>
    <row r="3800" spans="13:43" x14ac:dyDescent="0.25">
      <c r="M3800" s="79"/>
      <c r="N3800" s="79"/>
      <c r="O3800" s="79"/>
      <c r="P3800" s="79"/>
      <c r="Q3800" s="79"/>
      <c r="R3800" s="79"/>
      <c r="S3800" s="79"/>
      <c r="T3800" s="79"/>
      <c r="U3800" s="79"/>
      <c r="V3800" s="79"/>
      <c r="W3800" s="79"/>
      <c r="X3800" s="79"/>
      <c r="Y3800" s="79"/>
      <c r="Z3800" s="79"/>
      <c r="AA3800" s="79"/>
      <c r="AB3800" s="79"/>
      <c r="AC3800" s="79"/>
      <c r="AD3800" s="79"/>
      <c r="AE3800" s="79"/>
      <c r="AF3800" s="79"/>
      <c r="AG3800" s="79"/>
      <c r="AH3800" s="79"/>
      <c r="AI3800" s="79"/>
      <c r="AJ3800" s="79"/>
      <c r="AK3800" s="79"/>
      <c r="AL3800" s="79"/>
      <c r="AM3800" s="79"/>
      <c r="AN3800" s="79"/>
      <c r="AO3800" s="79"/>
      <c r="AP3800" s="79"/>
      <c r="AQ3800" s="79"/>
    </row>
    <row r="3801" spans="13:43" x14ac:dyDescent="0.25">
      <c r="M3801" s="79"/>
      <c r="N3801" s="79"/>
      <c r="O3801" s="79"/>
      <c r="P3801" s="79"/>
      <c r="Q3801" s="79"/>
      <c r="R3801" s="79"/>
      <c r="S3801" s="79"/>
      <c r="T3801" s="79"/>
      <c r="U3801" s="79"/>
      <c r="V3801" s="79"/>
      <c r="W3801" s="79"/>
      <c r="X3801" s="79"/>
      <c r="Y3801" s="79"/>
      <c r="Z3801" s="79"/>
      <c r="AA3801" s="79"/>
      <c r="AB3801" s="79"/>
      <c r="AC3801" s="79"/>
      <c r="AD3801" s="79"/>
      <c r="AE3801" s="79"/>
      <c r="AF3801" s="79"/>
      <c r="AG3801" s="79"/>
      <c r="AH3801" s="79"/>
      <c r="AI3801" s="79"/>
      <c r="AJ3801" s="79"/>
      <c r="AK3801" s="79"/>
      <c r="AL3801" s="79"/>
      <c r="AM3801" s="79"/>
      <c r="AN3801" s="79"/>
      <c r="AO3801" s="79"/>
      <c r="AP3801" s="79"/>
      <c r="AQ3801" s="79"/>
    </row>
    <row r="3802" spans="13:43" x14ac:dyDescent="0.25">
      <c r="M3802" s="79"/>
      <c r="N3802" s="79"/>
      <c r="O3802" s="79"/>
      <c r="P3802" s="79"/>
      <c r="Q3802" s="79"/>
      <c r="R3802" s="79"/>
      <c r="S3802" s="79"/>
      <c r="T3802" s="79"/>
      <c r="U3802" s="79"/>
      <c r="V3802" s="79"/>
      <c r="W3802" s="79"/>
      <c r="X3802" s="79"/>
      <c r="Y3802" s="79"/>
      <c r="Z3802" s="79"/>
      <c r="AA3802" s="79"/>
      <c r="AB3802" s="79"/>
      <c r="AC3802" s="79"/>
      <c r="AD3802" s="79"/>
      <c r="AE3802" s="79"/>
      <c r="AF3802" s="79"/>
      <c r="AG3802" s="79"/>
      <c r="AH3802" s="79"/>
      <c r="AI3802" s="79"/>
      <c r="AJ3802" s="79"/>
      <c r="AK3802" s="79"/>
      <c r="AL3802" s="79"/>
      <c r="AM3802" s="79"/>
      <c r="AN3802" s="79"/>
      <c r="AO3802" s="79"/>
      <c r="AP3802" s="79"/>
      <c r="AQ3802" s="79"/>
    </row>
    <row r="3803" spans="13:43" x14ac:dyDescent="0.25">
      <c r="M3803" s="79"/>
      <c r="N3803" s="79"/>
      <c r="O3803" s="79"/>
      <c r="P3803" s="79"/>
      <c r="Q3803" s="79"/>
      <c r="R3803" s="79"/>
      <c r="S3803" s="79"/>
      <c r="T3803" s="79"/>
      <c r="U3803" s="79"/>
      <c r="V3803" s="79"/>
      <c r="W3803" s="79"/>
      <c r="X3803" s="79"/>
      <c r="Y3803" s="79"/>
      <c r="Z3803" s="79"/>
      <c r="AA3803" s="79"/>
      <c r="AB3803" s="79"/>
      <c r="AC3803" s="79"/>
      <c r="AD3803" s="79"/>
      <c r="AE3803" s="79"/>
      <c r="AF3803" s="79"/>
      <c r="AG3803" s="79"/>
      <c r="AH3803" s="79"/>
      <c r="AI3803" s="79"/>
      <c r="AJ3803" s="79"/>
      <c r="AK3803" s="79"/>
      <c r="AL3803" s="79"/>
      <c r="AM3803" s="79"/>
      <c r="AN3803" s="79"/>
      <c r="AO3803" s="79"/>
      <c r="AP3803" s="79"/>
      <c r="AQ3803" s="79"/>
    </row>
    <row r="3804" spans="13:43" x14ac:dyDescent="0.25">
      <c r="M3804" s="79"/>
      <c r="N3804" s="79"/>
      <c r="O3804" s="79"/>
      <c r="P3804" s="79"/>
      <c r="Q3804" s="79"/>
      <c r="R3804" s="79"/>
      <c r="S3804" s="79"/>
      <c r="T3804" s="79"/>
      <c r="U3804" s="79"/>
      <c r="V3804" s="79"/>
      <c r="W3804" s="79"/>
      <c r="X3804" s="79"/>
      <c r="Y3804" s="79"/>
      <c r="Z3804" s="79"/>
      <c r="AA3804" s="79"/>
      <c r="AB3804" s="79"/>
      <c r="AC3804" s="79"/>
      <c r="AD3804" s="79"/>
      <c r="AE3804" s="79"/>
      <c r="AF3804" s="79"/>
      <c r="AG3804" s="79"/>
      <c r="AH3804" s="79"/>
      <c r="AI3804" s="79"/>
      <c r="AJ3804" s="79"/>
      <c r="AK3804" s="79"/>
      <c r="AL3804" s="79"/>
      <c r="AM3804" s="79"/>
      <c r="AN3804" s="79"/>
      <c r="AO3804" s="79"/>
      <c r="AP3804" s="79"/>
      <c r="AQ3804" s="79"/>
    </row>
    <row r="3805" spans="13:43" x14ac:dyDescent="0.25">
      <c r="M3805" s="79"/>
      <c r="N3805" s="79"/>
      <c r="O3805" s="79"/>
      <c r="P3805" s="79"/>
      <c r="Q3805" s="79"/>
      <c r="R3805" s="79"/>
      <c r="S3805" s="79"/>
      <c r="T3805" s="79"/>
      <c r="U3805" s="79"/>
      <c r="V3805" s="79"/>
      <c r="W3805" s="79"/>
      <c r="X3805" s="79"/>
      <c r="Y3805" s="79"/>
      <c r="Z3805" s="79"/>
      <c r="AA3805" s="79"/>
      <c r="AB3805" s="79"/>
      <c r="AC3805" s="79"/>
      <c r="AD3805" s="79"/>
      <c r="AE3805" s="79"/>
      <c r="AF3805" s="79"/>
      <c r="AG3805" s="79"/>
      <c r="AH3805" s="79"/>
      <c r="AI3805" s="79"/>
      <c r="AJ3805" s="79"/>
      <c r="AK3805" s="79"/>
      <c r="AL3805" s="79"/>
      <c r="AM3805" s="79"/>
      <c r="AN3805" s="79"/>
      <c r="AO3805" s="79"/>
      <c r="AP3805" s="79"/>
      <c r="AQ3805" s="79"/>
    </row>
    <row r="3806" spans="13:43" x14ac:dyDescent="0.25">
      <c r="M3806" s="79"/>
      <c r="N3806" s="79"/>
      <c r="O3806" s="79"/>
      <c r="P3806" s="79"/>
      <c r="Q3806" s="79"/>
      <c r="R3806" s="79"/>
      <c r="S3806" s="79"/>
      <c r="T3806" s="79"/>
      <c r="U3806" s="79"/>
      <c r="V3806" s="79"/>
      <c r="W3806" s="79"/>
      <c r="X3806" s="79"/>
      <c r="Y3806" s="79"/>
      <c r="Z3806" s="79"/>
      <c r="AA3806" s="79"/>
      <c r="AB3806" s="79"/>
      <c r="AC3806" s="79"/>
      <c r="AD3806" s="79"/>
      <c r="AE3806" s="79"/>
      <c r="AF3806" s="79"/>
      <c r="AG3806" s="79"/>
      <c r="AH3806" s="79"/>
      <c r="AI3806" s="79"/>
      <c r="AJ3806" s="79"/>
      <c r="AK3806" s="79"/>
      <c r="AL3806" s="79"/>
      <c r="AM3806" s="79"/>
      <c r="AN3806" s="79"/>
      <c r="AO3806" s="79"/>
      <c r="AP3806" s="79"/>
      <c r="AQ3806" s="79"/>
    </row>
    <row r="3807" spans="13:43" x14ac:dyDescent="0.25">
      <c r="M3807" s="79"/>
      <c r="N3807" s="79"/>
      <c r="O3807" s="79"/>
      <c r="P3807" s="79"/>
      <c r="Q3807" s="79"/>
      <c r="R3807" s="79"/>
      <c r="S3807" s="79"/>
      <c r="T3807" s="79"/>
      <c r="U3807" s="79"/>
      <c r="V3807" s="79"/>
      <c r="W3807" s="79"/>
      <c r="X3807" s="79"/>
      <c r="Y3807" s="79"/>
      <c r="Z3807" s="79"/>
      <c r="AA3807" s="79"/>
      <c r="AB3807" s="79"/>
      <c r="AC3807" s="79"/>
      <c r="AD3807" s="79"/>
      <c r="AE3807" s="79"/>
      <c r="AF3807" s="79"/>
      <c r="AG3807" s="79"/>
      <c r="AH3807" s="79"/>
      <c r="AI3807" s="79"/>
      <c r="AJ3807" s="79"/>
      <c r="AK3807" s="79"/>
      <c r="AL3807" s="79"/>
      <c r="AM3807" s="79"/>
      <c r="AN3807" s="79"/>
      <c r="AO3807" s="79"/>
      <c r="AP3807" s="79"/>
      <c r="AQ3807" s="79"/>
    </row>
    <row r="3808" spans="13:43" x14ac:dyDescent="0.25">
      <c r="M3808" s="79"/>
      <c r="N3808" s="79"/>
      <c r="O3808" s="79"/>
      <c r="P3808" s="79"/>
      <c r="Q3808" s="79"/>
      <c r="R3808" s="79"/>
      <c r="S3808" s="79"/>
      <c r="T3808" s="79"/>
      <c r="U3808" s="79"/>
      <c r="V3808" s="79"/>
      <c r="W3808" s="79"/>
      <c r="X3808" s="79"/>
      <c r="Y3808" s="79"/>
      <c r="Z3808" s="79"/>
      <c r="AA3808" s="79"/>
      <c r="AB3808" s="79"/>
      <c r="AC3808" s="79"/>
      <c r="AD3808" s="79"/>
      <c r="AE3808" s="79"/>
      <c r="AF3808" s="79"/>
      <c r="AG3808" s="79"/>
      <c r="AH3808" s="79"/>
      <c r="AI3808" s="79"/>
      <c r="AJ3808" s="79"/>
      <c r="AK3808" s="79"/>
      <c r="AL3808" s="79"/>
      <c r="AM3808" s="79"/>
      <c r="AN3808" s="79"/>
      <c r="AO3808" s="79"/>
      <c r="AP3808" s="79"/>
      <c r="AQ3808" s="79"/>
    </row>
    <row r="3809" spans="13:43" x14ac:dyDescent="0.25">
      <c r="M3809" s="79"/>
      <c r="N3809" s="79"/>
      <c r="O3809" s="79"/>
      <c r="P3809" s="79"/>
      <c r="Q3809" s="79"/>
      <c r="R3809" s="79"/>
      <c r="S3809" s="79"/>
      <c r="T3809" s="79"/>
      <c r="U3809" s="79"/>
      <c r="V3809" s="79"/>
      <c r="W3809" s="79"/>
      <c r="X3809" s="79"/>
      <c r="Y3809" s="79"/>
      <c r="Z3809" s="79"/>
      <c r="AA3809" s="79"/>
      <c r="AB3809" s="79"/>
      <c r="AC3809" s="79"/>
      <c r="AD3809" s="79"/>
      <c r="AE3809" s="79"/>
      <c r="AF3809" s="79"/>
      <c r="AG3809" s="79"/>
      <c r="AH3809" s="79"/>
      <c r="AI3809" s="79"/>
      <c r="AJ3809" s="79"/>
      <c r="AK3809" s="79"/>
      <c r="AL3809" s="79"/>
      <c r="AM3809" s="79"/>
      <c r="AN3809" s="79"/>
      <c r="AO3809" s="79"/>
      <c r="AP3809" s="79"/>
      <c r="AQ3809" s="79"/>
    </row>
    <row r="3810" spans="13:43" x14ac:dyDescent="0.25">
      <c r="M3810" s="79"/>
      <c r="N3810" s="79"/>
      <c r="O3810" s="79"/>
      <c r="P3810" s="79"/>
      <c r="Q3810" s="79"/>
      <c r="R3810" s="79"/>
      <c r="S3810" s="79"/>
      <c r="T3810" s="79"/>
      <c r="U3810" s="79"/>
      <c r="V3810" s="79"/>
      <c r="W3810" s="79"/>
      <c r="X3810" s="79"/>
      <c r="Y3810" s="79"/>
      <c r="Z3810" s="79"/>
      <c r="AA3810" s="79"/>
      <c r="AB3810" s="79"/>
      <c r="AC3810" s="79"/>
      <c r="AD3810" s="79"/>
      <c r="AE3810" s="79"/>
      <c r="AF3810" s="79"/>
      <c r="AG3810" s="79"/>
      <c r="AH3810" s="79"/>
      <c r="AI3810" s="79"/>
      <c r="AJ3810" s="79"/>
      <c r="AK3810" s="79"/>
      <c r="AL3810" s="79"/>
      <c r="AM3810" s="79"/>
      <c r="AN3810" s="79"/>
      <c r="AO3810" s="79"/>
      <c r="AP3810" s="79"/>
      <c r="AQ3810" s="79"/>
    </row>
    <row r="3811" spans="13:43" x14ac:dyDescent="0.25">
      <c r="M3811" s="79"/>
      <c r="N3811" s="79"/>
      <c r="O3811" s="79"/>
      <c r="P3811" s="79"/>
      <c r="Q3811" s="79"/>
      <c r="R3811" s="79"/>
      <c r="S3811" s="79"/>
      <c r="T3811" s="79"/>
      <c r="U3811" s="79"/>
      <c r="V3811" s="79"/>
      <c r="W3811" s="79"/>
      <c r="X3811" s="79"/>
      <c r="Y3811" s="79"/>
      <c r="Z3811" s="79"/>
      <c r="AA3811" s="79"/>
      <c r="AB3811" s="79"/>
      <c r="AC3811" s="79"/>
      <c r="AD3811" s="79"/>
      <c r="AE3811" s="79"/>
      <c r="AF3811" s="79"/>
      <c r="AG3811" s="79"/>
      <c r="AH3811" s="79"/>
      <c r="AI3811" s="79"/>
      <c r="AJ3811" s="79"/>
      <c r="AK3811" s="79"/>
      <c r="AL3811" s="79"/>
      <c r="AM3811" s="79"/>
      <c r="AN3811" s="79"/>
      <c r="AO3811" s="79"/>
      <c r="AP3811" s="79"/>
      <c r="AQ3811" s="79"/>
    </row>
    <row r="3812" spans="13:43" x14ac:dyDescent="0.25">
      <c r="M3812" s="79"/>
      <c r="N3812" s="79"/>
      <c r="O3812" s="79"/>
      <c r="P3812" s="79"/>
      <c r="Q3812" s="79"/>
      <c r="R3812" s="79"/>
      <c r="S3812" s="79"/>
      <c r="T3812" s="79"/>
      <c r="U3812" s="79"/>
      <c r="V3812" s="79"/>
      <c r="W3812" s="79"/>
      <c r="X3812" s="79"/>
      <c r="Y3812" s="79"/>
      <c r="Z3812" s="79"/>
      <c r="AA3812" s="79"/>
      <c r="AB3812" s="79"/>
      <c r="AC3812" s="79"/>
      <c r="AD3812" s="79"/>
      <c r="AE3812" s="79"/>
      <c r="AF3812" s="79"/>
      <c r="AG3812" s="79"/>
      <c r="AH3812" s="79"/>
      <c r="AI3812" s="79"/>
      <c r="AJ3812" s="79"/>
      <c r="AK3812" s="79"/>
      <c r="AL3812" s="79"/>
      <c r="AM3812" s="79"/>
      <c r="AN3812" s="79"/>
      <c r="AO3812" s="79"/>
      <c r="AP3812" s="79"/>
      <c r="AQ3812" s="79"/>
    </row>
    <row r="3813" spans="13:43" x14ac:dyDescent="0.25">
      <c r="M3813" s="79"/>
      <c r="N3813" s="79"/>
      <c r="O3813" s="79"/>
      <c r="P3813" s="79"/>
      <c r="Q3813" s="79"/>
      <c r="R3813" s="79"/>
      <c r="S3813" s="79"/>
      <c r="T3813" s="79"/>
      <c r="U3813" s="79"/>
      <c r="V3813" s="79"/>
      <c r="W3813" s="79"/>
      <c r="X3813" s="79"/>
      <c r="Y3813" s="79"/>
      <c r="Z3813" s="79"/>
      <c r="AA3813" s="79"/>
      <c r="AB3813" s="79"/>
      <c r="AC3813" s="79"/>
      <c r="AD3813" s="79"/>
      <c r="AE3813" s="79"/>
      <c r="AF3813" s="79"/>
      <c r="AG3813" s="79"/>
      <c r="AH3813" s="79"/>
      <c r="AI3813" s="79"/>
      <c r="AJ3813" s="79"/>
      <c r="AK3813" s="79"/>
      <c r="AL3813" s="79"/>
      <c r="AM3813" s="79"/>
      <c r="AN3813" s="79"/>
      <c r="AO3813" s="79"/>
      <c r="AP3813" s="79"/>
      <c r="AQ3813" s="79"/>
    </row>
    <row r="3814" spans="13:43" x14ac:dyDescent="0.25">
      <c r="M3814" s="79"/>
      <c r="N3814" s="79"/>
      <c r="O3814" s="79"/>
      <c r="P3814" s="79"/>
      <c r="Q3814" s="79"/>
      <c r="R3814" s="79"/>
      <c r="S3814" s="79"/>
      <c r="T3814" s="79"/>
      <c r="U3814" s="79"/>
      <c r="V3814" s="79"/>
      <c r="W3814" s="79"/>
      <c r="X3814" s="79"/>
      <c r="Y3814" s="79"/>
      <c r="Z3814" s="79"/>
      <c r="AA3814" s="79"/>
      <c r="AB3814" s="79"/>
      <c r="AC3814" s="79"/>
      <c r="AD3814" s="79"/>
      <c r="AE3814" s="79"/>
      <c r="AF3814" s="79"/>
      <c r="AG3814" s="79"/>
      <c r="AH3814" s="79"/>
      <c r="AI3814" s="79"/>
      <c r="AJ3814" s="79"/>
      <c r="AK3814" s="79"/>
      <c r="AL3814" s="79"/>
      <c r="AM3814" s="79"/>
      <c r="AN3814" s="79"/>
      <c r="AO3814" s="79"/>
      <c r="AP3814" s="79"/>
      <c r="AQ3814" s="79"/>
    </row>
    <row r="3815" spans="13:43" x14ac:dyDescent="0.25">
      <c r="M3815" s="79"/>
      <c r="N3815" s="79"/>
      <c r="O3815" s="79"/>
      <c r="P3815" s="79"/>
      <c r="Q3815" s="79"/>
      <c r="R3815" s="79"/>
      <c r="S3815" s="79"/>
      <c r="T3815" s="79"/>
      <c r="U3815" s="79"/>
      <c r="V3815" s="79"/>
      <c r="W3815" s="79"/>
      <c r="X3815" s="79"/>
      <c r="Y3815" s="79"/>
      <c r="Z3815" s="79"/>
      <c r="AA3815" s="79"/>
      <c r="AB3815" s="79"/>
      <c r="AC3815" s="79"/>
      <c r="AD3815" s="79"/>
      <c r="AE3815" s="79"/>
      <c r="AF3815" s="79"/>
      <c r="AG3815" s="79"/>
      <c r="AH3815" s="79"/>
      <c r="AI3815" s="79"/>
      <c r="AJ3815" s="79"/>
      <c r="AK3815" s="79"/>
      <c r="AL3815" s="79"/>
      <c r="AM3815" s="79"/>
      <c r="AN3815" s="79"/>
      <c r="AO3815" s="79"/>
      <c r="AP3815" s="79"/>
      <c r="AQ3815" s="79"/>
    </row>
    <row r="3816" spans="13:43" x14ac:dyDescent="0.25">
      <c r="M3816" s="79"/>
      <c r="N3816" s="79"/>
      <c r="O3816" s="79"/>
      <c r="P3816" s="79"/>
      <c r="Q3816" s="79"/>
      <c r="R3816" s="79"/>
      <c r="S3816" s="79"/>
      <c r="T3816" s="79"/>
      <c r="U3816" s="79"/>
      <c r="V3816" s="79"/>
      <c r="W3816" s="79"/>
      <c r="X3816" s="79"/>
      <c r="Y3816" s="79"/>
      <c r="Z3816" s="79"/>
      <c r="AA3816" s="79"/>
      <c r="AB3816" s="79"/>
      <c r="AC3816" s="79"/>
      <c r="AD3816" s="79"/>
      <c r="AE3816" s="79"/>
      <c r="AF3816" s="79"/>
      <c r="AG3816" s="79"/>
      <c r="AH3816" s="79"/>
      <c r="AI3816" s="79"/>
      <c r="AJ3816" s="79"/>
      <c r="AK3816" s="79"/>
      <c r="AL3816" s="79"/>
      <c r="AM3816" s="79"/>
      <c r="AN3816" s="79"/>
      <c r="AO3816" s="79"/>
      <c r="AP3816" s="79"/>
      <c r="AQ3816" s="79"/>
    </row>
    <row r="3817" spans="13:43" x14ac:dyDescent="0.25">
      <c r="M3817" s="79"/>
      <c r="N3817" s="79"/>
      <c r="O3817" s="79"/>
      <c r="P3817" s="79"/>
      <c r="Q3817" s="79"/>
      <c r="R3817" s="79"/>
      <c r="S3817" s="79"/>
      <c r="T3817" s="79"/>
      <c r="U3817" s="79"/>
      <c r="V3817" s="79"/>
      <c r="W3817" s="79"/>
      <c r="X3817" s="79"/>
      <c r="Y3817" s="79"/>
      <c r="Z3817" s="79"/>
      <c r="AA3817" s="79"/>
      <c r="AB3817" s="79"/>
      <c r="AC3817" s="79"/>
      <c r="AD3817" s="79"/>
      <c r="AE3817" s="79"/>
      <c r="AF3817" s="79"/>
      <c r="AG3817" s="79"/>
      <c r="AH3817" s="79"/>
      <c r="AI3817" s="79"/>
      <c r="AJ3817" s="79"/>
      <c r="AK3817" s="79"/>
      <c r="AL3817" s="79"/>
      <c r="AM3817" s="79"/>
      <c r="AN3817" s="79"/>
      <c r="AO3817" s="79"/>
      <c r="AP3817" s="79"/>
      <c r="AQ3817" s="79"/>
    </row>
    <row r="3818" spans="13:43" x14ac:dyDescent="0.25">
      <c r="M3818" s="79"/>
      <c r="N3818" s="79"/>
      <c r="O3818" s="79"/>
      <c r="P3818" s="79"/>
      <c r="Q3818" s="79"/>
      <c r="R3818" s="79"/>
      <c r="S3818" s="79"/>
      <c r="T3818" s="79"/>
      <c r="U3818" s="79"/>
      <c r="V3818" s="79"/>
      <c r="W3818" s="79"/>
      <c r="X3818" s="79"/>
      <c r="Y3818" s="79"/>
      <c r="Z3818" s="79"/>
      <c r="AA3818" s="79"/>
      <c r="AB3818" s="79"/>
      <c r="AC3818" s="79"/>
      <c r="AD3818" s="79"/>
      <c r="AE3818" s="79"/>
      <c r="AF3818" s="79"/>
      <c r="AG3818" s="79"/>
      <c r="AH3818" s="79"/>
      <c r="AI3818" s="79"/>
      <c r="AJ3818" s="79"/>
      <c r="AK3818" s="79"/>
      <c r="AL3818" s="79"/>
      <c r="AM3818" s="79"/>
      <c r="AN3818" s="79"/>
      <c r="AO3818" s="79"/>
      <c r="AP3818" s="79"/>
      <c r="AQ3818" s="79"/>
    </row>
    <row r="3819" spans="13:43" x14ac:dyDescent="0.25">
      <c r="M3819" s="79"/>
      <c r="N3819" s="79"/>
      <c r="O3819" s="79"/>
      <c r="P3819" s="79"/>
      <c r="Q3819" s="79"/>
      <c r="R3819" s="79"/>
      <c r="S3819" s="79"/>
      <c r="T3819" s="79"/>
      <c r="U3819" s="79"/>
      <c r="V3819" s="79"/>
      <c r="W3819" s="79"/>
      <c r="X3819" s="79"/>
      <c r="Y3819" s="79"/>
      <c r="Z3819" s="79"/>
      <c r="AA3819" s="79"/>
      <c r="AB3819" s="79"/>
      <c r="AC3819" s="79"/>
      <c r="AD3819" s="79"/>
      <c r="AE3819" s="79"/>
      <c r="AF3819" s="79"/>
      <c r="AG3819" s="79"/>
      <c r="AH3819" s="79"/>
      <c r="AI3819" s="79"/>
      <c r="AJ3819" s="79"/>
      <c r="AK3819" s="79"/>
      <c r="AL3819" s="79"/>
      <c r="AM3819" s="79"/>
      <c r="AN3819" s="79"/>
      <c r="AO3819" s="79"/>
      <c r="AP3819" s="79"/>
      <c r="AQ3819" s="79"/>
    </row>
    <row r="3820" spans="13:43" x14ac:dyDescent="0.25">
      <c r="M3820" s="79"/>
      <c r="N3820" s="79"/>
      <c r="O3820" s="79"/>
      <c r="P3820" s="79"/>
      <c r="Q3820" s="79"/>
      <c r="R3820" s="79"/>
      <c r="S3820" s="79"/>
      <c r="T3820" s="79"/>
      <c r="U3820" s="79"/>
      <c r="V3820" s="79"/>
      <c r="W3820" s="79"/>
      <c r="X3820" s="79"/>
      <c r="Y3820" s="79"/>
      <c r="Z3820" s="79"/>
      <c r="AA3820" s="79"/>
      <c r="AB3820" s="79"/>
      <c r="AC3820" s="79"/>
      <c r="AD3820" s="79"/>
      <c r="AE3820" s="79"/>
      <c r="AF3820" s="79"/>
      <c r="AG3820" s="79"/>
      <c r="AH3820" s="79"/>
      <c r="AI3820" s="79"/>
      <c r="AJ3820" s="79"/>
      <c r="AK3820" s="79"/>
      <c r="AL3820" s="79"/>
      <c r="AM3820" s="79"/>
      <c r="AN3820" s="79"/>
      <c r="AO3820" s="79"/>
      <c r="AP3820" s="79"/>
      <c r="AQ3820" s="79"/>
    </row>
    <row r="3821" spans="13:43" x14ac:dyDescent="0.25">
      <c r="M3821" s="79"/>
      <c r="N3821" s="79"/>
      <c r="O3821" s="79"/>
      <c r="P3821" s="79"/>
      <c r="Q3821" s="79"/>
      <c r="R3821" s="79"/>
      <c r="S3821" s="79"/>
      <c r="T3821" s="79"/>
      <c r="U3821" s="79"/>
      <c r="V3821" s="79"/>
      <c r="W3821" s="79"/>
      <c r="X3821" s="79"/>
      <c r="Y3821" s="79"/>
      <c r="Z3821" s="79"/>
      <c r="AA3821" s="79"/>
      <c r="AB3821" s="79"/>
      <c r="AC3821" s="79"/>
      <c r="AD3821" s="79"/>
      <c r="AE3821" s="79"/>
      <c r="AF3821" s="79"/>
      <c r="AG3821" s="79"/>
      <c r="AH3821" s="79"/>
      <c r="AI3821" s="79"/>
      <c r="AJ3821" s="79"/>
      <c r="AK3821" s="79"/>
      <c r="AL3821" s="79"/>
      <c r="AM3821" s="79"/>
      <c r="AN3821" s="79"/>
      <c r="AO3821" s="79"/>
      <c r="AP3821" s="79"/>
      <c r="AQ3821" s="79"/>
    </row>
    <row r="3822" spans="13:43" x14ac:dyDescent="0.25">
      <c r="M3822" s="79"/>
      <c r="N3822" s="79"/>
      <c r="O3822" s="79"/>
      <c r="P3822" s="79"/>
      <c r="Q3822" s="79"/>
      <c r="R3822" s="79"/>
      <c r="S3822" s="79"/>
      <c r="T3822" s="79"/>
      <c r="U3822" s="79"/>
      <c r="V3822" s="79"/>
      <c r="W3822" s="79"/>
      <c r="X3822" s="79"/>
      <c r="Y3822" s="79"/>
      <c r="Z3822" s="79"/>
      <c r="AA3822" s="79"/>
      <c r="AB3822" s="79"/>
      <c r="AC3822" s="79"/>
      <c r="AD3822" s="79"/>
      <c r="AE3822" s="79"/>
      <c r="AF3822" s="79"/>
      <c r="AG3822" s="79"/>
      <c r="AH3822" s="79"/>
      <c r="AI3822" s="79"/>
      <c r="AJ3822" s="79"/>
      <c r="AK3822" s="79"/>
      <c r="AL3822" s="79"/>
      <c r="AM3822" s="79"/>
      <c r="AN3822" s="79"/>
      <c r="AO3822" s="79"/>
      <c r="AP3822" s="79"/>
      <c r="AQ3822" s="79"/>
    </row>
    <row r="3823" spans="13:43" x14ac:dyDescent="0.25">
      <c r="M3823" s="79"/>
      <c r="N3823" s="79"/>
      <c r="O3823" s="79"/>
      <c r="P3823" s="79"/>
      <c r="Q3823" s="79"/>
      <c r="R3823" s="79"/>
      <c r="S3823" s="79"/>
      <c r="T3823" s="79"/>
      <c r="U3823" s="79"/>
      <c r="V3823" s="79"/>
      <c r="W3823" s="79"/>
      <c r="X3823" s="79"/>
      <c r="Y3823" s="79"/>
      <c r="Z3823" s="79"/>
      <c r="AA3823" s="79"/>
      <c r="AB3823" s="79"/>
      <c r="AC3823" s="79"/>
      <c r="AD3823" s="79"/>
      <c r="AE3823" s="79"/>
      <c r="AF3823" s="79"/>
      <c r="AG3823" s="79"/>
      <c r="AH3823" s="79"/>
      <c r="AI3823" s="79"/>
      <c r="AJ3823" s="79"/>
      <c r="AK3823" s="79"/>
      <c r="AL3823" s="79"/>
      <c r="AM3823" s="79"/>
      <c r="AN3823" s="79"/>
      <c r="AO3823" s="79"/>
      <c r="AP3823" s="79"/>
      <c r="AQ3823" s="79"/>
    </row>
    <row r="3824" spans="13:43" x14ac:dyDescent="0.25">
      <c r="M3824" s="79"/>
      <c r="N3824" s="79"/>
      <c r="O3824" s="79"/>
      <c r="P3824" s="79"/>
      <c r="Q3824" s="79"/>
      <c r="R3824" s="79"/>
      <c r="S3824" s="79"/>
      <c r="T3824" s="79"/>
      <c r="U3824" s="79"/>
      <c r="V3824" s="79"/>
      <c r="W3824" s="79"/>
      <c r="X3824" s="79"/>
      <c r="Y3824" s="79"/>
      <c r="Z3824" s="79"/>
      <c r="AA3824" s="79"/>
      <c r="AB3824" s="79"/>
      <c r="AC3824" s="79"/>
      <c r="AD3824" s="79"/>
      <c r="AE3824" s="79"/>
      <c r="AF3824" s="79"/>
      <c r="AG3824" s="79"/>
      <c r="AH3824" s="79"/>
      <c r="AI3824" s="79"/>
      <c r="AJ3824" s="79"/>
      <c r="AK3824" s="79"/>
      <c r="AL3824" s="79"/>
      <c r="AM3824" s="79"/>
      <c r="AN3824" s="79"/>
      <c r="AO3824" s="79"/>
      <c r="AP3824" s="79"/>
      <c r="AQ3824" s="79"/>
    </row>
    <row r="3825" spans="13:43" x14ac:dyDescent="0.25">
      <c r="M3825" s="79"/>
      <c r="N3825" s="79"/>
      <c r="O3825" s="79"/>
      <c r="P3825" s="79"/>
      <c r="Q3825" s="79"/>
      <c r="R3825" s="79"/>
      <c r="S3825" s="79"/>
      <c r="T3825" s="79"/>
      <c r="U3825" s="79"/>
      <c r="V3825" s="79"/>
      <c r="W3825" s="79"/>
      <c r="X3825" s="79"/>
      <c r="Y3825" s="79"/>
      <c r="Z3825" s="79"/>
      <c r="AA3825" s="79"/>
      <c r="AB3825" s="79"/>
      <c r="AC3825" s="79"/>
      <c r="AD3825" s="79"/>
      <c r="AE3825" s="79"/>
      <c r="AF3825" s="79"/>
      <c r="AG3825" s="79"/>
      <c r="AH3825" s="79"/>
      <c r="AI3825" s="79"/>
      <c r="AJ3825" s="79"/>
      <c r="AK3825" s="79"/>
      <c r="AL3825" s="79"/>
      <c r="AM3825" s="79"/>
      <c r="AN3825" s="79"/>
      <c r="AO3825" s="79"/>
      <c r="AP3825" s="79"/>
      <c r="AQ3825" s="79"/>
    </row>
    <row r="3826" spans="13:43" x14ac:dyDescent="0.25">
      <c r="M3826" s="79"/>
      <c r="N3826" s="79"/>
      <c r="O3826" s="79"/>
      <c r="P3826" s="79"/>
      <c r="Q3826" s="79"/>
      <c r="R3826" s="79"/>
      <c r="S3826" s="79"/>
      <c r="T3826" s="79"/>
      <c r="U3826" s="79"/>
      <c r="V3826" s="79"/>
      <c r="W3826" s="79"/>
      <c r="X3826" s="79"/>
      <c r="Y3826" s="79"/>
      <c r="Z3826" s="79"/>
      <c r="AA3826" s="79"/>
      <c r="AB3826" s="79"/>
      <c r="AC3826" s="79"/>
      <c r="AD3826" s="79"/>
      <c r="AE3826" s="79"/>
      <c r="AF3826" s="79"/>
      <c r="AG3826" s="79"/>
      <c r="AH3826" s="79"/>
      <c r="AI3826" s="79"/>
      <c r="AJ3826" s="79"/>
      <c r="AK3826" s="79"/>
      <c r="AL3826" s="79"/>
      <c r="AM3826" s="79"/>
      <c r="AN3826" s="79"/>
      <c r="AO3826" s="79"/>
      <c r="AP3826" s="79"/>
      <c r="AQ3826" s="79"/>
    </row>
    <row r="3827" spans="13:43" x14ac:dyDescent="0.25">
      <c r="M3827" s="79"/>
      <c r="N3827" s="79"/>
      <c r="O3827" s="79"/>
      <c r="P3827" s="79"/>
      <c r="Q3827" s="79"/>
      <c r="R3827" s="79"/>
      <c r="S3827" s="79"/>
      <c r="T3827" s="79"/>
      <c r="U3827" s="79"/>
      <c r="V3827" s="79"/>
      <c r="W3827" s="79"/>
      <c r="X3827" s="79"/>
      <c r="Y3827" s="79"/>
      <c r="Z3827" s="79"/>
      <c r="AA3827" s="79"/>
      <c r="AB3827" s="79"/>
      <c r="AC3827" s="79"/>
      <c r="AD3827" s="79"/>
      <c r="AE3827" s="79"/>
      <c r="AF3827" s="79"/>
      <c r="AG3827" s="79"/>
      <c r="AH3827" s="79"/>
      <c r="AI3827" s="79"/>
      <c r="AJ3827" s="79"/>
      <c r="AK3827" s="79"/>
      <c r="AL3827" s="79"/>
      <c r="AM3827" s="79"/>
      <c r="AN3827" s="79"/>
      <c r="AO3827" s="79"/>
      <c r="AP3827" s="79"/>
      <c r="AQ3827" s="79"/>
    </row>
    <row r="3828" spans="13:43" x14ac:dyDescent="0.25">
      <c r="M3828" s="79"/>
      <c r="N3828" s="79"/>
      <c r="O3828" s="79"/>
      <c r="P3828" s="79"/>
      <c r="Q3828" s="79"/>
      <c r="R3828" s="79"/>
      <c r="S3828" s="79"/>
      <c r="T3828" s="79"/>
      <c r="U3828" s="79"/>
      <c r="V3828" s="79"/>
      <c r="W3828" s="79"/>
      <c r="X3828" s="79"/>
      <c r="Y3828" s="79"/>
      <c r="Z3828" s="79"/>
      <c r="AA3828" s="79"/>
      <c r="AB3828" s="79"/>
      <c r="AC3828" s="79"/>
      <c r="AD3828" s="79"/>
      <c r="AE3828" s="79"/>
      <c r="AF3828" s="79"/>
      <c r="AG3828" s="79"/>
      <c r="AH3828" s="79"/>
      <c r="AI3828" s="79"/>
      <c r="AJ3828" s="79"/>
      <c r="AK3828" s="79"/>
      <c r="AL3828" s="79"/>
      <c r="AM3828" s="79"/>
      <c r="AN3828" s="79"/>
      <c r="AO3828" s="79"/>
      <c r="AP3828" s="79"/>
      <c r="AQ3828" s="79"/>
    </row>
    <row r="3829" spans="13:43" x14ac:dyDescent="0.25">
      <c r="M3829" s="79"/>
      <c r="N3829" s="79"/>
      <c r="O3829" s="79"/>
      <c r="P3829" s="79"/>
      <c r="Q3829" s="79"/>
      <c r="R3829" s="79"/>
      <c r="S3829" s="79"/>
      <c r="T3829" s="79"/>
      <c r="U3829" s="79"/>
      <c r="V3829" s="79"/>
      <c r="W3829" s="79"/>
      <c r="X3829" s="79"/>
      <c r="Y3829" s="79"/>
      <c r="Z3829" s="79"/>
      <c r="AA3829" s="79"/>
      <c r="AB3829" s="79"/>
      <c r="AC3829" s="79"/>
      <c r="AD3829" s="79"/>
      <c r="AE3829" s="79"/>
      <c r="AF3829" s="79"/>
      <c r="AG3829" s="79"/>
      <c r="AH3829" s="79"/>
      <c r="AI3829" s="79"/>
      <c r="AJ3829" s="79"/>
      <c r="AK3829" s="79"/>
      <c r="AL3829" s="79"/>
      <c r="AM3829" s="79"/>
      <c r="AN3829" s="79"/>
      <c r="AO3829" s="79"/>
      <c r="AP3829" s="79"/>
      <c r="AQ3829" s="79"/>
    </row>
    <row r="3830" spans="13:43" x14ac:dyDescent="0.25">
      <c r="M3830" s="79"/>
      <c r="N3830" s="79"/>
      <c r="O3830" s="79"/>
      <c r="P3830" s="79"/>
      <c r="Q3830" s="79"/>
      <c r="R3830" s="79"/>
      <c r="S3830" s="79"/>
      <c r="T3830" s="79"/>
      <c r="U3830" s="79"/>
      <c r="V3830" s="79"/>
      <c r="W3830" s="79"/>
      <c r="X3830" s="79"/>
      <c r="Y3830" s="79"/>
      <c r="Z3830" s="79"/>
      <c r="AA3830" s="79"/>
      <c r="AB3830" s="79"/>
      <c r="AC3830" s="79"/>
      <c r="AD3830" s="79"/>
      <c r="AE3830" s="79"/>
      <c r="AF3830" s="79"/>
      <c r="AG3830" s="79"/>
      <c r="AH3830" s="79"/>
      <c r="AI3830" s="79"/>
      <c r="AJ3830" s="79"/>
      <c r="AK3830" s="79"/>
      <c r="AL3830" s="79"/>
      <c r="AM3830" s="79"/>
      <c r="AN3830" s="79"/>
      <c r="AO3830" s="79"/>
      <c r="AP3830" s="79"/>
      <c r="AQ3830" s="79"/>
    </row>
    <row r="3831" spans="13:43" x14ac:dyDescent="0.25">
      <c r="M3831" s="79"/>
      <c r="N3831" s="79"/>
      <c r="O3831" s="79"/>
      <c r="P3831" s="79"/>
      <c r="Q3831" s="79"/>
      <c r="R3831" s="79"/>
      <c r="S3831" s="79"/>
      <c r="T3831" s="79"/>
      <c r="U3831" s="79"/>
      <c r="V3831" s="79"/>
      <c r="W3831" s="79"/>
      <c r="X3831" s="79"/>
      <c r="Y3831" s="79"/>
      <c r="Z3831" s="79"/>
      <c r="AA3831" s="79"/>
      <c r="AB3831" s="79"/>
      <c r="AC3831" s="79"/>
      <c r="AD3831" s="79"/>
      <c r="AE3831" s="79"/>
      <c r="AF3831" s="79"/>
      <c r="AG3831" s="79"/>
      <c r="AH3831" s="79"/>
      <c r="AI3831" s="79"/>
      <c r="AJ3831" s="79"/>
      <c r="AK3831" s="79"/>
      <c r="AL3831" s="79"/>
      <c r="AM3831" s="79"/>
      <c r="AN3831" s="79"/>
      <c r="AO3831" s="79"/>
      <c r="AP3831" s="79"/>
      <c r="AQ3831" s="79"/>
    </row>
    <row r="3832" spans="13:43" x14ac:dyDescent="0.25">
      <c r="M3832" s="79"/>
      <c r="N3832" s="79"/>
      <c r="O3832" s="79"/>
      <c r="P3832" s="79"/>
      <c r="Q3832" s="79"/>
      <c r="R3832" s="79"/>
      <c r="S3832" s="79"/>
      <c r="T3832" s="79"/>
      <c r="U3832" s="79"/>
      <c r="V3832" s="79"/>
      <c r="W3832" s="79"/>
      <c r="X3832" s="79"/>
      <c r="Y3832" s="79"/>
      <c r="Z3832" s="79"/>
      <c r="AA3832" s="79"/>
      <c r="AB3832" s="79"/>
      <c r="AC3832" s="79"/>
      <c r="AD3832" s="79"/>
      <c r="AE3832" s="79"/>
      <c r="AF3832" s="79"/>
      <c r="AG3832" s="79"/>
      <c r="AH3832" s="79"/>
      <c r="AI3832" s="79"/>
      <c r="AJ3832" s="79"/>
      <c r="AK3832" s="79"/>
      <c r="AL3832" s="79"/>
      <c r="AM3832" s="79"/>
      <c r="AN3832" s="79"/>
      <c r="AO3832" s="79"/>
      <c r="AP3832" s="79"/>
      <c r="AQ3832" s="79"/>
    </row>
    <row r="3833" spans="13:43" x14ac:dyDescent="0.25">
      <c r="M3833" s="79"/>
      <c r="N3833" s="79"/>
      <c r="O3833" s="79"/>
      <c r="P3833" s="79"/>
      <c r="Q3833" s="79"/>
      <c r="R3833" s="79"/>
      <c r="S3833" s="79"/>
      <c r="T3833" s="79"/>
      <c r="U3833" s="79"/>
      <c r="V3833" s="79"/>
      <c r="W3833" s="79"/>
      <c r="X3833" s="79"/>
      <c r="Y3833" s="79"/>
      <c r="Z3833" s="79"/>
      <c r="AA3833" s="79"/>
      <c r="AB3833" s="79"/>
      <c r="AC3833" s="79"/>
      <c r="AD3833" s="79"/>
      <c r="AE3833" s="79"/>
      <c r="AF3833" s="79"/>
      <c r="AG3833" s="79"/>
      <c r="AH3833" s="79"/>
      <c r="AI3833" s="79"/>
      <c r="AJ3833" s="79"/>
      <c r="AK3833" s="79"/>
      <c r="AL3833" s="79"/>
      <c r="AM3833" s="79"/>
      <c r="AN3833" s="79"/>
      <c r="AO3833" s="79"/>
      <c r="AP3833" s="79"/>
      <c r="AQ3833" s="79"/>
    </row>
    <row r="3834" spans="13:43" x14ac:dyDescent="0.25">
      <c r="M3834" s="79"/>
      <c r="N3834" s="79"/>
      <c r="O3834" s="79"/>
      <c r="P3834" s="79"/>
      <c r="Q3834" s="79"/>
      <c r="R3834" s="79"/>
      <c r="S3834" s="79"/>
      <c r="T3834" s="79"/>
      <c r="U3834" s="79"/>
      <c r="V3834" s="79"/>
      <c r="W3834" s="79"/>
      <c r="X3834" s="79"/>
      <c r="Y3834" s="79"/>
      <c r="Z3834" s="79"/>
      <c r="AA3834" s="79"/>
      <c r="AB3834" s="79"/>
      <c r="AC3834" s="79"/>
      <c r="AD3834" s="79"/>
      <c r="AE3834" s="79"/>
      <c r="AF3834" s="79"/>
      <c r="AG3834" s="79"/>
      <c r="AH3834" s="79"/>
      <c r="AI3834" s="79"/>
      <c r="AJ3834" s="79"/>
      <c r="AK3834" s="79"/>
      <c r="AL3834" s="79"/>
      <c r="AM3834" s="79"/>
      <c r="AN3834" s="79"/>
      <c r="AO3834" s="79"/>
      <c r="AP3834" s="79"/>
      <c r="AQ3834" s="79"/>
    </row>
    <row r="3835" spans="13:43" x14ac:dyDescent="0.25">
      <c r="M3835" s="79"/>
      <c r="N3835" s="79"/>
      <c r="O3835" s="79"/>
      <c r="P3835" s="79"/>
      <c r="Q3835" s="79"/>
      <c r="R3835" s="79"/>
      <c r="S3835" s="79"/>
      <c r="T3835" s="79"/>
      <c r="U3835" s="79"/>
      <c r="V3835" s="79"/>
      <c r="W3835" s="79"/>
      <c r="X3835" s="79"/>
      <c r="Y3835" s="79"/>
      <c r="Z3835" s="79"/>
      <c r="AA3835" s="79"/>
      <c r="AB3835" s="79"/>
      <c r="AC3835" s="79"/>
      <c r="AD3835" s="79"/>
      <c r="AE3835" s="79"/>
      <c r="AF3835" s="79"/>
      <c r="AG3835" s="79"/>
      <c r="AH3835" s="79"/>
      <c r="AI3835" s="79"/>
      <c r="AJ3835" s="79"/>
      <c r="AK3835" s="79"/>
      <c r="AL3835" s="79"/>
      <c r="AM3835" s="79"/>
      <c r="AN3835" s="79"/>
      <c r="AO3835" s="79"/>
      <c r="AP3835" s="79"/>
      <c r="AQ3835" s="79"/>
    </row>
    <row r="3836" spans="13:43" x14ac:dyDescent="0.25">
      <c r="M3836" s="79"/>
      <c r="N3836" s="79"/>
      <c r="O3836" s="79"/>
      <c r="P3836" s="79"/>
      <c r="Q3836" s="79"/>
      <c r="R3836" s="79"/>
      <c r="S3836" s="79"/>
      <c r="T3836" s="79"/>
      <c r="U3836" s="79"/>
      <c r="V3836" s="79"/>
      <c r="W3836" s="79"/>
      <c r="X3836" s="79"/>
      <c r="Y3836" s="79"/>
      <c r="Z3836" s="79"/>
      <c r="AA3836" s="79"/>
      <c r="AB3836" s="79"/>
      <c r="AC3836" s="79"/>
      <c r="AD3836" s="79"/>
      <c r="AE3836" s="79"/>
      <c r="AF3836" s="79"/>
      <c r="AG3836" s="79"/>
      <c r="AH3836" s="79"/>
      <c r="AI3836" s="79"/>
      <c r="AJ3836" s="79"/>
      <c r="AK3836" s="79"/>
      <c r="AL3836" s="79"/>
      <c r="AM3836" s="79"/>
      <c r="AN3836" s="79"/>
      <c r="AO3836" s="79"/>
      <c r="AP3836" s="79"/>
      <c r="AQ3836" s="79"/>
    </row>
    <row r="3837" spans="13:43" x14ac:dyDescent="0.25">
      <c r="M3837" s="79"/>
      <c r="N3837" s="79"/>
      <c r="O3837" s="79"/>
      <c r="P3837" s="79"/>
      <c r="Q3837" s="79"/>
      <c r="R3837" s="79"/>
      <c r="S3837" s="79"/>
      <c r="T3837" s="79"/>
      <c r="U3837" s="79"/>
      <c r="V3837" s="79"/>
      <c r="W3837" s="79"/>
      <c r="X3837" s="79"/>
      <c r="Y3837" s="79"/>
      <c r="Z3837" s="79"/>
      <c r="AA3837" s="79"/>
      <c r="AB3837" s="79"/>
      <c r="AC3837" s="79"/>
      <c r="AD3837" s="79"/>
      <c r="AE3837" s="79"/>
      <c r="AF3837" s="79"/>
      <c r="AG3837" s="79"/>
      <c r="AH3837" s="79"/>
      <c r="AI3837" s="79"/>
      <c r="AJ3837" s="79"/>
      <c r="AK3837" s="79"/>
      <c r="AL3837" s="79"/>
      <c r="AM3837" s="79"/>
      <c r="AN3837" s="79"/>
      <c r="AO3837" s="79"/>
      <c r="AP3837" s="79"/>
      <c r="AQ3837" s="79"/>
    </row>
    <row r="3838" spans="13:43" x14ac:dyDescent="0.25">
      <c r="M3838" s="79"/>
      <c r="N3838" s="79"/>
      <c r="O3838" s="79"/>
      <c r="P3838" s="79"/>
      <c r="Q3838" s="79"/>
      <c r="R3838" s="79"/>
      <c r="S3838" s="79"/>
      <c r="T3838" s="79"/>
      <c r="U3838" s="79"/>
      <c r="V3838" s="79"/>
      <c r="W3838" s="79"/>
      <c r="X3838" s="79"/>
      <c r="Y3838" s="79"/>
      <c r="Z3838" s="79"/>
      <c r="AA3838" s="79"/>
      <c r="AB3838" s="79"/>
      <c r="AC3838" s="79"/>
      <c r="AD3838" s="79"/>
      <c r="AE3838" s="79"/>
      <c r="AF3838" s="79"/>
      <c r="AG3838" s="79"/>
      <c r="AH3838" s="79"/>
      <c r="AI3838" s="79"/>
      <c r="AJ3838" s="79"/>
      <c r="AK3838" s="79"/>
      <c r="AL3838" s="79"/>
      <c r="AM3838" s="79"/>
      <c r="AN3838" s="79"/>
      <c r="AO3838" s="79"/>
      <c r="AP3838" s="79"/>
      <c r="AQ3838" s="79"/>
    </row>
    <row r="3839" spans="13:43" x14ac:dyDescent="0.25">
      <c r="M3839" s="79"/>
      <c r="N3839" s="79"/>
      <c r="O3839" s="79"/>
      <c r="P3839" s="79"/>
      <c r="Q3839" s="79"/>
      <c r="R3839" s="79"/>
      <c r="S3839" s="79"/>
      <c r="T3839" s="79"/>
      <c r="U3839" s="79"/>
      <c r="V3839" s="79"/>
      <c r="W3839" s="79"/>
      <c r="X3839" s="79"/>
      <c r="Y3839" s="79"/>
      <c r="Z3839" s="79"/>
      <c r="AA3839" s="79"/>
      <c r="AB3839" s="79"/>
      <c r="AC3839" s="79"/>
      <c r="AD3839" s="79"/>
      <c r="AE3839" s="79"/>
      <c r="AF3839" s="79"/>
      <c r="AG3839" s="79"/>
      <c r="AH3839" s="79"/>
      <c r="AI3839" s="79"/>
      <c r="AJ3839" s="79"/>
      <c r="AK3839" s="79"/>
      <c r="AL3839" s="79"/>
      <c r="AM3839" s="79"/>
      <c r="AN3839" s="79"/>
      <c r="AO3839" s="79"/>
      <c r="AP3839" s="79"/>
      <c r="AQ3839" s="79"/>
    </row>
    <row r="3840" spans="13:43" x14ac:dyDescent="0.25">
      <c r="M3840" s="79"/>
      <c r="N3840" s="79"/>
      <c r="O3840" s="79"/>
      <c r="P3840" s="79"/>
      <c r="Q3840" s="79"/>
      <c r="R3840" s="79"/>
      <c r="S3840" s="79"/>
      <c r="T3840" s="79"/>
      <c r="U3840" s="79"/>
      <c r="V3840" s="79"/>
      <c r="W3840" s="79"/>
      <c r="X3840" s="79"/>
      <c r="Y3840" s="79"/>
      <c r="Z3840" s="79"/>
      <c r="AA3840" s="79"/>
      <c r="AB3840" s="79"/>
      <c r="AC3840" s="79"/>
      <c r="AD3840" s="79"/>
      <c r="AE3840" s="79"/>
      <c r="AF3840" s="79"/>
      <c r="AG3840" s="79"/>
      <c r="AH3840" s="79"/>
      <c r="AI3840" s="79"/>
      <c r="AJ3840" s="79"/>
      <c r="AK3840" s="79"/>
      <c r="AL3840" s="79"/>
      <c r="AM3840" s="79"/>
      <c r="AN3840" s="79"/>
      <c r="AO3840" s="79"/>
      <c r="AP3840" s="79"/>
      <c r="AQ3840" s="79"/>
    </row>
    <row r="3841" spans="13:43" x14ac:dyDescent="0.25">
      <c r="M3841" s="79"/>
      <c r="N3841" s="79"/>
      <c r="O3841" s="79"/>
      <c r="P3841" s="79"/>
      <c r="Q3841" s="79"/>
      <c r="R3841" s="79"/>
      <c r="S3841" s="79"/>
      <c r="T3841" s="79"/>
      <c r="U3841" s="79"/>
      <c r="V3841" s="79"/>
      <c r="W3841" s="79"/>
      <c r="X3841" s="79"/>
      <c r="Y3841" s="79"/>
      <c r="Z3841" s="79"/>
      <c r="AA3841" s="79"/>
      <c r="AB3841" s="79"/>
      <c r="AC3841" s="79"/>
      <c r="AD3841" s="79"/>
      <c r="AE3841" s="79"/>
      <c r="AF3841" s="79"/>
      <c r="AG3841" s="79"/>
      <c r="AH3841" s="79"/>
      <c r="AI3841" s="79"/>
      <c r="AJ3841" s="79"/>
      <c r="AK3841" s="79"/>
      <c r="AL3841" s="79"/>
      <c r="AM3841" s="79"/>
      <c r="AN3841" s="79"/>
      <c r="AO3841" s="79"/>
      <c r="AP3841" s="79"/>
      <c r="AQ3841" s="79"/>
    </row>
    <row r="3842" spans="13:43" x14ac:dyDescent="0.25">
      <c r="M3842" s="79"/>
      <c r="N3842" s="79"/>
      <c r="O3842" s="79"/>
      <c r="P3842" s="79"/>
      <c r="Q3842" s="79"/>
      <c r="R3842" s="79"/>
      <c r="S3842" s="79"/>
      <c r="T3842" s="79"/>
      <c r="U3842" s="79"/>
      <c r="V3842" s="79"/>
      <c r="W3842" s="79"/>
      <c r="X3842" s="79"/>
      <c r="Y3842" s="79"/>
      <c r="Z3842" s="79"/>
      <c r="AA3842" s="79"/>
      <c r="AB3842" s="79"/>
      <c r="AC3842" s="79"/>
      <c r="AD3842" s="79"/>
      <c r="AE3842" s="79"/>
      <c r="AF3842" s="79"/>
      <c r="AG3842" s="79"/>
      <c r="AH3842" s="79"/>
      <c r="AI3842" s="79"/>
      <c r="AJ3842" s="79"/>
      <c r="AK3842" s="79"/>
      <c r="AL3842" s="79"/>
      <c r="AM3842" s="79"/>
      <c r="AN3842" s="79"/>
      <c r="AO3842" s="79"/>
      <c r="AP3842" s="79"/>
      <c r="AQ3842" s="79"/>
    </row>
    <row r="3843" spans="13:43" x14ac:dyDescent="0.25">
      <c r="M3843" s="79"/>
      <c r="N3843" s="79"/>
      <c r="O3843" s="79"/>
      <c r="P3843" s="79"/>
      <c r="Q3843" s="79"/>
      <c r="R3843" s="79"/>
      <c r="S3843" s="79"/>
      <c r="T3843" s="79"/>
      <c r="U3843" s="79"/>
      <c r="V3843" s="79"/>
      <c r="W3843" s="79"/>
      <c r="X3843" s="79"/>
      <c r="Y3843" s="79"/>
      <c r="Z3843" s="79"/>
      <c r="AA3843" s="79"/>
      <c r="AB3843" s="79"/>
      <c r="AC3843" s="79"/>
      <c r="AD3843" s="79"/>
      <c r="AE3843" s="79"/>
      <c r="AF3843" s="79"/>
      <c r="AG3843" s="79"/>
      <c r="AH3843" s="79"/>
      <c r="AI3843" s="79"/>
      <c r="AJ3843" s="79"/>
      <c r="AK3843" s="79"/>
      <c r="AL3843" s="79"/>
      <c r="AM3843" s="79"/>
      <c r="AN3843" s="79"/>
      <c r="AO3843" s="79"/>
      <c r="AP3843" s="79"/>
      <c r="AQ3843" s="79"/>
    </row>
    <row r="3844" spans="13:43" x14ac:dyDescent="0.25">
      <c r="M3844" s="79"/>
      <c r="N3844" s="79"/>
      <c r="O3844" s="79"/>
      <c r="P3844" s="79"/>
      <c r="Q3844" s="79"/>
      <c r="R3844" s="79"/>
      <c r="S3844" s="79"/>
      <c r="T3844" s="79"/>
      <c r="U3844" s="79"/>
      <c r="V3844" s="79"/>
      <c r="W3844" s="79"/>
      <c r="X3844" s="79"/>
      <c r="Y3844" s="79"/>
      <c r="Z3844" s="79"/>
      <c r="AA3844" s="79"/>
      <c r="AB3844" s="79"/>
      <c r="AC3844" s="79"/>
      <c r="AD3844" s="79"/>
      <c r="AE3844" s="79"/>
      <c r="AF3844" s="79"/>
      <c r="AG3844" s="79"/>
      <c r="AH3844" s="79"/>
      <c r="AI3844" s="79"/>
      <c r="AJ3844" s="79"/>
      <c r="AK3844" s="79"/>
      <c r="AL3844" s="79"/>
      <c r="AM3844" s="79"/>
      <c r="AN3844" s="79"/>
      <c r="AO3844" s="79"/>
      <c r="AP3844" s="79"/>
      <c r="AQ3844" s="79"/>
    </row>
    <row r="3845" spans="13:43" x14ac:dyDescent="0.25">
      <c r="M3845" s="79"/>
      <c r="N3845" s="79"/>
      <c r="O3845" s="79"/>
      <c r="P3845" s="79"/>
      <c r="Q3845" s="79"/>
      <c r="R3845" s="79"/>
      <c r="S3845" s="79"/>
      <c r="T3845" s="79"/>
      <c r="U3845" s="79"/>
      <c r="V3845" s="79"/>
      <c r="W3845" s="79"/>
      <c r="X3845" s="79"/>
      <c r="Y3845" s="79"/>
      <c r="Z3845" s="79"/>
      <c r="AA3845" s="79"/>
      <c r="AB3845" s="79"/>
      <c r="AC3845" s="79"/>
      <c r="AD3845" s="79"/>
      <c r="AE3845" s="79"/>
      <c r="AF3845" s="79"/>
      <c r="AG3845" s="79"/>
      <c r="AH3845" s="79"/>
      <c r="AI3845" s="79"/>
      <c r="AJ3845" s="79"/>
      <c r="AK3845" s="79"/>
      <c r="AL3845" s="79"/>
      <c r="AM3845" s="79"/>
      <c r="AN3845" s="79"/>
      <c r="AO3845" s="79"/>
      <c r="AP3845" s="79"/>
      <c r="AQ3845" s="79"/>
    </row>
    <row r="3846" spans="13:43" x14ac:dyDescent="0.25">
      <c r="M3846" s="79"/>
      <c r="N3846" s="79"/>
      <c r="O3846" s="79"/>
      <c r="P3846" s="79"/>
      <c r="Q3846" s="79"/>
      <c r="R3846" s="79"/>
      <c r="S3846" s="79"/>
      <c r="T3846" s="79"/>
      <c r="U3846" s="79"/>
      <c r="V3846" s="79"/>
      <c r="W3846" s="79"/>
      <c r="X3846" s="79"/>
      <c r="Y3846" s="79"/>
      <c r="Z3846" s="79"/>
      <c r="AA3846" s="79"/>
      <c r="AB3846" s="79"/>
      <c r="AC3846" s="79"/>
      <c r="AD3846" s="79"/>
      <c r="AE3846" s="79"/>
      <c r="AF3846" s="79"/>
      <c r="AG3846" s="79"/>
      <c r="AH3846" s="79"/>
      <c r="AI3846" s="79"/>
      <c r="AJ3846" s="79"/>
      <c r="AK3846" s="79"/>
      <c r="AL3846" s="79"/>
      <c r="AM3846" s="79"/>
      <c r="AN3846" s="79"/>
      <c r="AO3846" s="79"/>
      <c r="AP3846" s="79"/>
      <c r="AQ3846" s="79"/>
    </row>
    <row r="3847" spans="13:43" x14ac:dyDescent="0.25">
      <c r="M3847" s="79"/>
      <c r="N3847" s="79"/>
      <c r="O3847" s="79"/>
      <c r="P3847" s="79"/>
      <c r="Q3847" s="79"/>
      <c r="R3847" s="79"/>
      <c r="S3847" s="79"/>
      <c r="T3847" s="79"/>
      <c r="U3847" s="79"/>
      <c r="V3847" s="79"/>
      <c r="W3847" s="79"/>
      <c r="X3847" s="79"/>
      <c r="Y3847" s="79"/>
      <c r="Z3847" s="79"/>
      <c r="AA3847" s="79"/>
      <c r="AB3847" s="79"/>
      <c r="AC3847" s="79"/>
      <c r="AD3847" s="79"/>
      <c r="AE3847" s="79"/>
      <c r="AF3847" s="79"/>
      <c r="AG3847" s="79"/>
      <c r="AH3847" s="79"/>
      <c r="AI3847" s="79"/>
      <c r="AJ3847" s="79"/>
      <c r="AK3847" s="79"/>
      <c r="AL3847" s="79"/>
      <c r="AM3847" s="79"/>
      <c r="AN3847" s="79"/>
      <c r="AO3847" s="79"/>
      <c r="AP3847" s="79"/>
      <c r="AQ3847" s="79"/>
    </row>
    <row r="3848" spans="13:43" x14ac:dyDescent="0.25">
      <c r="M3848" s="79"/>
      <c r="N3848" s="79"/>
      <c r="O3848" s="79"/>
      <c r="P3848" s="79"/>
      <c r="Q3848" s="79"/>
      <c r="R3848" s="79"/>
      <c r="S3848" s="79"/>
      <c r="T3848" s="79"/>
      <c r="U3848" s="79"/>
      <c r="V3848" s="79"/>
      <c r="W3848" s="79"/>
      <c r="X3848" s="79"/>
      <c r="Y3848" s="79"/>
      <c r="Z3848" s="79"/>
      <c r="AA3848" s="79"/>
      <c r="AB3848" s="79"/>
      <c r="AC3848" s="79"/>
      <c r="AD3848" s="79"/>
      <c r="AE3848" s="79"/>
      <c r="AF3848" s="79"/>
      <c r="AG3848" s="79"/>
      <c r="AH3848" s="79"/>
      <c r="AI3848" s="79"/>
      <c r="AJ3848" s="79"/>
      <c r="AK3848" s="79"/>
      <c r="AL3848" s="79"/>
      <c r="AM3848" s="79"/>
      <c r="AN3848" s="79"/>
      <c r="AO3848" s="79"/>
      <c r="AP3848" s="79"/>
      <c r="AQ3848" s="79"/>
    </row>
    <row r="3849" spans="13:43" x14ac:dyDescent="0.25">
      <c r="M3849" s="79"/>
      <c r="N3849" s="79"/>
      <c r="O3849" s="79"/>
      <c r="P3849" s="79"/>
      <c r="Q3849" s="79"/>
      <c r="R3849" s="79"/>
      <c r="S3849" s="79"/>
      <c r="T3849" s="79"/>
      <c r="U3849" s="79"/>
      <c r="V3849" s="79"/>
      <c r="W3849" s="79"/>
      <c r="X3849" s="79"/>
      <c r="Y3849" s="79"/>
      <c r="Z3849" s="79"/>
      <c r="AA3849" s="79"/>
      <c r="AB3849" s="79"/>
      <c r="AC3849" s="79"/>
      <c r="AD3849" s="79"/>
      <c r="AE3849" s="79"/>
      <c r="AF3849" s="79"/>
      <c r="AG3849" s="79"/>
      <c r="AH3849" s="79"/>
      <c r="AI3849" s="79"/>
      <c r="AJ3849" s="79"/>
      <c r="AK3849" s="79"/>
      <c r="AL3849" s="79"/>
      <c r="AM3849" s="79"/>
      <c r="AN3849" s="79"/>
      <c r="AO3849" s="79"/>
      <c r="AP3849" s="79"/>
      <c r="AQ3849" s="79"/>
    </row>
    <row r="3850" spans="13:43" x14ac:dyDescent="0.25">
      <c r="M3850" s="79"/>
      <c r="N3850" s="79"/>
      <c r="O3850" s="79"/>
      <c r="P3850" s="79"/>
      <c r="Q3850" s="79"/>
      <c r="R3850" s="79"/>
      <c r="S3850" s="79"/>
      <c r="T3850" s="79"/>
      <c r="U3850" s="79"/>
      <c r="V3850" s="79"/>
      <c r="W3850" s="79"/>
      <c r="X3850" s="79"/>
      <c r="Y3850" s="79"/>
      <c r="Z3850" s="79"/>
      <c r="AA3850" s="79"/>
      <c r="AB3850" s="79"/>
      <c r="AC3850" s="79"/>
      <c r="AD3850" s="79"/>
      <c r="AE3850" s="79"/>
      <c r="AF3850" s="79"/>
      <c r="AG3850" s="79"/>
      <c r="AH3850" s="79"/>
      <c r="AI3850" s="79"/>
      <c r="AJ3850" s="79"/>
      <c r="AK3850" s="79"/>
      <c r="AL3850" s="79"/>
      <c r="AM3850" s="79"/>
      <c r="AN3850" s="79"/>
      <c r="AO3850" s="79"/>
      <c r="AP3850" s="79"/>
      <c r="AQ3850" s="79"/>
    </row>
    <row r="3851" spans="13:43" x14ac:dyDescent="0.25">
      <c r="M3851" s="79"/>
      <c r="N3851" s="79"/>
      <c r="O3851" s="79"/>
      <c r="P3851" s="79"/>
      <c r="Q3851" s="79"/>
      <c r="R3851" s="79"/>
      <c r="S3851" s="79"/>
      <c r="T3851" s="79"/>
      <c r="U3851" s="79"/>
      <c r="V3851" s="79"/>
      <c r="W3851" s="79"/>
      <c r="X3851" s="79"/>
      <c r="Y3851" s="79"/>
      <c r="Z3851" s="79"/>
      <c r="AA3851" s="79"/>
      <c r="AB3851" s="79"/>
      <c r="AC3851" s="79"/>
      <c r="AD3851" s="79"/>
      <c r="AE3851" s="79"/>
      <c r="AF3851" s="79"/>
      <c r="AG3851" s="79"/>
      <c r="AH3851" s="79"/>
      <c r="AI3851" s="79"/>
      <c r="AJ3851" s="79"/>
      <c r="AK3851" s="79"/>
      <c r="AL3851" s="79"/>
      <c r="AM3851" s="79"/>
      <c r="AN3851" s="79"/>
      <c r="AO3851" s="79"/>
      <c r="AP3851" s="79"/>
      <c r="AQ3851" s="79"/>
    </row>
    <row r="3852" spans="13:43" x14ac:dyDescent="0.25">
      <c r="M3852" s="79"/>
      <c r="N3852" s="79"/>
      <c r="O3852" s="79"/>
      <c r="P3852" s="79"/>
      <c r="Q3852" s="79"/>
      <c r="R3852" s="79"/>
      <c r="S3852" s="79"/>
      <c r="T3852" s="79"/>
      <c r="U3852" s="79"/>
      <c r="V3852" s="79"/>
      <c r="W3852" s="79"/>
      <c r="X3852" s="79"/>
      <c r="Y3852" s="79"/>
      <c r="Z3852" s="79"/>
      <c r="AA3852" s="79"/>
      <c r="AB3852" s="79"/>
      <c r="AC3852" s="79"/>
      <c r="AD3852" s="79"/>
      <c r="AE3852" s="79"/>
      <c r="AF3852" s="79"/>
      <c r="AG3852" s="79"/>
      <c r="AH3852" s="79"/>
      <c r="AI3852" s="79"/>
      <c r="AJ3852" s="79"/>
      <c r="AK3852" s="79"/>
      <c r="AL3852" s="79"/>
      <c r="AM3852" s="79"/>
      <c r="AN3852" s="79"/>
      <c r="AO3852" s="79"/>
      <c r="AP3852" s="79"/>
      <c r="AQ3852" s="79"/>
    </row>
    <row r="3853" spans="13:43" x14ac:dyDescent="0.25">
      <c r="M3853" s="79"/>
      <c r="N3853" s="79"/>
      <c r="O3853" s="79"/>
      <c r="P3853" s="79"/>
      <c r="Q3853" s="79"/>
      <c r="R3853" s="79"/>
      <c r="S3853" s="79"/>
      <c r="T3853" s="79"/>
      <c r="U3853" s="79"/>
      <c r="V3853" s="79"/>
      <c r="W3853" s="79"/>
      <c r="X3853" s="79"/>
      <c r="Y3853" s="79"/>
      <c r="Z3853" s="79"/>
      <c r="AA3853" s="79"/>
      <c r="AB3853" s="79"/>
      <c r="AC3853" s="79"/>
      <c r="AD3853" s="79"/>
      <c r="AE3853" s="79"/>
      <c r="AF3853" s="79"/>
      <c r="AG3853" s="79"/>
      <c r="AH3853" s="79"/>
      <c r="AI3853" s="79"/>
      <c r="AJ3853" s="79"/>
      <c r="AK3853" s="79"/>
      <c r="AL3853" s="79"/>
      <c r="AM3853" s="79"/>
      <c r="AN3853" s="79"/>
      <c r="AO3853" s="79"/>
      <c r="AP3853" s="79"/>
      <c r="AQ3853" s="79"/>
    </row>
    <row r="3854" spans="13:43" x14ac:dyDescent="0.25">
      <c r="M3854" s="79"/>
      <c r="N3854" s="79"/>
      <c r="O3854" s="79"/>
      <c r="P3854" s="79"/>
      <c r="Q3854" s="79"/>
      <c r="R3854" s="79"/>
      <c r="S3854" s="79"/>
      <c r="T3854" s="79"/>
      <c r="U3854" s="79"/>
      <c r="V3854" s="79"/>
      <c r="W3854" s="79"/>
      <c r="X3854" s="79"/>
      <c r="Y3854" s="79"/>
      <c r="Z3854" s="79"/>
      <c r="AA3854" s="79"/>
      <c r="AB3854" s="79"/>
      <c r="AC3854" s="79"/>
      <c r="AD3854" s="79"/>
      <c r="AE3854" s="79"/>
      <c r="AF3854" s="79"/>
      <c r="AG3854" s="79"/>
      <c r="AH3854" s="79"/>
      <c r="AI3854" s="79"/>
      <c r="AJ3854" s="79"/>
      <c r="AK3854" s="79"/>
      <c r="AL3854" s="79"/>
      <c r="AM3854" s="79"/>
      <c r="AN3854" s="79"/>
      <c r="AO3854" s="79"/>
      <c r="AP3854" s="79"/>
      <c r="AQ3854" s="79"/>
    </row>
    <row r="3855" spans="13:43" x14ac:dyDescent="0.25">
      <c r="M3855" s="79"/>
      <c r="N3855" s="79"/>
      <c r="O3855" s="79"/>
      <c r="P3855" s="79"/>
      <c r="Q3855" s="79"/>
      <c r="R3855" s="79"/>
      <c r="S3855" s="79"/>
      <c r="T3855" s="79"/>
      <c r="U3855" s="79"/>
      <c r="V3855" s="79"/>
      <c r="W3855" s="79"/>
      <c r="X3855" s="79"/>
      <c r="Y3855" s="79"/>
      <c r="Z3855" s="79"/>
      <c r="AA3855" s="79"/>
      <c r="AB3855" s="79"/>
      <c r="AC3855" s="79"/>
      <c r="AD3855" s="79"/>
      <c r="AE3855" s="79"/>
      <c r="AF3855" s="79"/>
      <c r="AG3855" s="79"/>
      <c r="AH3855" s="79"/>
      <c r="AI3855" s="79"/>
      <c r="AJ3855" s="79"/>
      <c r="AK3855" s="79"/>
      <c r="AL3855" s="79"/>
      <c r="AM3855" s="79"/>
      <c r="AN3855" s="79"/>
      <c r="AO3855" s="79"/>
      <c r="AP3855" s="79"/>
      <c r="AQ3855" s="79"/>
    </row>
    <row r="3856" spans="13:43" x14ac:dyDescent="0.25">
      <c r="M3856" s="79"/>
      <c r="N3856" s="79"/>
      <c r="O3856" s="79"/>
      <c r="P3856" s="79"/>
      <c r="Q3856" s="79"/>
      <c r="R3856" s="79"/>
      <c r="S3856" s="79"/>
      <c r="T3856" s="79"/>
      <c r="U3856" s="79"/>
      <c r="V3856" s="79"/>
      <c r="W3856" s="79"/>
      <c r="X3856" s="79"/>
      <c r="Y3856" s="79"/>
      <c r="Z3856" s="79"/>
      <c r="AA3856" s="79"/>
      <c r="AB3856" s="79"/>
      <c r="AC3856" s="79"/>
      <c r="AD3856" s="79"/>
      <c r="AE3856" s="79"/>
      <c r="AF3856" s="79"/>
      <c r="AG3856" s="79"/>
      <c r="AH3856" s="79"/>
      <c r="AI3856" s="79"/>
      <c r="AJ3856" s="79"/>
      <c r="AK3856" s="79"/>
      <c r="AL3856" s="79"/>
      <c r="AM3856" s="79"/>
      <c r="AN3856" s="79"/>
      <c r="AO3856" s="79"/>
      <c r="AP3856" s="79"/>
      <c r="AQ3856" s="79"/>
    </row>
    <row r="3857" spans="13:43" x14ac:dyDescent="0.25">
      <c r="M3857" s="79"/>
      <c r="N3857" s="79"/>
      <c r="O3857" s="79"/>
      <c r="P3857" s="79"/>
      <c r="Q3857" s="79"/>
      <c r="R3857" s="79"/>
      <c r="S3857" s="79"/>
      <c r="T3857" s="79"/>
      <c r="U3857" s="79"/>
      <c r="V3857" s="79"/>
      <c r="W3857" s="79"/>
      <c r="X3857" s="79"/>
      <c r="Y3857" s="79"/>
      <c r="Z3857" s="79"/>
      <c r="AA3857" s="79"/>
      <c r="AB3857" s="79"/>
      <c r="AC3857" s="79"/>
      <c r="AD3857" s="79"/>
      <c r="AE3857" s="79"/>
      <c r="AF3857" s="79"/>
      <c r="AG3857" s="79"/>
      <c r="AH3857" s="79"/>
      <c r="AI3857" s="79"/>
      <c r="AJ3857" s="79"/>
      <c r="AK3857" s="79"/>
      <c r="AL3857" s="79"/>
      <c r="AM3857" s="79"/>
      <c r="AN3857" s="79"/>
      <c r="AO3857" s="79"/>
      <c r="AP3857" s="79"/>
      <c r="AQ3857" s="79"/>
    </row>
    <row r="3858" spans="13:43" x14ac:dyDescent="0.25">
      <c r="M3858" s="79"/>
      <c r="N3858" s="79"/>
      <c r="O3858" s="79"/>
      <c r="P3858" s="79"/>
      <c r="Q3858" s="79"/>
      <c r="R3858" s="79"/>
      <c r="S3858" s="79"/>
      <c r="T3858" s="79"/>
      <c r="U3858" s="79"/>
      <c r="V3858" s="79"/>
      <c r="W3858" s="79"/>
      <c r="X3858" s="79"/>
      <c r="Y3858" s="79"/>
      <c r="Z3858" s="79"/>
      <c r="AA3858" s="79"/>
      <c r="AB3858" s="79"/>
      <c r="AC3858" s="79"/>
      <c r="AD3858" s="79"/>
      <c r="AE3858" s="79"/>
      <c r="AF3858" s="79"/>
      <c r="AG3858" s="79"/>
      <c r="AH3858" s="79"/>
      <c r="AI3858" s="79"/>
      <c r="AJ3858" s="79"/>
      <c r="AK3858" s="79"/>
      <c r="AL3858" s="79"/>
      <c r="AM3858" s="79"/>
      <c r="AN3858" s="79"/>
      <c r="AO3858" s="79"/>
      <c r="AP3858" s="79"/>
      <c r="AQ3858" s="79"/>
    </row>
    <row r="3859" spans="13:43" x14ac:dyDescent="0.25">
      <c r="M3859" s="79"/>
      <c r="N3859" s="79"/>
      <c r="O3859" s="79"/>
      <c r="P3859" s="79"/>
      <c r="Q3859" s="79"/>
      <c r="R3859" s="79"/>
      <c r="S3859" s="79"/>
      <c r="T3859" s="79"/>
      <c r="U3859" s="79"/>
      <c r="V3859" s="79"/>
      <c r="W3859" s="79"/>
      <c r="X3859" s="79"/>
      <c r="Y3859" s="79"/>
      <c r="Z3859" s="79"/>
      <c r="AA3859" s="79"/>
      <c r="AB3859" s="79"/>
      <c r="AC3859" s="79"/>
      <c r="AD3859" s="79"/>
      <c r="AE3859" s="79"/>
      <c r="AF3859" s="79"/>
      <c r="AG3859" s="79"/>
      <c r="AH3859" s="79"/>
      <c r="AI3859" s="79"/>
      <c r="AJ3859" s="79"/>
      <c r="AK3859" s="79"/>
      <c r="AL3859" s="79"/>
      <c r="AM3859" s="79"/>
      <c r="AN3859" s="79"/>
      <c r="AO3859" s="79"/>
      <c r="AP3859" s="79"/>
      <c r="AQ3859" s="79"/>
    </row>
    <row r="3860" spans="13:43" x14ac:dyDescent="0.25">
      <c r="M3860" s="79"/>
      <c r="N3860" s="79"/>
      <c r="O3860" s="79"/>
      <c r="P3860" s="79"/>
      <c r="Q3860" s="79"/>
      <c r="R3860" s="79"/>
      <c r="S3860" s="79"/>
      <c r="T3860" s="79"/>
      <c r="U3860" s="79"/>
      <c r="V3860" s="79"/>
      <c r="W3860" s="79"/>
      <c r="X3860" s="79"/>
      <c r="Y3860" s="79"/>
      <c r="Z3860" s="79"/>
      <c r="AA3860" s="79"/>
      <c r="AB3860" s="79"/>
      <c r="AC3860" s="79"/>
      <c r="AD3860" s="79"/>
      <c r="AE3860" s="79"/>
      <c r="AF3860" s="79"/>
      <c r="AG3860" s="79"/>
      <c r="AH3860" s="79"/>
      <c r="AI3860" s="79"/>
      <c r="AJ3860" s="79"/>
      <c r="AK3860" s="79"/>
      <c r="AL3860" s="79"/>
      <c r="AM3860" s="79"/>
      <c r="AN3860" s="79"/>
      <c r="AO3860" s="79"/>
      <c r="AP3860" s="79"/>
      <c r="AQ3860" s="79"/>
    </row>
    <row r="3861" spans="13:43" x14ac:dyDescent="0.25">
      <c r="M3861" s="79"/>
      <c r="N3861" s="79"/>
      <c r="O3861" s="79"/>
      <c r="P3861" s="79"/>
      <c r="Q3861" s="79"/>
      <c r="R3861" s="79"/>
      <c r="S3861" s="79"/>
      <c r="T3861" s="79"/>
      <c r="U3861" s="79"/>
      <c r="V3861" s="79"/>
      <c r="W3861" s="79"/>
      <c r="X3861" s="79"/>
      <c r="Y3861" s="79"/>
      <c r="Z3861" s="79"/>
      <c r="AA3861" s="79"/>
      <c r="AB3861" s="79"/>
      <c r="AC3861" s="79"/>
      <c r="AD3861" s="79"/>
      <c r="AE3861" s="79"/>
      <c r="AF3861" s="79"/>
      <c r="AG3861" s="79"/>
      <c r="AH3861" s="79"/>
      <c r="AI3861" s="79"/>
      <c r="AJ3861" s="79"/>
      <c r="AK3861" s="79"/>
      <c r="AL3861" s="79"/>
      <c r="AM3861" s="79"/>
      <c r="AN3861" s="79"/>
      <c r="AO3861" s="79"/>
      <c r="AP3861" s="79"/>
      <c r="AQ3861" s="79"/>
    </row>
    <row r="3862" spans="13:43" x14ac:dyDescent="0.25">
      <c r="M3862" s="79"/>
      <c r="N3862" s="79"/>
      <c r="O3862" s="79"/>
      <c r="P3862" s="79"/>
      <c r="Q3862" s="79"/>
      <c r="R3862" s="79"/>
      <c r="S3862" s="79"/>
      <c r="T3862" s="79"/>
      <c r="U3862" s="79"/>
      <c r="V3862" s="79"/>
      <c r="W3862" s="79"/>
      <c r="X3862" s="79"/>
      <c r="Y3862" s="79"/>
      <c r="Z3862" s="79"/>
      <c r="AA3862" s="79"/>
      <c r="AB3862" s="79"/>
      <c r="AC3862" s="79"/>
      <c r="AD3862" s="79"/>
      <c r="AE3862" s="79"/>
      <c r="AF3862" s="79"/>
      <c r="AG3862" s="79"/>
      <c r="AH3862" s="79"/>
      <c r="AI3862" s="79"/>
      <c r="AJ3862" s="79"/>
      <c r="AK3862" s="79"/>
      <c r="AL3862" s="79"/>
      <c r="AM3862" s="79"/>
      <c r="AN3862" s="79"/>
      <c r="AO3862" s="79"/>
      <c r="AP3862" s="79"/>
      <c r="AQ3862" s="79"/>
    </row>
    <row r="3863" spans="13:43" x14ac:dyDescent="0.25">
      <c r="M3863" s="79"/>
      <c r="N3863" s="79"/>
      <c r="O3863" s="79"/>
      <c r="P3863" s="79"/>
      <c r="Q3863" s="79"/>
      <c r="R3863" s="79"/>
      <c r="S3863" s="79"/>
      <c r="T3863" s="79"/>
      <c r="U3863" s="79"/>
      <c r="V3863" s="79"/>
      <c r="W3863" s="79"/>
      <c r="X3863" s="79"/>
      <c r="Y3863" s="79"/>
      <c r="Z3863" s="79"/>
      <c r="AA3863" s="79"/>
      <c r="AB3863" s="79"/>
      <c r="AC3863" s="79"/>
      <c r="AD3863" s="79"/>
      <c r="AE3863" s="79"/>
      <c r="AF3863" s="79"/>
      <c r="AG3863" s="79"/>
      <c r="AH3863" s="79"/>
      <c r="AI3863" s="79"/>
      <c r="AJ3863" s="79"/>
      <c r="AK3863" s="79"/>
      <c r="AL3863" s="79"/>
      <c r="AM3863" s="79"/>
      <c r="AN3863" s="79"/>
      <c r="AO3863" s="79"/>
      <c r="AP3863" s="79"/>
      <c r="AQ3863" s="79"/>
    </row>
    <row r="3864" spans="13:43" x14ac:dyDescent="0.25">
      <c r="M3864" s="79"/>
      <c r="N3864" s="79"/>
      <c r="O3864" s="79"/>
      <c r="P3864" s="79"/>
      <c r="Q3864" s="79"/>
      <c r="R3864" s="79"/>
      <c r="S3864" s="79"/>
      <c r="T3864" s="79"/>
      <c r="U3864" s="79"/>
      <c r="V3864" s="79"/>
      <c r="W3864" s="79"/>
      <c r="X3864" s="79"/>
      <c r="Y3864" s="79"/>
      <c r="Z3864" s="79"/>
      <c r="AA3864" s="79"/>
      <c r="AB3864" s="79"/>
      <c r="AC3864" s="79"/>
      <c r="AD3864" s="79"/>
      <c r="AE3864" s="79"/>
      <c r="AF3864" s="79"/>
      <c r="AG3864" s="79"/>
      <c r="AH3864" s="79"/>
      <c r="AI3864" s="79"/>
      <c r="AJ3864" s="79"/>
      <c r="AK3864" s="79"/>
      <c r="AL3864" s="79"/>
      <c r="AM3864" s="79"/>
      <c r="AN3864" s="79"/>
      <c r="AO3864" s="79"/>
      <c r="AP3864" s="79"/>
      <c r="AQ3864" s="79"/>
    </row>
    <row r="3865" spans="13:43" x14ac:dyDescent="0.25">
      <c r="M3865" s="79"/>
      <c r="N3865" s="79"/>
      <c r="O3865" s="79"/>
      <c r="P3865" s="79"/>
      <c r="Q3865" s="79"/>
      <c r="R3865" s="79"/>
      <c r="S3865" s="79"/>
      <c r="T3865" s="79"/>
      <c r="U3865" s="79"/>
      <c r="V3865" s="79"/>
      <c r="W3865" s="79"/>
      <c r="X3865" s="79"/>
      <c r="Y3865" s="79"/>
      <c r="Z3865" s="79"/>
      <c r="AA3865" s="79"/>
      <c r="AB3865" s="79"/>
      <c r="AC3865" s="79"/>
      <c r="AD3865" s="79"/>
      <c r="AE3865" s="79"/>
      <c r="AF3865" s="79"/>
      <c r="AG3865" s="79"/>
      <c r="AH3865" s="79"/>
      <c r="AI3865" s="79"/>
      <c r="AJ3865" s="79"/>
      <c r="AK3865" s="79"/>
      <c r="AL3865" s="79"/>
      <c r="AM3865" s="79"/>
      <c r="AN3865" s="79"/>
      <c r="AO3865" s="79"/>
      <c r="AP3865" s="79"/>
      <c r="AQ3865" s="79"/>
    </row>
    <row r="3866" spans="13:43" x14ac:dyDescent="0.25">
      <c r="M3866" s="79"/>
      <c r="N3866" s="79"/>
      <c r="O3866" s="79"/>
      <c r="P3866" s="79"/>
      <c r="Q3866" s="79"/>
      <c r="R3866" s="79"/>
      <c r="S3866" s="79"/>
      <c r="T3866" s="79"/>
      <c r="U3866" s="79"/>
      <c r="V3866" s="79"/>
      <c r="W3866" s="79"/>
      <c r="X3866" s="79"/>
      <c r="Y3866" s="79"/>
      <c r="Z3866" s="79"/>
      <c r="AA3866" s="79"/>
      <c r="AB3866" s="79"/>
      <c r="AC3866" s="79"/>
      <c r="AD3866" s="79"/>
      <c r="AE3866" s="79"/>
      <c r="AF3866" s="79"/>
      <c r="AG3866" s="79"/>
      <c r="AH3866" s="79"/>
      <c r="AI3866" s="79"/>
      <c r="AJ3866" s="79"/>
      <c r="AK3866" s="79"/>
      <c r="AL3866" s="79"/>
      <c r="AM3866" s="79"/>
      <c r="AN3866" s="79"/>
      <c r="AO3866" s="79"/>
      <c r="AP3866" s="79"/>
      <c r="AQ3866" s="79"/>
    </row>
    <row r="3867" spans="13:43" x14ac:dyDescent="0.25">
      <c r="M3867" s="79"/>
      <c r="N3867" s="79"/>
      <c r="O3867" s="79"/>
      <c r="P3867" s="79"/>
      <c r="Q3867" s="79"/>
      <c r="R3867" s="79"/>
      <c r="S3867" s="79"/>
      <c r="T3867" s="79"/>
      <c r="U3867" s="79"/>
      <c r="V3867" s="79"/>
      <c r="W3867" s="79"/>
      <c r="X3867" s="79"/>
      <c r="Y3867" s="79"/>
      <c r="Z3867" s="79"/>
      <c r="AA3867" s="79"/>
      <c r="AB3867" s="79"/>
      <c r="AC3867" s="79"/>
      <c r="AD3867" s="79"/>
      <c r="AE3867" s="79"/>
      <c r="AF3867" s="79"/>
      <c r="AG3867" s="79"/>
      <c r="AH3867" s="79"/>
      <c r="AI3867" s="79"/>
      <c r="AJ3867" s="79"/>
      <c r="AK3867" s="79"/>
      <c r="AL3867" s="79"/>
      <c r="AM3867" s="79"/>
      <c r="AN3867" s="79"/>
      <c r="AO3867" s="79"/>
      <c r="AP3867" s="79"/>
      <c r="AQ3867" s="79"/>
    </row>
    <row r="3868" spans="13:43" x14ac:dyDescent="0.25">
      <c r="M3868" s="79"/>
      <c r="N3868" s="79"/>
      <c r="O3868" s="79"/>
      <c r="P3868" s="79"/>
      <c r="Q3868" s="79"/>
      <c r="R3868" s="79"/>
      <c r="S3868" s="79"/>
      <c r="T3868" s="79"/>
      <c r="U3868" s="79"/>
      <c r="V3868" s="79"/>
      <c r="W3868" s="79"/>
      <c r="X3868" s="79"/>
      <c r="Y3868" s="79"/>
      <c r="Z3868" s="79"/>
      <c r="AA3868" s="79"/>
      <c r="AB3868" s="79"/>
      <c r="AC3868" s="79"/>
      <c r="AD3868" s="79"/>
      <c r="AE3868" s="79"/>
      <c r="AF3868" s="79"/>
      <c r="AG3868" s="79"/>
      <c r="AH3868" s="79"/>
      <c r="AI3868" s="79"/>
      <c r="AJ3868" s="79"/>
      <c r="AK3868" s="79"/>
      <c r="AL3868" s="79"/>
      <c r="AM3868" s="79"/>
      <c r="AN3868" s="79"/>
      <c r="AO3868" s="79"/>
      <c r="AP3868" s="79"/>
      <c r="AQ3868" s="79"/>
    </row>
    <row r="3869" spans="13:43" x14ac:dyDescent="0.25">
      <c r="M3869" s="79"/>
      <c r="N3869" s="79"/>
      <c r="O3869" s="79"/>
      <c r="P3869" s="79"/>
      <c r="Q3869" s="79"/>
      <c r="R3869" s="79"/>
      <c r="S3869" s="79"/>
      <c r="T3869" s="79"/>
      <c r="U3869" s="79"/>
      <c r="V3869" s="79"/>
      <c r="W3869" s="79"/>
      <c r="X3869" s="79"/>
      <c r="Y3869" s="79"/>
      <c r="Z3869" s="79"/>
      <c r="AA3869" s="79"/>
      <c r="AB3869" s="79"/>
      <c r="AC3869" s="79"/>
      <c r="AD3869" s="79"/>
      <c r="AE3869" s="79"/>
      <c r="AF3869" s="79"/>
      <c r="AG3869" s="79"/>
      <c r="AH3869" s="79"/>
      <c r="AI3869" s="79"/>
      <c r="AJ3869" s="79"/>
      <c r="AK3869" s="79"/>
      <c r="AL3869" s="79"/>
      <c r="AM3869" s="79"/>
      <c r="AN3869" s="79"/>
      <c r="AO3869" s="79"/>
      <c r="AP3869" s="79"/>
      <c r="AQ3869" s="79"/>
    </row>
    <row r="3870" spans="13:43" x14ac:dyDescent="0.25">
      <c r="M3870" s="79"/>
      <c r="N3870" s="79"/>
      <c r="O3870" s="79"/>
      <c r="P3870" s="79"/>
      <c r="Q3870" s="79"/>
      <c r="R3870" s="79"/>
      <c r="S3870" s="79"/>
      <c r="T3870" s="79"/>
      <c r="U3870" s="79"/>
      <c r="V3870" s="79"/>
      <c r="W3870" s="79"/>
      <c r="X3870" s="79"/>
      <c r="Y3870" s="79"/>
      <c r="Z3870" s="79"/>
      <c r="AA3870" s="79"/>
      <c r="AB3870" s="79"/>
      <c r="AC3870" s="79"/>
      <c r="AD3870" s="79"/>
      <c r="AE3870" s="79"/>
      <c r="AF3870" s="79"/>
      <c r="AG3870" s="79"/>
      <c r="AH3870" s="79"/>
      <c r="AI3870" s="79"/>
      <c r="AJ3870" s="79"/>
      <c r="AK3870" s="79"/>
      <c r="AL3870" s="79"/>
      <c r="AM3870" s="79"/>
      <c r="AN3870" s="79"/>
      <c r="AO3870" s="79"/>
      <c r="AP3870" s="79"/>
      <c r="AQ3870" s="79"/>
    </row>
    <row r="3871" spans="13:43" x14ac:dyDescent="0.25">
      <c r="M3871" s="79"/>
      <c r="N3871" s="79"/>
      <c r="O3871" s="79"/>
      <c r="P3871" s="79"/>
      <c r="Q3871" s="79"/>
      <c r="R3871" s="79"/>
      <c r="S3871" s="79"/>
      <c r="T3871" s="79"/>
      <c r="U3871" s="79"/>
      <c r="V3871" s="79"/>
      <c r="W3871" s="79"/>
      <c r="X3871" s="79"/>
      <c r="Y3871" s="79"/>
      <c r="Z3871" s="79"/>
      <c r="AA3871" s="79"/>
      <c r="AB3871" s="79"/>
      <c r="AC3871" s="79"/>
      <c r="AD3871" s="79"/>
      <c r="AE3871" s="79"/>
      <c r="AF3871" s="79"/>
      <c r="AG3871" s="79"/>
      <c r="AH3871" s="79"/>
      <c r="AI3871" s="79"/>
      <c r="AJ3871" s="79"/>
      <c r="AK3871" s="79"/>
      <c r="AL3871" s="79"/>
      <c r="AM3871" s="79"/>
      <c r="AN3871" s="79"/>
      <c r="AO3871" s="79"/>
      <c r="AP3871" s="79"/>
      <c r="AQ3871" s="79"/>
    </row>
    <row r="3872" spans="13:43" x14ac:dyDescent="0.25">
      <c r="M3872" s="79"/>
      <c r="N3872" s="79"/>
      <c r="O3872" s="79"/>
      <c r="P3872" s="79"/>
      <c r="Q3872" s="79"/>
      <c r="R3872" s="79"/>
      <c r="S3872" s="79"/>
      <c r="T3872" s="79"/>
      <c r="U3872" s="79"/>
      <c r="V3872" s="79"/>
      <c r="W3872" s="79"/>
      <c r="X3872" s="79"/>
      <c r="Y3872" s="79"/>
      <c r="Z3872" s="79"/>
      <c r="AA3872" s="79"/>
      <c r="AB3872" s="79"/>
      <c r="AC3872" s="79"/>
      <c r="AD3872" s="79"/>
      <c r="AE3872" s="79"/>
      <c r="AF3872" s="79"/>
      <c r="AG3872" s="79"/>
      <c r="AH3872" s="79"/>
      <c r="AI3872" s="79"/>
      <c r="AJ3872" s="79"/>
      <c r="AK3872" s="79"/>
      <c r="AL3872" s="79"/>
      <c r="AM3872" s="79"/>
      <c r="AN3872" s="79"/>
      <c r="AO3872" s="79"/>
      <c r="AP3872" s="79"/>
      <c r="AQ3872" s="79"/>
    </row>
    <row r="3873" spans="13:43" x14ac:dyDescent="0.25">
      <c r="M3873" s="79"/>
      <c r="N3873" s="79"/>
      <c r="O3873" s="79"/>
      <c r="P3873" s="79"/>
      <c r="Q3873" s="79"/>
      <c r="R3873" s="79"/>
      <c r="S3873" s="79"/>
      <c r="T3873" s="79"/>
      <c r="U3873" s="79"/>
      <c r="V3873" s="79"/>
      <c r="W3873" s="79"/>
      <c r="X3873" s="79"/>
      <c r="Y3873" s="79"/>
      <c r="Z3873" s="79"/>
      <c r="AA3873" s="79"/>
      <c r="AB3873" s="79"/>
      <c r="AC3873" s="79"/>
      <c r="AD3873" s="79"/>
      <c r="AE3873" s="79"/>
      <c r="AF3873" s="79"/>
      <c r="AG3873" s="79"/>
      <c r="AH3873" s="79"/>
      <c r="AI3873" s="79"/>
      <c r="AJ3873" s="79"/>
      <c r="AK3873" s="79"/>
      <c r="AL3873" s="79"/>
      <c r="AM3873" s="79"/>
      <c r="AN3873" s="79"/>
      <c r="AO3873" s="79"/>
      <c r="AP3873" s="79"/>
      <c r="AQ3873" s="79"/>
    </row>
    <row r="3874" spans="13:43" x14ac:dyDescent="0.25">
      <c r="M3874" s="79"/>
      <c r="N3874" s="79"/>
      <c r="O3874" s="79"/>
      <c r="P3874" s="79"/>
      <c r="Q3874" s="79"/>
      <c r="R3874" s="79"/>
      <c r="S3874" s="79"/>
      <c r="T3874" s="79"/>
      <c r="U3874" s="79"/>
      <c r="V3874" s="79"/>
      <c r="W3874" s="79"/>
      <c r="X3874" s="79"/>
      <c r="Y3874" s="79"/>
      <c r="Z3874" s="79"/>
      <c r="AA3874" s="79"/>
      <c r="AB3874" s="79"/>
      <c r="AC3874" s="79"/>
      <c r="AD3874" s="79"/>
      <c r="AE3874" s="79"/>
      <c r="AF3874" s="79"/>
      <c r="AG3874" s="79"/>
      <c r="AH3874" s="79"/>
      <c r="AI3874" s="79"/>
      <c r="AJ3874" s="79"/>
      <c r="AK3874" s="79"/>
      <c r="AL3874" s="79"/>
      <c r="AM3874" s="79"/>
      <c r="AN3874" s="79"/>
      <c r="AO3874" s="79"/>
      <c r="AP3874" s="79"/>
      <c r="AQ3874" s="79"/>
    </row>
    <row r="3875" spans="13:43" x14ac:dyDescent="0.25">
      <c r="M3875" s="79"/>
      <c r="N3875" s="79"/>
      <c r="O3875" s="79"/>
      <c r="P3875" s="79"/>
      <c r="Q3875" s="79"/>
      <c r="R3875" s="79"/>
      <c r="S3875" s="79"/>
      <c r="T3875" s="79"/>
      <c r="U3875" s="79"/>
      <c r="V3875" s="79"/>
      <c r="W3875" s="79"/>
      <c r="X3875" s="79"/>
      <c r="Y3875" s="79"/>
      <c r="Z3875" s="79"/>
      <c r="AA3875" s="79"/>
      <c r="AB3875" s="79"/>
      <c r="AC3875" s="79"/>
      <c r="AD3875" s="79"/>
      <c r="AE3875" s="79"/>
      <c r="AF3875" s="79"/>
      <c r="AG3875" s="79"/>
      <c r="AH3875" s="79"/>
      <c r="AI3875" s="79"/>
      <c r="AJ3875" s="79"/>
      <c r="AK3875" s="79"/>
      <c r="AL3875" s="79"/>
      <c r="AM3875" s="79"/>
      <c r="AN3875" s="79"/>
      <c r="AO3875" s="79"/>
      <c r="AP3875" s="79"/>
      <c r="AQ3875" s="79"/>
    </row>
    <row r="3876" spans="13:43" x14ac:dyDescent="0.25">
      <c r="M3876" s="79"/>
      <c r="N3876" s="79"/>
      <c r="O3876" s="79"/>
      <c r="P3876" s="79"/>
      <c r="Q3876" s="79"/>
      <c r="R3876" s="79"/>
      <c r="S3876" s="79"/>
      <c r="T3876" s="79"/>
      <c r="U3876" s="79"/>
      <c r="V3876" s="79"/>
      <c r="W3876" s="79"/>
      <c r="X3876" s="79"/>
      <c r="Y3876" s="79"/>
      <c r="Z3876" s="79"/>
      <c r="AA3876" s="79"/>
      <c r="AB3876" s="79"/>
      <c r="AC3876" s="79"/>
      <c r="AD3876" s="79"/>
      <c r="AE3876" s="79"/>
      <c r="AF3876" s="79"/>
      <c r="AG3876" s="79"/>
      <c r="AH3876" s="79"/>
      <c r="AI3876" s="79"/>
      <c r="AJ3876" s="79"/>
      <c r="AK3876" s="79"/>
      <c r="AL3876" s="79"/>
      <c r="AM3876" s="79"/>
      <c r="AN3876" s="79"/>
      <c r="AO3876" s="79"/>
      <c r="AP3876" s="79"/>
      <c r="AQ3876" s="79"/>
    </row>
    <row r="3877" spans="13:43" x14ac:dyDescent="0.25">
      <c r="M3877" s="79"/>
      <c r="N3877" s="79"/>
      <c r="O3877" s="79"/>
      <c r="P3877" s="79"/>
      <c r="Q3877" s="79"/>
      <c r="R3877" s="79"/>
      <c r="S3877" s="79"/>
      <c r="T3877" s="79"/>
      <c r="U3877" s="79"/>
      <c r="V3877" s="79"/>
      <c r="W3877" s="79"/>
      <c r="X3877" s="79"/>
      <c r="Y3877" s="79"/>
      <c r="Z3877" s="79"/>
      <c r="AA3877" s="79"/>
      <c r="AB3877" s="79"/>
      <c r="AC3877" s="79"/>
      <c r="AD3877" s="79"/>
      <c r="AE3877" s="79"/>
      <c r="AF3877" s="79"/>
      <c r="AG3877" s="79"/>
      <c r="AH3877" s="79"/>
      <c r="AI3877" s="79"/>
      <c r="AJ3877" s="79"/>
      <c r="AK3877" s="79"/>
      <c r="AL3877" s="79"/>
      <c r="AM3877" s="79"/>
      <c r="AN3877" s="79"/>
      <c r="AO3877" s="79"/>
      <c r="AP3877" s="79"/>
      <c r="AQ3877" s="79"/>
    </row>
    <row r="3878" spans="13:43" x14ac:dyDescent="0.25">
      <c r="M3878" s="79"/>
      <c r="N3878" s="79"/>
      <c r="O3878" s="79"/>
      <c r="P3878" s="79"/>
      <c r="Q3878" s="79"/>
      <c r="R3878" s="79"/>
      <c r="S3878" s="79"/>
      <c r="T3878" s="79"/>
      <c r="U3878" s="79"/>
      <c r="V3878" s="79"/>
      <c r="W3878" s="79"/>
      <c r="X3878" s="79"/>
      <c r="Y3878" s="79"/>
      <c r="Z3878" s="79"/>
      <c r="AA3878" s="79"/>
      <c r="AB3878" s="79"/>
      <c r="AC3878" s="79"/>
      <c r="AD3878" s="79"/>
      <c r="AE3878" s="79"/>
      <c r="AF3878" s="79"/>
      <c r="AG3878" s="79"/>
      <c r="AH3878" s="79"/>
      <c r="AI3878" s="79"/>
      <c r="AJ3878" s="79"/>
      <c r="AK3878" s="79"/>
      <c r="AL3878" s="79"/>
      <c r="AM3878" s="79"/>
      <c r="AN3878" s="79"/>
      <c r="AO3878" s="79"/>
      <c r="AP3878" s="79"/>
      <c r="AQ3878" s="79"/>
    </row>
    <row r="3879" spans="13:43" x14ac:dyDescent="0.25">
      <c r="M3879" s="79"/>
      <c r="N3879" s="79"/>
      <c r="O3879" s="79"/>
      <c r="P3879" s="79"/>
      <c r="Q3879" s="79"/>
      <c r="R3879" s="79"/>
      <c r="S3879" s="79"/>
      <c r="T3879" s="79"/>
      <c r="U3879" s="79"/>
      <c r="V3879" s="79"/>
      <c r="W3879" s="79"/>
      <c r="X3879" s="79"/>
      <c r="Y3879" s="79"/>
      <c r="Z3879" s="79"/>
      <c r="AA3879" s="79"/>
      <c r="AB3879" s="79"/>
      <c r="AC3879" s="79"/>
      <c r="AD3879" s="79"/>
      <c r="AE3879" s="79"/>
      <c r="AF3879" s="79"/>
      <c r="AG3879" s="79"/>
      <c r="AH3879" s="79"/>
      <c r="AI3879" s="79"/>
      <c r="AJ3879" s="79"/>
      <c r="AK3879" s="79"/>
      <c r="AL3879" s="79"/>
      <c r="AM3879" s="79"/>
      <c r="AN3879" s="79"/>
      <c r="AO3879" s="79"/>
      <c r="AP3879" s="79"/>
      <c r="AQ3879" s="79"/>
    </row>
    <row r="3880" spans="13:43" x14ac:dyDescent="0.25">
      <c r="M3880" s="79"/>
      <c r="N3880" s="79"/>
      <c r="O3880" s="79"/>
      <c r="P3880" s="79"/>
      <c r="Q3880" s="79"/>
      <c r="R3880" s="79"/>
      <c r="S3880" s="79"/>
      <c r="T3880" s="79"/>
      <c r="U3880" s="79"/>
      <c r="V3880" s="79"/>
      <c r="W3880" s="79"/>
      <c r="X3880" s="79"/>
      <c r="Y3880" s="79"/>
      <c r="Z3880" s="79"/>
      <c r="AA3880" s="79"/>
      <c r="AB3880" s="79"/>
      <c r="AC3880" s="79"/>
      <c r="AD3880" s="79"/>
      <c r="AE3880" s="79"/>
      <c r="AF3880" s="79"/>
      <c r="AG3880" s="79"/>
      <c r="AH3880" s="79"/>
      <c r="AI3880" s="79"/>
      <c r="AJ3880" s="79"/>
      <c r="AK3880" s="79"/>
      <c r="AL3880" s="79"/>
      <c r="AM3880" s="79"/>
      <c r="AN3880" s="79"/>
      <c r="AO3880" s="79"/>
      <c r="AP3880" s="79"/>
      <c r="AQ3880" s="79"/>
    </row>
    <row r="3881" spans="13:43" x14ac:dyDescent="0.25">
      <c r="M3881" s="79"/>
      <c r="N3881" s="79"/>
      <c r="O3881" s="79"/>
      <c r="P3881" s="79"/>
      <c r="Q3881" s="79"/>
      <c r="R3881" s="79"/>
      <c r="S3881" s="79"/>
      <c r="T3881" s="79"/>
      <c r="U3881" s="79"/>
      <c r="V3881" s="79"/>
      <c r="W3881" s="79"/>
      <c r="X3881" s="79"/>
      <c r="Y3881" s="79"/>
      <c r="Z3881" s="79"/>
      <c r="AA3881" s="79"/>
      <c r="AB3881" s="79"/>
      <c r="AC3881" s="79"/>
      <c r="AD3881" s="79"/>
      <c r="AE3881" s="79"/>
      <c r="AF3881" s="79"/>
      <c r="AG3881" s="79"/>
      <c r="AH3881" s="79"/>
      <c r="AI3881" s="79"/>
      <c r="AJ3881" s="79"/>
      <c r="AK3881" s="79"/>
      <c r="AL3881" s="79"/>
      <c r="AM3881" s="79"/>
      <c r="AN3881" s="79"/>
      <c r="AO3881" s="79"/>
      <c r="AP3881" s="79"/>
      <c r="AQ3881" s="79"/>
    </row>
    <row r="3882" spans="13:43" x14ac:dyDescent="0.25">
      <c r="M3882" s="79"/>
      <c r="N3882" s="79"/>
      <c r="O3882" s="79"/>
      <c r="P3882" s="79"/>
      <c r="Q3882" s="79"/>
      <c r="R3882" s="79"/>
      <c r="S3882" s="79"/>
      <c r="T3882" s="79"/>
      <c r="U3882" s="79"/>
      <c r="V3882" s="79"/>
      <c r="W3882" s="79"/>
      <c r="X3882" s="79"/>
      <c r="Y3882" s="79"/>
      <c r="Z3882" s="79"/>
      <c r="AA3882" s="79"/>
      <c r="AB3882" s="79"/>
      <c r="AC3882" s="79"/>
      <c r="AD3882" s="79"/>
      <c r="AE3882" s="79"/>
      <c r="AF3882" s="79"/>
      <c r="AG3882" s="79"/>
      <c r="AH3882" s="79"/>
      <c r="AI3882" s="79"/>
      <c r="AJ3882" s="79"/>
      <c r="AK3882" s="79"/>
      <c r="AL3882" s="79"/>
      <c r="AM3882" s="79"/>
      <c r="AN3882" s="79"/>
      <c r="AO3882" s="79"/>
      <c r="AP3882" s="79"/>
      <c r="AQ3882" s="79"/>
    </row>
    <row r="3883" spans="13:43" x14ac:dyDescent="0.25">
      <c r="M3883" s="79"/>
      <c r="N3883" s="79"/>
      <c r="O3883" s="79"/>
      <c r="P3883" s="79"/>
      <c r="Q3883" s="79"/>
      <c r="R3883" s="79"/>
      <c r="S3883" s="79"/>
      <c r="T3883" s="79"/>
      <c r="U3883" s="79"/>
      <c r="V3883" s="79"/>
      <c r="W3883" s="79"/>
      <c r="X3883" s="79"/>
      <c r="Y3883" s="79"/>
      <c r="Z3883" s="79"/>
      <c r="AA3883" s="79"/>
      <c r="AB3883" s="79"/>
      <c r="AC3883" s="79"/>
      <c r="AD3883" s="79"/>
      <c r="AE3883" s="79"/>
      <c r="AF3883" s="79"/>
      <c r="AG3883" s="79"/>
      <c r="AH3883" s="79"/>
      <c r="AI3883" s="79"/>
      <c r="AJ3883" s="79"/>
      <c r="AK3883" s="79"/>
      <c r="AL3883" s="79"/>
      <c r="AM3883" s="79"/>
      <c r="AN3883" s="79"/>
      <c r="AO3883" s="79"/>
      <c r="AP3883" s="79"/>
      <c r="AQ3883" s="79"/>
    </row>
    <row r="3884" spans="13:43" x14ac:dyDescent="0.25">
      <c r="M3884" s="79"/>
      <c r="N3884" s="79"/>
      <c r="O3884" s="79"/>
      <c r="P3884" s="79"/>
      <c r="Q3884" s="79"/>
      <c r="R3884" s="79"/>
      <c r="S3884" s="79"/>
      <c r="T3884" s="79"/>
      <c r="U3884" s="79"/>
      <c r="V3884" s="79"/>
      <c r="W3884" s="79"/>
      <c r="X3884" s="79"/>
      <c r="Y3884" s="79"/>
      <c r="Z3884" s="79"/>
      <c r="AA3884" s="79"/>
      <c r="AB3884" s="79"/>
      <c r="AC3884" s="79"/>
      <c r="AD3884" s="79"/>
      <c r="AE3884" s="79"/>
      <c r="AF3884" s="79"/>
      <c r="AG3884" s="79"/>
      <c r="AH3884" s="79"/>
      <c r="AI3884" s="79"/>
      <c r="AJ3884" s="79"/>
      <c r="AK3884" s="79"/>
      <c r="AL3884" s="79"/>
      <c r="AM3884" s="79"/>
      <c r="AN3884" s="79"/>
      <c r="AO3884" s="79"/>
      <c r="AP3884" s="79"/>
      <c r="AQ3884" s="79"/>
    </row>
    <row r="3885" spans="13:43" x14ac:dyDescent="0.25">
      <c r="M3885" s="79"/>
      <c r="N3885" s="79"/>
      <c r="O3885" s="79"/>
      <c r="P3885" s="79"/>
      <c r="Q3885" s="79"/>
      <c r="R3885" s="79"/>
      <c r="S3885" s="79"/>
      <c r="T3885" s="79"/>
      <c r="U3885" s="79"/>
      <c r="V3885" s="79"/>
      <c r="W3885" s="79"/>
      <c r="X3885" s="79"/>
      <c r="Y3885" s="79"/>
      <c r="Z3885" s="79"/>
      <c r="AA3885" s="79"/>
      <c r="AB3885" s="79"/>
      <c r="AC3885" s="79"/>
      <c r="AD3885" s="79"/>
      <c r="AE3885" s="79"/>
      <c r="AF3885" s="79"/>
      <c r="AG3885" s="79"/>
      <c r="AH3885" s="79"/>
      <c r="AI3885" s="79"/>
      <c r="AJ3885" s="79"/>
      <c r="AK3885" s="79"/>
      <c r="AL3885" s="79"/>
      <c r="AM3885" s="79"/>
      <c r="AN3885" s="79"/>
      <c r="AO3885" s="79"/>
      <c r="AP3885" s="79"/>
      <c r="AQ3885" s="79"/>
    </row>
    <row r="3886" spans="13:43" x14ac:dyDescent="0.25">
      <c r="M3886" s="79"/>
      <c r="N3886" s="79"/>
      <c r="O3886" s="79"/>
      <c r="P3886" s="79"/>
      <c r="Q3886" s="79"/>
      <c r="R3886" s="79"/>
      <c r="S3886" s="79"/>
      <c r="T3886" s="79"/>
      <c r="U3886" s="79"/>
      <c r="V3886" s="79"/>
      <c r="W3886" s="79"/>
      <c r="X3886" s="79"/>
      <c r="Y3886" s="79"/>
      <c r="Z3886" s="79"/>
      <c r="AA3886" s="79"/>
      <c r="AB3886" s="79"/>
      <c r="AC3886" s="79"/>
      <c r="AD3886" s="79"/>
      <c r="AE3886" s="79"/>
      <c r="AF3886" s="79"/>
      <c r="AG3886" s="79"/>
      <c r="AH3886" s="79"/>
      <c r="AI3886" s="79"/>
      <c r="AJ3886" s="79"/>
      <c r="AK3886" s="79"/>
      <c r="AL3886" s="79"/>
      <c r="AM3886" s="79"/>
      <c r="AN3886" s="79"/>
      <c r="AO3886" s="79"/>
      <c r="AP3886" s="79"/>
      <c r="AQ3886" s="79"/>
    </row>
    <row r="3887" spans="13:43" x14ac:dyDescent="0.25">
      <c r="M3887" s="79"/>
      <c r="N3887" s="79"/>
      <c r="O3887" s="79"/>
      <c r="P3887" s="79"/>
      <c r="Q3887" s="79"/>
      <c r="R3887" s="79"/>
      <c r="S3887" s="79"/>
      <c r="T3887" s="79"/>
      <c r="U3887" s="79"/>
      <c r="V3887" s="79"/>
      <c r="W3887" s="79"/>
      <c r="X3887" s="79"/>
      <c r="Y3887" s="79"/>
      <c r="Z3887" s="79"/>
      <c r="AA3887" s="79"/>
      <c r="AB3887" s="79"/>
      <c r="AC3887" s="79"/>
      <c r="AD3887" s="79"/>
      <c r="AE3887" s="79"/>
      <c r="AF3887" s="79"/>
      <c r="AG3887" s="79"/>
      <c r="AH3887" s="79"/>
      <c r="AI3887" s="79"/>
      <c r="AJ3887" s="79"/>
      <c r="AK3887" s="79"/>
      <c r="AL3887" s="79"/>
      <c r="AM3887" s="79"/>
      <c r="AN3887" s="79"/>
      <c r="AO3887" s="79"/>
      <c r="AP3887" s="79"/>
      <c r="AQ3887" s="79"/>
    </row>
    <row r="3888" spans="13:43" x14ac:dyDescent="0.25">
      <c r="M3888" s="79"/>
      <c r="N3888" s="79"/>
      <c r="O3888" s="79"/>
      <c r="P3888" s="79"/>
      <c r="Q3888" s="79"/>
      <c r="R3888" s="79"/>
      <c r="S3888" s="79"/>
      <c r="T3888" s="79"/>
      <c r="U3888" s="79"/>
      <c r="V3888" s="79"/>
      <c r="W3888" s="79"/>
      <c r="X3888" s="79"/>
      <c r="Y3888" s="79"/>
      <c r="Z3888" s="79"/>
      <c r="AA3888" s="79"/>
      <c r="AB3888" s="79"/>
      <c r="AC3888" s="79"/>
      <c r="AD3888" s="79"/>
      <c r="AE3888" s="79"/>
      <c r="AF3888" s="79"/>
      <c r="AG3888" s="79"/>
      <c r="AH3888" s="79"/>
      <c r="AI3888" s="79"/>
      <c r="AJ3888" s="79"/>
      <c r="AK3888" s="79"/>
      <c r="AL3888" s="79"/>
      <c r="AM3888" s="79"/>
      <c r="AN3888" s="79"/>
      <c r="AO3888" s="79"/>
      <c r="AP3888" s="79"/>
      <c r="AQ3888" s="79"/>
    </row>
    <row r="3889" spans="13:43" x14ac:dyDescent="0.25">
      <c r="M3889" s="79"/>
      <c r="N3889" s="79"/>
      <c r="O3889" s="79"/>
      <c r="P3889" s="79"/>
      <c r="Q3889" s="79"/>
      <c r="R3889" s="79"/>
      <c r="S3889" s="79"/>
      <c r="T3889" s="79"/>
      <c r="U3889" s="79"/>
      <c r="V3889" s="79"/>
      <c r="W3889" s="79"/>
      <c r="X3889" s="79"/>
      <c r="Y3889" s="79"/>
      <c r="Z3889" s="79"/>
      <c r="AA3889" s="79"/>
      <c r="AB3889" s="79"/>
      <c r="AC3889" s="79"/>
      <c r="AD3889" s="79"/>
      <c r="AE3889" s="79"/>
      <c r="AF3889" s="79"/>
      <c r="AG3889" s="79"/>
      <c r="AH3889" s="79"/>
      <c r="AI3889" s="79"/>
      <c r="AJ3889" s="79"/>
      <c r="AK3889" s="79"/>
      <c r="AL3889" s="79"/>
      <c r="AM3889" s="79"/>
      <c r="AN3889" s="79"/>
      <c r="AO3889" s="79"/>
      <c r="AP3889" s="79"/>
      <c r="AQ3889" s="79"/>
    </row>
    <row r="3890" spans="13:43" x14ac:dyDescent="0.25">
      <c r="M3890" s="79"/>
      <c r="N3890" s="79"/>
      <c r="O3890" s="79"/>
      <c r="P3890" s="79"/>
      <c r="Q3890" s="79"/>
      <c r="R3890" s="79"/>
      <c r="S3890" s="79"/>
      <c r="T3890" s="79"/>
      <c r="U3890" s="79"/>
      <c r="V3890" s="79"/>
      <c r="W3890" s="79"/>
      <c r="X3890" s="79"/>
      <c r="Y3890" s="79"/>
      <c r="Z3890" s="79"/>
      <c r="AA3890" s="79"/>
      <c r="AB3890" s="79"/>
      <c r="AC3890" s="79"/>
      <c r="AD3890" s="79"/>
      <c r="AE3890" s="79"/>
      <c r="AF3890" s="79"/>
      <c r="AG3890" s="79"/>
      <c r="AH3890" s="79"/>
      <c r="AI3890" s="79"/>
      <c r="AJ3890" s="79"/>
      <c r="AK3890" s="79"/>
      <c r="AL3890" s="79"/>
      <c r="AM3890" s="79"/>
      <c r="AN3890" s="79"/>
      <c r="AO3890" s="79"/>
      <c r="AP3890" s="79"/>
      <c r="AQ3890" s="79"/>
    </row>
    <row r="3891" spans="13:43" x14ac:dyDescent="0.25">
      <c r="M3891" s="79"/>
      <c r="N3891" s="79"/>
      <c r="O3891" s="79"/>
      <c r="P3891" s="79"/>
      <c r="Q3891" s="79"/>
      <c r="R3891" s="79"/>
      <c r="S3891" s="79"/>
      <c r="T3891" s="79"/>
      <c r="U3891" s="79"/>
      <c r="V3891" s="79"/>
      <c r="W3891" s="79"/>
      <c r="X3891" s="79"/>
      <c r="Y3891" s="79"/>
      <c r="Z3891" s="79"/>
      <c r="AA3891" s="79"/>
      <c r="AB3891" s="79"/>
      <c r="AC3891" s="79"/>
      <c r="AD3891" s="79"/>
      <c r="AE3891" s="79"/>
      <c r="AF3891" s="79"/>
      <c r="AG3891" s="79"/>
      <c r="AH3891" s="79"/>
      <c r="AI3891" s="79"/>
      <c r="AJ3891" s="79"/>
      <c r="AK3891" s="79"/>
      <c r="AL3891" s="79"/>
      <c r="AM3891" s="79"/>
      <c r="AN3891" s="79"/>
      <c r="AO3891" s="79"/>
      <c r="AP3891" s="79"/>
      <c r="AQ3891" s="79"/>
    </row>
    <row r="3892" spans="13:43" x14ac:dyDescent="0.25">
      <c r="M3892" s="79"/>
      <c r="N3892" s="79"/>
      <c r="O3892" s="79"/>
      <c r="P3892" s="79"/>
      <c r="Q3892" s="79"/>
      <c r="R3892" s="79"/>
      <c r="S3892" s="79"/>
      <c r="T3892" s="79"/>
      <c r="U3892" s="79"/>
      <c r="V3892" s="79"/>
      <c r="W3892" s="79"/>
      <c r="X3892" s="79"/>
      <c r="Y3892" s="79"/>
      <c r="Z3892" s="79"/>
      <c r="AA3892" s="79"/>
      <c r="AB3892" s="79"/>
      <c r="AC3892" s="79"/>
      <c r="AD3892" s="79"/>
      <c r="AE3892" s="79"/>
      <c r="AF3892" s="79"/>
      <c r="AG3892" s="79"/>
      <c r="AH3892" s="79"/>
      <c r="AI3892" s="79"/>
      <c r="AJ3892" s="79"/>
      <c r="AK3892" s="79"/>
      <c r="AL3892" s="79"/>
      <c r="AM3892" s="79"/>
      <c r="AN3892" s="79"/>
      <c r="AO3892" s="79"/>
      <c r="AP3892" s="79"/>
      <c r="AQ3892" s="79"/>
    </row>
    <row r="3893" spans="13:43" x14ac:dyDescent="0.25">
      <c r="M3893" s="79"/>
      <c r="N3893" s="79"/>
      <c r="O3893" s="79"/>
      <c r="P3893" s="79"/>
      <c r="Q3893" s="79"/>
      <c r="R3893" s="79"/>
      <c r="S3893" s="79"/>
      <c r="T3893" s="79"/>
      <c r="U3893" s="79"/>
      <c r="V3893" s="79"/>
      <c r="W3893" s="79"/>
      <c r="X3893" s="79"/>
      <c r="Y3893" s="79"/>
      <c r="Z3893" s="79"/>
      <c r="AA3893" s="79"/>
      <c r="AB3893" s="79"/>
      <c r="AC3893" s="79"/>
      <c r="AD3893" s="79"/>
      <c r="AE3893" s="79"/>
      <c r="AF3893" s="79"/>
      <c r="AG3893" s="79"/>
      <c r="AH3893" s="79"/>
      <c r="AI3893" s="79"/>
      <c r="AJ3893" s="79"/>
      <c r="AK3893" s="79"/>
      <c r="AL3893" s="79"/>
      <c r="AM3893" s="79"/>
      <c r="AN3893" s="79"/>
      <c r="AO3893" s="79"/>
      <c r="AP3893" s="79"/>
      <c r="AQ3893" s="79"/>
    </row>
    <row r="3894" spans="13:43" x14ac:dyDescent="0.25">
      <c r="M3894" s="79"/>
      <c r="N3894" s="79"/>
      <c r="O3894" s="79"/>
      <c r="P3894" s="79"/>
      <c r="Q3894" s="79"/>
      <c r="R3894" s="79"/>
      <c r="S3894" s="79"/>
      <c r="T3894" s="79"/>
      <c r="U3894" s="79"/>
      <c r="V3894" s="79"/>
      <c r="W3894" s="79"/>
      <c r="X3894" s="79"/>
      <c r="Y3894" s="79"/>
      <c r="Z3894" s="79"/>
      <c r="AA3894" s="79"/>
      <c r="AB3894" s="79"/>
      <c r="AC3894" s="79"/>
      <c r="AD3894" s="79"/>
      <c r="AE3894" s="79"/>
      <c r="AF3894" s="79"/>
      <c r="AG3894" s="79"/>
      <c r="AH3894" s="79"/>
      <c r="AI3894" s="79"/>
      <c r="AJ3894" s="79"/>
      <c r="AK3894" s="79"/>
      <c r="AL3894" s="79"/>
      <c r="AM3894" s="79"/>
      <c r="AN3894" s="79"/>
      <c r="AO3894" s="79"/>
      <c r="AP3894" s="79"/>
      <c r="AQ3894" s="79"/>
    </row>
    <row r="3895" spans="13:43" x14ac:dyDescent="0.25">
      <c r="M3895" s="79"/>
      <c r="N3895" s="79"/>
      <c r="O3895" s="79"/>
      <c r="P3895" s="79"/>
      <c r="Q3895" s="79"/>
      <c r="R3895" s="79"/>
      <c r="S3895" s="79"/>
      <c r="T3895" s="79"/>
      <c r="U3895" s="79"/>
      <c r="V3895" s="79"/>
      <c r="W3895" s="79"/>
      <c r="X3895" s="79"/>
      <c r="Y3895" s="79"/>
      <c r="Z3895" s="79"/>
      <c r="AA3895" s="79"/>
      <c r="AB3895" s="79"/>
      <c r="AC3895" s="79"/>
      <c r="AD3895" s="79"/>
      <c r="AE3895" s="79"/>
      <c r="AF3895" s="79"/>
      <c r="AG3895" s="79"/>
      <c r="AH3895" s="79"/>
      <c r="AI3895" s="79"/>
      <c r="AJ3895" s="79"/>
      <c r="AK3895" s="79"/>
      <c r="AL3895" s="79"/>
      <c r="AM3895" s="79"/>
      <c r="AN3895" s="79"/>
      <c r="AO3895" s="79"/>
      <c r="AP3895" s="79"/>
      <c r="AQ3895" s="79"/>
    </row>
    <row r="3896" spans="13:43" x14ac:dyDescent="0.25">
      <c r="M3896" s="79"/>
      <c r="N3896" s="79"/>
      <c r="O3896" s="79"/>
      <c r="P3896" s="79"/>
      <c r="Q3896" s="79"/>
      <c r="R3896" s="79"/>
      <c r="S3896" s="79"/>
      <c r="T3896" s="79"/>
      <c r="U3896" s="79"/>
      <c r="V3896" s="79"/>
      <c r="W3896" s="79"/>
      <c r="X3896" s="79"/>
      <c r="Y3896" s="79"/>
      <c r="Z3896" s="79"/>
      <c r="AA3896" s="79"/>
      <c r="AB3896" s="79"/>
      <c r="AC3896" s="79"/>
      <c r="AD3896" s="79"/>
      <c r="AE3896" s="79"/>
      <c r="AF3896" s="79"/>
      <c r="AG3896" s="79"/>
      <c r="AH3896" s="79"/>
      <c r="AI3896" s="79"/>
      <c r="AJ3896" s="79"/>
      <c r="AK3896" s="79"/>
      <c r="AL3896" s="79"/>
      <c r="AM3896" s="79"/>
      <c r="AN3896" s="79"/>
      <c r="AO3896" s="79"/>
      <c r="AP3896" s="79"/>
      <c r="AQ3896" s="79"/>
    </row>
    <row r="3897" spans="13:43" x14ac:dyDescent="0.25">
      <c r="M3897" s="79"/>
      <c r="N3897" s="79"/>
      <c r="O3897" s="79"/>
      <c r="P3897" s="79"/>
      <c r="Q3897" s="79"/>
      <c r="R3897" s="79"/>
      <c r="S3897" s="79"/>
      <c r="T3897" s="79"/>
      <c r="U3897" s="79"/>
      <c r="V3897" s="79"/>
      <c r="W3897" s="79"/>
      <c r="X3897" s="79"/>
      <c r="Y3897" s="79"/>
      <c r="Z3897" s="79"/>
      <c r="AA3897" s="79"/>
      <c r="AB3897" s="79"/>
      <c r="AC3897" s="79"/>
      <c r="AD3897" s="79"/>
      <c r="AE3897" s="79"/>
      <c r="AF3897" s="79"/>
      <c r="AG3897" s="79"/>
      <c r="AH3897" s="79"/>
      <c r="AI3897" s="79"/>
      <c r="AJ3897" s="79"/>
      <c r="AK3897" s="79"/>
      <c r="AL3897" s="79"/>
      <c r="AM3897" s="79"/>
      <c r="AN3897" s="79"/>
      <c r="AO3897" s="79"/>
      <c r="AP3897" s="79"/>
      <c r="AQ3897" s="79"/>
    </row>
    <row r="3898" spans="13:43" x14ac:dyDescent="0.25">
      <c r="M3898" s="79"/>
      <c r="N3898" s="79"/>
      <c r="O3898" s="79"/>
      <c r="P3898" s="79"/>
      <c r="Q3898" s="79"/>
      <c r="R3898" s="79"/>
      <c r="S3898" s="79"/>
      <c r="T3898" s="79"/>
      <c r="U3898" s="79"/>
      <c r="V3898" s="79"/>
      <c r="W3898" s="79"/>
      <c r="X3898" s="79"/>
      <c r="Y3898" s="79"/>
      <c r="Z3898" s="79"/>
      <c r="AA3898" s="79"/>
      <c r="AB3898" s="79"/>
      <c r="AC3898" s="79"/>
      <c r="AD3898" s="79"/>
      <c r="AE3898" s="79"/>
      <c r="AF3898" s="79"/>
      <c r="AG3898" s="79"/>
      <c r="AH3898" s="79"/>
      <c r="AI3898" s="79"/>
      <c r="AJ3898" s="79"/>
      <c r="AK3898" s="79"/>
      <c r="AL3898" s="79"/>
      <c r="AM3898" s="79"/>
      <c r="AN3898" s="79"/>
      <c r="AO3898" s="79"/>
      <c r="AP3898" s="79"/>
      <c r="AQ3898" s="79"/>
    </row>
    <row r="3899" spans="13:43" x14ac:dyDescent="0.25">
      <c r="M3899" s="79"/>
      <c r="N3899" s="79"/>
      <c r="O3899" s="79"/>
      <c r="P3899" s="79"/>
      <c r="Q3899" s="79"/>
      <c r="R3899" s="79"/>
      <c r="S3899" s="79"/>
      <c r="T3899" s="79"/>
      <c r="U3899" s="79"/>
      <c r="V3899" s="79"/>
      <c r="W3899" s="79"/>
      <c r="X3899" s="79"/>
      <c r="Y3899" s="79"/>
      <c r="Z3899" s="79"/>
      <c r="AA3899" s="79"/>
      <c r="AB3899" s="79"/>
      <c r="AC3899" s="79"/>
      <c r="AD3899" s="79"/>
      <c r="AE3899" s="79"/>
      <c r="AF3899" s="79"/>
      <c r="AG3899" s="79"/>
      <c r="AH3899" s="79"/>
      <c r="AI3899" s="79"/>
      <c r="AJ3899" s="79"/>
      <c r="AK3899" s="79"/>
      <c r="AL3899" s="79"/>
      <c r="AM3899" s="79"/>
      <c r="AN3899" s="79"/>
      <c r="AO3899" s="79"/>
      <c r="AP3899" s="79"/>
      <c r="AQ3899" s="79"/>
    </row>
    <row r="3900" spans="13:43" x14ac:dyDescent="0.25">
      <c r="M3900" s="79"/>
      <c r="N3900" s="79"/>
      <c r="O3900" s="79"/>
      <c r="P3900" s="79"/>
      <c r="Q3900" s="79"/>
      <c r="R3900" s="79"/>
      <c r="S3900" s="79"/>
      <c r="T3900" s="79"/>
      <c r="U3900" s="79"/>
      <c r="V3900" s="79"/>
      <c r="W3900" s="79"/>
      <c r="X3900" s="79"/>
      <c r="Y3900" s="79"/>
      <c r="Z3900" s="79"/>
      <c r="AA3900" s="79"/>
      <c r="AB3900" s="79"/>
      <c r="AC3900" s="79"/>
      <c r="AD3900" s="79"/>
      <c r="AE3900" s="79"/>
      <c r="AF3900" s="79"/>
      <c r="AG3900" s="79"/>
      <c r="AH3900" s="79"/>
      <c r="AI3900" s="79"/>
      <c r="AJ3900" s="79"/>
      <c r="AK3900" s="79"/>
      <c r="AL3900" s="79"/>
      <c r="AM3900" s="79"/>
      <c r="AN3900" s="79"/>
      <c r="AO3900" s="79"/>
      <c r="AP3900" s="79"/>
      <c r="AQ3900" s="79"/>
    </row>
    <row r="3901" spans="13:43" x14ac:dyDescent="0.25">
      <c r="M3901" s="79"/>
      <c r="N3901" s="79"/>
      <c r="O3901" s="79"/>
      <c r="P3901" s="79"/>
      <c r="Q3901" s="79"/>
      <c r="R3901" s="79"/>
      <c r="S3901" s="79"/>
      <c r="T3901" s="79"/>
      <c r="U3901" s="79"/>
      <c r="V3901" s="79"/>
      <c r="W3901" s="79"/>
      <c r="X3901" s="79"/>
      <c r="Y3901" s="79"/>
      <c r="Z3901" s="79"/>
      <c r="AA3901" s="79"/>
      <c r="AB3901" s="79"/>
      <c r="AC3901" s="79"/>
      <c r="AD3901" s="79"/>
      <c r="AE3901" s="79"/>
      <c r="AF3901" s="79"/>
      <c r="AG3901" s="79"/>
      <c r="AH3901" s="79"/>
      <c r="AI3901" s="79"/>
      <c r="AJ3901" s="79"/>
      <c r="AK3901" s="79"/>
      <c r="AL3901" s="79"/>
      <c r="AM3901" s="79"/>
      <c r="AN3901" s="79"/>
      <c r="AO3901" s="79"/>
      <c r="AP3901" s="79"/>
      <c r="AQ3901" s="79"/>
    </row>
    <row r="3902" spans="13:43" x14ac:dyDescent="0.25">
      <c r="M3902" s="79"/>
      <c r="N3902" s="79"/>
      <c r="O3902" s="79"/>
      <c r="P3902" s="79"/>
      <c r="Q3902" s="79"/>
      <c r="R3902" s="79"/>
      <c r="S3902" s="79"/>
      <c r="T3902" s="79"/>
      <c r="U3902" s="79"/>
      <c r="V3902" s="79"/>
      <c r="W3902" s="79"/>
      <c r="X3902" s="79"/>
      <c r="Y3902" s="79"/>
      <c r="Z3902" s="79"/>
      <c r="AA3902" s="79"/>
      <c r="AB3902" s="79"/>
      <c r="AC3902" s="79"/>
      <c r="AD3902" s="79"/>
      <c r="AE3902" s="79"/>
      <c r="AF3902" s="79"/>
      <c r="AG3902" s="79"/>
      <c r="AH3902" s="79"/>
      <c r="AI3902" s="79"/>
      <c r="AJ3902" s="79"/>
      <c r="AK3902" s="79"/>
      <c r="AL3902" s="79"/>
      <c r="AM3902" s="79"/>
      <c r="AN3902" s="79"/>
      <c r="AO3902" s="79"/>
      <c r="AP3902" s="79"/>
      <c r="AQ3902" s="79"/>
    </row>
    <row r="3903" spans="13:43" x14ac:dyDescent="0.25">
      <c r="M3903" s="79"/>
      <c r="N3903" s="79"/>
      <c r="O3903" s="79"/>
      <c r="P3903" s="79"/>
      <c r="Q3903" s="79"/>
      <c r="R3903" s="79"/>
      <c r="S3903" s="79"/>
      <c r="T3903" s="79"/>
      <c r="U3903" s="79"/>
      <c r="V3903" s="79"/>
      <c r="W3903" s="79"/>
      <c r="X3903" s="79"/>
      <c r="Y3903" s="79"/>
      <c r="Z3903" s="79"/>
      <c r="AA3903" s="79"/>
      <c r="AB3903" s="79"/>
      <c r="AC3903" s="79"/>
      <c r="AD3903" s="79"/>
      <c r="AE3903" s="79"/>
      <c r="AF3903" s="79"/>
      <c r="AG3903" s="79"/>
      <c r="AH3903" s="79"/>
      <c r="AI3903" s="79"/>
      <c r="AJ3903" s="79"/>
      <c r="AK3903" s="79"/>
      <c r="AL3903" s="79"/>
      <c r="AM3903" s="79"/>
      <c r="AN3903" s="79"/>
      <c r="AO3903" s="79"/>
      <c r="AP3903" s="79"/>
      <c r="AQ3903" s="79"/>
    </row>
    <row r="3904" spans="13:43" x14ac:dyDescent="0.25">
      <c r="M3904" s="79"/>
      <c r="N3904" s="79"/>
      <c r="O3904" s="79"/>
      <c r="P3904" s="79"/>
      <c r="Q3904" s="79"/>
      <c r="R3904" s="79"/>
      <c r="S3904" s="79"/>
      <c r="T3904" s="79"/>
      <c r="U3904" s="79"/>
      <c r="V3904" s="79"/>
      <c r="W3904" s="79"/>
      <c r="X3904" s="79"/>
      <c r="Y3904" s="79"/>
      <c r="Z3904" s="79"/>
      <c r="AA3904" s="79"/>
      <c r="AB3904" s="79"/>
      <c r="AC3904" s="79"/>
      <c r="AD3904" s="79"/>
      <c r="AE3904" s="79"/>
      <c r="AF3904" s="79"/>
      <c r="AG3904" s="79"/>
      <c r="AH3904" s="79"/>
      <c r="AI3904" s="79"/>
      <c r="AJ3904" s="79"/>
      <c r="AK3904" s="79"/>
      <c r="AL3904" s="79"/>
      <c r="AM3904" s="79"/>
      <c r="AN3904" s="79"/>
      <c r="AO3904" s="79"/>
      <c r="AP3904" s="79"/>
      <c r="AQ3904" s="79"/>
    </row>
    <row r="3905" spans="13:43" x14ac:dyDescent="0.25">
      <c r="M3905" s="79"/>
      <c r="N3905" s="79"/>
      <c r="O3905" s="79"/>
      <c r="P3905" s="79"/>
      <c r="Q3905" s="79"/>
      <c r="R3905" s="79"/>
      <c r="S3905" s="79"/>
      <c r="T3905" s="79"/>
      <c r="U3905" s="79"/>
      <c r="V3905" s="79"/>
      <c r="W3905" s="79"/>
      <c r="X3905" s="79"/>
      <c r="Y3905" s="79"/>
      <c r="Z3905" s="79"/>
      <c r="AA3905" s="79"/>
      <c r="AB3905" s="79"/>
      <c r="AC3905" s="79"/>
      <c r="AD3905" s="79"/>
      <c r="AE3905" s="79"/>
      <c r="AF3905" s="79"/>
      <c r="AG3905" s="79"/>
      <c r="AH3905" s="79"/>
      <c r="AI3905" s="79"/>
      <c r="AJ3905" s="79"/>
      <c r="AK3905" s="79"/>
      <c r="AL3905" s="79"/>
      <c r="AM3905" s="79"/>
      <c r="AN3905" s="79"/>
      <c r="AO3905" s="79"/>
      <c r="AP3905" s="79"/>
      <c r="AQ3905" s="79"/>
    </row>
    <row r="3906" spans="13:43" x14ac:dyDescent="0.25">
      <c r="M3906" s="79"/>
      <c r="N3906" s="79"/>
      <c r="O3906" s="79"/>
      <c r="P3906" s="79"/>
      <c r="Q3906" s="79"/>
      <c r="R3906" s="79"/>
      <c r="S3906" s="79"/>
      <c r="T3906" s="79"/>
      <c r="U3906" s="79"/>
      <c r="V3906" s="79"/>
      <c r="W3906" s="79"/>
      <c r="X3906" s="79"/>
      <c r="Y3906" s="79"/>
      <c r="Z3906" s="79"/>
      <c r="AA3906" s="79"/>
      <c r="AB3906" s="79"/>
      <c r="AC3906" s="79"/>
      <c r="AD3906" s="79"/>
      <c r="AE3906" s="79"/>
      <c r="AF3906" s="79"/>
      <c r="AG3906" s="79"/>
      <c r="AH3906" s="79"/>
      <c r="AI3906" s="79"/>
      <c r="AJ3906" s="79"/>
      <c r="AK3906" s="79"/>
      <c r="AL3906" s="79"/>
      <c r="AM3906" s="79"/>
      <c r="AN3906" s="79"/>
      <c r="AO3906" s="79"/>
      <c r="AP3906" s="79"/>
      <c r="AQ3906" s="79"/>
    </row>
    <row r="3907" spans="13:43" x14ac:dyDescent="0.25">
      <c r="M3907" s="79"/>
      <c r="N3907" s="79"/>
      <c r="O3907" s="79"/>
      <c r="P3907" s="79"/>
      <c r="Q3907" s="79"/>
      <c r="R3907" s="79"/>
      <c r="S3907" s="79"/>
      <c r="T3907" s="79"/>
      <c r="U3907" s="79"/>
      <c r="V3907" s="79"/>
      <c r="W3907" s="79"/>
      <c r="X3907" s="79"/>
      <c r="Y3907" s="79"/>
      <c r="Z3907" s="79"/>
      <c r="AA3907" s="79"/>
      <c r="AB3907" s="79"/>
      <c r="AC3907" s="79"/>
      <c r="AD3907" s="79"/>
      <c r="AE3907" s="79"/>
      <c r="AF3907" s="79"/>
      <c r="AG3907" s="79"/>
      <c r="AH3907" s="79"/>
      <c r="AI3907" s="79"/>
      <c r="AJ3907" s="79"/>
      <c r="AK3907" s="79"/>
      <c r="AL3907" s="79"/>
      <c r="AM3907" s="79"/>
      <c r="AN3907" s="79"/>
      <c r="AO3907" s="79"/>
      <c r="AP3907" s="79"/>
      <c r="AQ3907" s="79"/>
    </row>
    <row r="3908" spans="13:43" x14ac:dyDescent="0.25">
      <c r="M3908" s="79"/>
      <c r="N3908" s="79"/>
      <c r="O3908" s="79"/>
      <c r="P3908" s="79"/>
      <c r="Q3908" s="79"/>
      <c r="R3908" s="79"/>
      <c r="S3908" s="79"/>
      <c r="T3908" s="79"/>
      <c r="U3908" s="79"/>
      <c r="V3908" s="79"/>
      <c r="W3908" s="79"/>
      <c r="X3908" s="79"/>
      <c r="Y3908" s="79"/>
      <c r="Z3908" s="79"/>
      <c r="AA3908" s="79"/>
      <c r="AB3908" s="79"/>
      <c r="AC3908" s="79"/>
      <c r="AD3908" s="79"/>
      <c r="AE3908" s="79"/>
      <c r="AF3908" s="79"/>
      <c r="AG3908" s="79"/>
      <c r="AH3908" s="79"/>
      <c r="AI3908" s="79"/>
      <c r="AJ3908" s="79"/>
      <c r="AK3908" s="79"/>
      <c r="AL3908" s="79"/>
      <c r="AM3908" s="79"/>
      <c r="AN3908" s="79"/>
      <c r="AO3908" s="79"/>
      <c r="AP3908" s="79"/>
      <c r="AQ3908" s="79"/>
    </row>
    <row r="3909" spans="13:43" x14ac:dyDescent="0.25">
      <c r="M3909" s="79"/>
      <c r="N3909" s="79"/>
      <c r="O3909" s="79"/>
      <c r="P3909" s="79"/>
      <c r="Q3909" s="79"/>
      <c r="R3909" s="79"/>
      <c r="S3909" s="79"/>
      <c r="T3909" s="79"/>
      <c r="U3909" s="79"/>
      <c r="V3909" s="79"/>
      <c r="W3909" s="79"/>
      <c r="X3909" s="79"/>
      <c r="Y3909" s="79"/>
      <c r="Z3909" s="79"/>
      <c r="AA3909" s="79"/>
      <c r="AB3909" s="79"/>
      <c r="AC3909" s="79"/>
      <c r="AD3909" s="79"/>
      <c r="AE3909" s="79"/>
      <c r="AF3909" s="79"/>
      <c r="AG3909" s="79"/>
      <c r="AH3909" s="79"/>
      <c r="AI3909" s="79"/>
      <c r="AJ3909" s="79"/>
      <c r="AK3909" s="79"/>
      <c r="AL3909" s="79"/>
      <c r="AM3909" s="79"/>
      <c r="AN3909" s="79"/>
      <c r="AO3909" s="79"/>
      <c r="AP3909" s="79"/>
      <c r="AQ3909" s="79"/>
    </row>
    <row r="3910" spans="13:43" x14ac:dyDescent="0.25">
      <c r="M3910" s="79"/>
      <c r="N3910" s="79"/>
      <c r="O3910" s="79"/>
      <c r="P3910" s="79"/>
      <c r="Q3910" s="79"/>
      <c r="R3910" s="79"/>
      <c r="S3910" s="79"/>
      <c r="T3910" s="79"/>
      <c r="U3910" s="79"/>
      <c r="V3910" s="79"/>
      <c r="W3910" s="79"/>
      <c r="X3910" s="79"/>
      <c r="Y3910" s="79"/>
      <c r="Z3910" s="79"/>
      <c r="AA3910" s="79"/>
      <c r="AB3910" s="79"/>
      <c r="AC3910" s="79"/>
      <c r="AD3910" s="79"/>
      <c r="AE3910" s="79"/>
      <c r="AF3910" s="79"/>
      <c r="AG3910" s="79"/>
      <c r="AH3910" s="79"/>
      <c r="AI3910" s="79"/>
      <c r="AJ3910" s="79"/>
      <c r="AK3910" s="79"/>
      <c r="AL3910" s="79"/>
      <c r="AM3910" s="79"/>
      <c r="AN3910" s="79"/>
      <c r="AO3910" s="79"/>
      <c r="AP3910" s="79"/>
      <c r="AQ3910" s="79"/>
    </row>
    <row r="3911" spans="13:43" x14ac:dyDescent="0.25">
      <c r="M3911" s="79"/>
      <c r="N3911" s="79"/>
      <c r="O3911" s="79"/>
      <c r="P3911" s="79"/>
      <c r="Q3911" s="79"/>
      <c r="R3911" s="79"/>
      <c r="S3911" s="79"/>
      <c r="T3911" s="79"/>
      <c r="U3911" s="79"/>
      <c r="V3911" s="79"/>
      <c r="W3911" s="79"/>
      <c r="X3911" s="79"/>
      <c r="Y3911" s="79"/>
      <c r="Z3911" s="79"/>
      <c r="AA3911" s="79"/>
      <c r="AB3911" s="79"/>
      <c r="AC3911" s="79"/>
      <c r="AD3911" s="79"/>
      <c r="AE3911" s="79"/>
      <c r="AF3911" s="79"/>
      <c r="AG3911" s="79"/>
      <c r="AH3911" s="79"/>
      <c r="AI3911" s="79"/>
      <c r="AJ3911" s="79"/>
      <c r="AK3911" s="79"/>
      <c r="AL3911" s="79"/>
      <c r="AM3911" s="79"/>
      <c r="AN3911" s="79"/>
      <c r="AO3911" s="79"/>
      <c r="AP3911" s="79"/>
      <c r="AQ3911" s="79"/>
    </row>
    <row r="3912" spans="13:43" x14ac:dyDescent="0.25">
      <c r="M3912" s="79"/>
      <c r="N3912" s="79"/>
      <c r="O3912" s="79"/>
      <c r="P3912" s="79"/>
      <c r="Q3912" s="79"/>
      <c r="R3912" s="79"/>
      <c r="S3912" s="79"/>
      <c r="T3912" s="79"/>
      <c r="U3912" s="79"/>
      <c r="V3912" s="79"/>
      <c r="W3912" s="79"/>
      <c r="X3912" s="79"/>
      <c r="Y3912" s="79"/>
      <c r="Z3912" s="79"/>
      <c r="AA3912" s="79"/>
      <c r="AB3912" s="79"/>
      <c r="AC3912" s="79"/>
      <c r="AD3912" s="79"/>
      <c r="AE3912" s="79"/>
      <c r="AF3912" s="79"/>
      <c r="AG3912" s="79"/>
      <c r="AH3912" s="79"/>
      <c r="AI3912" s="79"/>
      <c r="AJ3912" s="79"/>
      <c r="AK3912" s="79"/>
      <c r="AL3912" s="79"/>
      <c r="AM3912" s="79"/>
      <c r="AN3912" s="79"/>
      <c r="AO3912" s="79"/>
      <c r="AP3912" s="79"/>
      <c r="AQ3912" s="79"/>
    </row>
    <row r="3913" spans="13:43" x14ac:dyDescent="0.25">
      <c r="M3913" s="79"/>
      <c r="N3913" s="79"/>
      <c r="O3913" s="79"/>
      <c r="P3913" s="79"/>
      <c r="Q3913" s="79"/>
      <c r="R3913" s="79"/>
      <c r="S3913" s="79"/>
      <c r="T3913" s="79"/>
      <c r="U3913" s="79"/>
      <c r="V3913" s="79"/>
      <c r="W3913" s="79"/>
      <c r="X3913" s="79"/>
      <c r="Y3913" s="79"/>
      <c r="Z3913" s="79"/>
      <c r="AA3913" s="79"/>
      <c r="AB3913" s="79"/>
      <c r="AC3913" s="79"/>
      <c r="AD3913" s="79"/>
      <c r="AE3913" s="79"/>
      <c r="AF3913" s="79"/>
      <c r="AG3913" s="79"/>
      <c r="AH3913" s="79"/>
      <c r="AI3913" s="79"/>
      <c r="AJ3913" s="79"/>
      <c r="AK3913" s="79"/>
      <c r="AL3913" s="79"/>
      <c r="AM3913" s="79"/>
      <c r="AN3913" s="79"/>
      <c r="AO3913" s="79"/>
      <c r="AP3913" s="79"/>
      <c r="AQ3913" s="79"/>
    </row>
    <row r="3914" spans="13:43" x14ac:dyDescent="0.25">
      <c r="M3914" s="79"/>
      <c r="N3914" s="79"/>
      <c r="O3914" s="79"/>
      <c r="P3914" s="79"/>
      <c r="Q3914" s="79"/>
      <c r="R3914" s="79"/>
      <c r="S3914" s="79"/>
      <c r="T3914" s="79"/>
      <c r="U3914" s="79"/>
      <c r="V3914" s="79"/>
      <c r="W3914" s="79"/>
      <c r="X3914" s="79"/>
      <c r="Y3914" s="79"/>
      <c r="Z3914" s="79"/>
      <c r="AA3914" s="79"/>
      <c r="AB3914" s="79"/>
      <c r="AC3914" s="79"/>
      <c r="AD3914" s="79"/>
      <c r="AE3914" s="79"/>
      <c r="AF3914" s="79"/>
      <c r="AG3914" s="79"/>
      <c r="AH3914" s="79"/>
      <c r="AI3914" s="79"/>
      <c r="AJ3914" s="79"/>
      <c r="AK3914" s="79"/>
      <c r="AL3914" s="79"/>
      <c r="AM3914" s="79"/>
      <c r="AN3914" s="79"/>
      <c r="AO3914" s="79"/>
      <c r="AP3914" s="79"/>
      <c r="AQ3914" s="79"/>
    </row>
    <row r="3915" spans="13:43" x14ac:dyDescent="0.25">
      <c r="M3915" s="79"/>
      <c r="N3915" s="79"/>
      <c r="O3915" s="79"/>
      <c r="P3915" s="79"/>
      <c r="Q3915" s="79"/>
      <c r="R3915" s="79"/>
      <c r="S3915" s="79"/>
      <c r="T3915" s="79"/>
      <c r="U3915" s="79"/>
      <c r="V3915" s="79"/>
      <c r="W3915" s="79"/>
      <c r="X3915" s="79"/>
      <c r="Y3915" s="79"/>
      <c r="Z3915" s="79"/>
      <c r="AA3915" s="79"/>
      <c r="AB3915" s="79"/>
      <c r="AC3915" s="79"/>
      <c r="AD3915" s="79"/>
      <c r="AE3915" s="79"/>
      <c r="AF3915" s="79"/>
      <c r="AG3915" s="79"/>
      <c r="AH3915" s="79"/>
      <c r="AI3915" s="79"/>
      <c r="AJ3915" s="79"/>
      <c r="AK3915" s="79"/>
      <c r="AL3915" s="79"/>
      <c r="AM3915" s="79"/>
      <c r="AN3915" s="79"/>
      <c r="AO3915" s="79"/>
      <c r="AP3915" s="79"/>
      <c r="AQ3915" s="79"/>
    </row>
    <row r="3916" spans="13:43" x14ac:dyDescent="0.25">
      <c r="M3916" s="79"/>
      <c r="N3916" s="79"/>
      <c r="O3916" s="79"/>
      <c r="P3916" s="79"/>
      <c r="Q3916" s="79"/>
      <c r="R3916" s="79"/>
      <c r="S3916" s="79"/>
      <c r="T3916" s="79"/>
      <c r="U3916" s="79"/>
      <c r="V3916" s="79"/>
      <c r="W3916" s="79"/>
      <c r="X3916" s="79"/>
      <c r="Y3916" s="79"/>
      <c r="Z3916" s="79"/>
      <c r="AA3916" s="79"/>
      <c r="AB3916" s="79"/>
      <c r="AC3916" s="79"/>
      <c r="AD3916" s="79"/>
      <c r="AE3916" s="79"/>
      <c r="AF3916" s="79"/>
      <c r="AG3916" s="79"/>
      <c r="AH3916" s="79"/>
      <c r="AI3916" s="79"/>
      <c r="AJ3916" s="79"/>
      <c r="AK3916" s="79"/>
      <c r="AL3916" s="79"/>
      <c r="AM3916" s="79"/>
      <c r="AN3916" s="79"/>
      <c r="AO3916" s="79"/>
      <c r="AP3916" s="79"/>
      <c r="AQ3916" s="79"/>
    </row>
    <row r="3917" spans="13:43" x14ac:dyDescent="0.25">
      <c r="M3917" s="79"/>
      <c r="N3917" s="79"/>
      <c r="O3917" s="79"/>
      <c r="P3917" s="79"/>
      <c r="Q3917" s="79"/>
      <c r="R3917" s="79"/>
      <c r="S3917" s="79"/>
      <c r="T3917" s="79"/>
      <c r="U3917" s="79"/>
      <c r="V3917" s="79"/>
      <c r="W3917" s="79"/>
      <c r="X3917" s="79"/>
      <c r="Y3917" s="79"/>
      <c r="Z3917" s="79"/>
      <c r="AA3917" s="79"/>
      <c r="AB3917" s="79"/>
      <c r="AC3917" s="79"/>
      <c r="AD3917" s="79"/>
      <c r="AE3917" s="79"/>
      <c r="AF3917" s="79"/>
      <c r="AG3917" s="79"/>
      <c r="AH3917" s="79"/>
      <c r="AI3917" s="79"/>
      <c r="AJ3917" s="79"/>
      <c r="AK3917" s="79"/>
      <c r="AL3917" s="79"/>
      <c r="AM3917" s="79"/>
      <c r="AN3917" s="79"/>
      <c r="AO3917" s="79"/>
      <c r="AP3917" s="79"/>
      <c r="AQ3917" s="79"/>
    </row>
    <row r="3918" spans="13:43" x14ac:dyDescent="0.25">
      <c r="M3918" s="79"/>
      <c r="N3918" s="79"/>
      <c r="O3918" s="79"/>
      <c r="P3918" s="79"/>
      <c r="Q3918" s="79"/>
      <c r="R3918" s="79"/>
      <c r="S3918" s="79"/>
      <c r="T3918" s="79"/>
      <c r="U3918" s="79"/>
      <c r="V3918" s="79"/>
      <c r="W3918" s="79"/>
      <c r="X3918" s="79"/>
      <c r="Y3918" s="79"/>
      <c r="Z3918" s="79"/>
      <c r="AA3918" s="79"/>
      <c r="AB3918" s="79"/>
      <c r="AC3918" s="79"/>
      <c r="AD3918" s="79"/>
      <c r="AE3918" s="79"/>
      <c r="AF3918" s="79"/>
      <c r="AG3918" s="79"/>
      <c r="AH3918" s="79"/>
      <c r="AI3918" s="79"/>
      <c r="AJ3918" s="79"/>
      <c r="AK3918" s="79"/>
      <c r="AL3918" s="79"/>
      <c r="AM3918" s="79"/>
      <c r="AN3918" s="79"/>
      <c r="AO3918" s="79"/>
      <c r="AP3918" s="79"/>
      <c r="AQ3918" s="79"/>
    </row>
    <row r="3919" spans="13:43" x14ac:dyDescent="0.25">
      <c r="M3919" s="79"/>
      <c r="N3919" s="79"/>
      <c r="O3919" s="79"/>
      <c r="P3919" s="79"/>
      <c r="Q3919" s="79"/>
      <c r="R3919" s="79"/>
      <c r="S3919" s="79"/>
      <c r="T3919" s="79"/>
      <c r="U3919" s="79"/>
      <c r="V3919" s="79"/>
      <c r="W3919" s="79"/>
      <c r="X3919" s="79"/>
      <c r="Y3919" s="79"/>
      <c r="Z3919" s="79"/>
      <c r="AA3919" s="79"/>
      <c r="AB3919" s="79"/>
      <c r="AC3919" s="79"/>
      <c r="AD3919" s="79"/>
      <c r="AE3919" s="79"/>
      <c r="AF3919" s="79"/>
      <c r="AG3919" s="79"/>
      <c r="AH3919" s="79"/>
      <c r="AI3919" s="79"/>
      <c r="AJ3919" s="79"/>
      <c r="AK3919" s="79"/>
      <c r="AL3919" s="79"/>
      <c r="AM3919" s="79"/>
      <c r="AN3919" s="79"/>
      <c r="AO3919" s="79"/>
      <c r="AP3919" s="79"/>
      <c r="AQ3919" s="79"/>
    </row>
    <row r="3920" spans="13:43" x14ac:dyDescent="0.25">
      <c r="M3920" s="79"/>
      <c r="N3920" s="79"/>
      <c r="O3920" s="79"/>
      <c r="P3920" s="79"/>
      <c r="Q3920" s="79"/>
      <c r="R3920" s="79"/>
      <c r="S3920" s="79"/>
      <c r="T3920" s="79"/>
      <c r="U3920" s="79"/>
      <c r="V3920" s="79"/>
      <c r="W3920" s="79"/>
      <c r="X3920" s="79"/>
      <c r="Y3920" s="79"/>
      <c r="Z3920" s="79"/>
      <c r="AA3920" s="79"/>
      <c r="AB3920" s="79"/>
      <c r="AC3920" s="79"/>
      <c r="AD3920" s="79"/>
      <c r="AE3920" s="79"/>
      <c r="AF3920" s="79"/>
      <c r="AG3920" s="79"/>
      <c r="AH3920" s="79"/>
      <c r="AI3920" s="79"/>
      <c r="AJ3920" s="79"/>
      <c r="AK3920" s="79"/>
      <c r="AL3920" s="79"/>
      <c r="AM3920" s="79"/>
      <c r="AN3920" s="79"/>
      <c r="AO3920" s="79"/>
      <c r="AP3920" s="79"/>
      <c r="AQ3920" s="79"/>
    </row>
    <row r="3921" spans="13:43" x14ac:dyDescent="0.25">
      <c r="M3921" s="79"/>
      <c r="N3921" s="79"/>
      <c r="O3921" s="79"/>
      <c r="P3921" s="79"/>
      <c r="Q3921" s="79"/>
      <c r="R3921" s="79"/>
      <c r="S3921" s="79"/>
      <c r="T3921" s="79"/>
      <c r="U3921" s="79"/>
      <c r="V3921" s="79"/>
      <c r="W3921" s="79"/>
      <c r="X3921" s="79"/>
      <c r="Y3921" s="79"/>
      <c r="Z3921" s="79"/>
      <c r="AA3921" s="79"/>
      <c r="AB3921" s="79"/>
      <c r="AC3921" s="79"/>
      <c r="AD3921" s="79"/>
      <c r="AE3921" s="79"/>
      <c r="AF3921" s="79"/>
      <c r="AG3921" s="79"/>
      <c r="AH3921" s="79"/>
      <c r="AI3921" s="79"/>
      <c r="AJ3921" s="79"/>
      <c r="AK3921" s="79"/>
      <c r="AL3921" s="79"/>
      <c r="AM3921" s="79"/>
      <c r="AN3921" s="79"/>
      <c r="AO3921" s="79"/>
      <c r="AP3921" s="79"/>
      <c r="AQ3921" s="79"/>
    </row>
    <row r="3922" spans="13:43" x14ac:dyDescent="0.25">
      <c r="M3922" s="79"/>
      <c r="N3922" s="79"/>
      <c r="O3922" s="79"/>
      <c r="P3922" s="79"/>
      <c r="Q3922" s="79"/>
      <c r="R3922" s="79"/>
      <c r="S3922" s="79"/>
      <c r="T3922" s="79"/>
      <c r="U3922" s="79"/>
      <c r="V3922" s="79"/>
      <c r="W3922" s="79"/>
      <c r="X3922" s="79"/>
      <c r="Y3922" s="79"/>
      <c r="Z3922" s="79"/>
      <c r="AA3922" s="79"/>
      <c r="AB3922" s="79"/>
      <c r="AC3922" s="79"/>
      <c r="AD3922" s="79"/>
      <c r="AE3922" s="79"/>
      <c r="AF3922" s="79"/>
      <c r="AG3922" s="79"/>
      <c r="AH3922" s="79"/>
      <c r="AI3922" s="79"/>
      <c r="AJ3922" s="79"/>
      <c r="AK3922" s="79"/>
      <c r="AL3922" s="79"/>
      <c r="AM3922" s="79"/>
      <c r="AN3922" s="79"/>
      <c r="AO3922" s="79"/>
      <c r="AP3922" s="79"/>
      <c r="AQ3922" s="79"/>
    </row>
    <row r="3923" spans="13:43" x14ac:dyDescent="0.25">
      <c r="M3923" s="79"/>
      <c r="N3923" s="79"/>
      <c r="O3923" s="79"/>
      <c r="P3923" s="79"/>
      <c r="Q3923" s="79"/>
      <c r="R3923" s="79"/>
      <c r="S3923" s="79"/>
      <c r="T3923" s="79"/>
      <c r="U3923" s="79"/>
      <c r="V3923" s="79"/>
      <c r="W3923" s="79"/>
      <c r="X3923" s="79"/>
      <c r="Y3923" s="79"/>
      <c r="Z3923" s="79"/>
      <c r="AA3923" s="79"/>
      <c r="AB3923" s="79"/>
      <c r="AC3923" s="79"/>
      <c r="AD3923" s="79"/>
      <c r="AE3923" s="79"/>
      <c r="AF3923" s="79"/>
      <c r="AG3923" s="79"/>
      <c r="AH3923" s="79"/>
      <c r="AI3923" s="79"/>
      <c r="AJ3923" s="79"/>
      <c r="AK3923" s="79"/>
      <c r="AL3923" s="79"/>
      <c r="AM3923" s="79"/>
      <c r="AN3923" s="79"/>
      <c r="AO3923" s="79"/>
      <c r="AP3923" s="79"/>
      <c r="AQ3923" s="79"/>
    </row>
    <row r="3924" spans="13:43" x14ac:dyDescent="0.25">
      <c r="M3924" s="79"/>
      <c r="N3924" s="79"/>
      <c r="O3924" s="79"/>
      <c r="P3924" s="79"/>
      <c r="Q3924" s="79"/>
      <c r="R3924" s="79"/>
      <c r="S3924" s="79"/>
      <c r="T3924" s="79"/>
      <c r="U3924" s="79"/>
      <c r="V3924" s="79"/>
      <c r="W3924" s="79"/>
      <c r="X3924" s="79"/>
      <c r="Y3924" s="79"/>
      <c r="Z3924" s="79"/>
      <c r="AA3924" s="79"/>
      <c r="AB3924" s="79"/>
      <c r="AC3924" s="79"/>
      <c r="AD3924" s="79"/>
      <c r="AE3924" s="79"/>
      <c r="AF3924" s="79"/>
      <c r="AG3924" s="79"/>
      <c r="AH3924" s="79"/>
      <c r="AI3924" s="79"/>
      <c r="AJ3924" s="79"/>
      <c r="AK3924" s="79"/>
      <c r="AL3924" s="79"/>
      <c r="AM3924" s="79"/>
      <c r="AN3924" s="79"/>
      <c r="AO3924" s="79"/>
      <c r="AP3924" s="79"/>
      <c r="AQ3924" s="79"/>
    </row>
    <row r="3925" spans="13:43" x14ac:dyDescent="0.25">
      <c r="M3925" s="79"/>
      <c r="N3925" s="79"/>
      <c r="O3925" s="79"/>
      <c r="P3925" s="79"/>
      <c r="Q3925" s="79"/>
      <c r="R3925" s="79"/>
      <c r="S3925" s="79"/>
      <c r="T3925" s="79"/>
      <c r="U3925" s="79"/>
      <c r="V3925" s="79"/>
      <c r="W3925" s="79"/>
      <c r="X3925" s="79"/>
      <c r="Y3925" s="79"/>
      <c r="Z3925" s="79"/>
      <c r="AA3925" s="79"/>
      <c r="AB3925" s="79"/>
      <c r="AC3925" s="79"/>
      <c r="AD3925" s="79"/>
      <c r="AE3925" s="79"/>
      <c r="AF3925" s="79"/>
      <c r="AG3925" s="79"/>
      <c r="AH3925" s="79"/>
      <c r="AI3925" s="79"/>
      <c r="AJ3925" s="79"/>
      <c r="AK3925" s="79"/>
      <c r="AL3925" s="79"/>
      <c r="AM3925" s="79"/>
      <c r="AN3925" s="79"/>
      <c r="AO3925" s="79"/>
      <c r="AP3925" s="79"/>
      <c r="AQ3925" s="79"/>
    </row>
    <row r="3926" spans="13:43" x14ac:dyDescent="0.25">
      <c r="M3926" s="79"/>
      <c r="N3926" s="79"/>
      <c r="O3926" s="79"/>
      <c r="P3926" s="79"/>
      <c r="Q3926" s="79"/>
      <c r="R3926" s="79"/>
      <c r="S3926" s="79"/>
      <c r="T3926" s="79"/>
      <c r="U3926" s="79"/>
      <c r="V3926" s="79"/>
      <c r="W3926" s="79"/>
      <c r="X3926" s="79"/>
      <c r="Y3926" s="79"/>
      <c r="Z3926" s="79"/>
      <c r="AA3926" s="79"/>
      <c r="AB3926" s="79"/>
      <c r="AC3926" s="79"/>
      <c r="AD3926" s="79"/>
      <c r="AE3926" s="79"/>
      <c r="AF3926" s="79"/>
      <c r="AG3926" s="79"/>
      <c r="AH3926" s="79"/>
      <c r="AI3926" s="79"/>
      <c r="AJ3926" s="79"/>
      <c r="AK3926" s="79"/>
      <c r="AL3926" s="79"/>
      <c r="AM3926" s="79"/>
      <c r="AN3926" s="79"/>
      <c r="AO3926" s="79"/>
      <c r="AP3926" s="79"/>
      <c r="AQ3926" s="79"/>
    </row>
    <row r="3927" spans="13:43" x14ac:dyDescent="0.25">
      <c r="M3927" s="79"/>
      <c r="N3927" s="79"/>
      <c r="O3927" s="79"/>
      <c r="P3927" s="79"/>
      <c r="Q3927" s="79"/>
      <c r="R3927" s="79"/>
      <c r="S3927" s="79"/>
      <c r="T3927" s="79"/>
      <c r="U3927" s="79"/>
      <c r="V3927" s="79"/>
      <c r="W3927" s="79"/>
      <c r="X3927" s="79"/>
      <c r="Y3927" s="79"/>
      <c r="Z3927" s="79"/>
      <c r="AA3927" s="79"/>
      <c r="AB3927" s="79"/>
      <c r="AC3927" s="79"/>
      <c r="AD3927" s="79"/>
      <c r="AE3927" s="79"/>
      <c r="AF3927" s="79"/>
      <c r="AG3927" s="79"/>
      <c r="AH3927" s="79"/>
      <c r="AI3927" s="79"/>
      <c r="AJ3927" s="79"/>
      <c r="AK3927" s="79"/>
      <c r="AL3927" s="79"/>
      <c r="AM3927" s="79"/>
      <c r="AN3927" s="79"/>
      <c r="AO3927" s="79"/>
      <c r="AP3927" s="79"/>
      <c r="AQ3927" s="79"/>
    </row>
    <row r="3928" spans="13:43" x14ac:dyDescent="0.25">
      <c r="M3928" s="79"/>
      <c r="N3928" s="79"/>
      <c r="O3928" s="79"/>
      <c r="P3928" s="79"/>
      <c r="Q3928" s="79"/>
      <c r="R3928" s="79"/>
      <c r="S3928" s="79"/>
      <c r="T3928" s="79"/>
      <c r="U3928" s="79"/>
      <c r="V3928" s="79"/>
      <c r="W3928" s="79"/>
      <c r="X3928" s="79"/>
      <c r="Y3928" s="79"/>
      <c r="Z3928" s="79"/>
      <c r="AA3928" s="79"/>
      <c r="AB3928" s="79"/>
      <c r="AC3928" s="79"/>
      <c r="AD3928" s="79"/>
      <c r="AE3928" s="79"/>
      <c r="AF3928" s="79"/>
      <c r="AG3928" s="79"/>
      <c r="AH3928" s="79"/>
      <c r="AI3928" s="79"/>
      <c r="AJ3928" s="79"/>
      <c r="AK3928" s="79"/>
      <c r="AL3928" s="79"/>
      <c r="AM3928" s="79"/>
      <c r="AN3928" s="79"/>
      <c r="AO3928" s="79"/>
      <c r="AP3928" s="79"/>
      <c r="AQ3928" s="79"/>
    </row>
    <row r="3929" spans="13:43" x14ac:dyDescent="0.25">
      <c r="M3929" s="79"/>
      <c r="N3929" s="79"/>
      <c r="O3929" s="79"/>
      <c r="P3929" s="79"/>
      <c r="Q3929" s="79"/>
      <c r="R3929" s="79"/>
      <c r="S3929" s="79"/>
      <c r="T3929" s="79"/>
      <c r="U3929" s="79"/>
      <c r="V3929" s="79"/>
      <c r="W3929" s="79"/>
      <c r="X3929" s="79"/>
      <c r="Y3929" s="79"/>
      <c r="Z3929" s="79"/>
      <c r="AA3929" s="79"/>
      <c r="AB3929" s="79"/>
      <c r="AC3929" s="79"/>
      <c r="AD3929" s="79"/>
      <c r="AE3929" s="79"/>
      <c r="AF3929" s="79"/>
      <c r="AG3929" s="79"/>
      <c r="AH3929" s="79"/>
      <c r="AI3929" s="79"/>
      <c r="AJ3929" s="79"/>
      <c r="AK3929" s="79"/>
      <c r="AL3929" s="79"/>
      <c r="AM3929" s="79"/>
      <c r="AN3929" s="79"/>
      <c r="AO3929" s="79"/>
      <c r="AP3929" s="79"/>
      <c r="AQ3929" s="79"/>
    </row>
    <row r="3930" spans="13:43" x14ac:dyDescent="0.25">
      <c r="M3930" s="79"/>
      <c r="N3930" s="79"/>
      <c r="O3930" s="79"/>
      <c r="P3930" s="79"/>
      <c r="Q3930" s="79"/>
      <c r="R3930" s="79"/>
      <c r="S3930" s="79"/>
      <c r="T3930" s="79"/>
      <c r="U3930" s="79"/>
      <c r="V3930" s="79"/>
      <c r="W3930" s="79"/>
      <c r="X3930" s="79"/>
      <c r="Y3930" s="79"/>
      <c r="Z3930" s="79"/>
      <c r="AA3930" s="79"/>
      <c r="AB3930" s="79"/>
      <c r="AC3930" s="79"/>
      <c r="AD3930" s="79"/>
      <c r="AE3930" s="79"/>
      <c r="AF3930" s="79"/>
      <c r="AG3930" s="79"/>
      <c r="AH3930" s="79"/>
      <c r="AI3930" s="79"/>
      <c r="AJ3930" s="79"/>
      <c r="AK3930" s="79"/>
      <c r="AL3930" s="79"/>
      <c r="AM3930" s="79"/>
      <c r="AN3930" s="79"/>
      <c r="AO3930" s="79"/>
      <c r="AP3930" s="79"/>
      <c r="AQ3930" s="79"/>
    </row>
    <row r="3931" spans="13:43" x14ac:dyDescent="0.25">
      <c r="M3931" s="79"/>
      <c r="N3931" s="79"/>
      <c r="O3931" s="79"/>
      <c r="P3931" s="79"/>
      <c r="Q3931" s="79"/>
      <c r="R3931" s="79"/>
      <c r="S3931" s="79"/>
      <c r="T3931" s="79"/>
      <c r="U3931" s="79"/>
      <c r="V3931" s="79"/>
      <c r="W3931" s="79"/>
      <c r="X3931" s="79"/>
      <c r="Y3931" s="79"/>
      <c r="Z3931" s="79"/>
      <c r="AA3931" s="79"/>
      <c r="AB3931" s="79"/>
      <c r="AC3931" s="79"/>
      <c r="AD3931" s="79"/>
      <c r="AE3931" s="79"/>
      <c r="AF3931" s="79"/>
      <c r="AG3931" s="79"/>
      <c r="AH3931" s="79"/>
      <c r="AI3931" s="79"/>
      <c r="AJ3931" s="79"/>
      <c r="AK3931" s="79"/>
      <c r="AL3931" s="79"/>
      <c r="AM3931" s="79"/>
      <c r="AN3931" s="79"/>
      <c r="AO3931" s="79"/>
      <c r="AP3931" s="79"/>
      <c r="AQ3931" s="79"/>
    </row>
    <row r="3932" spans="13:43" x14ac:dyDescent="0.25">
      <c r="M3932" s="79"/>
      <c r="N3932" s="79"/>
      <c r="O3932" s="79"/>
      <c r="P3932" s="79"/>
      <c r="Q3932" s="79"/>
      <c r="R3932" s="79"/>
      <c r="S3932" s="79"/>
      <c r="T3932" s="79"/>
      <c r="U3932" s="79"/>
      <c r="V3932" s="79"/>
      <c r="W3932" s="79"/>
      <c r="X3932" s="79"/>
      <c r="Y3932" s="79"/>
      <c r="Z3932" s="79"/>
      <c r="AA3932" s="79"/>
      <c r="AB3932" s="79"/>
      <c r="AC3932" s="79"/>
      <c r="AD3932" s="79"/>
      <c r="AE3932" s="79"/>
      <c r="AF3932" s="79"/>
      <c r="AG3932" s="79"/>
      <c r="AH3932" s="79"/>
      <c r="AI3932" s="79"/>
      <c r="AJ3932" s="79"/>
      <c r="AK3932" s="79"/>
      <c r="AL3932" s="79"/>
      <c r="AM3932" s="79"/>
      <c r="AN3932" s="79"/>
      <c r="AO3932" s="79"/>
      <c r="AP3932" s="79"/>
      <c r="AQ3932" s="79"/>
    </row>
    <row r="3933" spans="13:43" x14ac:dyDescent="0.25">
      <c r="M3933" s="79"/>
      <c r="N3933" s="79"/>
      <c r="O3933" s="79"/>
      <c r="P3933" s="79"/>
      <c r="Q3933" s="79"/>
      <c r="R3933" s="79"/>
      <c r="S3933" s="79"/>
      <c r="T3933" s="79"/>
      <c r="U3933" s="79"/>
      <c r="V3933" s="79"/>
      <c r="W3933" s="79"/>
      <c r="X3933" s="79"/>
      <c r="Y3933" s="79"/>
      <c r="Z3933" s="79"/>
      <c r="AA3933" s="79"/>
      <c r="AB3933" s="79"/>
      <c r="AC3933" s="79"/>
      <c r="AD3933" s="79"/>
      <c r="AE3933" s="79"/>
      <c r="AF3933" s="79"/>
      <c r="AG3933" s="79"/>
      <c r="AH3933" s="79"/>
      <c r="AI3933" s="79"/>
      <c r="AJ3933" s="79"/>
      <c r="AK3933" s="79"/>
      <c r="AL3933" s="79"/>
      <c r="AM3933" s="79"/>
      <c r="AN3933" s="79"/>
      <c r="AO3933" s="79"/>
      <c r="AP3933" s="79"/>
      <c r="AQ3933" s="79"/>
    </row>
    <row r="3934" spans="13:43" x14ac:dyDescent="0.25">
      <c r="M3934" s="79"/>
      <c r="N3934" s="79"/>
      <c r="O3934" s="79"/>
      <c r="P3934" s="79"/>
      <c r="Q3934" s="79"/>
      <c r="R3934" s="79"/>
      <c r="S3934" s="79"/>
      <c r="T3934" s="79"/>
      <c r="U3934" s="79"/>
      <c r="V3934" s="79"/>
      <c r="W3934" s="79"/>
      <c r="X3934" s="79"/>
      <c r="Y3934" s="79"/>
      <c r="Z3934" s="79"/>
      <c r="AA3934" s="79"/>
      <c r="AB3934" s="79"/>
      <c r="AC3934" s="79"/>
      <c r="AD3934" s="79"/>
      <c r="AE3934" s="79"/>
      <c r="AF3934" s="79"/>
      <c r="AG3934" s="79"/>
      <c r="AH3934" s="79"/>
      <c r="AI3934" s="79"/>
      <c r="AJ3934" s="79"/>
      <c r="AK3934" s="79"/>
      <c r="AL3934" s="79"/>
      <c r="AM3934" s="79"/>
      <c r="AN3934" s="79"/>
      <c r="AO3934" s="79"/>
      <c r="AP3934" s="79"/>
      <c r="AQ3934" s="79"/>
    </row>
    <row r="3935" spans="13:43" x14ac:dyDescent="0.25">
      <c r="M3935" s="79"/>
      <c r="N3935" s="79"/>
      <c r="O3935" s="79"/>
      <c r="P3935" s="79"/>
      <c r="Q3935" s="79"/>
      <c r="R3935" s="79"/>
      <c r="S3935" s="79"/>
      <c r="T3935" s="79"/>
      <c r="U3935" s="79"/>
      <c r="V3935" s="79"/>
      <c r="W3935" s="79"/>
      <c r="X3935" s="79"/>
      <c r="Y3935" s="79"/>
      <c r="Z3935" s="79"/>
      <c r="AA3935" s="79"/>
      <c r="AB3935" s="79"/>
      <c r="AC3935" s="79"/>
      <c r="AD3935" s="79"/>
      <c r="AE3935" s="79"/>
      <c r="AF3935" s="79"/>
      <c r="AG3935" s="79"/>
      <c r="AH3935" s="79"/>
      <c r="AI3935" s="79"/>
      <c r="AJ3935" s="79"/>
      <c r="AK3935" s="79"/>
      <c r="AL3935" s="79"/>
      <c r="AM3935" s="79"/>
      <c r="AN3935" s="79"/>
      <c r="AO3935" s="79"/>
      <c r="AP3935" s="79"/>
      <c r="AQ3935" s="79"/>
    </row>
    <row r="3936" spans="13:43" x14ac:dyDescent="0.25">
      <c r="M3936" s="79"/>
      <c r="N3936" s="79"/>
      <c r="O3936" s="79"/>
      <c r="P3936" s="79"/>
      <c r="Q3936" s="79"/>
      <c r="R3936" s="79"/>
      <c r="S3936" s="79"/>
      <c r="T3936" s="79"/>
      <c r="U3936" s="79"/>
      <c r="V3936" s="79"/>
      <c r="W3936" s="79"/>
      <c r="X3936" s="79"/>
      <c r="Y3936" s="79"/>
      <c r="Z3936" s="79"/>
      <c r="AA3936" s="79"/>
      <c r="AB3936" s="79"/>
      <c r="AC3936" s="79"/>
      <c r="AD3936" s="79"/>
      <c r="AE3936" s="79"/>
      <c r="AF3936" s="79"/>
      <c r="AG3936" s="79"/>
      <c r="AH3936" s="79"/>
      <c r="AI3936" s="79"/>
      <c r="AJ3936" s="79"/>
      <c r="AK3936" s="79"/>
      <c r="AL3936" s="79"/>
      <c r="AM3936" s="79"/>
      <c r="AN3936" s="79"/>
      <c r="AO3936" s="79"/>
      <c r="AP3936" s="79"/>
      <c r="AQ3936" s="79"/>
    </row>
    <row r="3937" spans="13:43" x14ac:dyDescent="0.25">
      <c r="M3937" s="79"/>
      <c r="N3937" s="79"/>
      <c r="O3937" s="79"/>
      <c r="P3937" s="79"/>
      <c r="Q3937" s="79"/>
      <c r="R3937" s="79"/>
      <c r="S3937" s="79"/>
      <c r="T3937" s="79"/>
      <c r="U3937" s="79"/>
      <c r="V3937" s="79"/>
      <c r="W3937" s="79"/>
      <c r="X3937" s="79"/>
      <c r="Y3937" s="79"/>
      <c r="Z3937" s="79"/>
      <c r="AA3937" s="79"/>
      <c r="AB3937" s="79"/>
      <c r="AC3937" s="79"/>
      <c r="AD3937" s="79"/>
      <c r="AE3937" s="79"/>
      <c r="AF3937" s="79"/>
      <c r="AG3937" s="79"/>
      <c r="AH3937" s="79"/>
      <c r="AI3937" s="79"/>
      <c r="AJ3937" s="79"/>
      <c r="AK3937" s="79"/>
      <c r="AL3937" s="79"/>
      <c r="AM3937" s="79"/>
      <c r="AN3937" s="79"/>
      <c r="AO3937" s="79"/>
      <c r="AP3937" s="79"/>
      <c r="AQ3937" s="79"/>
    </row>
    <row r="3938" spans="13:43" x14ac:dyDescent="0.25">
      <c r="M3938" s="79"/>
      <c r="N3938" s="79"/>
      <c r="O3938" s="79"/>
      <c r="P3938" s="79"/>
      <c r="Q3938" s="79"/>
      <c r="R3938" s="79"/>
      <c r="S3938" s="79"/>
      <c r="T3938" s="79"/>
      <c r="U3938" s="79"/>
      <c r="V3938" s="79"/>
      <c r="W3938" s="79"/>
      <c r="X3938" s="79"/>
      <c r="Y3938" s="79"/>
      <c r="Z3938" s="79"/>
      <c r="AA3938" s="79"/>
      <c r="AB3938" s="79"/>
      <c r="AC3938" s="79"/>
      <c r="AD3938" s="79"/>
      <c r="AE3938" s="79"/>
      <c r="AF3938" s="79"/>
      <c r="AG3938" s="79"/>
      <c r="AH3938" s="79"/>
      <c r="AI3938" s="79"/>
      <c r="AJ3938" s="79"/>
      <c r="AK3938" s="79"/>
      <c r="AL3938" s="79"/>
      <c r="AM3938" s="79"/>
      <c r="AN3938" s="79"/>
      <c r="AO3938" s="79"/>
      <c r="AP3938" s="79"/>
      <c r="AQ3938" s="79"/>
    </row>
    <row r="3939" spans="13:43" x14ac:dyDescent="0.25">
      <c r="M3939" s="79"/>
      <c r="N3939" s="79"/>
      <c r="O3939" s="79"/>
      <c r="P3939" s="79"/>
      <c r="Q3939" s="79"/>
      <c r="R3939" s="79"/>
      <c r="S3939" s="79"/>
      <c r="T3939" s="79"/>
      <c r="U3939" s="79"/>
      <c r="V3939" s="79"/>
      <c r="W3939" s="79"/>
      <c r="X3939" s="79"/>
      <c r="Y3939" s="79"/>
      <c r="Z3939" s="79"/>
      <c r="AA3939" s="79"/>
      <c r="AB3939" s="79"/>
      <c r="AC3939" s="79"/>
      <c r="AD3939" s="79"/>
      <c r="AE3939" s="79"/>
      <c r="AF3939" s="79"/>
      <c r="AG3939" s="79"/>
      <c r="AH3939" s="79"/>
      <c r="AI3939" s="79"/>
      <c r="AJ3939" s="79"/>
      <c r="AK3939" s="79"/>
      <c r="AL3939" s="79"/>
      <c r="AM3939" s="79"/>
      <c r="AN3939" s="79"/>
      <c r="AO3939" s="79"/>
      <c r="AP3939" s="79"/>
      <c r="AQ3939" s="79"/>
    </row>
    <row r="3940" spans="13:43" x14ac:dyDescent="0.25">
      <c r="M3940" s="79"/>
      <c r="N3940" s="79"/>
      <c r="O3940" s="79"/>
      <c r="P3940" s="79"/>
      <c r="Q3940" s="79"/>
      <c r="R3940" s="79"/>
      <c r="S3940" s="79"/>
      <c r="T3940" s="79"/>
      <c r="U3940" s="79"/>
      <c r="V3940" s="79"/>
      <c r="W3940" s="79"/>
      <c r="X3940" s="79"/>
      <c r="Y3940" s="79"/>
      <c r="Z3940" s="79"/>
      <c r="AA3940" s="79"/>
      <c r="AB3940" s="79"/>
      <c r="AC3940" s="79"/>
      <c r="AD3940" s="79"/>
      <c r="AE3940" s="79"/>
      <c r="AF3940" s="79"/>
      <c r="AG3940" s="79"/>
      <c r="AH3940" s="79"/>
      <c r="AI3940" s="79"/>
      <c r="AJ3940" s="79"/>
      <c r="AK3940" s="79"/>
      <c r="AL3940" s="79"/>
      <c r="AM3940" s="79"/>
      <c r="AN3940" s="79"/>
      <c r="AO3940" s="79"/>
      <c r="AP3940" s="79"/>
      <c r="AQ3940" s="79"/>
    </row>
    <row r="3941" spans="13:43" x14ac:dyDescent="0.25">
      <c r="M3941" s="79"/>
      <c r="N3941" s="79"/>
      <c r="O3941" s="79"/>
      <c r="P3941" s="79"/>
      <c r="Q3941" s="79"/>
      <c r="R3941" s="79"/>
      <c r="S3941" s="79"/>
      <c r="T3941" s="79"/>
      <c r="U3941" s="79"/>
      <c r="V3941" s="79"/>
      <c r="W3941" s="79"/>
      <c r="X3941" s="79"/>
      <c r="Y3941" s="79"/>
      <c r="Z3941" s="79"/>
      <c r="AA3941" s="79"/>
      <c r="AB3941" s="79"/>
      <c r="AC3941" s="79"/>
      <c r="AD3941" s="79"/>
      <c r="AE3941" s="79"/>
      <c r="AF3941" s="79"/>
      <c r="AG3941" s="79"/>
      <c r="AH3941" s="79"/>
      <c r="AI3941" s="79"/>
      <c r="AJ3941" s="79"/>
      <c r="AK3941" s="79"/>
      <c r="AL3941" s="79"/>
      <c r="AM3941" s="79"/>
      <c r="AN3941" s="79"/>
      <c r="AO3941" s="79"/>
      <c r="AP3941" s="79"/>
      <c r="AQ3941" s="79"/>
    </row>
    <row r="3942" spans="13:43" x14ac:dyDescent="0.25">
      <c r="M3942" s="79"/>
      <c r="N3942" s="79"/>
      <c r="O3942" s="79"/>
      <c r="P3942" s="79"/>
      <c r="Q3942" s="79"/>
      <c r="R3942" s="79"/>
      <c r="S3942" s="79"/>
      <c r="T3942" s="79"/>
      <c r="U3942" s="79"/>
      <c r="V3942" s="79"/>
      <c r="W3942" s="79"/>
      <c r="X3942" s="79"/>
      <c r="Y3942" s="79"/>
      <c r="Z3942" s="79"/>
      <c r="AA3942" s="79"/>
      <c r="AB3942" s="79"/>
      <c r="AC3942" s="79"/>
      <c r="AD3942" s="79"/>
      <c r="AE3942" s="79"/>
      <c r="AF3942" s="79"/>
      <c r="AG3942" s="79"/>
      <c r="AH3942" s="79"/>
      <c r="AI3942" s="79"/>
      <c r="AJ3942" s="79"/>
      <c r="AK3942" s="79"/>
      <c r="AL3942" s="79"/>
      <c r="AM3942" s="79"/>
      <c r="AN3942" s="79"/>
      <c r="AO3942" s="79"/>
      <c r="AP3942" s="79"/>
      <c r="AQ3942" s="79"/>
    </row>
    <row r="3943" spans="13:43" x14ac:dyDescent="0.25">
      <c r="M3943" s="79"/>
      <c r="N3943" s="79"/>
      <c r="O3943" s="79"/>
      <c r="P3943" s="79"/>
      <c r="Q3943" s="79"/>
      <c r="R3943" s="79"/>
      <c r="S3943" s="79"/>
      <c r="T3943" s="79"/>
      <c r="U3943" s="79"/>
      <c r="V3943" s="79"/>
      <c r="W3943" s="79"/>
      <c r="X3943" s="79"/>
      <c r="Y3943" s="79"/>
      <c r="Z3943" s="79"/>
      <c r="AA3943" s="79"/>
      <c r="AB3943" s="79"/>
      <c r="AC3943" s="79"/>
      <c r="AD3943" s="79"/>
      <c r="AE3943" s="79"/>
      <c r="AF3943" s="79"/>
      <c r="AG3943" s="79"/>
      <c r="AH3943" s="79"/>
      <c r="AI3943" s="79"/>
      <c r="AJ3943" s="79"/>
      <c r="AK3943" s="79"/>
      <c r="AL3943" s="79"/>
      <c r="AM3943" s="79"/>
      <c r="AN3943" s="79"/>
      <c r="AO3943" s="79"/>
      <c r="AP3943" s="79"/>
      <c r="AQ3943" s="79"/>
    </row>
    <row r="3944" spans="13:43" x14ac:dyDescent="0.25">
      <c r="M3944" s="79"/>
      <c r="N3944" s="79"/>
      <c r="O3944" s="79"/>
      <c r="P3944" s="79"/>
      <c r="Q3944" s="79"/>
      <c r="R3944" s="79"/>
      <c r="S3944" s="79"/>
      <c r="T3944" s="79"/>
      <c r="U3944" s="79"/>
      <c r="V3944" s="79"/>
      <c r="W3944" s="79"/>
      <c r="X3944" s="79"/>
      <c r="Y3944" s="79"/>
      <c r="Z3944" s="79"/>
      <c r="AA3944" s="79"/>
      <c r="AB3944" s="79"/>
      <c r="AC3944" s="79"/>
      <c r="AD3944" s="79"/>
      <c r="AE3944" s="79"/>
      <c r="AF3944" s="79"/>
      <c r="AG3944" s="79"/>
      <c r="AH3944" s="79"/>
      <c r="AI3944" s="79"/>
      <c r="AJ3944" s="79"/>
      <c r="AK3944" s="79"/>
      <c r="AL3944" s="79"/>
      <c r="AM3944" s="79"/>
      <c r="AN3944" s="79"/>
      <c r="AO3944" s="79"/>
      <c r="AP3944" s="79"/>
      <c r="AQ3944" s="79"/>
    </row>
    <row r="3945" spans="13:43" x14ac:dyDescent="0.25">
      <c r="M3945" s="79"/>
      <c r="N3945" s="79"/>
      <c r="O3945" s="79"/>
      <c r="P3945" s="79"/>
      <c r="Q3945" s="79"/>
      <c r="R3945" s="79"/>
      <c r="S3945" s="79"/>
      <c r="T3945" s="79"/>
      <c r="U3945" s="79"/>
      <c r="V3945" s="79"/>
      <c r="W3945" s="79"/>
      <c r="X3945" s="79"/>
      <c r="Y3945" s="79"/>
      <c r="Z3945" s="79"/>
      <c r="AA3945" s="79"/>
      <c r="AB3945" s="79"/>
      <c r="AC3945" s="79"/>
      <c r="AD3945" s="79"/>
      <c r="AE3945" s="79"/>
      <c r="AF3945" s="79"/>
      <c r="AG3945" s="79"/>
      <c r="AH3945" s="79"/>
      <c r="AI3945" s="79"/>
      <c r="AJ3945" s="79"/>
      <c r="AK3945" s="79"/>
      <c r="AL3945" s="79"/>
      <c r="AM3945" s="79"/>
      <c r="AN3945" s="79"/>
      <c r="AO3945" s="79"/>
      <c r="AP3945" s="79"/>
      <c r="AQ3945" s="79"/>
    </row>
    <row r="3946" spans="13:43" x14ac:dyDescent="0.25">
      <c r="M3946" s="79"/>
      <c r="N3946" s="79"/>
      <c r="O3946" s="79"/>
      <c r="P3946" s="79"/>
      <c r="Q3946" s="79"/>
      <c r="R3946" s="79"/>
      <c r="S3946" s="79"/>
      <c r="T3946" s="79"/>
      <c r="U3946" s="79"/>
      <c r="V3946" s="79"/>
      <c r="W3946" s="79"/>
      <c r="X3946" s="79"/>
      <c r="Y3946" s="79"/>
      <c r="Z3946" s="79"/>
      <c r="AA3946" s="79"/>
      <c r="AB3946" s="79"/>
      <c r="AC3946" s="79"/>
      <c r="AD3946" s="79"/>
      <c r="AE3946" s="79"/>
      <c r="AF3946" s="79"/>
      <c r="AG3946" s="79"/>
      <c r="AH3946" s="79"/>
      <c r="AI3946" s="79"/>
      <c r="AJ3946" s="79"/>
      <c r="AK3946" s="79"/>
      <c r="AL3946" s="79"/>
      <c r="AM3946" s="79"/>
      <c r="AN3946" s="79"/>
      <c r="AO3946" s="79"/>
      <c r="AP3946" s="79"/>
      <c r="AQ3946" s="79"/>
    </row>
    <row r="3947" spans="13:43" x14ac:dyDescent="0.25">
      <c r="M3947" s="79"/>
      <c r="N3947" s="79"/>
      <c r="O3947" s="79"/>
      <c r="P3947" s="79"/>
      <c r="Q3947" s="79"/>
      <c r="R3947" s="79"/>
      <c r="S3947" s="79"/>
      <c r="T3947" s="79"/>
      <c r="U3947" s="79"/>
      <c r="V3947" s="79"/>
      <c r="W3947" s="79"/>
      <c r="X3947" s="79"/>
      <c r="Y3947" s="79"/>
      <c r="Z3947" s="79"/>
      <c r="AA3947" s="79"/>
      <c r="AB3947" s="79"/>
      <c r="AC3947" s="79"/>
      <c r="AD3947" s="79"/>
      <c r="AE3947" s="79"/>
      <c r="AF3947" s="79"/>
      <c r="AG3947" s="79"/>
      <c r="AH3947" s="79"/>
      <c r="AI3947" s="79"/>
      <c r="AJ3947" s="79"/>
      <c r="AK3947" s="79"/>
      <c r="AL3947" s="79"/>
      <c r="AM3947" s="79"/>
      <c r="AN3947" s="79"/>
      <c r="AO3947" s="79"/>
      <c r="AP3947" s="79"/>
      <c r="AQ3947" s="79"/>
    </row>
    <row r="3948" spans="13:43" x14ac:dyDescent="0.25">
      <c r="M3948" s="79"/>
      <c r="N3948" s="79"/>
      <c r="O3948" s="79"/>
      <c r="P3948" s="79"/>
      <c r="Q3948" s="79"/>
      <c r="R3948" s="79"/>
      <c r="S3948" s="79"/>
      <c r="T3948" s="79"/>
      <c r="U3948" s="79"/>
      <c r="V3948" s="79"/>
      <c r="W3948" s="79"/>
      <c r="X3948" s="79"/>
      <c r="Y3948" s="79"/>
      <c r="Z3948" s="79"/>
      <c r="AA3948" s="79"/>
      <c r="AB3948" s="79"/>
      <c r="AC3948" s="79"/>
      <c r="AD3948" s="79"/>
      <c r="AE3948" s="79"/>
      <c r="AF3948" s="79"/>
      <c r="AG3948" s="79"/>
      <c r="AH3948" s="79"/>
      <c r="AI3948" s="79"/>
      <c r="AJ3948" s="79"/>
      <c r="AK3948" s="79"/>
      <c r="AL3948" s="79"/>
      <c r="AM3948" s="79"/>
      <c r="AN3948" s="79"/>
      <c r="AO3948" s="79"/>
      <c r="AP3948" s="79"/>
      <c r="AQ3948" s="79"/>
    </row>
    <row r="3949" spans="13:43" x14ac:dyDescent="0.25">
      <c r="M3949" s="79"/>
      <c r="N3949" s="79"/>
      <c r="O3949" s="79"/>
      <c r="P3949" s="79"/>
      <c r="Q3949" s="79"/>
      <c r="R3949" s="79"/>
      <c r="S3949" s="79"/>
      <c r="T3949" s="79"/>
      <c r="U3949" s="79"/>
      <c r="V3949" s="79"/>
      <c r="W3949" s="79"/>
      <c r="X3949" s="79"/>
      <c r="Y3949" s="79"/>
      <c r="Z3949" s="79"/>
      <c r="AA3949" s="79"/>
      <c r="AB3949" s="79"/>
      <c r="AC3949" s="79"/>
      <c r="AD3949" s="79"/>
      <c r="AE3949" s="79"/>
      <c r="AF3949" s="79"/>
      <c r="AG3949" s="79"/>
      <c r="AH3949" s="79"/>
      <c r="AI3949" s="79"/>
      <c r="AJ3949" s="79"/>
      <c r="AK3949" s="79"/>
      <c r="AL3949" s="79"/>
      <c r="AM3949" s="79"/>
      <c r="AN3949" s="79"/>
      <c r="AO3949" s="79"/>
      <c r="AP3949" s="79"/>
      <c r="AQ3949" s="79"/>
    </row>
    <row r="3950" spans="13:43" x14ac:dyDescent="0.25">
      <c r="M3950" s="79"/>
      <c r="N3950" s="79"/>
      <c r="O3950" s="79"/>
      <c r="P3950" s="79"/>
      <c r="Q3950" s="79"/>
      <c r="R3950" s="79"/>
      <c r="S3950" s="79"/>
      <c r="T3950" s="79"/>
      <c r="U3950" s="79"/>
      <c r="V3950" s="79"/>
      <c r="W3950" s="79"/>
      <c r="X3950" s="79"/>
      <c r="Y3950" s="79"/>
      <c r="Z3950" s="79"/>
      <c r="AA3950" s="79"/>
      <c r="AB3950" s="79"/>
      <c r="AC3950" s="79"/>
      <c r="AD3950" s="79"/>
      <c r="AE3950" s="79"/>
      <c r="AF3950" s="79"/>
      <c r="AG3950" s="79"/>
      <c r="AH3950" s="79"/>
      <c r="AI3950" s="79"/>
      <c r="AJ3950" s="79"/>
      <c r="AK3950" s="79"/>
      <c r="AL3950" s="79"/>
      <c r="AM3950" s="79"/>
      <c r="AN3950" s="79"/>
      <c r="AO3950" s="79"/>
      <c r="AP3950" s="79"/>
      <c r="AQ3950" s="79"/>
    </row>
    <row r="3951" spans="13:43" x14ac:dyDescent="0.25">
      <c r="M3951" s="79"/>
      <c r="N3951" s="79"/>
      <c r="O3951" s="79"/>
      <c r="P3951" s="79"/>
      <c r="Q3951" s="79"/>
      <c r="R3951" s="79"/>
      <c r="S3951" s="79"/>
      <c r="T3951" s="79"/>
      <c r="U3951" s="79"/>
      <c r="V3951" s="79"/>
      <c r="W3951" s="79"/>
      <c r="X3951" s="79"/>
      <c r="Y3951" s="79"/>
      <c r="Z3951" s="79"/>
      <c r="AA3951" s="79"/>
      <c r="AB3951" s="79"/>
      <c r="AC3951" s="79"/>
      <c r="AD3951" s="79"/>
      <c r="AE3951" s="79"/>
      <c r="AF3951" s="79"/>
      <c r="AG3951" s="79"/>
      <c r="AH3951" s="79"/>
      <c r="AI3951" s="79"/>
      <c r="AJ3951" s="79"/>
      <c r="AK3951" s="79"/>
      <c r="AL3951" s="79"/>
      <c r="AM3951" s="79"/>
      <c r="AN3951" s="79"/>
      <c r="AO3951" s="79"/>
      <c r="AP3951" s="79"/>
      <c r="AQ3951" s="79"/>
    </row>
    <row r="3952" spans="13:43" x14ac:dyDescent="0.25">
      <c r="M3952" s="79"/>
      <c r="N3952" s="79"/>
      <c r="O3952" s="79"/>
      <c r="P3952" s="79"/>
      <c r="Q3952" s="79"/>
      <c r="R3952" s="79"/>
      <c r="S3952" s="79"/>
      <c r="T3952" s="79"/>
      <c r="U3952" s="79"/>
      <c r="V3952" s="79"/>
      <c r="W3952" s="79"/>
      <c r="X3952" s="79"/>
      <c r="Y3952" s="79"/>
      <c r="Z3952" s="79"/>
      <c r="AA3952" s="79"/>
      <c r="AB3952" s="79"/>
      <c r="AC3952" s="79"/>
      <c r="AD3952" s="79"/>
      <c r="AE3952" s="79"/>
      <c r="AF3952" s="79"/>
      <c r="AG3952" s="79"/>
      <c r="AH3952" s="79"/>
      <c r="AI3952" s="79"/>
      <c r="AJ3952" s="79"/>
      <c r="AK3952" s="79"/>
      <c r="AL3952" s="79"/>
      <c r="AM3952" s="79"/>
      <c r="AN3952" s="79"/>
      <c r="AO3952" s="79"/>
      <c r="AP3952" s="79"/>
      <c r="AQ3952" s="79"/>
    </row>
    <row r="3953" spans="13:43" x14ac:dyDescent="0.25">
      <c r="M3953" s="79"/>
      <c r="N3953" s="79"/>
      <c r="O3953" s="79"/>
      <c r="P3953" s="79"/>
      <c r="Q3953" s="79"/>
      <c r="R3953" s="79"/>
      <c r="S3953" s="79"/>
      <c r="T3953" s="79"/>
      <c r="U3953" s="79"/>
      <c r="V3953" s="79"/>
      <c r="W3953" s="79"/>
      <c r="X3953" s="79"/>
      <c r="Y3953" s="79"/>
      <c r="Z3953" s="79"/>
      <c r="AA3953" s="79"/>
      <c r="AB3953" s="79"/>
      <c r="AC3953" s="79"/>
      <c r="AD3953" s="79"/>
      <c r="AE3953" s="79"/>
      <c r="AF3953" s="79"/>
      <c r="AG3953" s="79"/>
      <c r="AH3953" s="79"/>
      <c r="AI3953" s="79"/>
      <c r="AJ3953" s="79"/>
      <c r="AK3953" s="79"/>
      <c r="AL3953" s="79"/>
      <c r="AM3953" s="79"/>
      <c r="AN3953" s="79"/>
      <c r="AO3953" s="79"/>
      <c r="AP3953" s="79"/>
      <c r="AQ3953" s="79"/>
    </row>
    <row r="3954" spans="13:43" x14ac:dyDescent="0.25">
      <c r="M3954" s="79"/>
      <c r="N3954" s="79"/>
      <c r="O3954" s="79"/>
      <c r="P3954" s="79"/>
      <c r="Q3954" s="79"/>
      <c r="R3954" s="79"/>
      <c r="S3954" s="79"/>
      <c r="T3954" s="79"/>
      <c r="U3954" s="79"/>
      <c r="V3954" s="79"/>
      <c r="W3954" s="79"/>
      <c r="X3954" s="79"/>
      <c r="Y3954" s="79"/>
      <c r="Z3954" s="79"/>
      <c r="AA3954" s="79"/>
      <c r="AB3954" s="79"/>
      <c r="AC3954" s="79"/>
      <c r="AD3954" s="79"/>
      <c r="AE3954" s="79"/>
      <c r="AF3954" s="79"/>
      <c r="AG3954" s="79"/>
      <c r="AH3954" s="79"/>
      <c r="AI3954" s="79"/>
      <c r="AJ3954" s="79"/>
      <c r="AK3954" s="79"/>
      <c r="AL3954" s="79"/>
      <c r="AM3954" s="79"/>
      <c r="AN3954" s="79"/>
      <c r="AO3954" s="79"/>
      <c r="AP3954" s="79"/>
      <c r="AQ3954" s="79"/>
    </row>
    <row r="3955" spans="13:43" x14ac:dyDescent="0.25">
      <c r="M3955" s="79"/>
      <c r="N3955" s="79"/>
      <c r="O3955" s="79"/>
      <c r="P3955" s="79"/>
      <c r="Q3955" s="79"/>
      <c r="R3955" s="79"/>
      <c r="S3955" s="79"/>
      <c r="T3955" s="79"/>
      <c r="U3955" s="79"/>
      <c r="V3955" s="79"/>
      <c r="W3955" s="79"/>
      <c r="X3955" s="79"/>
      <c r="Y3955" s="79"/>
      <c r="Z3955" s="79"/>
      <c r="AA3955" s="79"/>
      <c r="AB3955" s="79"/>
      <c r="AC3955" s="79"/>
      <c r="AD3955" s="79"/>
      <c r="AE3955" s="79"/>
      <c r="AF3955" s="79"/>
      <c r="AG3955" s="79"/>
      <c r="AH3955" s="79"/>
      <c r="AI3955" s="79"/>
      <c r="AJ3955" s="79"/>
      <c r="AK3955" s="79"/>
      <c r="AL3955" s="79"/>
      <c r="AM3955" s="79"/>
      <c r="AN3955" s="79"/>
      <c r="AO3955" s="79"/>
      <c r="AP3955" s="79"/>
      <c r="AQ3955" s="79"/>
    </row>
    <row r="3956" spans="13:43" x14ac:dyDescent="0.25">
      <c r="M3956" s="79"/>
      <c r="N3956" s="79"/>
      <c r="O3956" s="79"/>
      <c r="P3956" s="79"/>
      <c r="Q3956" s="79"/>
      <c r="R3956" s="79"/>
      <c r="S3956" s="79"/>
      <c r="T3956" s="79"/>
      <c r="U3956" s="79"/>
      <c r="V3956" s="79"/>
      <c r="W3956" s="79"/>
      <c r="X3956" s="79"/>
      <c r="Y3956" s="79"/>
      <c r="Z3956" s="79"/>
      <c r="AA3956" s="79"/>
      <c r="AB3956" s="79"/>
      <c r="AC3956" s="79"/>
      <c r="AD3956" s="79"/>
      <c r="AE3956" s="79"/>
      <c r="AF3956" s="79"/>
      <c r="AG3956" s="79"/>
      <c r="AH3956" s="79"/>
      <c r="AI3956" s="79"/>
      <c r="AJ3956" s="79"/>
      <c r="AK3956" s="79"/>
      <c r="AL3956" s="79"/>
      <c r="AM3956" s="79"/>
      <c r="AN3956" s="79"/>
      <c r="AO3956" s="79"/>
      <c r="AP3956" s="79"/>
      <c r="AQ3956" s="79"/>
    </row>
    <row r="3957" spans="13:43" x14ac:dyDescent="0.25">
      <c r="M3957" s="79"/>
      <c r="N3957" s="79"/>
      <c r="O3957" s="79"/>
      <c r="P3957" s="79"/>
      <c r="Q3957" s="79"/>
      <c r="R3957" s="79"/>
      <c r="S3957" s="79"/>
      <c r="T3957" s="79"/>
      <c r="U3957" s="79"/>
      <c r="V3957" s="79"/>
      <c r="W3957" s="79"/>
      <c r="X3957" s="79"/>
      <c r="Y3957" s="79"/>
      <c r="Z3957" s="79"/>
      <c r="AA3957" s="79"/>
      <c r="AB3957" s="79"/>
      <c r="AC3957" s="79"/>
      <c r="AD3957" s="79"/>
      <c r="AE3957" s="79"/>
      <c r="AF3957" s="79"/>
      <c r="AG3957" s="79"/>
      <c r="AH3957" s="79"/>
      <c r="AI3957" s="79"/>
      <c r="AJ3957" s="79"/>
      <c r="AK3957" s="79"/>
      <c r="AL3957" s="79"/>
      <c r="AM3957" s="79"/>
      <c r="AN3957" s="79"/>
      <c r="AO3957" s="79"/>
      <c r="AP3957" s="79"/>
      <c r="AQ3957" s="79"/>
    </row>
    <row r="3958" spans="13:43" x14ac:dyDescent="0.25">
      <c r="M3958" s="79"/>
      <c r="N3958" s="79"/>
      <c r="O3958" s="79"/>
      <c r="P3958" s="79"/>
      <c r="Q3958" s="79"/>
      <c r="R3958" s="79"/>
      <c r="S3958" s="79"/>
      <c r="T3958" s="79"/>
      <c r="U3958" s="79"/>
      <c r="V3958" s="79"/>
      <c r="W3958" s="79"/>
      <c r="X3958" s="79"/>
      <c r="Y3958" s="79"/>
      <c r="Z3958" s="79"/>
      <c r="AA3958" s="79"/>
      <c r="AB3958" s="79"/>
      <c r="AC3958" s="79"/>
      <c r="AD3958" s="79"/>
      <c r="AE3958" s="79"/>
      <c r="AF3958" s="79"/>
      <c r="AG3958" s="79"/>
      <c r="AH3958" s="79"/>
      <c r="AI3958" s="79"/>
      <c r="AJ3958" s="79"/>
      <c r="AK3958" s="79"/>
      <c r="AL3958" s="79"/>
      <c r="AM3958" s="79"/>
      <c r="AN3958" s="79"/>
      <c r="AO3958" s="79"/>
      <c r="AP3958" s="79"/>
      <c r="AQ3958" s="79"/>
    </row>
    <row r="3959" spans="13:43" x14ac:dyDescent="0.25">
      <c r="M3959" s="79"/>
      <c r="N3959" s="79"/>
      <c r="O3959" s="79"/>
      <c r="P3959" s="79"/>
      <c r="Q3959" s="79"/>
      <c r="R3959" s="79"/>
      <c r="S3959" s="79"/>
      <c r="T3959" s="79"/>
      <c r="U3959" s="79"/>
      <c r="V3959" s="79"/>
      <c r="W3959" s="79"/>
      <c r="X3959" s="79"/>
      <c r="Y3959" s="79"/>
      <c r="Z3959" s="79"/>
      <c r="AA3959" s="79"/>
      <c r="AB3959" s="79"/>
      <c r="AC3959" s="79"/>
      <c r="AD3959" s="79"/>
      <c r="AE3959" s="79"/>
      <c r="AF3959" s="79"/>
      <c r="AG3959" s="79"/>
      <c r="AH3959" s="79"/>
      <c r="AI3959" s="79"/>
      <c r="AJ3959" s="79"/>
      <c r="AK3959" s="79"/>
      <c r="AL3959" s="79"/>
      <c r="AM3959" s="79"/>
      <c r="AN3959" s="79"/>
      <c r="AO3959" s="79"/>
      <c r="AP3959" s="79"/>
      <c r="AQ3959" s="79"/>
    </row>
    <row r="3960" spans="13:43" x14ac:dyDescent="0.25">
      <c r="M3960" s="79"/>
      <c r="N3960" s="79"/>
      <c r="O3960" s="79"/>
      <c r="P3960" s="79"/>
      <c r="Q3960" s="79"/>
      <c r="R3960" s="79"/>
      <c r="S3960" s="79"/>
      <c r="T3960" s="79"/>
      <c r="U3960" s="79"/>
      <c r="V3960" s="79"/>
      <c r="W3960" s="79"/>
      <c r="X3960" s="79"/>
      <c r="Y3960" s="79"/>
      <c r="Z3960" s="79"/>
      <c r="AA3960" s="79"/>
      <c r="AB3960" s="79"/>
      <c r="AC3960" s="79"/>
      <c r="AD3960" s="79"/>
      <c r="AE3960" s="79"/>
      <c r="AF3960" s="79"/>
      <c r="AG3960" s="79"/>
      <c r="AH3960" s="79"/>
      <c r="AI3960" s="79"/>
      <c r="AJ3960" s="79"/>
      <c r="AK3960" s="79"/>
      <c r="AL3960" s="79"/>
      <c r="AM3960" s="79"/>
      <c r="AN3960" s="79"/>
      <c r="AO3960" s="79"/>
      <c r="AP3960" s="79"/>
      <c r="AQ3960" s="79"/>
    </row>
    <row r="3961" spans="13:43" x14ac:dyDescent="0.25">
      <c r="M3961" s="79"/>
      <c r="N3961" s="79"/>
      <c r="O3961" s="79"/>
      <c r="P3961" s="79"/>
      <c r="Q3961" s="79"/>
      <c r="R3961" s="79"/>
      <c r="S3961" s="79"/>
      <c r="T3961" s="79"/>
      <c r="U3961" s="79"/>
      <c r="V3961" s="79"/>
      <c r="W3961" s="79"/>
      <c r="X3961" s="79"/>
      <c r="Y3961" s="79"/>
      <c r="Z3961" s="79"/>
      <c r="AA3961" s="79"/>
      <c r="AB3961" s="79"/>
      <c r="AC3961" s="79"/>
      <c r="AD3961" s="79"/>
      <c r="AE3961" s="79"/>
      <c r="AF3961" s="79"/>
      <c r="AG3961" s="79"/>
      <c r="AH3961" s="79"/>
      <c r="AI3961" s="79"/>
      <c r="AJ3961" s="79"/>
      <c r="AK3961" s="79"/>
      <c r="AL3961" s="79"/>
      <c r="AM3961" s="79"/>
      <c r="AN3961" s="79"/>
      <c r="AO3961" s="79"/>
      <c r="AP3961" s="79"/>
      <c r="AQ3961" s="79"/>
    </row>
    <row r="3962" spans="13:43" x14ac:dyDescent="0.25">
      <c r="M3962" s="79"/>
      <c r="N3962" s="79"/>
      <c r="O3962" s="79"/>
      <c r="P3962" s="79"/>
      <c r="Q3962" s="79"/>
      <c r="R3962" s="79"/>
      <c r="S3962" s="79"/>
      <c r="T3962" s="79"/>
      <c r="U3962" s="79"/>
      <c r="V3962" s="79"/>
      <c r="W3962" s="79"/>
      <c r="X3962" s="79"/>
      <c r="Y3962" s="79"/>
      <c r="Z3962" s="79"/>
      <c r="AA3962" s="79"/>
      <c r="AB3962" s="79"/>
      <c r="AC3962" s="79"/>
      <c r="AD3962" s="79"/>
      <c r="AE3962" s="79"/>
      <c r="AF3962" s="79"/>
      <c r="AG3962" s="79"/>
      <c r="AH3962" s="79"/>
      <c r="AI3962" s="79"/>
      <c r="AJ3962" s="79"/>
      <c r="AK3962" s="79"/>
      <c r="AL3962" s="79"/>
      <c r="AM3962" s="79"/>
      <c r="AN3962" s="79"/>
      <c r="AO3962" s="79"/>
      <c r="AP3962" s="79"/>
      <c r="AQ3962" s="79"/>
    </row>
    <row r="3963" spans="13:43" x14ac:dyDescent="0.25">
      <c r="M3963" s="79"/>
      <c r="N3963" s="79"/>
      <c r="O3963" s="79"/>
      <c r="P3963" s="79"/>
      <c r="Q3963" s="79"/>
      <c r="R3963" s="79"/>
      <c r="S3963" s="79"/>
      <c r="T3963" s="79"/>
      <c r="U3963" s="79"/>
      <c r="V3963" s="79"/>
      <c r="W3963" s="79"/>
      <c r="X3963" s="79"/>
      <c r="Y3963" s="79"/>
      <c r="Z3963" s="79"/>
      <c r="AA3963" s="79"/>
      <c r="AB3963" s="79"/>
      <c r="AC3963" s="79"/>
      <c r="AD3963" s="79"/>
      <c r="AE3963" s="79"/>
      <c r="AF3963" s="79"/>
      <c r="AG3963" s="79"/>
      <c r="AH3963" s="79"/>
      <c r="AI3963" s="79"/>
      <c r="AJ3963" s="79"/>
      <c r="AK3963" s="79"/>
      <c r="AL3963" s="79"/>
      <c r="AM3963" s="79"/>
      <c r="AN3963" s="79"/>
      <c r="AO3963" s="79"/>
      <c r="AP3963" s="79"/>
      <c r="AQ3963" s="79"/>
    </row>
    <row r="3964" spans="13:43" x14ac:dyDescent="0.25">
      <c r="M3964" s="79"/>
      <c r="N3964" s="79"/>
      <c r="O3964" s="79"/>
      <c r="P3964" s="79"/>
      <c r="Q3964" s="79"/>
      <c r="R3964" s="79"/>
      <c r="S3964" s="79"/>
      <c r="T3964" s="79"/>
      <c r="U3964" s="79"/>
      <c r="V3964" s="79"/>
      <c r="W3964" s="79"/>
      <c r="X3964" s="79"/>
      <c r="Y3964" s="79"/>
      <c r="Z3964" s="79"/>
      <c r="AA3964" s="79"/>
      <c r="AB3964" s="79"/>
      <c r="AC3964" s="79"/>
      <c r="AD3964" s="79"/>
      <c r="AE3964" s="79"/>
      <c r="AF3964" s="79"/>
      <c r="AG3964" s="79"/>
      <c r="AH3964" s="79"/>
      <c r="AI3964" s="79"/>
      <c r="AJ3964" s="79"/>
      <c r="AK3964" s="79"/>
      <c r="AL3964" s="79"/>
      <c r="AM3964" s="79"/>
      <c r="AN3964" s="79"/>
      <c r="AO3964" s="79"/>
      <c r="AP3964" s="79"/>
      <c r="AQ3964" s="79"/>
    </row>
    <row r="3965" spans="13:43" x14ac:dyDescent="0.25">
      <c r="M3965" s="79"/>
      <c r="N3965" s="79"/>
      <c r="O3965" s="79"/>
      <c r="P3965" s="79"/>
      <c r="Q3965" s="79"/>
      <c r="R3965" s="79"/>
      <c r="S3965" s="79"/>
      <c r="T3965" s="79"/>
      <c r="U3965" s="79"/>
      <c r="V3965" s="79"/>
      <c r="W3965" s="79"/>
      <c r="X3965" s="79"/>
      <c r="Y3965" s="79"/>
      <c r="Z3965" s="79"/>
      <c r="AA3965" s="79"/>
      <c r="AB3965" s="79"/>
      <c r="AC3965" s="79"/>
      <c r="AD3965" s="79"/>
      <c r="AE3965" s="79"/>
      <c r="AF3965" s="79"/>
      <c r="AG3965" s="79"/>
      <c r="AH3965" s="79"/>
      <c r="AI3965" s="79"/>
      <c r="AJ3965" s="79"/>
      <c r="AK3965" s="79"/>
      <c r="AL3965" s="79"/>
      <c r="AM3965" s="79"/>
      <c r="AN3965" s="79"/>
      <c r="AO3965" s="79"/>
      <c r="AP3965" s="79"/>
      <c r="AQ3965" s="79"/>
    </row>
    <row r="3966" spans="13:43" x14ac:dyDescent="0.25">
      <c r="M3966" s="79"/>
      <c r="N3966" s="79"/>
      <c r="O3966" s="79"/>
      <c r="P3966" s="79"/>
      <c r="Q3966" s="79"/>
      <c r="R3966" s="79"/>
      <c r="S3966" s="79"/>
      <c r="T3966" s="79"/>
      <c r="U3966" s="79"/>
      <c r="V3966" s="79"/>
      <c r="W3966" s="79"/>
      <c r="X3966" s="79"/>
      <c r="Y3966" s="79"/>
      <c r="Z3966" s="79"/>
      <c r="AA3966" s="79"/>
      <c r="AB3966" s="79"/>
      <c r="AC3966" s="79"/>
      <c r="AD3966" s="79"/>
      <c r="AE3966" s="79"/>
      <c r="AF3966" s="79"/>
      <c r="AG3966" s="79"/>
      <c r="AH3966" s="79"/>
      <c r="AI3966" s="79"/>
      <c r="AJ3966" s="79"/>
      <c r="AK3966" s="79"/>
      <c r="AL3966" s="79"/>
      <c r="AM3966" s="79"/>
      <c r="AN3966" s="79"/>
      <c r="AO3966" s="79"/>
      <c r="AP3966" s="79"/>
      <c r="AQ3966" s="79"/>
    </row>
    <row r="3967" spans="13:43" x14ac:dyDescent="0.25">
      <c r="M3967" s="79"/>
      <c r="N3967" s="79"/>
      <c r="O3967" s="79"/>
      <c r="P3967" s="79"/>
      <c r="Q3967" s="79"/>
      <c r="R3967" s="79"/>
      <c r="S3967" s="79"/>
      <c r="T3967" s="79"/>
      <c r="U3967" s="79"/>
      <c r="V3967" s="79"/>
      <c r="W3967" s="79"/>
      <c r="X3967" s="79"/>
      <c r="Y3967" s="79"/>
      <c r="Z3967" s="79"/>
      <c r="AA3967" s="79"/>
      <c r="AB3967" s="79"/>
      <c r="AC3967" s="79"/>
      <c r="AD3967" s="79"/>
      <c r="AE3967" s="79"/>
      <c r="AF3967" s="79"/>
      <c r="AG3967" s="79"/>
      <c r="AH3967" s="79"/>
      <c r="AI3967" s="79"/>
      <c r="AJ3967" s="79"/>
      <c r="AK3967" s="79"/>
      <c r="AL3967" s="79"/>
      <c r="AM3967" s="79"/>
      <c r="AN3967" s="79"/>
      <c r="AO3967" s="79"/>
      <c r="AP3967" s="79"/>
      <c r="AQ3967" s="79"/>
    </row>
    <row r="3968" spans="13:43" x14ac:dyDescent="0.25">
      <c r="M3968" s="79"/>
      <c r="N3968" s="79"/>
      <c r="O3968" s="79"/>
      <c r="P3968" s="79"/>
      <c r="Q3968" s="79"/>
      <c r="R3968" s="79"/>
      <c r="S3968" s="79"/>
      <c r="T3968" s="79"/>
      <c r="U3968" s="79"/>
      <c r="V3968" s="79"/>
      <c r="W3968" s="79"/>
      <c r="X3968" s="79"/>
      <c r="Y3968" s="79"/>
      <c r="Z3968" s="79"/>
      <c r="AA3968" s="79"/>
      <c r="AB3968" s="79"/>
      <c r="AC3968" s="79"/>
      <c r="AD3968" s="79"/>
      <c r="AE3968" s="79"/>
      <c r="AF3968" s="79"/>
      <c r="AG3968" s="79"/>
      <c r="AH3968" s="79"/>
      <c r="AI3968" s="79"/>
      <c r="AJ3968" s="79"/>
      <c r="AK3968" s="79"/>
      <c r="AL3968" s="79"/>
      <c r="AM3968" s="79"/>
      <c r="AN3968" s="79"/>
      <c r="AO3968" s="79"/>
      <c r="AP3968" s="79"/>
      <c r="AQ3968" s="79"/>
    </row>
    <row r="3969" spans="13:43" x14ac:dyDescent="0.25">
      <c r="M3969" s="79"/>
      <c r="N3969" s="79"/>
      <c r="O3969" s="79"/>
      <c r="P3969" s="79"/>
      <c r="Q3969" s="79"/>
      <c r="R3969" s="79"/>
      <c r="S3969" s="79"/>
      <c r="T3969" s="79"/>
      <c r="U3969" s="79"/>
      <c r="V3969" s="79"/>
      <c r="W3969" s="79"/>
      <c r="X3969" s="79"/>
      <c r="Y3969" s="79"/>
      <c r="Z3969" s="79"/>
      <c r="AA3969" s="79"/>
      <c r="AB3969" s="79"/>
      <c r="AC3969" s="79"/>
      <c r="AD3969" s="79"/>
      <c r="AE3969" s="79"/>
      <c r="AF3969" s="79"/>
      <c r="AG3969" s="79"/>
      <c r="AH3969" s="79"/>
      <c r="AI3969" s="79"/>
      <c r="AJ3969" s="79"/>
      <c r="AK3969" s="79"/>
      <c r="AL3969" s="79"/>
      <c r="AM3969" s="79"/>
      <c r="AN3969" s="79"/>
      <c r="AO3969" s="79"/>
      <c r="AP3969" s="79"/>
      <c r="AQ3969" s="79"/>
    </row>
    <row r="3970" spans="13:43" x14ac:dyDescent="0.25">
      <c r="M3970" s="79"/>
      <c r="N3970" s="79"/>
      <c r="O3970" s="79"/>
      <c r="P3970" s="79"/>
      <c r="Q3970" s="79"/>
      <c r="R3970" s="79"/>
      <c r="S3970" s="79"/>
      <c r="T3970" s="79"/>
      <c r="U3970" s="79"/>
      <c r="V3970" s="79"/>
      <c r="W3970" s="79"/>
      <c r="X3970" s="79"/>
      <c r="Y3970" s="79"/>
      <c r="Z3970" s="79"/>
      <c r="AA3970" s="79"/>
      <c r="AB3970" s="79"/>
      <c r="AC3970" s="79"/>
      <c r="AD3970" s="79"/>
      <c r="AE3970" s="79"/>
      <c r="AF3970" s="79"/>
      <c r="AG3970" s="79"/>
      <c r="AH3970" s="79"/>
      <c r="AI3970" s="79"/>
      <c r="AJ3970" s="79"/>
      <c r="AK3970" s="79"/>
      <c r="AL3970" s="79"/>
      <c r="AM3970" s="79"/>
      <c r="AN3970" s="79"/>
      <c r="AO3970" s="79"/>
      <c r="AP3970" s="79"/>
      <c r="AQ3970" s="79"/>
    </row>
    <row r="3971" spans="13:43" x14ac:dyDescent="0.25">
      <c r="M3971" s="79"/>
      <c r="N3971" s="79"/>
      <c r="O3971" s="79"/>
      <c r="P3971" s="79"/>
      <c r="Q3971" s="79"/>
      <c r="R3971" s="79"/>
      <c r="S3971" s="79"/>
      <c r="T3971" s="79"/>
      <c r="U3971" s="79"/>
      <c r="V3971" s="79"/>
      <c r="W3971" s="79"/>
      <c r="X3971" s="79"/>
      <c r="Y3971" s="79"/>
      <c r="Z3971" s="79"/>
      <c r="AA3971" s="79"/>
      <c r="AB3971" s="79"/>
      <c r="AC3971" s="79"/>
      <c r="AD3971" s="79"/>
      <c r="AE3971" s="79"/>
      <c r="AF3971" s="79"/>
      <c r="AG3971" s="79"/>
      <c r="AH3971" s="79"/>
      <c r="AI3971" s="79"/>
      <c r="AJ3971" s="79"/>
      <c r="AK3971" s="79"/>
      <c r="AL3971" s="79"/>
      <c r="AM3971" s="79"/>
      <c r="AN3971" s="79"/>
      <c r="AO3971" s="79"/>
      <c r="AP3971" s="79"/>
      <c r="AQ3971" s="79"/>
    </row>
    <row r="3972" spans="13:43" x14ac:dyDescent="0.25">
      <c r="M3972" s="79"/>
      <c r="N3972" s="79"/>
      <c r="O3972" s="79"/>
      <c r="P3972" s="79"/>
      <c r="Q3972" s="79"/>
      <c r="R3972" s="79"/>
      <c r="S3972" s="79"/>
      <c r="T3972" s="79"/>
      <c r="U3972" s="79"/>
      <c r="V3972" s="79"/>
      <c r="W3972" s="79"/>
      <c r="X3972" s="79"/>
      <c r="Y3972" s="79"/>
      <c r="Z3972" s="79"/>
      <c r="AA3972" s="79"/>
      <c r="AB3972" s="79"/>
      <c r="AC3972" s="79"/>
      <c r="AD3972" s="79"/>
      <c r="AE3972" s="79"/>
      <c r="AF3972" s="79"/>
      <c r="AG3972" s="79"/>
      <c r="AH3972" s="79"/>
      <c r="AI3972" s="79"/>
      <c r="AJ3972" s="79"/>
      <c r="AK3972" s="79"/>
      <c r="AL3972" s="79"/>
      <c r="AM3972" s="79"/>
      <c r="AN3972" s="79"/>
      <c r="AO3972" s="79"/>
      <c r="AP3972" s="79"/>
      <c r="AQ3972" s="79"/>
    </row>
    <row r="3973" spans="13:43" x14ac:dyDescent="0.25">
      <c r="M3973" s="79"/>
      <c r="N3973" s="79"/>
      <c r="O3973" s="79"/>
      <c r="P3973" s="79"/>
      <c r="Q3973" s="79"/>
      <c r="R3973" s="79"/>
      <c r="S3973" s="79"/>
      <c r="T3973" s="79"/>
      <c r="U3973" s="79"/>
      <c r="V3973" s="79"/>
      <c r="W3973" s="79"/>
      <c r="X3973" s="79"/>
      <c r="Y3973" s="79"/>
      <c r="Z3973" s="79"/>
      <c r="AA3973" s="79"/>
      <c r="AB3973" s="79"/>
      <c r="AC3973" s="79"/>
      <c r="AD3973" s="79"/>
      <c r="AE3973" s="79"/>
      <c r="AF3973" s="79"/>
      <c r="AG3973" s="79"/>
      <c r="AH3973" s="79"/>
      <c r="AI3973" s="79"/>
      <c r="AJ3973" s="79"/>
      <c r="AK3973" s="79"/>
      <c r="AL3973" s="79"/>
      <c r="AM3973" s="79"/>
      <c r="AN3973" s="79"/>
      <c r="AO3973" s="79"/>
      <c r="AP3973" s="79"/>
      <c r="AQ3973" s="79"/>
    </row>
    <row r="3974" spans="13:43" x14ac:dyDescent="0.25">
      <c r="M3974" s="79"/>
      <c r="N3974" s="79"/>
      <c r="O3974" s="79"/>
      <c r="P3974" s="79"/>
      <c r="Q3974" s="79"/>
      <c r="R3974" s="79"/>
      <c r="S3974" s="79"/>
      <c r="T3974" s="79"/>
      <c r="U3974" s="79"/>
      <c r="V3974" s="79"/>
      <c r="W3974" s="79"/>
      <c r="X3974" s="79"/>
      <c r="Y3974" s="79"/>
      <c r="Z3974" s="79"/>
      <c r="AA3974" s="79"/>
      <c r="AB3974" s="79"/>
      <c r="AC3974" s="79"/>
      <c r="AD3974" s="79"/>
      <c r="AE3974" s="79"/>
      <c r="AF3974" s="79"/>
      <c r="AG3974" s="79"/>
      <c r="AH3974" s="79"/>
      <c r="AI3974" s="79"/>
      <c r="AJ3974" s="79"/>
      <c r="AK3974" s="79"/>
      <c r="AL3974" s="79"/>
      <c r="AM3974" s="79"/>
      <c r="AN3974" s="79"/>
      <c r="AO3974" s="79"/>
      <c r="AP3974" s="79"/>
      <c r="AQ3974" s="79"/>
    </row>
    <row r="3975" spans="13:43" x14ac:dyDescent="0.25">
      <c r="M3975" s="79"/>
      <c r="N3975" s="79"/>
      <c r="O3975" s="79"/>
      <c r="P3975" s="79"/>
      <c r="Q3975" s="79"/>
      <c r="R3975" s="79"/>
      <c r="S3975" s="79"/>
      <c r="T3975" s="79"/>
      <c r="U3975" s="79"/>
      <c r="V3975" s="79"/>
      <c r="W3975" s="79"/>
      <c r="X3975" s="79"/>
      <c r="Y3975" s="79"/>
      <c r="Z3975" s="79"/>
      <c r="AA3975" s="79"/>
      <c r="AB3975" s="79"/>
      <c r="AC3975" s="79"/>
      <c r="AD3975" s="79"/>
      <c r="AE3975" s="79"/>
      <c r="AF3975" s="79"/>
      <c r="AG3975" s="79"/>
      <c r="AH3975" s="79"/>
      <c r="AI3975" s="79"/>
      <c r="AJ3975" s="79"/>
      <c r="AK3975" s="79"/>
      <c r="AL3975" s="79"/>
      <c r="AM3975" s="79"/>
      <c r="AN3975" s="79"/>
      <c r="AO3975" s="79"/>
      <c r="AP3975" s="79"/>
      <c r="AQ3975" s="79"/>
    </row>
    <row r="3976" spans="13:43" x14ac:dyDescent="0.25">
      <c r="M3976" s="79"/>
      <c r="N3976" s="79"/>
      <c r="O3976" s="79"/>
      <c r="P3976" s="79"/>
      <c r="Q3976" s="79"/>
      <c r="R3976" s="79"/>
      <c r="S3976" s="79"/>
      <c r="T3976" s="79"/>
      <c r="U3976" s="79"/>
      <c r="V3976" s="79"/>
      <c r="W3976" s="79"/>
      <c r="X3976" s="79"/>
      <c r="Y3976" s="79"/>
      <c r="Z3976" s="79"/>
      <c r="AA3976" s="79"/>
      <c r="AB3976" s="79"/>
      <c r="AC3976" s="79"/>
      <c r="AD3976" s="79"/>
      <c r="AE3976" s="79"/>
      <c r="AF3976" s="79"/>
      <c r="AG3976" s="79"/>
      <c r="AH3976" s="79"/>
      <c r="AI3976" s="79"/>
      <c r="AJ3976" s="79"/>
      <c r="AK3976" s="79"/>
      <c r="AL3976" s="79"/>
      <c r="AM3976" s="79"/>
      <c r="AN3976" s="79"/>
      <c r="AO3976" s="79"/>
      <c r="AP3976" s="79"/>
      <c r="AQ3976" s="79"/>
    </row>
    <row r="3977" spans="13:43" x14ac:dyDescent="0.25">
      <c r="M3977" s="79"/>
      <c r="N3977" s="79"/>
      <c r="O3977" s="79"/>
      <c r="P3977" s="79"/>
      <c r="Q3977" s="79"/>
      <c r="R3977" s="79"/>
      <c r="S3977" s="79"/>
      <c r="T3977" s="79"/>
      <c r="U3977" s="79"/>
      <c r="V3977" s="79"/>
      <c r="W3977" s="79"/>
      <c r="X3977" s="79"/>
      <c r="Y3977" s="79"/>
      <c r="Z3977" s="79"/>
      <c r="AA3977" s="79"/>
      <c r="AB3977" s="79"/>
      <c r="AC3977" s="79"/>
      <c r="AD3977" s="79"/>
      <c r="AE3977" s="79"/>
      <c r="AF3977" s="79"/>
      <c r="AG3977" s="79"/>
      <c r="AH3977" s="79"/>
      <c r="AI3977" s="79"/>
      <c r="AJ3977" s="79"/>
      <c r="AK3977" s="79"/>
      <c r="AL3977" s="79"/>
      <c r="AM3977" s="79"/>
      <c r="AN3977" s="79"/>
      <c r="AO3977" s="79"/>
      <c r="AP3977" s="79"/>
      <c r="AQ3977" s="79"/>
    </row>
    <row r="3978" spans="13:43" x14ac:dyDescent="0.25">
      <c r="M3978" s="79"/>
      <c r="N3978" s="79"/>
      <c r="O3978" s="79"/>
      <c r="P3978" s="79"/>
      <c r="Q3978" s="79"/>
      <c r="R3978" s="79"/>
      <c r="S3978" s="79"/>
      <c r="T3978" s="79"/>
      <c r="U3978" s="79"/>
      <c r="V3978" s="79"/>
      <c r="W3978" s="79"/>
      <c r="X3978" s="79"/>
      <c r="Y3978" s="79"/>
      <c r="Z3978" s="79"/>
      <c r="AA3978" s="79"/>
      <c r="AB3978" s="79"/>
      <c r="AC3978" s="79"/>
      <c r="AD3978" s="79"/>
      <c r="AE3978" s="79"/>
      <c r="AF3978" s="79"/>
      <c r="AG3978" s="79"/>
      <c r="AH3978" s="79"/>
      <c r="AI3978" s="79"/>
      <c r="AJ3978" s="79"/>
      <c r="AK3978" s="79"/>
      <c r="AL3978" s="79"/>
      <c r="AM3978" s="79"/>
      <c r="AN3978" s="79"/>
      <c r="AO3978" s="79"/>
      <c r="AP3978" s="79"/>
      <c r="AQ3978" s="79"/>
    </row>
    <row r="3979" spans="13:43" x14ac:dyDescent="0.25">
      <c r="M3979" s="79"/>
      <c r="N3979" s="79"/>
      <c r="O3979" s="79"/>
      <c r="P3979" s="79"/>
      <c r="Q3979" s="79"/>
      <c r="R3979" s="79"/>
      <c r="S3979" s="79"/>
      <c r="T3979" s="79"/>
      <c r="U3979" s="79"/>
      <c r="V3979" s="79"/>
      <c r="W3979" s="79"/>
      <c r="X3979" s="79"/>
      <c r="Y3979" s="79"/>
      <c r="Z3979" s="79"/>
      <c r="AA3979" s="79"/>
      <c r="AB3979" s="79"/>
      <c r="AC3979" s="79"/>
      <c r="AD3979" s="79"/>
      <c r="AE3979" s="79"/>
      <c r="AF3979" s="79"/>
      <c r="AG3979" s="79"/>
      <c r="AH3979" s="79"/>
      <c r="AI3979" s="79"/>
      <c r="AJ3979" s="79"/>
      <c r="AK3979" s="79"/>
      <c r="AL3979" s="79"/>
      <c r="AM3979" s="79"/>
      <c r="AN3979" s="79"/>
      <c r="AO3979" s="79"/>
      <c r="AP3979" s="79"/>
      <c r="AQ3979" s="79"/>
    </row>
    <row r="3980" spans="13:43" x14ac:dyDescent="0.25">
      <c r="M3980" s="79"/>
      <c r="N3980" s="79"/>
      <c r="O3980" s="79"/>
      <c r="P3980" s="79"/>
      <c r="Q3980" s="79"/>
      <c r="R3980" s="79"/>
      <c r="S3980" s="79"/>
      <c r="T3980" s="79"/>
      <c r="U3980" s="79"/>
      <c r="V3980" s="79"/>
      <c r="W3980" s="79"/>
      <c r="X3980" s="79"/>
      <c r="Y3980" s="79"/>
      <c r="Z3980" s="79"/>
      <c r="AA3980" s="79"/>
      <c r="AB3980" s="79"/>
      <c r="AC3980" s="79"/>
      <c r="AD3980" s="79"/>
      <c r="AE3980" s="79"/>
      <c r="AF3980" s="79"/>
      <c r="AG3980" s="79"/>
      <c r="AH3980" s="79"/>
      <c r="AI3980" s="79"/>
      <c r="AJ3980" s="79"/>
      <c r="AK3980" s="79"/>
      <c r="AL3980" s="79"/>
      <c r="AM3980" s="79"/>
      <c r="AN3980" s="79"/>
      <c r="AO3980" s="79"/>
      <c r="AP3980" s="79"/>
      <c r="AQ3980" s="79"/>
    </row>
    <row r="3981" spans="13:43" x14ac:dyDescent="0.25">
      <c r="M3981" s="79"/>
      <c r="N3981" s="79"/>
      <c r="O3981" s="79"/>
      <c r="P3981" s="79"/>
      <c r="Q3981" s="79"/>
      <c r="R3981" s="79"/>
      <c r="S3981" s="79"/>
      <c r="T3981" s="79"/>
      <c r="U3981" s="79"/>
      <c r="V3981" s="79"/>
      <c r="W3981" s="79"/>
      <c r="X3981" s="79"/>
      <c r="Y3981" s="79"/>
      <c r="Z3981" s="79"/>
      <c r="AA3981" s="79"/>
      <c r="AB3981" s="79"/>
      <c r="AC3981" s="79"/>
      <c r="AD3981" s="79"/>
      <c r="AE3981" s="79"/>
      <c r="AF3981" s="79"/>
      <c r="AG3981" s="79"/>
      <c r="AH3981" s="79"/>
      <c r="AI3981" s="79"/>
      <c r="AJ3981" s="79"/>
      <c r="AK3981" s="79"/>
      <c r="AL3981" s="79"/>
      <c r="AM3981" s="79"/>
      <c r="AN3981" s="79"/>
      <c r="AO3981" s="79"/>
      <c r="AP3981" s="79"/>
      <c r="AQ3981" s="79"/>
    </row>
    <row r="3982" spans="13:43" x14ac:dyDescent="0.25">
      <c r="M3982" s="79"/>
      <c r="N3982" s="79"/>
      <c r="O3982" s="79"/>
      <c r="P3982" s="79"/>
      <c r="Q3982" s="79"/>
      <c r="R3982" s="79"/>
      <c r="S3982" s="79"/>
      <c r="T3982" s="79"/>
      <c r="U3982" s="79"/>
      <c r="V3982" s="79"/>
      <c r="W3982" s="79"/>
      <c r="X3982" s="79"/>
      <c r="Y3982" s="79"/>
      <c r="Z3982" s="79"/>
      <c r="AA3982" s="79"/>
      <c r="AB3982" s="79"/>
      <c r="AC3982" s="79"/>
      <c r="AD3982" s="79"/>
      <c r="AE3982" s="79"/>
      <c r="AF3982" s="79"/>
      <c r="AG3982" s="79"/>
      <c r="AH3982" s="79"/>
      <c r="AI3982" s="79"/>
      <c r="AJ3982" s="79"/>
      <c r="AK3982" s="79"/>
      <c r="AL3982" s="79"/>
      <c r="AM3982" s="79"/>
      <c r="AN3982" s="79"/>
      <c r="AO3982" s="79"/>
      <c r="AP3982" s="79"/>
      <c r="AQ3982" s="79"/>
    </row>
    <row r="3983" spans="13:43" x14ac:dyDescent="0.25">
      <c r="M3983" s="79"/>
      <c r="N3983" s="79"/>
      <c r="O3983" s="79"/>
      <c r="P3983" s="79"/>
      <c r="Q3983" s="79"/>
      <c r="R3983" s="79"/>
      <c r="S3983" s="79"/>
      <c r="T3983" s="79"/>
      <c r="U3983" s="79"/>
      <c r="V3983" s="79"/>
      <c r="W3983" s="79"/>
      <c r="X3983" s="79"/>
      <c r="Y3983" s="79"/>
      <c r="Z3983" s="79"/>
      <c r="AA3983" s="79"/>
      <c r="AB3983" s="79"/>
      <c r="AC3983" s="79"/>
      <c r="AD3983" s="79"/>
      <c r="AE3983" s="79"/>
      <c r="AF3983" s="79"/>
      <c r="AG3983" s="79"/>
      <c r="AH3983" s="79"/>
      <c r="AI3983" s="79"/>
      <c r="AJ3983" s="79"/>
      <c r="AK3983" s="79"/>
      <c r="AL3983" s="79"/>
      <c r="AM3983" s="79"/>
      <c r="AN3983" s="79"/>
      <c r="AO3983" s="79"/>
      <c r="AP3983" s="79"/>
      <c r="AQ3983" s="79"/>
    </row>
    <row r="3984" spans="13:43" x14ac:dyDescent="0.25">
      <c r="M3984" s="79"/>
      <c r="N3984" s="79"/>
      <c r="O3984" s="79"/>
      <c r="P3984" s="79"/>
      <c r="Q3984" s="79"/>
      <c r="R3984" s="79"/>
      <c r="S3984" s="79"/>
      <c r="T3984" s="79"/>
      <c r="U3984" s="79"/>
      <c r="V3984" s="79"/>
      <c r="W3984" s="79"/>
      <c r="X3984" s="79"/>
      <c r="Y3984" s="79"/>
      <c r="Z3984" s="79"/>
      <c r="AA3984" s="79"/>
      <c r="AB3984" s="79"/>
      <c r="AC3984" s="79"/>
      <c r="AD3984" s="79"/>
      <c r="AE3984" s="79"/>
      <c r="AF3984" s="79"/>
      <c r="AG3984" s="79"/>
      <c r="AH3984" s="79"/>
      <c r="AI3984" s="79"/>
      <c r="AJ3984" s="79"/>
      <c r="AK3984" s="79"/>
      <c r="AL3984" s="79"/>
      <c r="AM3984" s="79"/>
      <c r="AN3984" s="79"/>
      <c r="AO3984" s="79"/>
      <c r="AP3984" s="79"/>
      <c r="AQ3984" s="79"/>
    </row>
    <row r="3985" spans="13:43" x14ac:dyDescent="0.25">
      <c r="M3985" s="79"/>
      <c r="N3985" s="79"/>
      <c r="O3985" s="79"/>
      <c r="P3985" s="79"/>
      <c r="Q3985" s="79"/>
      <c r="R3985" s="79"/>
      <c r="S3985" s="79"/>
      <c r="T3985" s="79"/>
      <c r="U3985" s="79"/>
      <c r="V3985" s="79"/>
      <c r="W3985" s="79"/>
      <c r="X3985" s="79"/>
      <c r="Y3985" s="79"/>
      <c r="Z3985" s="79"/>
      <c r="AA3985" s="79"/>
      <c r="AB3985" s="79"/>
      <c r="AC3985" s="79"/>
      <c r="AD3985" s="79"/>
      <c r="AE3985" s="79"/>
      <c r="AF3985" s="79"/>
      <c r="AG3985" s="79"/>
      <c r="AH3985" s="79"/>
      <c r="AI3985" s="79"/>
      <c r="AJ3985" s="79"/>
      <c r="AK3985" s="79"/>
      <c r="AL3985" s="79"/>
      <c r="AM3985" s="79"/>
      <c r="AN3985" s="79"/>
      <c r="AO3985" s="79"/>
      <c r="AP3985" s="79"/>
      <c r="AQ3985" s="79"/>
    </row>
    <row r="3986" spans="13:43" x14ac:dyDescent="0.25">
      <c r="M3986" s="79"/>
      <c r="N3986" s="79"/>
      <c r="O3986" s="79"/>
      <c r="P3986" s="79"/>
      <c r="Q3986" s="79"/>
      <c r="R3986" s="79"/>
      <c r="S3986" s="79"/>
      <c r="T3986" s="79"/>
      <c r="U3986" s="79"/>
      <c r="V3986" s="79"/>
      <c r="W3986" s="79"/>
      <c r="X3986" s="79"/>
      <c r="Y3986" s="79"/>
      <c r="Z3986" s="79"/>
      <c r="AA3986" s="79"/>
      <c r="AB3986" s="79"/>
      <c r="AC3986" s="79"/>
      <c r="AD3986" s="79"/>
      <c r="AE3986" s="79"/>
      <c r="AF3986" s="79"/>
      <c r="AG3986" s="79"/>
      <c r="AH3986" s="79"/>
      <c r="AI3986" s="79"/>
      <c r="AJ3986" s="79"/>
      <c r="AK3986" s="79"/>
      <c r="AL3986" s="79"/>
      <c r="AM3986" s="79"/>
      <c r="AN3986" s="79"/>
      <c r="AO3986" s="79"/>
      <c r="AP3986" s="79"/>
      <c r="AQ3986" s="79"/>
    </row>
    <row r="3987" spans="13:43" x14ac:dyDescent="0.25">
      <c r="M3987" s="79"/>
      <c r="N3987" s="79"/>
      <c r="O3987" s="79"/>
      <c r="P3987" s="79"/>
      <c r="Q3987" s="79"/>
      <c r="R3987" s="79"/>
      <c r="S3987" s="79"/>
      <c r="T3987" s="79"/>
      <c r="U3987" s="79"/>
      <c r="V3987" s="79"/>
      <c r="W3987" s="79"/>
      <c r="X3987" s="79"/>
      <c r="Y3987" s="79"/>
      <c r="Z3987" s="79"/>
      <c r="AA3987" s="79"/>
      <c r="AB3987" s="79"/>
      <c r="AC3987" s="79"/>
      <c r="AD3987" s="79"/>
      <c r="AE3987" s="79"/>
      <c r="AF3987" s="79"/>
      <c r="AG3987" s="79"/>
      <c r="AH3987" s="79"/>
      <c r="AI3987" s="79"/>
      <c r="AJ3987" s="79"/>
      <c r="AK3987" s="79"/>
      <c r="AL3987" s="79"/>
      <c r="AM3987" s="79"/>
      <c r="AN3987" s="79"/>
      <c r="AO3987" s="79"/>
      <c r="AP3987" s="79"/>
      <c r="AQ3987" s="79"/>
    </row>
    <row r="3988" spans="13:43" x14ac:dyDescent="0.25">
      <c r="M3988" s="79"/>
      <c r="N3988" s="79"/>
      <c r="O3988" s="79"/>
      <c r="P3988" s="79"/>
      <c r="Q3988" s="79"/>
      <c r="R3988" s="79"/>
      <c r="S3988" s="79"/>
      <c r="T3988" s="79"/>
      <c r="U3988" s="79"/>
      <c r="V3988" s="79"/>
      <c r="W3988" s="79"/>
      <c r="X3988" s="79"/>
      <c r="Y3988" s="79"/>
      <c r="Z3988" s="79"/>
      <c r="AA3988" s="79"/>
      <c r="AB3988" s="79"/>
      <c r="AC3988" s="79"/>
      <c r="AD3988" s="79"/>
      <c r="AE3988" s="79"/>
      <c r="AF3988" s="79"/>
      <c r="AG3988" s="79"/>
      <c r="AH3988" s="79"/>
      <c r="AI3988" s="79"/>
      <c r="AJ3988" s="79"/>
      <c r="AK3988" s="79"/>
      <c r="AL3988" s="79"/>
      <c r="AM3988" s="79"/>
      <c r="AN3988" s="79"/>
      <c r="AO3988" s="79"/>
      <c r="AP3988" s="79"/>
      <c r="AQ3988" s="79"/>
    </row>
    <row r="3989" spans="13:43" x14ac:dyDescent="0.25">
      <c r="M3989" s="79"/>
      <c r="N3989" s="79"/>
      <c r="O3989" s="79"/>
      <c r="P3989" s="79"/>
      <c r="Q3989" s="79"/>
      <c r="R3989" s="79"/>
      <c r="S3989" s="79"/>
      <c r="T3989" s="79"/>
      <c r="U3989" s="79"/>
      <c r="V3989" s="79"/>
      <c r="W3989" s="79"/>
      <c r="X3989" s="79"/>
      <c r="Y3989" s="79"/>
      <c r="Z3989" s="79"/>
      <c r="AA3989" s="79"/>
      <c r="AB3989" s="79"/>
      <c r="AC3989" s="79"/>
      <c r="AD3989" s="79"/>
      <c r="AE3989" s="79"/>
      <c r="AF3989" s="79"/>
      <c r="AG3989" s="79"/>
      <c r="AH3989" s="79"/>
      <c r="AI3989" s="79"/>
      <c r="AJ3989" s="79"/>
      <c r="AK3989" s="79"/>
      <c r="AL3989" s="79"/>
      <c r="AM3989" s="79"/>
      <c r="AN3989" s="79"/>
      <c r="AO3989" s="79"/>
      <c r="AP3989" s="79"/>
      <c r="AQ3989" s="79"/>
    </row>
    <row r="3990" spans="13:43" x14ac:dyDescent="0.25">
      <c r="M3990" s="79"/>
      <c r="N3990" s="79"/>
      <c r="O3990" s="79"/>
      <c r="P3990" s="79"/>
      <c r="Q3990" s="79"/>
      <c r="R3990" s="79"/>
      <c r="S3990" s="79"/>
      <c r="T3990" s="79"/>
      <c r="U3990" s="79"/>
      <c r="V3990" s="79"/>
      <c r="W3990" s="79"/>
      <c r="X3990" s="79"/>
      <c r="Y3990" s="79"/>
      <c r="Z3990" s="79"/>
      <c r="AA3990" s="79"/>
      <c r="AB3990" s="79"/>
      <c r="AC3990" s="79"/>
      <c r="AD3990" s="79"/>
      <c r="AE3990" s="79"/>
      <c r="AF3990" s="79"/>
      <c r="AG3990" s="79"/>
      <c r="AH3990" s="79"/>
      <c r="AI3990" s="79"/>
      <c r="AJ3990" s="79"/>
      <c r="AK3990" s="79"/>
      <c r="AL3990" s="79"/>
      <c r="AM3990" s="79"/>
      <c r="AN3990" s="79"/>
      <c r="AO3990" s="79"/>
      <c r="AP3990" s="79"/>
      <c r="AQ3990" s="79"/>
    </row>
    <row r="3991" spans="13:43" x14ac:dyDescent="0.25">
      <c r="M3991" s="79"/>
      <c r="N3991" s="79"/>
      <c r="O3991" s="79"/>
      <c r="P3991" s="79"/>
      <c r="Q3991" s="79"/>
      <c r="R3991" s="79"/>
      <c r="S3991" s="79"/>
      <c r="T3991" s="79"/>
      <c r="U3991" s="79"/>
      <c r="V3991" s="79"/>
      <c r="W3991" s="79"/>
      <c r="X3991" s="79"/>
      <c r="Y3991" s="79"/>
      <c r="Z3991" s="79"/>
      <c r="AA3991" s="79"/>
      <c r="AB3991" s="79"/>
      <c r="AC3991" s="79"/>
      <c r="AD3991" s="79"/>
      <c r="AE3991" s="79"/>
      <c r="AF3991" s="79"/>
      <c r="AG3991" s="79"/>
      <c r="AH3991" s="79"/>
      <c r="AI3991" s="79"/>
      <c r="AJ3991" s="79"/>
      <c r="AK3991" s="79"/>
      <c r="AL3991" s="79"/>
      <c r="AM3991" s="79"/>
      <c r="AN3991" s="79"/>
      <c r="AO3991" s="79"/>
      <c r="AP3991" s="79"/>
      <c r="AQ3991" s="79"/>
    </row>
    <row r="3992" spans="13:43" x14ac:dyDescent="0.25">
      <c r="M3992" s="79"/>
      <c r="N3992" s="79"/>
      <c r="O3992" s="79"/>
      <c r="P3992" s="79"/>
      <c r="Q3992" s="79"/>
      <c r="R3992" s="79"/>
      <c r="S3992" s="79"/>
      <c r="T3992" s="79"/>
      <c r="U3992" s="79"/>
      <c r="V3992" s="79"/>
      <c r="W3992" s="79"/>
      <c r="X3992" s="79"/>
      <c r="Y3992" s="79"/>
      <c r="Z3992" s="79"/>
      <c r="AA3992" s="79"/>
      <c r="AB3992" s="79"/>
      <c r="AC3992" s="79"/>
      <c r="AD3992" s="79"/>
      <c r="AE3992" s="79"/>
      <c r="AF3992" s="79"/>
      <c r="AG3992" s="79"/>
      <c r="AH3992" s="79"/>
      <c r="AI3992" s="79"/>
      <c r="AJ3992" s="79"/>
      <c r="AK3992" s="79"/>
      <c r="AL3992" s="79"/>
      <c r="AM3992" s="79"/>
      <c r="AN3992" s="79"/>
      <c r="AO3992" s="79"/>
      <c r="AP3992" s="79"/>
      <c r="AQ3992" s="79"/>
    </row>
    <row r="3993" spans="13:43" x14ac:dyDescent="0.25">
      <c r="M3993" s="79"/>
      <c r="N3993" s="79"/>
      <c r="O3993" s="79"/>
      <c r="P3993" s="79"/>
      <c r="Q3993" s="79"/>
      <c r="R3993" s="79"/>
      <c r="S3993" s="79"/>
      <c r="T3993" s="79"/>
      <c r="U3993" s="79"/>
      <c r="V3993" s="79"/>
      <c r="W3993" s="79"/>
      <c r="X3993" s="79"/>
      <c r="Y3993" s="79"/>
      <c r="Z3993" s="79"/>
      <c r="AA3993" s="79"/>
      <c r="AB3993" s="79"/>
      <c r="AC3993" s="79"/>
      <c r="AD3993" s="79"/>
      <c r="AE3993" s="79"/>
      <c r="AF3993" s="79"/>
      <c r="AG3993" s="79"/>
      <c r="AH3993" s="79"/>
      <c r="AI3993" s="79"/>
      <c r="AJ3993" s="79"/>
      <c r="AK3993" s="79"/>
      <c r="AL3993" s="79"/>
      <c r="AM3993" s="79"/>
      <c r="AN3993" s="79"/>
      <c r="AO3993" s="79"/>
      <c r="AP3993" s="79"/>
      <c r="AQ3993" s="79"/>
    </row>
    <row r="3994" spans="13:43" x14ac:dyDescent="0.25">
      <c r="M3994" s="79"/>
      <c r="N3994" s="79"/>
      <c r="O3994" s="79"/>
      <c r="P3994" s="79"/>
      <c r="Q3994" s="79"/>
      <c r="R3994" s="79"/>
      <c r="S3994" s="79"/>
      <c r="T3994" s="79"/>
      <c r="U3994" s="79"/>
      <c r="V3994" s="79"/>
      <c r="W3994" s="79"/>
      <c r="X3994" s="79"/>
      <c r="Y3994" s="79"/>
      <c r="Z3994" s="79"/>
      <c r="AA3994" s="79"/>
      <c r="AB3994" s="79"/>
      <c r="AC3994" s="79"/>
      <c r="AD3994" s="79"/>
      <c r="AE3994" s="79"/>
      <c r="AF3994" s="79"/>
      <c r="AG3994" s="79"/>
      <c r="AH3994" s="79"/>
      <c r="AI3994" s="79"/>
      <c r="AJ3994" s="79"/>
      <c r="AK3994" s="79"/>
      <c r="AL3994" s="79"/>
      <c r="AM3994" s="79"/>
      <c r="AN3994" s="79"/>
      <c r="AO3994" s="79"/>
      <c r="AP3994" s="79"/>
      <c r="AQ3994" s="79"/>
    </row>
    <row r="3995" spans="13:43" x14ac:dyDescent="0.25">
      <c r="M3995" s="79"/>
      <c r="N3995" s="79"/>
      <c r="O3995" s="79"/>
      <c r="P3995" s="79"/>
      <c r="Q3995" s="79"/>
      <c r="R3995" s="79"/>
      <c r="S3995" s="79"/>
      <c r="T3995" s="79"/>
      <c r="U3995" s="79"/>
      <c r="V3995" s="79"/>
      <c r="W3995" s="79"/>
      <c r="X3995" s="79"/>
      <c r="Y3995" s="79"/>
      <c r="Z3995" s="79"/>
      <c r="AA3995" s="79"/>
      <c r="AB3995" s="79"/>
      <c r="AC3995" s="79"/>
      <c r="AD3995" s="79"/>
      <c r="AE3995" s="79"/>
      <c r="AF3995" s="79"/>
      <c r="AG3995" s="79"/>
      <c r="AH3995" s="79"/>
      <c r="AI3995" s="79"/>
      <c r="AJ3995" s="79"/>
      <c r="AK3995" s="79"/>
      <c r="AL3995" s="79"/>
      <c r="AM3995" s="79"/>
      <c r="AN3995" s="79"/>
      <c r="AO3995" s="79"/>
      <c r="AP3995" s="79"/>
      <c r="AQ3995" s="79"/>
    </row>
    <row r="3996" spans="13:43" x14ac:dyDescent="0.25">
      <c r="M3996" s="79"/>
      <c r="N3996" s="79"/>
      <c r="O3996" s="79"/>
      <c r="P3996" s="79"/>
      <c r="Q3996" s="79"/>
      <c r="R3996" s="79"/>
      <c r="S3996" s="79"/>
      <c r="T3996" s="79"/>
      <c r="U3996" s="79"/>
      <c r="V3996" s="79"/>
      <c r="W3996" s="79"/>
      <c r="X3996" s="79"/>
      <c r="Y3996" s="79"/>
      <c r="Z3996" s="79"/>
      <c r="AA3996" s="79"/>
      <c r="AB3996" s="79"/>
      <c r="AC3996" s="79"/>
      <c r="AD3996" s="79"/>
      <c r="AE3996" s="79"/>
      <c r="AF3996" s="79"/>
      <c r="AG3996" s="79"/>
      <c r="AH3996" s="79"/>
      <c r="AI3996" s="79"/>
      <c r="AJ3996" s="79"/>
      <c r="AK3996" s="79"/>
      <c r="AL3996" s="79"/>
      <c r="AM3996" s="79"/>
      <c r="AN3996" s="79"/>
      <c r="AO3996" s="79"/>
      <c r="AP3996" s="79"/>
      <c r="AQ3996" s="79"/>
    </row>
    <row r="3997" spans="13:43" x14ac:dyDescent="0.25">
      <c r="M3997" s="79"/>
      <c r="N3997" s="79"/>
      <c r="O3997" s="79"/>
      <c r="P3997" s="79"/>
      <c r="Q3997" s="79"/>
      <c r="R3997" s="79"/>
      <c r="S3997" s="79"/>
      <c r="T3997" s="79"/>
      <c r="U3997" s="79"/>
      <c r="V3997" s="79"/>
      <c r="W3997" s="79"/>
      <c r="X3997" s="79"/>
      <c r="Y3997" s="79"/>
      <c r="Z3997" s="79"/>
      <c r="AA3997" s="79"/>
      <c r="AB3997" s="79"/>
      <c r="AC3997" s="79"/>
      <c r="AD3997" s="79"/>
      <c r="AE3997" s="79"/>
      <c r="AF3997" s="79"/>
      <c r="AG3997" s="79"/>
      <c r="AH3997" s="79"/>
      <c r="AI3997" s="79"/>
      <c r="AJ3997" s="79"/>
      <c r="AK3997" s="79"/>
      <c r="AL3997" s="79"/>
      <c r="AM3997" s="79"/>
      <c r="AN3997" s="79"/>
      <c r="AO3997" s="79"/>
      <c r="AP3997" s="79"/>
      <c r="AQ3997" s="79"/>
    </row>
    <row r="3998" spans="13:43" x14ac:dyDescent="0.25">
      <c r="M3998" s="79"/>
      <c r="N3998" s="79"/>
      <c r="O3998" s="79"/>
      <c r="P3998" s="79"/>
      <c r="Q3998" s="79"/>
      <c r="R3998" s="79"/>
      <c r="S3998" s="79"/>
      <c r="T3998" s="79"/>
      <c r="U3998" s="79"/>
      <c r="V3998" s="79"/>
      <c r="W3998" s="79"/>
      <c r="X3998" s="79"/>
      <c r="Y3998" s="79"/>
      <c r="Z3998" s="79"/>
      <c r="AA3998" s="79"/>
      <c r="AB3998" s="79"/>
      <c r="AC3998" s="79"/>
      <c r="AD3998" s="79"/>
      <c r="AE3998" s="79"/>
      <c r="AF3998" s="79"/>
      <c r="AG3998" s="79"/>
      <c r="AH3998" s="79"/>
      <c r="AI3998" s="79"/>
      <c r="AJ3998" s="79"/>
      <c r="AK3998" s="79"/>
      <c r="AL3998" s="79"/>
      <c r="AM3998" s="79"/>
      <c r="AN3998" s="79"/>
      <c r="AO3998" s="79"/>
      <c r="AP3998" s="79"/>
      <c r="AQ3998" s="79"/>
    </row>
    <row r="3999" spans="13:43" x14ac:dyDescent="0.25">
      <c r="M3999" s="79"/>
      <c r="N3999" s="79"/>
      <c r="O3999" s="79"/>
      <c r="P3999" s="79"/>
      <c r="Q3999" s="79"/>
      <c r="R3999" s="79"/>
      <c r="S3999" s="79"/>
      <c r="T3999" s="79"/>
      <c r="U3999" s="79"/>
      <c r="V3999" s="79"/>
      <c r="W3999" s="79"/>
      <c r="X3999" s="79"/>
      <c r="Y3999" s="79"/>
      <c r="Z3999" s="79"/>
      <c r="AA3999" s="79"/>
      <c r="AB3999" s="79"/>
      <c r="AC3999" s="79"/>
      <c r="AD3999" s="79"/>
      <c r="AE3999" s="79"/>
      <c r="AF3999" s="79"/>
      <c r="AG3999" s="79"/>
      <c r="AH3999" s="79"/>
      <c r="AI3999" s="79"/>
      <c r="AJ3999" s="79"/>
      <c r="AK3999" s="79"/>
      <c r="AL3999" s="79"/>
      <c r="AM3999" s="79"/>
      <c r="AN3999" s="79"/>
      <c r="AO3999" s="79"/>
      <c r="AP3999" s="79"/>
      <c r="AQ3999" s="79"/>
    </row>
    <row r="4000" spans="13:43" x14ac:dyDescent="0.25">
      <c r="M4000" s="79"/>
      <c r="N4000" s="79"/>
      <c r="O4000" s="79"/>
      <c r="P4000" s="79"/>
      <c r="Q4000" s="79"/>
      <c r="R4000" s="79"/>
      <c r="S4000" s="79"/>
      <c r="T4000" s="79"/>
      <c r="U4000" s="79"/>
      <c r="V4000" s="79"/>
      <c r="W4000" s="79"/>
      <c r="X4000" s="79"/>
      <c r="Y4000" s="79"/>
      <c r="Z4000" s="79"/>
      <c r="AA4000" s="79"/>
      <c r="AB4000" s="79"/>
      <c r="AC4000" s="79"/>
      <c r="AD4000" s="79"/>
      <c r="AE4000" s="79"/>
      <c r="AF4000" s="79"/>
      <c r="AG4000" s="79"/>
      <c r="AH4000" s="79"/>
      <c r="AI4000" s="79"/>
      <c r="AJ4000" s="79"/>
      <c r="AK4000" s="79"/>
      <c r="AL4000" s="79"/>
      <c r="AM4000" s="79"/>
      <c r="AN4000" s="79"/>
      <c r="AO4000" s="79"/>
      <c r="AP4000" s="79"/>
      <c r="AQ4000" s="79"/>
    </row>
    <row r="4001" spans="13:43" x14ac:dyDescent="0.25">
      <c r="M4001" s="79"/>
      <c r="N4001" s="79"/>
      <c r="O4001" s="79"/>
      <c r="P4001" s="79"/>
      <c r="Q4001" s="79"/>
      <c r="R4001" s="79"/>
      <c r="S4001" s="79"/>
      <c r="T4001" s="79"/>
      <c r="U4001" s="79"/>
      <c r="V4001" s="79"/>
      <c r="W4001" s="79"/>
      <c r="X4001" s="79"/>
      <c r="Y4001" s="79"/>
      <c r="Z4001" s="79"/>
      <c r="AA4001" s="79"/>
      <c r="AB4001" s="79"/>
      <c r="AC4001" s="79"/>
      <c r="AD4001" s="79"/>
      <c r="AE4001" s="79"/>
      <c r="AF4001" s="79"/>
      <c r="AG4001" s="79"/>
      <c r="AH4001" s="79"/>
      <c r="AI4001" s="79"/>
      <c r="AJ4001" s="79"/>
      <c r="AK4001" s="79"/>
      <c r="AL4001" s="79"/>
      <c r="AM4001" s="79"/>
      <c r="AN4001" s="79"/>
      <c r="AO4001" s="79"/>
      <c r="AP4001" s="79"/>
      <c r="AQ4001" s="79"/>
    </row>
    <row r="4002" spans="13:43" x14ac:dyDescent="0.25">
      <c r="M4002" s="79"/>
      <c r="N4002" s="79"/>
      <c r="O4002" s="79"/>
      <c r="P4002" s="79"/>
      <c r="Q4002" s="79"/>
      <c r="R4002" s="79"/>
      <c r="S4002" s="79"/>
      <c r="T4002" s="79"/>
      <c r="U4002" s="79"/>
      <c r="V4002" s="79"/>
      <c r="W4002" s="79"/>
      <c r="X4002" s="79"/>
      <c r="Y4002" s="79"/>
      <c r="Z4002" s="79"/>
      <c r="AA4002" s="79"/>
      <c r="AB4002" s="79"/>
      <c r="AC4002" s="79"/>
      <c r="AD4002" s="79"/>
      <c r="AE4002" s="79"/>
      <c r="AF4002" s="79"/>
      <c r="AG4002" s="79"/>
      <c r="AH4002" s="79"/>
      <c r="AI4002" s="79"/>
      <c r="AJ4002" s="79"/>
      <c r="AK4002" s="79"/>
      <c r="AL4002" s="79"/>
      <c r="AM4002" s="79"/>
      <c r="AN4002" s="79"/>
      <c r="AO4002" s="79"/>
      <c r="AP4002" s="79"/>
      <c r="AQ4002" s="79"/>
    </row>
    <row r="4003" spans="13:43" x14ac:dyDescent="0.25">
      <c r="M4003" s="79"/>
      <c r="N4003" s="79"/>
      <c r="O4003" s="79"/>
      <c r="P4003" s="79"/>
      <c r="Q4003" s="79"/>
      <c r="R4003" s="79"/>
      <c r="S4003" s="79"/>
      <c r="T4003" s="79"/>
      <c r="U4003" s="79"/>
      <c r="V4003" s="79"/>
      <c r="W4003" s="79"/>
      <c r="X4003" s="79"/>
      <c r="Y4003" s="79"/>
      <c r="Z4003" s="79"/>
      <c r="AA4003" s="79"/>
      <c r="AB4003" s="79"/>
      <c r="AC4003" s="79"/>
      <c r="AD4003" s="79"/>
      <c r="AE4003" s="79"/>
      <c r="AF4003" s="79"/>
      <c r="AG4003" s="79"/>
      <c r="AH4003" s="79"/>
      <c r="AI4003" s="79"/>
      <c r="AJ4003" s="79"/>
      <c r="AK4003" s="79"/>
      <c r="AL4003" s="79"/>
      <c r="AM4003" s="79"/>
      <c r="AN4003" s="79"/>
      <c r="AO4003" s="79"/>
      <c r="AP4003" s="79"/>
      <c r="AQ4003" s="79"/>
    </row>
    <row r="4004" spans="13:43" x14ac:dyDescent="0.25">
      <c r="M4004" s="79"/>
      <c r="N4004" s="79"/>
      <c r="O4004" s="79"/>
      <c r="P4004" s="79"/>
      <c r="Q4004" s="79"/>
      <c r="R4004" s="79"/>
      <c r="S4004" s="79"/>
      <c r="T4004" s="79"/>
      <c r="U4004" s="79"/>
      <c r="V4004" s="79"/>
      <c r="W4004" s="79"/>
      <c r="X4004" s="79"/>
      <c r="Y4004" s="79"/>
      <c r="Z4004" s="79"/>
      <c r="AA4004" s="79"/>
      <c r="AB4004" s="79"/>
      <c r="AC4004" s="79"/>
      <c r="AD4004" s="79"/>
      <c r="AE4004" s="79"/>
      <c r="AF4004" s="79"/>
      <c r="AG4004" s="79"/>
      <c r="AH4004" s="79"/>
      <c r="AI4004" s="79"/>
      <c r="AJ4004" s="79"/>
      <c r="AK4004" s="79"/>
      <c r="AL4004" s="79"/>
      <c r="AM4004" s="79"/>
      <c r="AN4004" s="79"/>
      <c r="AO4004" s="79"/>
      <c r="AP4004" s="79"/>
      <c r="AQ4004" s="79"/>
    </row>
    <row r="4005" spans="13:43" x14ac:dyDescent="0.25">
      <c r="M4005" s="79"/>
      <c r="N4005" s="79"/>
      <c r="O4005" s="79"/>
      <c r="P4005" s="79"/>
      <c r="Q4005" s="79"/>
      <c r="R4005" s="79"/>
      <c r="S4005" s="79"/>
      <c r="T4005" s="79"/>
      <c r="U4005" s="79"/>
      <c r="V4005" s="79"/>
      <c r="W4005" s="79"/>
      <c r="X4005" s="79"/>
      <c r="Y4005" s="79"/>
      <c r="Z4005" s="79"/>
      <c r="AA4005" s="79"/>
      <c r="AB4005" s="79"/>
      <c r="AC4005" s="79"/>
      <c r="AD4005" s="79"/>
      <c r="AE4005" s="79"/>
      <c r="AF4005" s="79"/>
      <c r="AG4005" s="79"/>
      <c r="AH4005" s="79"/>
      <c r="AI4005" s="79"/>
      <c r="AJ4005" s="79"/>
      <c r="AK4005" s="79"/>
      <c r="AL4005" s="79"/>
      <c r="AM4005" s="79"/>
      <c r="AN4005" s="79"/>
      <c r="AO4005" s="79"/>
      <c r="AP4005" s="79"/>
      <c r="AQ4005" s="79"/>
    </row>
    <row r="4006" spans="13:43" x14ac:dyDescent="0.25">
      <c r="M4006" s="79"/>
      <c r="N4006" s="79"/>
      <c r="O4006" s="79"/>
      <c r="P4006" s="79"/>
      <c r="Q4006" s="79"/>
      <c r="R4006" s="79"/>
      <c r="S4006" s="79"/>
      <c r="T4006" s="79"/>
      <c r="U4006" s="79"/>
      <c r="V4006" s="79"/>
      <c r="W4006" s="79"/>
      <c r="X4006" s="79"/>
      <c r="Y4006" s="79"/>
      <c r="Z4006" s="79"/>
      <c r="AA4006" s="79"/>
      <c r="AB4006" s="79"/>
      <c r="AC4006" s="79"/>
      <c r="AD4006" s="79"/>
      <c r="AE4006" s="79"/>
      <c r="AF4006" s="79"/>
      <c r="AG4006" s="79"/>
      <c r="AH4006" s="79"/>
      <c r="AI4006" s="79"/>
      <c r="AJ4006" s="79"/>
      <c r="AK4006" s="79"/>
      <c r="AL4006" s="79"/>
      <c r="AM4006" s="79"/>
      <c r="AN4006" s="79"/>
      <c r="AO4006" s="79"/>
      <c r="AP4006" s="79"/>
      <c r="AQ4006" s="79"/>
    </row>
    <row r="4007" spans="13:43" x14ac:dyDescent="0.25">
      <c r="M4007" s="79"/>
      <c r="N4007" s="79"/>
      <c r="O4007" s="79"/>
      <c r="P4007" s="79"/>
      <c r="Q4007" s="79"/>
      <c r="R4007" s="79"/>
      <c r="S4007" s="79"/>
      <c r="T4007" s="79"/>
      <c r="U4007" s="79"/>
      <c r="V4007" s="79"/>
      <c r="W4007" s="79"/>
      <c r="X4007" s="79"/>
      <c r="Y4007" s="79"/>
      <c r="Z4007" s="79"/>
      <c r="AA4007" s="79"/>
      <c r="AB4007" s="79"/>
      <c r="AC4007" s="79"/>
      <c r="AD4007" s="79"/>
      <c r="AE4007" s="79"/>
      <c r="AF4007" s="79"/>
      <c r="AG4007" s="79"/>
      <c r="AH4007" s="79"/>
      <c r="AI4007" s="79"/>
      <c r="AJ4007" s="79"/>
      <c r="AK4007" s="79"/>
      <c r="AL4007" s="79"/>
      <c r="AM4007" s="79"/>
      <c r="AN4007" s="79"/>
      <c r="AO4007" s="79"/>
      <c r="AP4007" s="79"/>
      <c r="AQ4007" s="79"/>
    </row>
    <row r="4008" spans="13:43" x14ac:dyDescent="0.25">
      <c r="M4008" s="79"/>
      <c r="N4008" s="79"/>
      <c r="O4008" s="79"/>
      <c r="P4008" s="79"/>
      <c r="Q4008" s="79"/>
      <c r="R4008" s="79"/>
      <c r="S4008" s="79"/>
      <c r="T4008" s="79"/>
      <c r="U4008" s="79"/>
      <c r="V4008" s="79"/>
      <c r="W4008" s="79"/>
      <c r="X4008" s="79"/>
      <c r="Y4008" s="79"/>
      <c r="Z4008" s="79"/>
      <c r="AA4008" s="79"/>
      <c r="AB4008" s="79"/>
      <c r="AC4008" s="79"/>
      <c r="AD4008" s="79"/>
      <c r="AE4008" s="79"/>
      <c r="AF4008" s="79"/>
      <c r="AG4008" s="79"/>
      <c r="AH4008" s="79"/>
      <c r="AI4008" s="79"/>
      <c r="AJ4008" s="79"/>
      <c r="AK4008" s="79"/>
      <c r="AL4008" s="79"/>
      <c r="AM4008" s="79"/>
      <c r="AN4008" s="79"/>
      <c r="AO4008" s="79"/>
      <c r="AP4008" s="79"/>
      <c r="AQ4008" s="79"/>
    </row>
    <row r="4009" spans="13:43" x14ac:dyDescent="0.25">
      <c r="M4009" s="79"/>
      <c r="N4009" s="79"/>
      <c r="O4009" s="79"/>
      <c r="P4009" s="79"/>
      <c r="Q4009" s="79"/>
      <c r="R4009" s="79"/>
      <c r="S4009" s="79"/>
      <c r="T4009" s="79"/>
      <c r="U4009" s="79"/>
      <c r="V4009" s="79"/>
      <c r="W4009" s="79"/>
      <c r="X4009" s="79"/>
      <c r="Y4009" s="79"/>
      <c r="Z4009" s="79"/>
      <c r="AA4009" s="79"/>
      <c r="AB4009" s="79"/>
      <c r="AC4009" s="79"/>
      <c r="AD4009" s="79"/>
      <c r="AE4009" s="79"/>
      <c r="AF4009" s="79"/>
      <c r="AG4009" s="79"/>
      <c r="AH4009" s="79"/>
      <c r="AI4009" s="79"/>
      <c r="AJ4009" s="79"/>
      <c r="AK4009" s="79"/>
      <c r="AL4009" s="79"/>
      <c r="AM4009" s="79"/>
      <c r="AN4009" s="79"/>
      <c r="AO4009" s="79"/>
      <c r="AP4009" s="79"/>
      <c r="AQ4009" s="79"/>
    </row>
    <row r="4010" spans="13:43" x14ac:dyDescent="0.25">
      <c r="M4010" s="79"/>
      <c r="N4010" s="79"/>
      <c r="O4010" s="79"/>
      <c r="P4010" s="79"/>
      <c r="Q4010" s="79"/>
      <c r="R4010" s="79"/>
      <c r="S4010" s="79"/>
      <c r="T4010" s="79"/>
      <c r="U4010" s="79"/>
      <c r="V4010" s="79"/>
      <c r="W4010" s="79"/>
      <c r="X4010" s="79"/>
      <c r="Y4010" s="79"/>
      <c r="Z4010" s="79"/>
      <c r="AA4010" s="79"/>
      <c r="AB4010" s="79"/>
      <c r="AC4010" s="79"/>
      <c r="AD4010" s="79"/>
      <c r="AE4010" s="79"/>
      <c r="AF4010" s="79"/>
      <c r="AG4010" s="79"/>
      <c r="AH4010" s="79"/>
      <c r="AI4010" s="79"/>
      <c r="AJ4010" s="79"/>
      <c r="AK4010" s="79"/>
      <c r="AL4010" s="79"/>
      <c r="AM4010" s="79"/>
      <c r="AN4010" s="79"/>
      <c r="AO4010" s="79"/>
      <c r="AP4010" s="79"/>
      <c r="AQ4010" s="79"/>
    </row>
    <row r="4011" spans="13:43" x14ac:dyDescent="0.25">
      <c r="M4011" s="79"/>
      <c r="N4011" s="79"/>
      <c r="O4011" s="79"/>
      <c r="P4011" s="79"/>
      <c r="Q4011" s="79"/>
      <c r="R4011" s="79"/>
      <c r="S4011" s="79"/>
      <c r="T4011" s="79"/>
      <c r="U4011" s="79"/>
      <c r="V4011" s="79"/>
      <c r="W4011" s="79"/>
      <c r="X4011" s="79"/>
      <c r="Y4011" s="79"/>
      <c r="Z4011" s="79"/>
      <c r="AA4011" s="79"/>
      <c r="AB4011" s="79"/>
      <c r="AC4011" s="79"/>
      <c r="AD4011" s="79"/>
      <c r="AE4011" s="79"/>
      <c r="AF4011" s="79"/>
      <c r="AG4011" s="79"/>
      <c r="AH4011" s="79"/>
      <c r="AI4011" s="79"/>
      <c r="AJ4011" s="79"/>
      <c r="AK4011" s="79"/>
      <c r="AL4011" s="79"/>
      <c r="AM4011" s="79"/>
      <c r="AN4011" s="79"/>
      <c r="AO4011" s="79"/>
      <c r="AP4011" s="79"/>
      <c r="AQ4011" s="79"/>
    </row>
    <row r="4012" spans="13:43" x14ac:dyDescent="0.25">
      <c r="M4012" s="79"/>
      <c r="N4012" s="79"/>
      <c r="O4012" s="79"/>
      <c r="P4012" s="79"/>
      <c r="Q4012" s="79"/>
      <c r="R4012" s="79"/>
      <c r="S4012" s="79"/>
      <c r="T4012" s="79"/>
      <c r="U4012" s="79"/>
      <c r="V4012" s="79"/>
      <c r="W4012" s="79"/>
      <c r="X4012" s="79"/>
      <c r="Y4012" s="79"/>
      <c r="Z4012" s="79"/>
      <c r="AA4012" s="79"/>
      <c r="AB4012" s="79"/>
      <c r="AC4012" s="79"/>
      <c r="AD4012" s="79"/>
      <c r="AE4012" s="79"/>
      <c r="AF4012" s="79"/>
      <c r="AG4012" s="79"/>
      <c r="AH4012" s="79"/>
      <c r="AI4012" s="79"/>
      <c r="AJ4012" s="79"/>
      <c r="AK4012" s="79"/>
      <c r="AL4012" s="79"/>
      <c r="AM4012" s="79"/>
      <c r="AN4012" s="79"/>
      <c r="AO4012" s="79"/>
      <c r="AP4012" s="79"/>
      <c r="AQ4012" s="79"/>
    </row>
    <row r="4013" spans="13:43" x14ac:dyDescent="0.25">
      <c r="M4013" s="79"/>
      <c r="N4013" s="79"/>
      <c r="O4013" s="79"/>
      <c r="P4013" s="79"/>
      <c r="Q4013" s="79"/>
      <c r="R4013" s="79"/>
      <c r="S4013" s="79"/>
      <c r="T4013" s="79"/>
      <c r="U4013" s="79"/>
      <c r="V4013" s="79"/>
      <c r="W4013" s="79"/>
      <c r="X4013" s="79"/>
      <c r="Y4013" s="79"/>
      <c r="Z4013" s="79"/>
      <c r="AA4013" s="79"/>
      <c r="AB4013" s="79"/>
      <c r="AC4013" s="79"/>
      <c r="AD4013" s="79"/>
      <c r="AE4013" s="79"/>
      <c r="AF4013" s="79"/>
      <c r="AG4013" s="79"/>
      <c r="AH4013" s="79"/>
      <c r="AI4013" s="79"/>
      <c r="AJ4013" s="79"/>
      <c r="AK4013" s="79"/>
      <c r="AL4013" s="79"/>
      <c r="AM4013" s="79"/>
      <c r="AN4013" s="79"/>
      <c r="AO4013" s="79"/>
      <c r="AP4013" s="79"/>
      <c r="AQ4013" s="79"/>
    </row>
    <row r="4014" spans="13:43" x14ac:dyDescent="0.25">
      <c r="M4014" s="79"/>
      <c r="N4014" s="79"/>
      <c r="O4014" s="79"/>
      <c r="P4014" s="79"/>
      <c r="Q4014" s="79"/>
      <c r="R4014" s="79"/>
      <c r="S4014" s="79"/>
      <c r="T4014" s="79"/>
      <c r="U4014" s="79"/>
      <c r="V4014" s="79"/>
      <c r="W4014" s="79"/>
      <c r="X4014" s="79"/>
      <c r="Y4014" s="79"/>
      <c r="Z4014" s="79"/>
      <c r="AA4014" s="79"/>
      <c r="AB4014" s="79"/>
      <c r="AC4014" s="79"/>
      <c r="AD4014" s="79"/>
      <c r="AE4014" s="79"/>
      <c r="AF4014" s="79"/>
      <c r="AG4014" s="79"/>
      <c r="AH4014" s="79"/>
      <c r="AI4014" s="79"/>
      <c r="AJ4014" s="79"/>
      <c r="AK4014" s="79"/>
      <c r="AL4014" s="79"/>
      <c r="AM4014" s="79"/>
      <c r="AN4014" s="79"/>
      <c r="AO4014" s="79"/>
      <c r="AP4014" s="79"/>
      <c r="AQ4014" s="79"/>
    </row>
    <row r="4015" spans="13:43" x14ac:dyDescent="0.25">
      <c r="M4015" s="79"/>
      <c r="N4015" s="79"/>
      <c r="O4015" s="79"/>
      <c r="P4015" s="79"/>
      <c r="Q4015" s="79"/>
      <c r="R4015" s="79"/>
      <c r="S4015" s="79"/>
      <c r="T4015" s="79"/>
      <c r="U4015" s="79"/>
      <c r="V4015" s="79"/>
      <c r="W4015" s="79"/>
      <c r="X4015" s="79"/>
      <c r="Y4015" s="79"/>
      <c r="Z4015" s="79"/>
      <c r="AA4015" s="79"/>
      <c r="AB4015" s="79"/>
      <c r="AC4015" s="79"/>
      <c r="AD4015" s="79"/>
      <c r="AE4015" s="79"/>
      <c r="AF4015" s="79"/>
      <c r="AG4015" s="79"/>
      <c r="AH4015" s="79"/>
      <c r="AI4015" s="79"/>
      <c r="AJ4015" s="79"/>
      <c r="AK4015" s="79"/>
      <c r="AL4015" s="79"/>
      <c r="AM4015" s="79"/>
      <c r="AN4015" s="79"/>
      <c r="AO4015" s="79"/>
      <c r="AP4015" s="79"/>
      <c r="AQ4015" s="79"/>
    </row>
    <row r="4016" spans="13:43" x14ac:dyDescent="0.25">
      <c r="M4016" s="79"/>
      <c r="N4016" s="79"/>
      <c r="O4016" s="79"/>
      <c r="P4016" s="79"/>
      <c r="Q4016" s="79"/>
      <c r="R4016" s="79"/>
      <c r="S4016" s="79"/>
      <c r="T4016" s="79"/>
      <c r="U4016" s="79"/>
      <c r="V4016" s="79"/>
      <c r="W4016" s="79"/>
      <c r="X4016" s="79"/>
      <c r="Y4016" s="79"/>
      <c r="Z4016" s="79"/>
      <c r="AA4016" s="79"/>
      <c r="AB4016" s="79"/>
      <c r="AC4016" s="79"/>
      <c r="AD4016" s="79"/>
      <c r="AE4016" s="79"/>
      <c r="AF4016" s="79"/>
      <c r="AG4016" s="79"/>
      <c r="AH4016" s="79"/>
      <c r="AI4016" s="79"/>
      <c r="AJ4016" s="79"/>
      <c r="AK4016" s="79"/>
      <c r="AL4016" s="79"/>
      <c r="AM4016" s="79"/>
      <c r="AN4016" s="79"/>
      <c r="AO4016" s="79"/>
      <c r="AP4016" s="79"/>
      <c r="AQ4016" s="79"/>
    </row>
    <row r="4017" spans="13:43" x14ac:dyDescent="0.25">
      <c r="M4017" s="79"/>
      <c r="N4017" s="79"/>
      <c r="O4017" s="79"/>
      <c r="P4017" s="79"/>
      <c r="Q4017" s="79"/>
      <c r="R4017" s="79"/>
      <c r="S4017" s="79"/>
      <c r="T4017" s="79"/>
      <c r="U4017" s="79"/>
      <c r="V4017" s="79"/>
      <c r="W4017" s="79"/>
      <c r="X4017" s="79"/>
      <c r="Y4017" s="79"/>
      <c r="Z4017" s="79"/>
      <c r="AA4017" s="79"/>
      <c r="AB4017" s="79"/>
      <c r="AC4017" s="79"/>
      <c r="AD4017" s="79"/>
      <c r="AE4017" s="79"/>
      <c r="AF4017" s="79"/>
      <c r="AG4017" s="79"/>
      <c r="AH4017" s="79"/>
      <c r="AI4017" s="79"/>
      <c r="AJ4017" s="79"/>
      <c r="AK4017" s="79"/>
      <c r="AL4017" s="79"/>
      <c r="AM4017" s="79"/>
      <c r="AN4017" s="79"/>
      <c r="AO4017" s="79"/>
      <c r="AP4017" s="79"/>
      <c r="AQ4017" s="79"/>
    </row>
    <row r="4018" spans="13:43" x14ac:dyDescent="0.25">
      <c r="M4018" s="79"/>
      <c r="N4018" s="79"/>
      <c r="O4018" s="79"/>
      <c r="P4018" s="79"/>
      <c r="Q4018" s="79"/>
      <c r="R4018" s="79"/>
      <c r="S4018" s="79"/>
      <c r="T4018" s="79"/>
      <c r="U4018" s="79"/>
      <c r="V4018" s="79"/>
      <c r="W4018" s="79"/>
      <c r="X4018" s="79"/>
      <c r="Y4018" s="79"/>
      <c r="Z4018" s="79"/>
      <c r="AA4018" s="79"/>
      <c r="AB4018" s="79"/>
      <c r="AC4018" s="79"/>
      <c r="AD4018" s="79"/>
      <c r="AE4018" s="79"/>
      <c r="AF4018" s="79"/>
      <c r="AG4018" s="79"/>
      <c r="AH4018" s="79"/>
      <c r="AI4018" s="79"/>
      <c r="AJ4018" s="79"/>
      <c r="AK4018" s="79"/>
      <c r="AL4018" s="79"/>
      <c r="AM4018" s="79"/>
      <c r="AN4018" s="79"/>
      <c r="AO4018" s="79"/>
      <c r="AP4018" s="79"/>
      <c r="AQ4018" s="79"/>
    </row>
    <row r="4019" spans="13:43" x14ac:dyDescent="0.25">
      <c r="M4019" s="79"/>
      <c r="N4019" s="79"/>
      <c r="O4019" s="79"/>
      <c r="P4019" s="79"/>
      <c r="Q4019" s="79"/>
      <c r="R4019" s="79"/>
      <c r="S4019" s="79"/>
      <c r="T4019" s="79"/>
      <c r="U4019" s="79"/>
      <c r="V4019" s="79"/>
      <c r="W4019" s="79"/>
      <c r="X4019" s="79"/>
      <c r="Y4019" s="79"/>
      <c r="Z4019" s="79"/>
      <c r="AA4019" s="79"/>
      <c r="AB4019" s="79"/>
      <c r="AC4019" s="79"/>
      <c r="AD4019" s="79"/>
      <c r="AE4019" s="79"/>
      <c r="AF4019" s="79"/>
      <c r="AG4019" s="79"/>
      <c r="AH4019" s="79"/>
      <c r="AI4019" s="79"/>
      <c r="AJ4019" s="79"/>
      <c r="AK4019" s="79"/>
      <c r="AL4019" s="79"/>
      <c r="AM4019" s="79"/>
      <c r="AN4019" s="79"/>
      <c r="AO4019" s="79"/>
      <c r="AP4019" s="79"/>
      <c r="AQ4019" s="79"/>
    </row>
    <row r="4020" spans="13:43" x14ac:dyDescent="0.25">
      <c r="M4020" s="79"/>
      <c r="N4020" s="79"/>
      <c r="O4020" s="79"/>
      <c r="P4020" s="79"/>
      <c r="Q4020" s="79"/>
      <c r="R4020" s="79"/>
      <c r="S4020" s="79"/>
      <c r="T4020" s="79"/>
      <c r="U4020" s="79"/>
      <c r="V4020" s="79"/>
      <c r="W4020" s="79"/>
      <c r="X4020" s="79"/>
      <c r="Y4020" s="79"/>
      <c r="Z4020" s="79"/>
      <c r="AA4020" s="79"/>
      <c r="AB4020" s="79"/>
      <c r="AC4020" s="79"/>
      <c r="AD4020" s="79"/>
      <c r="AE4020" s="79"/>
      <c r="AF4020" s="79"/>
      <c r="AG4020" s="79"/>
      <c r="AH4020" s="79"/>
      <c r="AI4020" s="79"/>
      <c r="AJ4020" s="79"/>
      <c r="AK4020" s="79"/>
      <c r="AL4020" s="79"/>
      <c r="AM4020" s="79"/>
      <c r="AN4020" s="79"/>
      <c r="AO4020" s="79"/>
      <c r="AP4020" s="79"/>
      <c r="AQ4020" s="79"/>
    </row>
    <row r="4021" spans="13:43" x14ac:dyDescent="0.25">
      <c r="M4021" s="79"/>
      <c r="N4021" s="79"/>
      <c r="O4021" s="79"/>
      <c r="P4021" s="79"/>
      <c r="Q4021" s="79"/>
      <c r="R4021" s="79"/>
      <c r="S4021" s="79"/>
      <c r="T4021" s="79"/>
      <c r="U4021" s="79"/>
      <c r="V4021" s="79"/>
      <c r="W4021" s="79"/>
      <c r="X4021" s="79"/>
      <c r="Y4021" s="79"/>
      <c r="Z4021" s="79"/>
      <c r="AA4021" s="79"/>
      <c r="AB4021" s="79"/>
      <c r="AC4021" s="79"/>
      <c r="AD4021" s="79"/>
      <c r="AE4021" s="79"/>
      <c r="AF4021" s="79"/>
      <c r="AG4021" s="79"/>
      <c r="AH4021" s="79"/>
      <c r="AI4021" s="79"/>
      <c r="AJ4021" s="79"/>
      <c r="AK4021" s="79"/>
      <c r="AL4021" s="79"/>
      <c r="AM4021" s="79"/>
      <c r="AN4021" s="79"/>
      <c r="AO4021" s="79"/>
      <c r="AP4021" s="79"/>
      <c r="AQ4021" s="79"/>
    </row>
    <row r="4022" spans="13:43" x14ac:dyDescent="0.25">
      <c r="M4022" s="79"/>
      <c r="N4022" s="79"/>
      <c r="O4022" s="79"/>
      <c r="P4022" s="79"/>
      <c r="Q4022" s="79"/>
      <c r="R4022" s="79"/>
      <c r="S4022" s="79"/>
      <c r="T4022" s="79"/>
      <c r="U4022" s="79"/>
      <c r="V4022" s="79"/>
      <c r="W4022" s="79"/>
      <c r="X4022" s="79"/>
      <c r="Y4022" s="79"/>
      <c r="Z4022" s="79"/>
      <c r="AA4022" s="79"/>
      <c r="AB4022" s="79"/>
      <c r="AC4022" s="79"/>
      <c r="AD4022" s="79"/>
      <c r="AE4022" s="79"/>
      <c r="AF4022" s="79"/>
      <c r="AG4022" s="79"/>
      <c r="AH4022" s="79"/>
      <c r="AI4022" s="79"/>
      <c r="AJ4022" s="79"/>
      <c r="AK4022" s="79"/>
      <c r="AL4022" s="79"/>
      <c r="AM4022" s="79"/>
      <c r="AN4022" s="79"/>
      <c r="AO4022" s="79"/>
      <c r="AP4022" s="79"/>
      <c r="AQ4022" s="79"/>
    </row>
    <row r="4023" spans="13:43" x14ac:dyDescent="0.25">
      <c r="M4023" s="79"/>
      <c r="N4023" s="79"/>
      <c r="O4023" s="79"/>
      <c r="P4023" s="79"/>
      <c r="Q4023" s="79"/>
      <c r="R4023" s="79"/>
      <c r="S4023" s="79"/>
      <c r="T4023" s="79"/>
      <c r="U4023" s="79"/>
      <c r="V4023" s="79"/>
      <c r="W4023" s="79"/>
      <c r="X4023" s="79"/>
      <c r="Y4023" s="79"/>
      <c r="Z4023" s="79"/>
      <c r="AA4023" s="79"/>
      <c r="AB4023" s="79"/>
      <c r="AC4023" s="79"/>
      <c r="AD4023" s="79"/>
      <c r="AE4023" s="79"/>
      <c r="AF4023" s="79"/>
      <c r="AG4023" s="79"/>
      <c r="AH4023" s="79"/>
      <c r="AI4023" s="79"/>
      <c r="AJ4023" s="79"/>
      <c r="AK4023" s="79"/>
      <c r="AL4023" s="79"/>
      <c r="AM4023" s="79"/>
      <c r="AN4023" s="79"/>
      <c r="AO4023" s="79"/>
      <c r="AP4023" s="79"/>
      <c r="AQ4023" s="79"/>
    </row>
    <row r="4024" spans="13:43" x14ac:dyDescent="0.25">
      <c r="M4024" s="79"/>
      <c r="N4024" s="79"/>
      <c r="O4024" s="79"/>
      <c r="P4024" s="79"/>
      <c r="Q4024" s="79"/>
      <c r="R4024" s="79"/>
      <c r="S4024" s="79"/>
      <c r="T4024" s="79"/>
      <c r="U4024" s="79"/>
      <c r="V4024" s="79"/>
      <c r="W4024" s="79"/>
      <c r="X4024" s="79"/>
      <c r="Y4024" s="79"/>
      <c r="Z4024" s="79"/>
      <c r="AA4024" s="79"/>
      <c r="AB4024" s="79"/>
      <c r="AC4024" s="79"/>
      <c r="AD4024" s="79"/>
      <c r="AE4024" s="79"/>
      <c r="AF4024" s="79"/>
      <c r="AG4024" s="79"/>
      <c r="AH4024" s="79"/>
      <c r="AI4024" s="79"/>
      <c r="AJ4024" s="79"/>
      <c r="AK4024" s="79"/>
      <c r="AL4024" s="79"/>
      <c r="AM4024" s="79"/>
      <c r="AN4024" s="79"/>
      <c r="AO4024" s="79"/>
      <c r="AP4024" s="79"/>
      <c r="AQ4024" s="79"/>
    </row>
    <row r="4025" spans="13:43" x14ac:dyDescent="0.25">
      <c r="M4025" s="79"/>
      <c r="N4025" s="79"/>
      <c r="O4025" s="79"/>
      <c r="P4025" s="79"/>
      <c r="Q4025" s="79"/>
      <c r="R4025" s="79"/>
      <c r="S4025" s="79"/>
      <c r="T4025" s="79"/>
      <c r="U4025" s="79"/>
      <c r="V4025" s="79"/>
      <c r="W4025" s="79"/>
      <c r="X4025" s="79"/>
      <c r="Y4025" s="79"/>
      <c r="Z4025" s="79"/>
      <c r="AA4025" s="79"/>
      <c r="AB4025" s="79"/>
      <c r="AC4025" s="79"/>
      <c r="AD4025" s="79"/>
      <c r="AE4025" s="79"/>
      <c r="AF4025" s="79"/>
      <c r="AG4025" s="79"/>
      <c r="AH4025" s="79"/>
      <c r="AI4025" s="79"/>
      <c r="AJ4025" s="79"/>
      <c r="AK4025" s="79"/>
      <c r="AL4025" s="79"/>
      <c r="AM4025" s="79"/>
      <c r="AN4025" s="79"/>
      <c r="AO4025" s="79"/>
      <c r="AP4025" s="79"/>
      <c r="AQ4025" s="79"/>
    </row>
    <row r="4026" spans="13:43" x14ac:dyDescent="0.25">
      <c r="M4026" s="79"/>
      <c r="N4026" s="79"/>
      <c r="O4026" s="79"/>
      <c r="P4026" s="79"/>
      <c r="Q4026" s="79"/>
      <c r="R4026" s="79"/>
      <c r="S4026" s="79"/>
      <c r="T4026" s="79"/>
      <c r="U4026" s="79"/>
      <c r="V4026" s="79"/>
      <c r="W4026" s="79"/>
      <c r="X4026" s="79"/>
      <c r="Y4026" s="79"/>
      <c r="Z4026" s="79"/>
      <c r="AA4026" s="79"/>
      <c r="AB4026" s="79"/>
      <c r="AC4026" s="79"/>
      <c r="AD4026" s="79"/>
      <c r="AE4026" s="79"/>
      <c r="AF4026" s="79"/>
      <c r="AG4026" s="79"/>
      <c r="AH4026" s="79"/>
      <c r="AI4026" s="79"/>
      <c r="AJ4026" s="79"/>
      <c r="AK4026" s="79"/>
      <c r="AL4026" s="79"/>
      <c r="AM4026" s="79"/>
      <c r="AN4026" s="79"/>
      <c r="AO4026" s="79"/>
      <c r="AP4026" s="79"/>
      <c r="AQ4026" s="79"/>
    </row>
    <row r="4027" spans="13:43" x14ac:dyDescent="0.25">
      <c r="M4027" s="79"/>
      <c r="N4027" s="79"/>
      <c r="O4027" s="79"/>
      <c r="P4027" s="79"/>
      <c r="Q4027" s="79"/>
      <c r="R4027" s="79"/>
      <c r="S4027" s="79"/>
      <c r="T4027" s="79"/>
      <c r="U4027" s="79"/>
      <c r="V4027" s="79"/>
      <c r="W4027" s="79"/>
      <c r="X4027" s="79"/>
      <c r="Y4027" s="79"/>
      <c r="Z4027" s="79"/>
      <c r="AA4027" s="79"/>
      <c r="AB4027" s="79"/>
      <c r="AC4027" s="79"/>
      <c r="AD4027" s="79"/>
      <c r="AE4027" s="79"/>
      <c r="AF4027" s="79"/>
      <c r="AG4027" s="79"/>
      <c r="AH4027" s="79"/>
      <c r="AI4027" s="79"/>
      <c r="AJ4027" s="79"/>
      <c r="AK4027" s="79"/>
      <c r="AL4027" s="79"/>
      <c r="AM4027" s="79"/>
      <c r="AN4027" s="79"/>
      <c r="AO4027" s="79"/>
      <c r="AP4027" s="79"/>
      <c r="AQ4027" s="79"/>
    </row>
    <row r="4028" spans="13:43" x14ac:dyDescent="0.25">
      <c r="M4028" s="79"/>
      <c r="N4028" s="79"/>
      <c r="O4028" s="79"/>
      <c r="P4028" s="79"/>
      <c r="Q4028" s="79"/>
      <c r="R4028" s="79"/>
      <c r="S4028" s="79"/>
      <c r="T4028" s="79"/>
      <c r="U4028" s="79"/>
      <c r="V4028" s="79"/>
      <c r="W4028" s="79"/>
      <c r="X4028" s="79"/>
      <c r="Y4028" s="79"/>
      <c r="Z4028" s="79"/>
      <c r="AA4028" s="79"/>
      <c r="AB4028" s="79"/>
      <c r="AC4028" s="79"/>
      <c r="AD4028" s="79"/>
      <c r="AE4028" s="79"/>
      <c r="AF4028" s="79"/>
      <c r="AG4028" s="79"/>
      <c r="AH4028" s="79"/>
      <c r="AI4028" s="79"/>
      <c r="AJ4028" s="79"/>
      <c r="AK4028" s="79"/>
      <c r="AL4028" s="79"/>
      <c r="AM4028" s="79"/>
      <c r="AN4028" s="79"/>
      <c r="AO4028" s="79"/>
      <c r="AP4028" s="79"/>
      <c r="AQ4028" s="79"/>
    </row>
    <row r="4029" spans="13:43" x14ac:dyDescent="0.25">
      <c r="M4029" s="79"/>
      <c r="N4029" s="79"/>
      <c r="O4029" s="79"/>
      <c r="P4029" s="79"/>
      <c r="Q4029" s="79"/>
      <c r="R4029" s="79"/>
      <c r="S4029" s="79"/>
      <c r="T4029" s="79"/>
      <c r="U4029" s="79"/>
      <c r="V4029" s="79"/>
      <c r="W4029" s="79"/>
      <c r="X4029" s="79"/>
      <c r="Y4029" s="79"/>
      <c r="Z4029" s="79"/>
      <c r="AA4029" s="79"/>
      <c r="AB4029" s="79"/>
      <c r="AC4029" s="79"/>
      <c r="AD4029" s="79"/>
      <c r="AE4029" s="79"/>
      <c r="AF4029" s="79"/>
      <c r="AG4029" s="79"/>
      <c r="AH4029" s="79"/>
      <c r="AI4029" s="79"/>
      <c r="AJ4029" s="79"/>
      <c r="AK4029" s="79"/>
      <c r="AL4029" s="79"/>
      <c r="AM4029" s="79"/>
      <c r="AN4029" s="79"/>
      <c r="AO4029" s="79"/>
      <c r="AP4029" s="79"/>
      <c r="AQ4029" s="79"/>
    </row>
    <row r="4030" spans="13:43" x14ac:dyDescent="0.25">
      <c r="M4030" s="79"/>
      <c r="N4030" s="79"/>
      <c r="O4030" s="79"/>
      <c r="P4030" s="79"/>
      <c r="Q4030" s="79"/>
      <c r="R4030" s="79"/>
      <c r="S4030" s="79"/>
      <c r="T4030" s="79"/>
      <c r="U4030" s="79"/>
      <c r="V4030" s="79"/>
      <c r="W4030" s="79"/>
      <c r="X4030" s="79"/>
      <c r="Y4030" s="79"/>
      <c r="Z4030" s="79"/>
      <c r="AA4030" s="79"/>
      <c r="AB4030" s="79"/>
      <c r="AC4030" s="79"/>
      <c r="AD4030" s="79"/>
      <c r="AE4030" s="79"/>
      <c r="AF4030" s="79"/>
      <c r="AG4030" s="79"/>
      <c r="AH4030" s="79"/>
      <c r="AI4030" s="79"/>
      <c r="AJ4030" s="79"/>
      <c r="AK4030" s="79"/>
      <c r="AL4030" s="79"/>
      <c r="AM4030" s="79"/>
      <c r="AN4030" s="79"/>
      <c r="AO4030" s="79"/>
      <c r="AP4030" s="79"/>
      <c r="AQ4030" s="79"/>
    </row>
    <row r="4031" spans="13:43" x14ac:dyDescent="0.25">
      <c r="M4031" s="79"/>
      <c r="N4031" s="79"/>
      <c r="O4031" s="79"/>
      <c r="P4031" s="79"/>
      <c r="Q4031" s="79"/>
      <c r="R4031" s="79"/>
      <c r="S4031" s="79"/>
      <c r="T4031" s="79"/>
      <c r="U4031" s="79"/>
      <c r="V4031" s="79"/>
      <c r="W4031" s="79"/>
      <c r="X4031" s="79"/>
      <c r="Y4031" s="79"/>
      <c r="Z4031" s="79"/>
      <c r="AA4031" s="79"/>
      <c r="AB4031" s="79"/>
      <c r="AC4031" s="79"/>
      <c r="AD4031" s="79"/>
      <c r="AE4031" s="79"/>
      <c r="AF4031" s="79"/>
      <c r="AG4031" s="79"/>
      <c r="AH4031" s="79"/>
      <c r="AI4031" s="79"/>
      <c r="AJ4031" s="79"/>
      <c r="AK4031" s="79"/>
      <c r="AL4031" s="79"/>
      <c r="AM4031" s="79"/>
      <c r="AN4031" s="79"/>
      <c r="AO4031" s="79"/>
      <c r="AP4031" s="79"/>
      <c r="AQ4031" s="79"/>
    </row>
    <row r="4032" spans="13:43" x14ac:dyDescent="0.25">
      <c r="M4032" s="79"/>
      <c r="N4032" s="79"/>
      <c r="O4032" s="79"/>
      <c r="P4032" s="79"/>
      <c r="Q4032" s="79"/>
      <c r="R4032" s="79"/>
      <c r="S4032" s="79"/>
      <c r="T4032" s="79"/>
      <c r="U4032" s="79"/>
      <c r="V4032" s="79"/>
      <c r="W4032" s="79"/>
      <c r="X4032" s="79"/>
      <c r="Y4032" s="79"/>
      <c r="Z4032" s="79"/>
      <c r="AA4032" s="79"/>
      <c r="AB4032" s="79"/>
      <c r="AC4032" s="79"/>
      <c r="AD4032" s="79"/>
      <c r="AE4032" s="79"/>
      <c r="AF4032" s="79"/>
      <c r="AG4032" s="79"/>
      <c r="AH4032" s="79"/>
      <c r="AI4032" s="79"/>
      <c r="AJ4032" s="79"/>
      <c r="AK4032" s="79"/>
      <c r="AL4032" s="79"/>
      <c r="AM4032" s="79"/>
      <c r="AN4032" s="79"/>
      <c r="AO4032" s="79"/>
      <c r="AP4032" s="79"/>
      <c r="AQ4032" s="79"/>
    </row>
    <row r="4033" spans="13:43" x14ac:dyDescent="0.25">
      <c r="M4033" s="79"/>
      <c r="N4033" s="79"/>
      <c r="O4033" s="79"/>
      <c r="P4033" s="79"/>
      <c r="Q4033" s="79"/>
      <c r="R4033" s="79"/>
      <c r="S4033" s="79"/>
      <c r="T4033" s="79"/>
      <c r="U4033" s="79"/>
      <c r="V4033" s="79"/>
      <c r="W4033" s="79"/>
      <c r="X4033" s="79"/>
      <c r="Y4033" s="79"/>
      <c r="Z4033" s="79"/>
      <c r="AA4033" s="79"/>
      <c r="AB4033" s="79"/>
      <c r="AC4033" s="79"/>
      <c r="AD4033" s="79"/>
      <c r="AE4033" s="79"/>
      <c r="AF4033" s="79"/>
      <c r="AG4033" s="79"/>
      <c r="AH4033" s="79"/>
      <c r="AI4033" s="79"/>
      <c r="AJ4033" s="79"/>
      <c r="AK4033" s="79"/>
      <c r="AL4033" s="79"/>
      <c r="AM4033" s="79"/>
      <c r="AN4033" s="79"/>
      <c r="AO4033" s="79"/>
      <c r="AP4033" s="79"/>
      <c r="AQ4033" s="79"/>
    </row>
    <row r="4034" spans="13:43" x14ac:dyDescent="0.25">
      <c r="M4034" s="79"/>
      <c r="N4034" s="79"/>
      <c r="O4034" s="79"/>
      <c r="P4034" s="79"/>
      <c r="Q4034" s="79"/>
      <c r="R4034" s="79"/>
      <c r="S4034" s="79"/>
      <c r="T4034" s="79"/>
      <c r="U4034" s="79"/>
      <c r="V4034" s="79"/>
      <c r="W4034" s="79"/>
      <c r="X4034" s="79"/>
      <c r="Y4034" s="79"/>
      <c r="Z4034" s="79"/>
      <c r="AA4034" s="79"/>
      <c r="AB4034" s="79"/>
      <c r="AC4034" s="79"/>
      <c r="AD4034" s="79"/>
      <c r="AE4034" s="79"/>
      <c r="AF4034" s="79"/>
      <c r="AG4034" s="79"/>
      <c r="AH4034" s="79"/>
      <c r="AI4034" s="79"/>
      <c r="AJ4034" s="79"/>
      <c r="AK4034" s="79"/>
      <c r="AL4034" s="79"/>
      <c r="AM4034" s="79"/>
      <c r="AN4034" s="79"/>
      <c r="AO4034" s="79"/>
      <c r="AP4034" s="79"/>
      <c r="AQ4034" s="79"/>
    </row>
    <row r="4035" spans="13:43" x14ac:dyDescent="0.25">
      <c r="M4035" s="79"/>
      <c r="N4035" s="79"/>
      <c r="O4035" s="79"/>
      <c r="P4035" s="79"/>
      <c r="Q4035" s="79"/>
      <c r="R4035" s="79"/>
      <c r="S4035" s="79"/>
      <c r="T4035" s="79"/>
      <c r="U4035" s="79"/>
      <c r="V4035" s="79"/>
      <c r="W4035" s="79"/>
      <c r="X4035" s="79"/>
      <c r="Y4035" s="79"/>
      <c r="Z4035" s="79"/>
      <c r="AA4035" s="79"/>
      <c r="AB4035" s="79"/>
      <c r="AC4035" s="79"/>
      <c r="AD4035" s="79"/>
      <c r="AE4035" s="79"/>
      <c r="AF4035" s="79"/>
      <c r="AG4035" s="79"/>
      <c r="AH4035" s="79"/>
      <c r="AI4035" s="79"/>
      <c r="AJ4035" s="79"/>
      <c r="AK4035" s="79"/>
      <c r="AL4035" s="79"/>
      <c r="AM4035" s="79"/>
      <c r="AN4035" s="79"/>
      <c r="AO4035" s="79"/>
      <c r="AP4035" s="79"/>
      <c r="AQ4035" s="79"/>
    </row>
    <row r="4036" spans="13:43" x14ac:dyDescent="0.25">
      <c r="M4036" s="79"/>
      <c r="N4036" s="79"/>
      <c r="O4036" s="79"/>
      <c r="P4036" s="79"/>
      <c r="Q4036" s="79"/>
      <c r="R4036" s="79"/>
      <c r="S4036" s="79"/>
      <c r="T4036" s="79"/>
      <c r="U4036" s="79"/>
      <c r="V4036" s="79"/>
      <c r="W4036" s="79"/>
      <c r="X4036" s="79"/>
      <c r="Y4036" s="79"/>
      <c r="Z4036" s="79"/>
      <c r="AA4036" s="79"/>
      <c r="AB4036" s="79"/>
      <c r="AC4036" s="79"/>
      <c r="AD4036" s="79"/>
      <c r="AE4036" s="79"/>
      <c r="AF4036" s="79"/>
      <c r="AG4036" s="79"/>
      <c r="AH4036" s="79"/>
      <c r="AI4036" s="79"/>
      <c r="AJ4036" s="79"/>
      <c r="AK4036" s="79"/>
      <c r="AL4036" s="79"/>
      <c r="AM4036" s="79"/>
      <c r="AN4036" s="79"/>
      <c r="AO4036" s="79"/>
      <c r="AP4036" s="79"/>
      <c r="AQ4036" s="79"/>
    </row>
    <row r="4037" spans="13:43" x14ac:dyDescent="0.25">
      <c r="M4037" s="79"/>
      <c r="N4037" s="79"/>
      <c r="O4037" s="79"/>
      <c r="P4037" s="79"/>
      <c r="Q4037" s="79"/>
      <c r="R4037" s="79"/>
      <c r="S4037" s="79"/>
      <c r="T4037" s="79"/>
      <c r="U4037" s="79"/>
      <c r="V4037" s="79"/>
      <c r="W4037" s="79"/>
      <c r="X4037" s="79"/>
      <c r="Y4037" s="79"/>
      <c r="Z4037" s="79"/>
      <c r="AA4037" s="79"/>
      <c r="AB4037" s="79"/>
      <c r="AC4037" s="79"/>
      <c r="AD4037" s="79"/>
      <c r="AE4037" s="79"/>
      <c r="AF4037" s="79"/>
      <c r="AG4037" s="79"/>
      <c r="AH4037" s="79"/>
      <c r="AI4037" s="79"/>
      <c r="AJ4037" s="79"/>
      <c r="AK4037" s="79"/>
      <c r="AL4037" s="79"/>
      <c r="AM4037" s="79"/>
      <c r="AN4037" s="79"/>
      <c r="AO4037" s="79"/>
      <c r="AP4037" s="79"/>
      <c r="AQ4037" s="79"/>
    </row>
    <row r="4038" spans="13:43" x14ac:dyDescent="0.25">
      <c r="M4038" s="79"/>
      <c r="N4038" s="79"/>
      <c r="O4038" s="79"/>
      <c r="P4038" s="79"/>
      <c r="Q4038" s="79"/>
      <c r="R4038" s="79"/>
      <c r="S4038" s="79"/>
      <c r="T4038" s="79"/>
      <c r="U4038" s="79"/>
      <c r="V4038" s="79"/>
      <c r="W4038" s="79"/>
      <c r="X4038" s="79"/>
      <c r="Y4038" s="79"/>
      <c r="Z4038" s="79"/>
      <c r="AA4038" s="79"/>
      <c r="AB4038" s="79"/>
      <c r="AC4038" s="79"/>
      <c r="AD4038" s="79"/>
      <c r="AE4038" s="79"/>
      <c r="AF4038" s="79"/>
      <c r="AG4038" s="79"/>
      <c r="AH4038" s="79"/>
      <c r="AI4038" s="79"/>
      <c r="AJ4038" s="79"/>
      <c r="AK4038" s="79"/>
      <c r="AL4038" s="79"/>
      <c r="AM4038" s="79"/>
      <c r="AN4038" s="79"/>
      <c r="AO4038" s="79"/>
      <c r="AP4038" s="79"/>
      <c r="AQ4038" s="79"/>
    </row>
    <row r="4039" spans="13:43" x14ac:dyDescent="0.25">
      <c r="M4039" s="79"/>
      <c r="N4039" s="79"/>
      <c r="O4039" s="79"/>
      <c r="P4039" s="79"/>
      <c r="Q4039" s="79"/>
      <c r="R4039" s="79"/>
      <c r="S4039" s="79"/>
      <c r="T4039" s="79"/>
      <c r="U4039" s="79"/>
      <c r="V4039" s="79"/>
      <c r="W4039" s="79"/>
      <c r="X4039" s="79"/>
      <c r="Y4039" s="79"/>
      <c r="Z4039" s="79"/>
      <c r="AA4039" s="79"/>
      <c r="AB4039" s="79"/>
      <c r="AC4039" s="79"/>
      <c r="AD4039" s="79"/>
      <c r="AE4039" s="79"/>
      <c r="AF4039" s="79"/>
      <c r="AG4039" s="79"/>
      <c r="AH4039" s="79"/>
      <c r="AI4039" s="79"/>
      <c r="AJ4039" s="79"/>
      <c r="AK4039" s="79"/>
      <c r="AL4039" s="79"/>
      <c r="AM4039" s="79"/>
      <c r="AN4039" s="79"/>
      <c r="AO4039" s="79"/>
      <c r="AP4039" s="79"/>
      <c r="AQ4039" s="79"/>
    </row>
    <row r="4040" spans="13:43" x14ac:dyDescent="0.25">
      <c r="M4040" s="79"/>
      <c r="N4040" s="79"/>
      <c r="O4040" s="79"/>
      <c r="P4040" s="79"/>
      <c r="Q4040" s="79"/>
      <c r="R4040" s="79"/>
      <c r="S4040" s="79"/>
      <c r="T4040" s="79"/>
      <c r="U4040" s="79"/>
      <c r="V4040" s="79"/>
      <c r="W4040" s="79"/>
      <c r="X4040" s="79"/>
      <c r="Y4040" s="79"/>
      <c r="Z4040" s="79"/>
      <c r="AA4040" s="79"/>
      <c r="AB4040" s="79"/>
      <c r="AC4040" s="79"/>
      <c r="AD4040" s="79"/>
      <c r="AE4040" s="79"/>
      <c r="AF4040" s="79"/>
      <c r="AG4040" s="79"/>
      <c r="AH4040" s="79"/>
      <c r="AI4040" s="79"/>
      <c r="AJ4040" s="79"/>
      <c r="AK4040" s="79"/>
      <c r="AL4040" s="79"/>
      <c r="AM4040" s="79"/>
      <c r="AN4040" s="79"/>
      <c r="AO4040" s="79"/>
      <c r="AP4040" s="79"/>
      <c r="AQ4040" s="79"/>
    </row>
    <row r="4041" spans="13:43" x14ac:dyDescent="0.25">
      <c r="M4041" s="79"/>
      <c r="N4041" s="79"/>
      <c r="O4041" s="79"/>
      <c r="P4041" s="79"/>
      <c r="Q4041" s="79"/>
      <c r="R4041" s="79"/>
      <c r="S4041" s="79"/>
      <c r="T4041" s="79"/>
      <c r="U4041" s="79"/>
      <c r="V4041" s="79"/>
      <c r="W4041" s="79"/>
      <c r="X4041" s="79"/>
      <c r="Y4041" s="79"/>
      <c r="Z4041" s="79"/>
      <c r="AA4041" s="79"/>
      <c r="AB4041" s="79"/>
      <c r="AC4041" s="79"/>
      <c r="AD4041" s="79"/>
      <c r="AE4041" s="79"/>
      <c r="AF4041" s="79"/>
      <c r="AG4041" s="79"/>
      <c r="AH4041" s="79"/>
      <c r="AI4041" s="79"/>
      <c r="AJ4041" s="79"/>
      <c r="AK4041" s="79"/>
      <c r="AL4041" s="79"/>
      <c r="AM4041" s="79"/>
      <c r="AN4041" s="79"/>
      <c r="AO4041" s="79"/>
      <c r="AP4041" s="79"/>
      <c r="AQ4041" s="79"/>
    </row>
    <row r="4042" spans="13:43" x14ac:dyDescent="0.25">
      <c r="M4042" s="79"/>
      <c r="N4042" s="79"/>
      <c r="O4042" s="79"/>
      <c r="P4042" s="79"/>
      <c r="Q4042" s="79"/>
      <c r="R4042" s="79"/>
      <c r="S4042" s="79"/>
      <c r="T4042" s="79"/>
      <c r="U4042" s="79"/>
      <c r="V4042" s="79"/>
      <c r="W4042" s="79"/>
      <c r="X4042" s="79"/>
      <c r="Y4042" s="79"/>
      <c r="Z4042" s="79"/>
      <c r="AA4042" s="79"/>
      <c r="AB4042" s="79"/>
      <c r="AC4042" s="79"/>
      <c r="AD4042" s="79"/>
      <c r="AE4042" s="79"/>
      <c r="AF4042" s="79"/>
      <c r="AG4042" s="79"/>
      <c r="AH4042" s="79"/>
      <c r="AI4042" s="79"/>
      <c r="AJ4042" s="79"/>
      <c r="AK4042" s="79"/>
      <c r="AL4042" s="79"/>
      <c r="AM4042" s="79"/>
      <c r="AN4042" s="79"/>
      <c r="AO4042" s="79"/>
      <c r="AP4042" s="79"/>
      <c r="AQ4042" s="79"/>
    </row>
    <row r="4043" spans="13:43" x14ac:dyDescent="0.25">
      <c r="M4043" s="79"/>
      <c r="N4043" s="79"/>
      <c r="O4043" s="79"/>
      <c r="P4043" s="79"/>
      <c r="Q4043" s="79"/>
      <c r="R4043" s="79"/>
      <c r="S4043" s="79"/>
      <c r="T4043" s="79"/>
      <c r="U4043" s="79"/>
      <c r="V4043" s="79"/>
      <c r="W4043" s="79"/>
      <c r="X4043" s="79"/>
      <c r="Y4043" s="79"/>
      <c r="Z4043" s="79"/>
      <c r="AA4043" s="79"/>
      <c r="AB4043" s="79"/>
      <c r="AC4043" s="79"/>
      <c r="AD4043" s="79"/>
      <c r="AE4043" s="79"/>
      <c r="AF4043" s="79"/>
      <c r="AG4043" s="79"/>
      <c r="AH4043" s="79"/>
      <c r="AI4043" s="79"/>
      <c r="AJ4043" s="79"/>
      <c r="AK4043" s="79"/>
      <c r="AL4043" s="79"/>
      <c r="AM4043" s="79"/>
      <c r="AN4043" s="79"/>
      <c r="AO4043" s="79"/>
      <c r="AP4043" s="79"/>
      <c r="AQ4043" s="79"/>
    </row>
    <row r="4044" spans="13:43" x14ac:dyDescent="0.25">
      <c r="M4044" s="79"/>
      <c r="N4044" s="79"/>
      <c r="O4044" s="79"/>
      <c r="P4044" s="79"/>
      <c r="Q4044" s="79"/>
      <c r="R4044" s="79"/>
      <c r="S4044" s="79"/>
      <c r="T4044" s="79"/>
      <c r="U4044" s="79"/>
      <c r="V4044" s="79"/>
      <c r="W4044" s="79"/>
      <c r="X4044" s="79"/>
      <c r="Y4044" s="79"/>
      <c r="Z4044" s="79"/>
      <c r="AA4044" s="79"/>
      <c r="AB4044" s="79"/>
      <c r="AC4044" s="79"/>
      <c r="AD4044" s="79"/>
      <c r="AE4044" s="79"/>
      <c r="AF4044" s="79"/>
      <c r="AG4044" s="79"/>
      <c r="AH4044" s="79"/>
      <c r="AI4044" s="79"/>
      <c r="AJ4044" s="79"/>
      <c r="AK4044" s="79"/>
      <c r="AL4044" s="79"/>
      <c r="AM4044" s="79"/>
      <c r="AN4044" s="79"/>
      <c r="AO4044" s="79"/>
      <c r="AP4044" s="79"/>
      <c r="AQ4044" s="79"/>
    </row>
    <row r="4045" spans="13:43" x14ac:dyDescent="0.25">
      <c r="M4045" s="79"/>
      <c r="N4045" s="79"/>
      <c r="O4045" s="79"/>
      <c r="P4045" s="79"/>
      <c r="Q4045" s="79"/>
      <c r="R4045" s="79"/>
      <c r="S4045" s="79"/>
      <c r="T4045" s="79"/>
      <c r="U4045" s="79"/>
      <c r="V4045" s="79"/>
      <c r="W4045" s="79"/>
      <c r="X4045" s="79"/>
      <c r="Y4045" s="79"/>
      <c r="Z4045" s="79"/>
      <c r="AA4045" s="79"/>
      <c r="AB4045" s="79"/>
      <c r="AC4045" s="79"/>
      <c r="AD4045" s="79"/>
      <c r="AE4045" s="79"/>
      <c r="AF4045" s="79"/>
      <c r="AG4045" s="79"/>
      <c r="AH4045" s="79"/>
      <c r="AI4045" s="79"/>
      <c r="AJ4045" s="79"/>
      <c r="AK4045" s="79"/>
      <c r="AL4045" s="79"/>
      <c r="AM4045" s="79"/>
      <c r="AN4045" s="79"/>
      <c r="AO4045" s="79"/>
      <c r="AP4045" s="79"/>
      <c r="AQ4045" s="79"/>
    </row>
    <row r="4046" spans="13:43" x14ac:dyDescent="0.25">
      <c r="M4046" s="79"/>
      <c r="N4046" s="79"/>
      <c r="O4046" s="79"/>
      <c r="P4046" s="79"/>
      <c r="Q4046" s="79"/>
      <c r="R4046" s="79"/>
      <c r="S4046" s="79"/>
      <c r="T4046" s="79"/>
      <c r="U4046" s="79"/>
      <c r="V4046" s="79"/>
      <c r="W4046" s="79"/>
      <c r="X4046" s="79"/>
      <c r="Y4046" s="79"/>
      <c r="Z4046" s="79"/>
      <c r="AA4046" s="79"/>
      <c r="AB4046" s="79"/>
      <c r="AC4046" s="79"/>
      <c r="AD4046" s="79"/>
      <c r="AE4046" s="79"/>
      <c r="AF4046" s="79"/>
      <c r="AG4046" s="79"/>
      <c r="AH4046" s="79"/>
      <c r="AI4046" s="79"/>
      <c r="AJ4046" s="79"/>
      <c r="AK4046" s="79"/>
      <c r="AL4046" s="79"/>
      <c r="AM4046" s="79"/>
      <c r="AN4046" s="79"/>
      <c r="AO4046" s="79"/>
      <c r="AP4046" s="79"/>
      <c r="AQ4046" s="79"/>
    </row>
    <row r="4047" spans="13:43" x14ac:dyDescent="0.25">
      <c r="M4047" s="79"/>
      <c r="N4047" s="79"/>
      <c r="O4047" s="79"/>
      <c r="P4047" s="79"/>
      <c r="Q4047" s="79"/>
      <c r="R4047" s="79"/>
      <c r="S4047" s="79"/>
      <c r="T4047" s="79"/>
      <c r="U4047" s="79"/>
      <c r="V4047" s="79"/>
      <c r="W4047" s="79"/>
      <c r="X4047" s="79"/>
      <c r="Y4047" s="79"/>
      <c r="Z4047" s="79"/>
      <c r="AA4047" s="79"/>
      <c r="AB4047" s="79"/>
      <c r="AC4047" s="79"/>
      <c r="AD4047" s="79"/>
      <c r="AE4047" s="79"/>
      <c r="AF4047" s="79"/>
      <c r="AG4047" s="79"/>
      <c r="AH4047" s="79"/>
      <c r="AI4047" s="79"/>
      <c r="AJ4047" s="79"/>
      <c r="AK4047" s="79"/>
      <c r="AL4047" s="79"/>
      <c r="AM4047" s="79"/>
      <c r="AN4047" s="79"/>
      <c r="AO4047" s="79"/>
      <c r="AP4047" s="79"/>
      <c r="AQ4047" s="79"/>
    </row>
    <row r="4048" spans="13:43" x14ac:dyDescent="0.25">
      <c r="M4048" s="79"/>
      <c r="N4048" s="79"/>
      <c r="O4048" s="79"/>
      <c r="P4048" s="79"/>
      <c r="Q4048" s="79"/>
      <c r="R4048" s="79"/>
      <c r="S4048" s="79"/>
      <c r="T4048" s="79"/>
      <c r="U4048" s="79"/>
      <c r="V4048" s="79"/>
      <c r="W4048" s="79"/>
      <c r="X4048" s="79"/>
      <c r="Y4048" s="79"/>
      <c r="Z4048" s="79"/>
      <c r="AA4048" s="79"/>
      <c r="AB4048" s="79"/>
      <c r="AC4048" s="79"/>
      <c r="AD4048" s="79"/>
      <c r="AE4048" s="79"/>
      <c r="AF4048" s="79"/>
      <c r="AG4048" s="79"/>
      <c r="AH4048" s="79"/>
      <c r="AI4048" s="79"/>
      <c r="AJ4048" s="79"/>
      <c r="AK4048" s="79"/>
      <c r="AL4048" s="79"/>
      <c r="AM4048" s="79"/>
      <c r="AN4048" s="79"/>
      <c r="AO4048" s="79"/>
      <c r="AP4048" s="79"/>
      <c r="AQ4048" s="79"/>
    </row>
    <row r="4049" spans="13:43" x14ac:dyDescent="0.25">
      <c r="M4049" s="79"/>
      <c r="N4049" s="79"/>
      <c r="O4049" s="79"/>
      <c r="P4049" s="79"/>
      <c r="Q4049" s="79"/>
      <c r="R4049" s="79"/>
      <c r="S4049" s="79"/>
      <c r="T4049" s="79"/>
      <c r="U4049" s="79"/>
      <c r="V4049" s="79"/>
      <c r="W4049" s="79"/>
      <c r="X4049" s="79"/>
      <c r="Y4049" s="79"/>
      <c r="Z4049" s="79"/>
      <c r="AA4049" s="79"/>
      <c r="AB4049" s="79"/>
      <c r="AC4049" s="79"/>
      <c r="AD4049" s="79"/>
      <c r="AE4049" s="79"/>
      <c r="AF4049" s="79"/>
      <c r="AG4049" s="79"/>
      <c r="AH4049" s="79"/>
      <c r="AI4049" s="79"/>
      <c r="AJ4049" s="79"/>
      <c r="AK4049" s="79"/>
      <c r="AL4049" s="79"/>
      <c r="AM4049" s="79"/>
      <c r="AN4049" s="79"/>
      <c r="AO4049" s="79"/>
      <c r="AP4049" s="79"/>
      <c r="AQ4049" s="79"/>
    </row>
    <row r="4050" spans="13:43" x14ac:dyDescent="0.25">
      <c r="M4050" s="79"/>
      <c r="N4050" s="79"/>
      <c r="O4050" s="79"/>
      <c r="P4050" s="79"/>
      <c r="Q4050" s="79"/>
      <c r="R4050" s="79"/>
      <c r="S4050" s="79"/>
      <c r="T4050" s="79"/>
      <c r="U4050" s="79"/>
      <c r="V4050" s="79"/>
      <c r="W4050" s="79"/>
      <c r="X4050" s="79"/>
      <c r="Y4050" s="79"/>
      <c r="Z4050" s="79"/>
      <c r="AA4050" s="79"/>
      <c r="AB4050" s="79"/>
      <c r="AC4050" s="79"/>
      <c r="AD4050" s="79"/>
      <c r="AE4050" s="79"/>
      <c r="AF4050" s="79"/>
      <c r="AG4050" s="79"/>
      <c r="AH4050" s="79"/>
      <c r="AI4050" s="79"/>
      <c r="AJ4050" s="79"/>
      <c r="AK4050" s="79"/>
      <c r="AL4050" s="79"/>
      <c r="AM4050" s="79"/>
      <c r="AN4050" s="79"/>
      <c r="AO4050" s="79"/>
      <c r="AP4050" s="79"/>
      <c r="AQ4050" s="79"/>
    </row>
    <row r="4051" spans="13:43" x14ac:dyDescent="0.25">
      <c r="M4051" s="79"/>
      <c r="N4051" s="79"/>
      <c r="O4051" s="79"/>
      <c r="P4051" s="79"/>
      <c r="Q4051" s="79"/>
      <c r="R4051" s="79"/>
      <c r="S4051" s="79"/>
      <c r="T4051" s="79"/>
      <c r="U4051" s="79"/>
      <c r="V4051" s="79"/>
      <c r="W4051" s="79"/>
      <c r="X4051" s="79"/>
      <c r="Y4051" s="79"/>
      <c r="Z4051" s="79"/>
      <c r="AA4051" s="79"/>
      <c r="AB4051" s="79"/>
      <c r="AC4051" s="79"/>
      <c r="AD4051" s="79"/>
      <c r="AE4051" s="79"/>
      <c r="AF4051" s="79"/>
      <c r="AG4051" s="79"/>
      <c r="AH4051" s="79"/>
      <c r="AI4051" s="79"/>
      <c r="AJ4051" s="79"/>
      <c r="AK4051" s="79"/>
      <c r="AL4051" s="79"/>
      <c r="AM4051" s="79"/>
      <c r="AN4051" s="79"/>
      <c r="AO4051" s="79"/>
      <c r="AP4051" s="79"/>
      <c r="AQ4051" s="79"/>
    </row>
    <row r="4052" spans="13:43" x14ac:dyDescent="0.25">
      <c r="M4052" s="79"/>
      <c r="N4052" s="79"/>
      <c r="O4052" s="79"/>
      <c r="P4052" s="79"/>
      <c r="Q4052" s="79"/>
      <c r="R4052" s="79"/>
      <c r="S4052" s="79"/>
      <c r="T4052" s="79"/>
      <c r="U4052" s="79"/>
      <c r="V4052" s="79"/>
      <c r="W4052" s="79"/>
      <c r="X4052" s="79"/>
      <c r="Y4052" s="79"/>
      <c r="Z4052" s="79"/>
      <c r="AA4052" s="79"/>
      <c r="AB4052" s="79"/>
      <c r="AC4052" s="79"/>
      <c r="AD4052" s="79"/>
      <c r="AE4052" s="79"/>
      <c r="AF4052" s="79"/>
      <c r="AG4052" s="79"/>
      <c r="AH4052" s="79"/>
      <c r="AI4052" s="79"/>
      <c r="AJ4052" s="79"/>
      <c r="AK4052" s="79"/>
      <c r="AL4052" s="79"/>
      <c r="AM4052" s="79"/>
      <c r="AN4052" s="79"/>
      <c r="AO4052" s="79"/>
      <c r="AP4052" s="79"/>
      <c r="AQ4052" s="79"/>
    </row>
    <row r="4053" spans="13:43" x14ac:dyDescent="0.25">
      <c r="M4053" s="79"/>
      <c r="N4053" s="79"/>
      <c r="O4053" s="79"/>
      <c r="P4053" s="79"/>
      <c r="Q4053" s="79"/>
      <c r="R4053" s="79"/>
      <c r="S4053" s="79"/>
      <c r="T4053" s="79"/>
      <c r="U4053" s="79"/>
      <c r="V4053" s="79"/>
      <c r="W4053" s="79"/>
      <c r="X4053" s="79"/>
      <c r="Y4053" s="79"/>
      <c r="Z4053" s="79"/>
      <c r="AA4053" s="79"/>
      <c r="AB4053" s="79"/>
      <c r="AC4053" s="79"/>
      <c r="AD4053" s="79"/>
      <c r="AE4053" s="79"/>
      <c r="AF4053" s="79"/>
      <c r="AG4053" s="79"/>
      <c r="AH4053" s="79"/>
      <c r="AI4053" s="79"/>
      <c r="AJ4053" s="79"/>
      <c r="AK4053" s="79"/>
      <c r="AL4053" s="79"/>
      <c r="AM4053" s="79"/>
      <c r="AN4053" s="79"/>
      <c r="AO4053" s="79"/>
      <c r="AP4053" s="79"/>
      <c r="AQ4053" s="79"/>
    </row>
    <row r="4054" spans="13:43" x14ac:dyDescent="0.25">
      <c r="M4054" s="79"/>
      <c r="N4054" s="79"/>
      <c r="O4054" s="79"/>
      <c r="P4054" s="79"/>
      <c r="Q4054" s="79"/>
      <c r="R4054" s="79"/>
      <c r="S4054" s="79"/>
      <c r="T4054" s="79"/>
      <c r="U4054" s="79"/>
      <c r="V4054" s="79"/>
      <c r="W4054" s="79"/>
      <c r="X4054" s="79"/>
      <c r="Y4054" s="79"/>
      <c r="Z4054" s="79"/>
      <c r="AA4054" s="79"/>
      <c r="AB4054" s="79"/>
      <c r="AC4054" s="79"/>
      <c r="AD4054" s="79"/>
      <c r="AE4054" s="79"/>
      <c r="AF4054" s="79"/>
      <c r="AG4054" s="79"/>
      <c r="AH4054" s="79"/>
      <c r="AI4054" s="79"/>
      <c r="AJ4054" s="79"/>
      <c r="AK4054" s="79"/>
      <c r="AL4054" s="79"/>
      <c r="AM4054" s="79"/>
      <c r="AN4054" s="79"/>
      <c r="AO4054" s="79"/>
      <c r="AP4054" s="79"/>
      <c r="AQ4054" s="79"/>
    </row>
    <row r="4055" spans="13:43" x14ac:dyDescent="0.25">
      <c r="M4055" s="79"/>
      <c r="N4055" s="79"/>
      <c r="O4055" s="79"/>
      <c r="P4055" s="79"/>
      <c r="Q4055" s="79"/>
      <c r="R4055" s="79"/>
      <c r="S4055" s="79"/>
      <c r="T4055" s="79"/>
      <c r="U4055" s="79"/>
      <c r="V4055" s="79"/>
      <c r="W4055" s="79"/>
      <c r="X4055" s="79"/>
      <c r="Y4055" s="79"/>
      <c r="Z4055" s="79"/>
      <c r="AA4055" s="79"/>
      <c r="AB4055" s="79"/>
      <c r="AC4055" s="79"/>
      <c r="AD4055" s="79"/>
      <c r="AE4055" s="79"/>
      <c r="AF4055" s="79"/>
      <c r="AG4055" s="79"/>
      <c r="AH4055" s="79"/>
      <c r="AI4055" s="79"/>
      <c r="AJ4055" s="79"/>
      <c r="AK4055" s="79"/>
      <c r="AL4055" s="79"/>
      <c r="AM4055" s="79"/>
      <c r="AN4055" s="79"/>
      <c r="AO4055" s="79"/>
      <c r="AP4055" s="79"/>
      <c r="AQ4055" s="79"/>
    </row>
    <row r="4056" spans="13:43" x14ac:dyDescent="0.25">
      <c r="M4056" s="79"/>
      <c r="N4056" s="79"/>
      <c r="O4056" s="79"/>
      <c r="P4056" s="79"/>
      <c r="Q4056" s="79"/>
      <c r="R4056" s="79"/>
      <c r="S4056" s="79"/>
      <c r="T4056" s="79"/>
      <c r="U4056" s="79"/>
      <c r="V4056" s="79"/>
      <c r="W4056" s="79"/>
      <c r="X4056" s="79"/>
      <c r="Y4056" s="79"/>
      <c r="Z4056" s="79"/>
      <c r="AA4056" s="79"/>
      <c r="AB4056" s="79"/>
      <c r="AC4056" s="79"/>
      <c r="AD4056" s="79"/>
      <c r="AE4056" s="79"/>
      <c r="AF4056" s="79"/>
      <c r="AG4056" s="79"/>
      <c r="AH4056" s="79"/>
      <c r="AI4056" s="79"/>
      <c r="AJ4056" s="79"/>
      <c r="AK4056" s="79"/>
      <c r="AL4056" s="79"/>
      <c r="AM4056" s="79"/>
      <c r="AN4056" s="79"/>
      <c r="AO4056" s="79"/>
      <c r="AP4056" s="79"/>
      <c r="AQ4056" s="79"/>
    </row>
    <row r="4057" spans="13:43" x14ac:dyDescent="0.25">
      <c r="M4057" s="79"/>
      <c r="N4057" s="79"/>
      <c r="O4057" s="79"/>
      <c r="P4057" s="79"/>
      <c r="Q4057" s="79"/>
      <c r="R4057" s="79"/>
      <c r="S4057" s="79"/>
      <c r="T4057" s="79"/>
      <c r="U4057" s="79"/>
      <c r="V4057" s="79"/>
      <c r="W4057" s="79"/>
      <c r="X4057" s="79"/>
      <c r="Y4057" s="79"/>
      <c r="Z4057" s="79"/>
      <c r="AA4057" s="79"/>
      <c r="AB4057" s="79"/>
      <c r="AC4057" s="79"/>
      <c r="AD4057" s="79"/>
      <c r="AE4057" s="79"/>
      <c r="AF4057" s="79"/>
      <c r="AG4057" s="79"/>
      <c r="AH4057" s="79"/>
      <c r="AI4057" s="79"/>
      <c r="AJ4057" s="79"/>
      <c r="AK4057" s="79"/>
      <c r="AL4057" s="79"/>
      <c r="AM4057" s="79"/>
      <c r="AN4057" s="79"/>
      <c r="AO4057" s="79"/>
      <c r="AP4057" s="79"/>
      <c r="AQ4057" s="79"/>
    </row>
    <row r="4058" spans="13:43" x14ac:dyDescent="0.25">
      <c r="M4058" s="79"/>
      <c r="N4058" s="79"/>
      <c r="O4058" s="79"/>
      <c r="P4058" s="79"/>
      <c r="Q4058" s="79"/>
      <c r="R4058" s="79"/>
      <c r="S4058" s="79"/>
      <c r="T4058" s="79"/>
      <c r="U4058" s="79"/>
      <c r="V4058" s="79"/>
      <c r="W4058" s="79"/>
      <c r="X4058" s="79"/>
      <c r="Y4058" s="79"/>
      <c r="Z4058" s="79"/>
      <c r="AA4058" s="79"/>
      <c r="AB4058" s="79"/>
      <c r="AC4058" s="79"/>
      <c r="AD4058" s="79"/>
      <c r="AE4058" s="79"/>
      <c r="AF4058" s="79"/>
      <c r="AG4058" s="79"/>
      <c r="AH4058" s="79"/>
      <c r="AI4058" s="79"/>
      <c r="AJ4058" s="79"/>
      <c r="AK4058" s="79"/>
      <c r="AL4058" s="79"/>
      <c r="AM4058" s="79"/>
      <c r="AN4058" s="79"/>
      <c r="AO4058" s="79"/>
      <c r="AP4058" s="79"/>
      <c r="AQ4058" s="79"/>
    </row>
    <row r="4059" spans="13:43" x14ac:dyDescent="0.25">
      <c r="M4059" s="79"/>
      <c r="N4059" s="79"/>
      <c r="O4059" s="79"/>
      <c r="P4059" s="79"/>
      <c r="Q4059" s="79"/>
      <c r="R4059" s="79"/>
      <c r="S4059" s="79"/>
      <c r="T4059" s="79"/>
      <c r="U4059" s="79"/>
      <c r="V4059" s="79"/>
      <c r="W4059" s="79"/>
      <c r="X4059" s="79"/>
      <c r="Y4059" s="79"/>
      <c r="Z4059" s="79"/>
      <c r="AA4059" s="79"/>
      <c r="AB4059" s="79"/>
      <c r="AC4059" s="79"/>
      <c r="AD4059" s="79"/>
      <c r="AE4059" s="79"/>
      <c r="AF4059" s="79"/>
      <c r="AG4059" s="79"/>
      <c r="AH4059" s="79"/>
      <c r="AI4059" s="79"/>
      <c r="AJ4059" s="79"/>
      <c r="AK4059" s="79"/>
      <c r="AL4059" s="79"/>
      <c r="AM4059" s="79"/>
      <c r="AN4059" s="79"/>
      <c r="AO4059" s="79"/>
      <c r="AP4059" s="79"/>
      <c r="AQ4059" s="79"/>
    </row>
    <row r="4060" spans="13:43" x14ac:dyDescent="0.25">
      <c r="M4060" s="79"/>
      <c r="N4060" s="79"/>
      <c r="O4060" s="79"/>
      <c r="P4060" s="79"/>
      <c r="Q4060" s="79"/>
      <c r="R4060" s="79"/>
      <c r="S4060" s="79"/>
      <c r="T4060" s="79"/>
      <c r="U4060" s="79"/>
      <c r="V4060" s="79"/>
      <c r="W4060" s="79"/>
      <c r="X4060" s="79"/>
      <c r="Y4060" s="79"/>
      <c r="Z4060" s="79"/>
      <c r="AA4060" s="79"/>
      <c r="AB4060" s="79"/>
      <c r="AC4060" s="79"/>
      <c r="AD4060" s="79"/>
      <c r="AE4060" s="79"/>
      <c r="AF4060" s="79"/>
      <c r="AG4060" s="79"/>
      <c r="AH4060" s="79"/>
      <c r="AI4060" s="79"/>
      <c r="AJ4060" s="79"/>
      <c r="AK4060" s="79"/>
      <c r="AL4060" s="79"/>
      <c r="AM4060" s="79"/>
      <c r="AN4060" s="79"/>
      <c r="AO4060" s="79"/>
      <c r="AP4060" s="79"/>
      <c r="AQ4060" s="79"/>
    </row>
    <row r="4061" spans="13:43" x14ac:dyDescent="0.25">
      <c r="M4061" s="79"/>
      <c r="N4061" s="79"/>
      <c r="O4061" s="79"/>
      <c r="P4061" s="79"/>
      <c r="Q4061" s="79"/>
      <c r="R4061" s="79"/>
      <c r="S4061" s="79"/>
      <c r="T4061" s="79"/>
      <c r="U4061" s="79"/>
      <c r="V4061" s="79"/>
      <c r="W4061" s="79"/>
      <c r="X4061" s="79"/>
      <c r="Y4061" s="79"/>
      <c r="Z4061" s="79"/>
      <c r="AA4061" s="79"/>
      <c r="AB4061" s="79"/>
      <c r="AC4061" s="79"/>
      <c r="AD4061" s="79"/>
      <c r="AE4061" s="79"/>
      <c r="AF4061" s="79"/>
      <c r="AG4061" s="79"/>
      <c r="AH4061" s="79"/>
      <c r="AI4061" s="79"/>
      <c r="AJ4061" s="79"/>
      <c r="AK4061" s="79"/>
      <c r="AL4061" s="79"/>
      <c r="AM4061" s="79"/>
      <c r="AN4061" s="79"/>
      <c r="AO4061" s="79"/>
      <c r="AP4061" s="79"/>
      <c r="AQ4061" s="79"/>
    </row>
    <row r="4062" spans="13:43" x14ac:dyDescent="0.25">
      <c r="M4062" s="79"/>
      <c r="N4062" s="79"/>
      <c r="O4062" s="79"/>
      <c r="P4062" s="79"/>
      <c r="Q4062" s="79"/>
      <c r="R4062" s="79"/>
      <c r="S4062" s="79"/>
      <c r="T4062" s="79"/>
      <c r="U4062" s="79"/>
      <c r="V4062" s="79"/>
      <c r="W4062" s="79"/>
      <c r="X4062" s="79"/>
      <c r="Y4062" s="79"/>
      <c r="Z4062" s="79"/>
      <c r="AA4062" s="79"/>
      <c r="AB4062" s="79"/>
      <c r="AC4062" s="79"/>
      <c r="AD4062" s="79"/>
      <c r="AE4062" s="79"/>
      <c r="AF4062" s="79"/>
      <c r="AG4062" s="79"/>
      <c r="AH4062" s="79"/>
      <c r="AI4062" s="79"/>
      <c r="AJ4062" s="79"/>
      <c r="AK4062" s="79"/>
      <c r="AL4062" s="79"/>
      <c r="AM4062" s="79"/>
      <c r="AN4062" s="79"/>
      <c r="AO4062" s="79"/>
      <c r="AP4062" s="79"/>
      <c r="AQ4062" s="79"/>
    </row>
    <row r="4063" spans="13:43" x14ac:dyDescent="0.25">
      <c r="M4063" s="79"/>
      <c r="N4063" s="79"/>
      <c r="O4063" s="79"/>
      <c r="P4063" s="79"/>
      <c r="Q4063" s="79"/>
      <c r="R4063" s="79"/>
      <c r="S4063" s="79"/>
      <c r="T4063" s="79"/>
      <c r="U4063" s="79"/>
      <c r="V4063" s="79"/>
      <c r="W4063" s="79"/>
      <c r="X4063" s="79"/>
      <c r="Y4063" s="79"/>
      <c r="Z4063" s="79"/>
      <c r="AA4063" s="79"/>
      <c r="AB4063" s="79"/>
      <c r="AC4063" s="79"/>
      <c r="AD4063" s="79"/>
      <c r="AE4063" s="79"/>
      <c r="AF4063" s="79"/>
      <c r="AG4063" s="79"/>
      <c r="AH4063" s="79"/>
      <c r="AI4063" s="79"/>
      <c r="AJ4063" s="79"/>
      <c r="AK4063" s="79"/>
      <c r="AL4063" s="79"/>
      <c r="AM4063" s="79"/>
      <c r="AN4063" s="79"/>
      <c r="AO4063" s="79"/>
      <c r="AP4063" s="79"/>
      <c r="AQ4063" s="79"/>
    </row>
    <row r="4064" spans="13:43" x14ac:dyDescent="0.25">
      <c r="M4064" s="79"/>
      <c r="N4064" s="79"/>
      <c r="O4064" s="79"/>
      <c r="P4064" s="79"/>
      <c r="Q4064" s="79"/>
      <c r="R4064" s="79"/>
      <c r="S4064" s="79"/>
      <c r="T4064" s="79"/>
      <c r="U4064" s="79"/>
      <c r="V4064" s="79"/>
      <c r="W4064" s="79"/>
      <c r="X4064" s="79"/>
      <c r="Y4064" s="79"/>
      <c r="Z4064" s="79"/>
      <c r="AA4064" s="79"/>
      <c r="AB4064" s="79"/>
      <c r="AC4064" s="79"/>
      <c r="AD4064" s="79"/>
      <c r="AE4064" s="79"/>
      <c r="AF4064" s="79"/>
      <c r="AG4064" s="79"/>
      <c r="AH4064" s="79"/>
      <c r="AI4064" s="79"/>
      <c r="AJ4064" s="79"/>
      <c r="AK4064" s="79"/>
      <c r="AL4064" s="79"/>
      <c r="AM4064" s="79"/>
      <c r="AN4064" s="79"/>
      <c r="AO4064" s="79"/>
      <c r="AP4064" s="79"/>
      <c r="AQ4064" s="79"/>
    </row>
    <row r="4065" spans="13:43" x14ac:dyDescent="0.25">
      <c r="M4065" s="79"/>
      <c r="N4065" s="79"/>
      <c r="O4065" s="79"/>
      <c r="P4065" s="79"/>
      <c r="Q4065" s="79"/>
      <c r="R4065" s="79"/>
      <c r="S4065" s="79"/>
      <c r="T4065" s="79"/>
      <c r="U4065" s="79"/>
      <c r="V4065" s="79"/>
      <c r="W4065" s="79"/>
      <c r="X4065" s="79"/>
      <c r="Y4065" s="79"/>
      <c r="Z4065" s="79"/>
      <c r="AA4065" s="79"/>
      <c r="AB4065" s="79"/>
      <c r="AC4065" s="79"/>
      <c r="AD4065" s="79"/>
      <c r="AE4065" s="79"/>
      <c r="AF4065" s="79"/>
      <c r="AG4065" s="79"/>
      <c r="AH4065" s="79"/>
      <c r="AI4065" s="79"/>
      <c r="AJ4065" s="79"/>
      <c r="AK4065" s="79"/>
      <c r="AL4065" s="79"/>
      <c r="AM4065" s="79"/>
      <c r="AN4065" s="79"/>
      <c r="AO4065" s="79"/>
      <c r="AP4065" s="79"/>
      <c r="AQ4065" s="79"/>
    </row>
    <row r="4066" spans="13:43" x14ac:dyDescent="0.25">
      <c r="M4066" s="79"/>
      <c r="N4066" s="79"/>
      <c r="O4066" s="79"/>
      <c r="P4066" s="79"/>
      <c r="Q4066" s="79"/>
      <c r="R4066" s="79"/>
      <c r="S4066" s="79"/>
      <c r="T4066" s="79"/>
      <c r="U4066" s="79"/>
      <c r="V4066" s="79"/>
      <c r="W4066" s="79"/>
      <c r="X4066" s="79"/>
      <c r="Y4066" s="79"/>
      <c r="Z4066" s="79"/>
      <c r="AA4066" s="79"/>
      <c r="AB4066" s="79"/>
      <c r="AC4066" s="79"/>
      <c r="AD4066" s="79"/>
      <c r="AE4066" s="79"/>
      <c r="AF4066" s="79"/>
      <c r="AG4066" s="79"/>
      <c r="AH4066" s="79"/>
      <c r="AI4066" s="79"/>
      <c r="AJ4066" s="79"/>
      <c r="AK4066" s="79"/>
      <c r="AL4066" s="79"/>
      <c r="AM4066" s="79"/>
      <c r="AN4066" s="79"/>
      <c r="AO4066" s="79"/>
      <c r="AP4066" s="79"/>
      <c r="AQ4066" s="79"/>
    </row>
    <row r="4067" spans="13:43" x14ac:dyDescent="0.25">
      <c r="M4067" s="79"/>
      <c r="N4067" s="79"/>
      <c r="O4067" s="79"/>
      <c r="P4067" s="79"/>
      <c r="Q4067" s="79"/>
      <c r="R4067" s="79"/>
      <c r="S4067" s="79"/>
      <c r="T4067" s="79"/>
      <c r="U4067" s="79"/>
      <c r="V4067" s="79"/>
      <c r="W4067" s="79"/>
      <c r="X4067" s="79"/>
      <c r="Y4067" s="79"/>
      <c r="Z4067" s="79"/>
      <c r="AA4067" s="79"/>
      <c r="AB4067" s="79"/>
      <c r="AC4067" s="79"/>
      <c r="AD4067" s="79"/>
      <c r="AE4067" s="79"/>
      <c r="AF4067" s="79"/>
      <c r="AG4067" s="79"/>
      <c r="AH4067" s="79"/>
      <c r="AI4067" s="79"/>
      <c r="AJ4067" s="79"/>
      <c r="AK4067" s="79"/>
      <c r="AL4067" s="79"/>
      <c r="AM4067" s="79"/>
      <c r="AN4067" s="79"/>
      <c r="AO4067" s="79"/>
      <c r="AP4067" s="79"/>
      <c r="AQ4067" s="79"/>
    </row>
    <row r="4068" spans="13:43" x14ac:dyDescent="0.25">
      <c r="M4068" s="79"/>
      <c r="N4068" s="79"/>
      <c r="O4068" s="79"/>
      <c r="P4068" s="79"/>
      <c r="Q4068" s="79"/>
      <c r="R4068" s="79"/>
      <c r="S4068" s="79"/>
      <c r="T4068" s="79"/>
      <c r="U4068" s="79"/>
      <c r="V4068" s="79"/>
      <c r="W4068" s="79"/>
      <c r="X4068" s="79"/>
      <c r="Y4068" s="79"/>
      <c r="Z4068" s="79"/>
      <c r="AA4068" s="79"/>
      <c r="AB4068" s="79"/>
      <c r="AC4068" s="79"/>
      <c r="AD4068" s="79"/>
      <c r="AE4068" s="79"/>
      <c r="AF4068" s="79"/>
      <c r="AG4068" s="79"/>
      <c r="AH4068" s="79"/>
      <c r="AI4068" s="79"/>
      <c r="AJ4068" s="79"/>
      <c r="AK4068" s="79"/>
      <c r="AL4068" s="79"/>
      <c r="AM4068" s="79"/>
      <c r="AN4068" s="79"/>
      <c r="AO4068" s="79"/>
      <c r="AP4068" s="79"/>
      <c r="AQ4068" s="79"/>
    </row>
    <row r="4069" spans="13:43" x14ac:dyDescent="0.25">
      <c r="M4069" s="79"/>
      <c r="N4069" s="79"/>
      <c r="O4069" s="79"/>
      <c r="P4069" s="79"/>
      <c r="Q4069" s="79"/>
      <c r="R4069" s="79"/>
      <c r="S4069" s="79"/>
      <c r="T4069" s="79"/>
      <c r="U4069" s="79"/>
      <c r="V4069" s="79"/>
      <c r="W4069" s="79"/>
      <c r="X4069" s="79"/>
      <c r="Y4069" s="79"/>
      <c r="Z4069" s="79"/>
      <c r="AA4069" s="79"/>
      <c r="AB4069" s="79"/>
      <c r="AC4069" s="79"/>
      <c r="AD4069" s="79"/>
      <c r="AE4069" s="79"/>
      <c r="AF4069" s="79"/>
      <c r="AG4069" s="79"/>
      <c r="AH4069" s="79"/>
      <c r="AI4069" s="79"/>
      <c r="AJ4069" s="79"/>
      <c r="AK4069" s="79"/>
      <c r="AL4069" s="79"/>
      <c r="AM4069" s="79"/>
      <c r="AN4069" s="79"/>
      <c r="AO4069" s="79"/>
      <c r="AP4069" s="79"/>
      <c r="AQ4069" s="79"/>
    </row>
    <row r="4070" spans="13:43" x14ac:dyDescent="0.25">
      <c r="M4070" s="79"/>
      <c r="N4070" s="79"/>
      <c r="O4070" s="79"/>
      <c r="P4070" s="79"/>
      <c r="Q4070" s="79"/>
      <c r="R4070" s="79"/>
      <c r="S4070" s="79"/>
      <c r="T4070" s="79"/>
      <c r="U4070" s="79"/>
      <c r="V4070" s="79"/>
      <c r="W4070" s="79"/>
      <c r="X4070" s="79"/>
      <c r="Y4070" s="79"/>
      <c r="Z4070" s="79"/>
      <c r="AA4070" s="79"/>
      <c r="AB4070" s="79"/>
      <c r="AC4070" s="79"/>
      <c r="AD4070" s="79"/>
      <c r="AE4070" s="79"/>
      <c r="AF4070" s="79"/>
      <c r="AG4070" s="79"/>
      <c r="AH4070" s="79"/>
      <c r="AI4070" s="79"/>
      <c r="AJ4070" s="79"/>
      <c r="AK4070" s="79"/>
      <c r="AL4070" s="79"/>
      <c r="AM4070" s="79"/>
      <c r="AN4070" s="79"/>
      <c r="AO4070" s="79"/>
      <c r="AP4070" s="79"/>
      <c r="AQ4070" s="79"/>
    </row>
    <row r="4071" spans="13:43" x14ac:dyDescent="0.25">
      <c r="M4071" s="79"/>
      <c r="N4071" s="79"/>
      <c r="O4071" s="79"/>
      <c r="P4071" s="79"/>
      <c r="Q4071" s="79"/>
      <c r="R4071" s="79"/>
      <c r="S4071" s="79"/>
      <c r="T4071" s="79"/>
      <c r="U4071" s="79"/>
      <c r="V4071" s="79"/>
      <c r="W4071" s="79"/>
      <c r="X4071" s="79"/>
      <c r="Y4071" s="79"/>
      <c r="Z4071" s="79"/>
      <c r="AA4071" s="79"/>
      <c r="AB4071" s="79"/>
      <c r="AC4071" s="79"/>
      <c r="AD4071" s="79"/>
      <c r="AE4071" s="79"/>
      <c r="AF4071" s="79"/>
      <c r="AG4071" s="79"/>
      <c r="AH4071" s="79"/>
      <c r="AI4071" s="79"/>
      <c r="AJ4071" s="79"/>
      <c r="AK4071" s="79"/>
      <c r="AL4071" s="79"/>
      <c r="AM4071" s="79"/>
      <c r="AN4071" s="79"/>
      <c r="AO4071" s="79"/>
      <c r="AP4071" s="79"/>
      <c r="AQ4071" s="79"/>
    </row>
    <row r="4072" spans="13:43" x14ac:dyDescent="0.25">
      <c r="M4072" s="79"/>
      <c r="N4072" s="79"/>
      <c r="O4072" s="79"/>
      <c r="P4072" s="79"/>
      <c r="Q4072" s="79"/>
      <c r="R4072" s="79"/>
      <c r="S4072" s="79"/>
      <c r="T4072" s="79"/>
      <c r="U4072" s="79"/>
      <c r="V4072" s="79"/>
      <c r="W4072" s="79"/>
      <c r="X4072" s="79"/>
      <c r="Y4072" s="79"/>
      <c r="Z4072" s="79"/>
      <c r="AA4072" s="79"/>
      <c r="AB4072" s="79"/>
      <c r="AC4072" s="79"/>
      <c r="AD4072" s="79"/>
      <c r="AE4072" s="79"/>
      <c r="AF4072" s="79"/>
      <c r="AG4072" s="79"/>
      <c r="AH4072" s="79"/>
      <c r="AI4072" s="79"/>
      <c r="AJ4072" s="79"/>
      <c r="AK4072" s="79"/>
      <c r="AL4072" s="79"/>
      <c r="AM4072" s="79"/>
      <c r="AN4072" s="79"/>
      <c r="AO4072" s="79"/>
      <c r="AP4072" s="79"/>
      <c r="AQ4072" s="79"/>
    </row>
    <row r="4073" spans="13:43" x14ac:dyDescent="0.25">
      <c r="M4073" s="79"/>
      <c r="N4073" s="79"/>
      <c r="O4073" s="79"/>
      <c r="P4073" s="79"/>
      <c r="Q4073" s="79"/>
      <c r="R4073" s="79"/>
      <c r="S4073" s="79"/>
      <c r="T4073" s="79"/>
      <c r="U4073" s="79"/>
      <c r="V4073" s="79"/>
      <c r="W4073" s="79"/>
      <c r="X4073" s="79"/>
      <c r="Y4073" s="79"/>
      <c r="Z4073" s="79"/>
      <c r="AA4073" s="79"/>
      <c r="AB4073" s="79"/>
      <c r="AC4073" s="79"/>
      <c r="AD4073" s="79"/>
      <c r="AE4073" s="79"/>
      <c r="AF4073" s="79"/>
      <c r="AG4073" s="79"/>
      <c r="AH4073" s="79"/>
      <c r="AI4073" s="79"/>
      <c r="AJ4073" s="79"/>
      <c r="AK4073" s="79"/>
      <c r="AL4073" s="79"/>
      <c r="AM4073" s="79"/>
      <c r="AN4073" s="79"/>
      <c r="AO4073" s="79"/>
      <c r="AP4073" s="79"/>
      <c r="AQ4073" s="79"/>
    </row>
    <row r="4074" spans="13:43" x14ac:dyDescent="0.25">
      <c r="M4074" s="79"/>
      <c r="N4074" s="79"/>
      <c r="O4074" s="79"/>
      <c r="P4074" s="79"/>
      <c r="Q4074" s="79"/>
      <c r="R4074" s="79"/>
      <c r="S4074" s="79"/>
      <c r="T4074" s="79"/>
      <c r="U4074" s="79"/>
      <c r="V4074" s="79"/>
      <c r="W4074" s="79"/>
      <c r="X4074" s="79"/>
      <c r="Y4074" s="79"/>
      <c r="Z4074" s="79"/>
      <c r="AA4074" s="79"/>
      <c r="AB4074" s="79"/>
      <c r="AC4074" s="79"/>
      <c r="AD4074" s="79"/>
      <c r="AE4074" s="79"/>
      <c r="AF4074" s="79"/>
      <c r="AG4074" s="79"/>
      <c r="AH4074" s="79"/>
      <c r="AI4074" s="79"/>
      <c r="AJ4074" s="79"/>
      <c r="AK4074" s="79"/>
      <c r="AL4074" s="79"/>
      <c r="AM4074" s="79"/>
      <c r="AN4074" s="79"/>
      <c r="AO4074" s="79"/>
      <c r="AP4074" s="79"/>
      <c r="AQ4074" s="79"/>
    </row>
    <row r="4075" spans="13:43" x14ac:dyDescent="0.25">
      <c r="M4075" s="79"/>
      <c r="N4075" s="79"/>
      <c r="O4075" s="79"/>
      <c r="P4075" s="79"/>
      <c r="Q4075" s="79"/>
      <c r="R4075" s="79"/>
      <c r="S4075" s="79"/>
      <c r="T4075" s="79"/>
      <c r="U4075" s="79"/>
      <c r="V4075" s="79"/>
      <c r="W4075" s="79"/>
      <c r="X4075" s="79"/>
      <c r="Y4075" s="79"/>
      <c r="Z4075" s="79"/>
      <c r="AA4075" s="79"/>
      <c r="AB4075" s="79"/>
      <c r="AC4075" s="79"/>
      <c r="AD4075" s="79"/>
      <c r="AE4075" s="79"/>
      <c r="AF4075" s="79"/>
      <c r="AG4075" s="79"/>
      <c r="AH4075" s="79"/>
      <c r="AI4075" s="79"/>
      <c r="AJ4075" s="79"/>
      <c r="AK4075" s="79"/>
      <c r="AL4075" s="79"/>
      <c r="AM4075" s="79"/>
      <c r="AN4075" s="79"/>
      <c r="AO4075" s="79"/>
      <c r="AP4075" s="79"/>
      <c r="AQ4075" s="79"/>
    </row>
    <row r="4076" spans="13:43" x14ac:dyDescent="0.25">
      <c r="M4076" s="79"/>
      <c r="N4076" s="79"/>
      <c r="O4076" s="79"/>
      <c r="P4076" s="79"/>
      <c r="Q4076" s="79"/>
      <c r="R4076" s="79"/>
      <c r="S4076" s="79"/>
      <c r="T4076" s="79"/>
      <c r="U4076" s="79"/>
      <c r="V4076" s="79"/>
      <c r="W4076" s="79"/>
      <c r="X4076" s="79"/>
      <c r="Y4076" s="79"/>
      <c r="Z4076" s="79"/>
      <c r="AA4076" s="79"/>
      <c r="AB4076" s="79"/>
      <c r="AC4076" s="79"/>
      <c r="AD4076" s="79"/>
      <c r="AE4076" s="79"/>
      <c r="AF4076" s="79"/>
      <c r="AG4076" s="79"/>
      <c r="AH4076" s="79"/>
      <c r="AI4076" s="79"/>
      <c r="AJ4076" s="79"/>
      <c r="AK4076" s="79"/>
      <c r="AL4076" s="79"/>
      <c r="AM4076" s="79"/>
      <c r="AN4076" s="79"/>
      <c r="AO4076" s="79"/>
      <c r="AP4076" s="79"/>
      <c r="AQ4076" s="79"/>
    </row>
    <row r="4077" spans="13:43" x14ac:dyDescent="0.25">
      <c r="M4077" s="79"/>
      <c r="N4077" s="79"/>
      <c r="O4077" s="79"/>
      <c r="P4077" s="79"/>
      <c r="Q4077" s="79"/>
      <c r="R4077" s="79"/>
      <c r="S4077" s="79"/>
      <c r="T4077" s="79"/>
      <c r="U4077" s="79"/>
      <c r="V4077" s="79"/>
      <c r="W4077" s="79"/>
      <c r="X4077" s="79"/>
      <c r="Y4077" s="79"/>
      <c r="Z4077" s="79"/>
      <c r="AA4077" s="79"/>
      <c r="AB4077" s="79"/>
      <c r="AC4077" s="79"/>
      <c r="AD4077" s="79"/>
      <c r="AE4077" s="79"/>
      <c r="AF4077" s="79"/>
      <c r="AG4077" s="79"/>
      <c r="AH4077" s="79"/>
      <c r="AI4077" s="79"/>
      <c r="AJ4077" s="79"/>
      <c r="AK4077" s="79"/>
      <c r="AL4077" s="79"/>
      <c r="AM4077" s="79"/>
      <c r="AN4077" s="79"/>
      <c r="AO4077" s="79"/>
      <c r="AP4077" s="79"/>
      <c r="AQ4077" s="79"/>
    </row>
    <row r="4078" spans="13:43" x14ac:dyDescent="0.25">
      <c r="M4078" s="79"/>
      <c r="N4078" s="79"/>
      <c r="O4078" s="79"/>
      <c r="P4078" s="79"/>
      <c r="Q4078" s="79"/>
      <c r="R4078" s="79"/>
      <c r="S4078" s="79"/>
      <c r="T4078" s="79"/>
      <c r="U4078" s="79"/>
      <c r="V4078" s="79"/>
      <c r="W4078" s="79"/>
      <c r="X4078" s="79"/>
      <c r="Y4078" s="79"/>
      <c r="Z4078" s="79"/>
      <c r="AA4078" s="79"/>
      <c r="AB4078" s="79"/>
      <c r="AC4078" s="79"/>
      <c r="AD4078" s="79"/>
      <c r="AE4078" s="79"/>
      <c r="AF4078" s="79"/>
      <c r="AG4078" s="79"/>
      <c r="AH4078" s="79"/>
      <c r="AI4078" s="79"/>
      <c r="AJ4078" s="79"/>
      <c r="AK4078" s="79"/>
      <c r="AL4078" s="79"/>
      <c r="AM4078" s="79"/>
      <c r="AN4078" s="79"/>
      <c r="AO4078" s="79"/>
      <c r="AP4078" s="79"/>
      <c r="AQ4078" s="79"/>
    </row>
    <row r="4079" spans="13:43" x14ac:dyDescent="0.25">
      <c r="M4079" s="79"/>
      <c r="N4079" s="79"/>
      <c r="O4079" s="79"/>
      <c r="P4079" s="79"/>
      <c r="Q4079" s="79"/>
      <c r="R4079" s="79"/>
      <c r="S4079" s="79"/>
      <c r="T4079" s="79"/>
      <c r="U4079" s="79"/>
      <c r="V4079" s="79"/>
      <c r="W4079" s="79"/>
      <c r="X4079" s="79"/>
      <c r="Y4079" s="79"/>
      <c r="Z4079" s="79"/>
      <c r="AA4079" s="79"/>
      <c r="AB4079" s="79"/>
      <c r="AC4079" s="79"/>
      <c r="AD4079" s="79"/>
      <c r="AE4079" s="79"/>
      <c r="AF4079" s="79"/>
      <c r="AG4079" s="79"/>
      <c r="AH4079" s="79"/>
      <c r="AI4079" s="79"/>
      <c r="AJ4079" s="79"/>
      <c r="AK4079" s="79"/>
      <c r="AL4079" s="79"/>
      <c r="AM4079" s="79"/>
      <c r="AN4079" s="79"/>
      <c r="AO4079" s="79"/>
      <c r="AP4079" s="79"/>
      <c r="AQ4079" s="79"/>
    </row>
    <row r="4080" spans="13:43" x14ac:dyDescent="0.25">
      <c r="M4080" s="79"/>
      <c r="N4080" s="79"/>
      <c r="O4080" s="79"/>
      <c r="P4080" s="79"/>
      <c r="Q4080" s="79"/>
      <c r="R4080" s="79"/>
      <c r="S4080" s="79"/>
      <c r="T4080" s="79"/>
      <c r="U4080" s="79"/>
      <c r="V4080" s="79"/>
      <c r="W4080" s="79"/>
      <c r="X4080" s="79"/>
      <c r="Y4080" s="79"/>
      <c r="Z4080" s="79"/>
      <c r="AA4080" s="79"/>
      <c r="AB4080" s="79"/>
      <c r="AC4080" s="79"/>
      <c r="AD4080" s="79"/>
      <c r="AE4080" s="79"/>
      <c r="AF4080" s="79"/>
      <c r="AG4080" s="79"/>
      <c r="AH4080" s="79"/>
      <c r="AI4080" s="79"/>
      <c r="AJ4080" s="79"/>
      <c r="AK4080" s="79"/>
      <c r="AL4080" s="79"/>
      <c r="AM4080" s="79"/>
      <c r="AN4080" s="79"/>
      <c r="AO4080" s="79"/>
      <c r="AP4080" s="79"/>
      <c r="AQ4080" s="79"/>
    </row>
    <row r="4081" spans="13:43" x14ac:dyDescent="0.25">
      <c r="M4081" s="79"/>
      <c r="N4081" s="79"/>
      <c r="O4081" s="79"/>
      <c r="P4081" s="79"/>
      <c r="Q4081" s="79"/>
      <c r="R4081" s="79"/>
      <c r="S4081" s="79"/>
      <c r="T4081" s="79"/>
      <c r="U4081" s="79"/>
      <c r="V4081" s="79"/>
      <c r="W4081" s="79"/>
      <c r="X4081" s="79"/>
      <c r="Y4081" s="79"/>
      <c r="Z4081" s="79"/>
      <c r="AA4081" s="79"/>
      <c r="AB4081" s="79"/>
      <c r="AC4081" s="79"/>
      <c r="AD4081" s="79"/>
      <c r="AE4081" s="79"/>
      <c r="AF4081" s="79"/>
      <c r="AG4081" s="79"/>
      <c r="AH4081" s="79"/>
      <c r="AI4081" s="79"/>
      <c r="AJ4081" s="79"/>
      <c r="AK4081" s="79"/>
      <c r="AL4081" s="79"/>
      <c r="AM4081" s="79"/>
      <c r="AN4081" s="79"/>
      <c r="AO4081" s="79"/>
      <c r="AP4081" s="79"/>
      <c r="AQ4081" s="79"/>
    </row>
    <row r="4082" spans="13:43" x14ac:dyDescent="0.25">
      <c r="M4082" s="79"/>
      <c r="N4082" s="79"/>
      <c r="O4082" s="79"/>
      <c r="P4082" s="79"/>
      <c r="Q4082" s="79"/>
      <c r="R4082" s="79"/>
      <c r="S4082" s="79"/>
      <c r="T4082" s="79"/>
      <c r="U4082" s="79"/>
      <c r="V4082" s="79"/>
      <c r="W4082" s="79"/>
      <c r="X4082" s="79"/>
      <c r="Y4082" s="79"/>
      <c r="Z4082" s="79"/>
      <c r="AA4082" s="79"/>
      <c r="AB4082" s="79"/>
      <c r="AC4082" s="79"/>
      <c r="AD4082" s="79"/>
      <c r="AE4082" s="79"/>
      <c r="AF4082" s="79"/>
      <c r="AG4082" s="79"/>
      <c r="AH4082" s="79"/>
      <c r="AI4082" s="79"/>
      <c r="AJ4082" s="79"/>
      <c r="AK4082" s="79"/>
      <c r="AL4082" s="79"/>
      <c r="AM4082" s="79"/>
      <c r="AN4082" s="79"/>
      <c r="AO4082" s="79"/>
      <c r="AP4082" s="79"/>
      <c r="AQ4082" s="79"/>
    </row>
    <row r="4083" spans="13:43" x14ac:dyDescent="0.25">
      <c r="M4083" s="79"/>
      <c r="N4083" s="79"/>
      <c r="O4083" s="79"/>
      <c r="P4083" s="79"/>
      <c r="Q4083" s="79"/>
      <c r="R4083" s="79"/>
      <c r="S4083" s="79"/>
      <c r="T4083" s="79"/>
      <c r="U4083" s="79"/>
      <c r="V4083" s="79"/>
      <c r="W4083" s="79"/>
      <c r="X4083" s="79"/>
      <c r="Y4083" s="79"/>
      <c r="Z4083" s="79"/>
      <c r="AA4083" s="79"/>
      <c r="AB4083" s="79"/>
      <c r="AC4083" s="79"/>
      <c r="AD4083" s="79"/>
      <c r="AE4083" s="79"/>
      <c r="AF4083" s="79"/>
      <c r="AG4083" s="79"/>
      <c r="AH4083" s="79"/>
      <c r="AI4083" s="79"/>
      <c r="AJ4083" s="79"/>
      <c r="AK4083" s="79"/>
      <c r="AL4083" s="79"/>
      <c r="AM4083" s="79"/>
      <c r="AN4083" s="79"/>
      <c r="AO4083" s="79"/>
      <c r="AP4083" s="79"/>
      <c r="AQ4083" s="79"/>
    </row>
    <row r="4084" spans="13:43" x14ac:dyDescent="0.25">
      <c r="M4084" s="79"/>
      <c r="N4084" s="79"/>
      <c r="O4084" s="79"/>
      <c r="P4084" s="79"/>
      <c r="Q4084" s="79"/>
      <c r="R4084" s="79"/>
      <c r="S4084" s="79"/>
      <c r="T4084" s="79"/>
      <c r="U4084" s="79"/>
      <c r="V4084" s="79"/>
      <c r="W4084" s="79"/>
      <c r="X4084" s="79"/>
      <c r="Y4084" s="79"/>
      <c r="Z4084" s="79"/>
      <c r="AA4084" s="79"/>
      <c r="AB4084" s="79"/>
      <c r="AC4084" s="79"/>
      <c r="AD4084" s="79"/>
      <c r="AE4084" s="79"/>
      <c r="AF4084" s="79"/>
      <c r="AG4084" s="79"/>
      <c r="AH4084" s="79"/>
      <c r="AI4084" s="79"/>
      <c r="AJ4084" s="79"/>
      <c r="AK4084" s="79"/>
      <c r="AL4084" s="79"/>
      <c r="AM4084" s="79"/>
      <c r="AN4084" s="79"/>
      <c r="AO4084" s="79"/>
      <c r="AP4084" s="79"/>
      <c r="AQ4084" s="79"/>
    </row>
    <row r="4085" spans="13:43" x14ac:dyDescent="0.25">
      <c r="M4085" s="79"/>
      <c r="N4085" s="79"/>
      <c r="O4085" s="79"/>
      <c r="P4085" s="79"/>
      <c r="Q4085" s="79"/>
      <c r="R4085" s="79"/>
      <c r="S4085" s="79"/>
      <c r="T4085" s="79"/>
      <c r="U4085" s="79"/>
      <c r="V4085" s="79"/>
      <c r="W4085" s="79"/>
      <c r="X4085" s="79"/>
      <c r="Y4085" s="79"/>
      <c r="Z4085" s="79"/>
      <c r="AA4085" s="79"/>
      <c r="AB4085" s="79"/>
      <c r="AC4085" s="79"/>
      <c r="AD4085" s="79"/>
      <c r="AE4085" s="79"/>
      <c r="AF4085" s="79"/>
      <c r="AG4085" s="79"/>
      <c r="AH4085" s="79"/>
      <c r="AI4085" s="79"/>
      <c r="AJ4085" s="79"/>
      <c r="AK4085" s="79"/>
      <c r="AL4085" s="79"/>
      <c r="AM4085" s="79"/>
      <c r="AN4085" s="79"/>
      <c r="AO4085" s="79"/>
      <c r="AP4085" s="79"/>
      <c r="AQ4085" s="79"/>
    </row>
    <row r="4086" spans="13:43" x14ac:dyDescent="0.25">
      <c r="M4086" s="79"/>
      <c r="N4086" s="79"/>
      <c r="O4086" s="79"/>
      <c r="P4086" s="79"/>
      <c r="Q4086" s="79"/>
      <c r="R4086" s="79"/>
      <c r="S4086" s="79"/>
      <c r="T4086" s="79"/>
      <c r="U4086" s="79"/>
      <c r="V4086" s="79"/>
      <c r="W4086" s="79"/>
      <c r="X4086" s="79"/>
      <c r="Y4086" s="79"/>
      <c r="Z4086" s="79"/>
      <c r="AA4086" s="79"/>
      <c r="AB4086" s="79"/>
      <c r="AC4086" s="79"/>
      <c r="AD4086" s="79"/>
      <c r="AE4086" s="79"/>
      <c r="AF4086" s="79"/>
      <c r="AG4086" s="79"/>
      <c r="AH4086" s="79"/>
      <c r="AI4086" s="79"/>
      <c r="AJ4086" s="79"/>
      <c r="AK4086" s="79"/>
      <c r="AL4086" s="79"/>
      <c r="AM4086" s="79"/>
      <c r="AN4086" s="79"/>
      <c r="AO4086" s="79"/>
      <c r="AP4086" s="79"/>
      <c r="AQ4086" s="79"/>
    </row>
    <row r="4087" spans="13:43" x14ac:dyDescent="0.25">
      <c r="M4087" s="79"/>
      <c r="N4087" s="79"/>
      <c r="O4087" s="79"/>
      <c r="P4087" s="79"/>
      <c r="Q4087" s="79"/>
      <c r="R4087" s="79"/>
      <c r="S4087" s="79"/>
      <c r="T4087" s="79"/>
      <c r="U4087" s="79"/>
      <c r="V4087" s="79"/>
      <c r="W4087" s="79"/>
      <c r="X4087" s="79"/>
      <c r="Y4087" s="79"/>
      <c r="Z4087" s="79"/>
      <c r="AA4087" s="79"/>
      <c r="AB4087" s="79"/>
      <c r="AC4087" s="79"/>
      <c r="AD4087" s="79"/>
      <c r="AE4087" s="79"/>
      <c r="AF4087" s="79"/>
      <c r="AG4087" s="79"/>
      <c r="AH4087" s="79"/>
      <c r="AI4087" s="79"/>
      <c r="AJ4087" s="79"/>
      <c r="AK4087" s="79"/>
      <c r="AL4087" s="79"/>
      <c r="AM4087" s="79"/>
      <c r="AN4087" s="79"/>
      <c r="AO4087" s="79"/>
      <c r="AP4087" s="79"/>
      <c r="AQ4087" s="79"/>
    </row>
    <row r="4088" spans="13:43" x14ac:dyDescent="0.25">
      <c r="M4088" s="79"/>
      <c r="N4088" s="79"/>
      <c r="O4088" s="79"/>
      <c r="P4088" s="79"/>
      <c r="Q4088" s="79"/>
      <c r="R4088" s="79"/>
      <c r="S4088" s="79"/>
      <c r="T4088" s="79"/>
      <c r="U4088" s="79"/>
      <c r="V4088" s="79"/>
      <c r="W4088" s="79"/>
      <c r="X4088" s="79"/>
      <c r="Y4088" s="79"/>
      <c r="Z4088" s="79"/>
      <c r="AA4088" s="79"/>
      <c r="AB4088" s="79"/>
      <c r="AC4088" s="79"/>
      <c r="AD4088" s="79"/>
      <c r="AE4088" s="79"/>
      <c r="AF4088" s="79"/>
      <c r="AG4088" s="79"/>
      <c r="AH4088" s="79"/>
      <c r="AI4088" s="79"/>
      <c r="AJ4088" s="79"/>
      <c r="AK4088" s="79"/>
      <c r="AL4088" s="79"/>
      <c r="AM4088" s="79"/>
      <c r="AN4088" s="79"/>
      <c r="AO4088" s="79"/>
      <c r="AP4088" s="79"/>
      <c r="AQ4088" s="79"/>
    </row>
    <row r="4089" spans="13:43" x14ac:dyDescent="0.25">
      <c r="M4089" s="79"/>
      <c r="N4089" s="79"/>
      <c r="O4089" s="79"/>
      <c r="P4089" s="79"/>
      <c r="Q4089" s="79"/>
      <c r="R4089" s="79"/>
      <c r="S4089" s="79"/>
      <c r="T4089" s="79"/>
      <c r="U4089" s="79"/>
      <c r="V4089" s="79"/>
      <c r="W4089" s="79"/>
      <c r="X4089" s="79"/>
      <c r="Y4089" s="79"/>
      <c r="Z4089" s="79"/>
      <c r="AA4089" s="79"/>
      <c r="AB4089" s="79"/>
      <c r="AC4089" s="79"/>
      <c r="AD4089" s="79"/>
      <c r="AE4089" s="79"/>
      <c r="AF4089" s="79"/>
      <c r="AG4089" s="79"/>
      <c r="AH4089" s="79"/>
      <c r="AI4089" s="79"/>
      <c r="AJ4089" s="79"/>
      <c r="AK4089" s="79"/>
      <c r="AL4089" s="79"/>
      <c r="AM4089" s="79"/>
      <c r="AN4089" s="79"/>
      <c r="AO4089" s="79"/>
      <c r="AP4089" s="79"/>
      <c r="AQ4089" s="79"/>
    </row>
    <row r="4090" spans="13:43" x14ac:dyDescent="0.25">
      <c r="M4090" s="79"/>
      <c r="N4090" s="79"/>
      <c r="O4090" s="79"/>
      <c r="P4090" s="79"/>
      <c r="Q4090" s="79"/>
      <c r="R4090" s="79"/>
      <c r="S4090" s="79"/>
      <c r="T4090" s="79"/>
      <c r="U4090" s="79"/>
      <c r="V4090" s="79"/>
      <c r="W4090" s="79"/>
      <c r="X4090" s="79"/>
      <c r="Y4090" s="79"/>
      <c r="Z4090" s="79"/>
      <c r="AA4090" s="79"/>
      <c r="AB4090" s="79"/>
      <c r="AC4090" s="79"/>
      <c r="AD4090" s="79"/>
      <c r="AE4090" s="79"/>
      <c r="AF4090" s="79"/>
      <c r="AG4090" s="79"/>
      <c r="AH4090" s="79"/>
      <c r="AI4090" s="79"/>
      <c r="AJ4090" s="79"/>
      <c r="AK4090" s="79"/>
      <c r="AL4090" s="79"/>
      <c r="AM4090" s="79"/>
      <c r="AN4090" s="79"/>
      <c r="AO4090" s="79"/>
      <c r="AP4090" s="79"/>
      <c r="AQ4090" s="79"/>
    </row>
    <row r="4091" spans="13:43" x14ac:dyDescent="0.25">
      <c r="M4091" s="79"/>
      <c r="N4091" s="79"/>
      <c r="O4091" s="79"/>
      <c r="P4091" s="79"/>
      <c r="Q4091" s="79"/>
      <c r="R4091" s="79"/>
      <c r="S4091" s="79"/>
      <c r="T4091" s="79"/>
      <c r="U4091" s="79"/>
      <c r="V4091" s="79"/>
      <c r="W4091" s="79"/>
      <c r="X4091" s="79"/>
      <c r="Y4091" s="79"/>
      <c r="Z4091" s="79"/>
      <c r="AA4091" s="79"/>
      <c r="AB4091" s="79"/>
      <c r="AC4091" s="79"/>
      <c r="AD4091" s="79"/>
      <c r="AE4091" s="79"/>
      <c r="AF4091" s="79"/>
      <c r="AG4091" s="79"/>
      <c r="AH4091" s="79"/>
      <c r="AI4091" s="79"/>
      <c r="AJ4091" s="79"/>
      <c r="AK4091" s="79"/>
      <c r="AL4091" s="79"/>
      <c r="AM4091" s="79"/>
      <c r="AN4091" s="79"/>
      <c r="AO4091" s="79"/>
      <c r="AP4091" s="79"/>
      <c r="AQ4091" s="79"/>
    </row>
    <row r="4092" spans="13:43" x14ac:dyDescent="0.25">
      <c r="M4092" s="79"/>
      <c r="N4092" s="79"/>
      <c r="O4092" s="79"/>
      <c r="P4092" s="79"/>
      <c r="Q4092" s="79"/>
      <c r="R4092" s="79"/>
      <c r="S4092" s="79"/>
      <c r="T4092" s="79"/>
      <c r="U4092" s="79"/>
      <c r="V4092" s="79"/>
      <c r="W4092" s="79"/>
      <c r="X4092" s="79"/>
      <c r="Y4092" s="79"/>
      <c r="Z4092" s="79"/>
      <c r="AA4092" s="79"/>
      <c r="AB4092" s="79"/>
      <c r="AC4092" s="79"/>
      <c r="AD4092" s="79"/>
      <c r="AE4092" s="79"/>
      <c r="AF4092" s="79"/>
      <c r="AG4092" s="79"/>
      <c r="AH4092" s="79"/>
      <c r="AI4092" s="79"/>
      <c r="AJ4092" s="79"/>
      <c r="AK4092" s="79"/>
      <c r="AL4092" s="79"/>
      <c r="AM4092" s="79"/>
      <c r="AN4092" s="79"/>
      <c r="AO4092" s="79"/>
      <c r="AP4092" s="79"/>
      <c r="AQ4092" s="79"/>
    </row>
    <row r="4093" spans="13:43" x14ac:dyDescent="0.25">
      <c r="M4093" s="79"/>
      <c r="N4093" s="79"/>
      <c r="O4093" s="79"/>
      <c r="P4093" s="79"/>
      <c r="Q4093" s="79"/>
      <c r="R4093" s="79"/>
      <c r="S4093" s="79"/>
      <c r="T4093" s="79"/>
      <c r="U4093" s="79"/>
      <c r="V4093" s="79"/>
      <c r="W4093" s="79"/>
      <c r="X4093" s="79"/>
      <c r="Y4093" s="79"/>
      <c r="Z4093" s="79"/>
      <c r="AA4093" s="79"/>
      <c r="AB4093" s="79"/>
      <c r="AC4093" s="79"/>
      <c r="AD4093" s="79"/>
      <c r="AE4093" s="79"/>
      <c r="AF4093" s="79"/>
      <c r="AG4093" s="79"/>
      <c r="AH4093" s="79"/>
      <c r="AI4093" s="79"/>
      <c r="AJ4093" s="79"/>
      <c r="AK4093" s="79"/>
      <c r="AL4093" s="79"/>
      <c r="AM4093" s="79"/>
      <c r="AN4093" s="79"/>
      <c r="AO4093" s="79"/>
      <c r="AP4093" s="79"/>
      <c r="AQ4093" s="79"/>
    </row>
    <row r="4094" spans="13:43" x14ac:dyDescent="0.25">
      <c r="M4094" s="79"/>
      <c r="N4094" s="79"/>
      <c r="O4094" s="79"/>
      <c r="P4094" s="79"/>
      <c r="Q4094" s="79"/>
      <c r="R4094" s="79"/>
      <c r="S4094" s="79"/>
      <c r="T4094" s="79"/>
      <c r="U4094" s="79"/>
      <c r="V4094" s="79"/>
      <c r="W4094" s="79"/>
      <c r="X4094" s="79"/>
      <c r="Y4094" s="79"/>
      <c r="Z4094" s="79"/>
      <c r="AA4094" s="79"/>
      <c r="AB4094" s="79"/>
      <c r="AC4094" s="79"/>
      <c r="AD4094" s="79"/>
      <c r="AE4094" s="79"/>
      <c r="AF4094" s="79"/>
      <c r="AG4094" s="79"/>
      <c r="AH4094" s="79"/>
      <c r="AI4094" s="79"/>
      <c r="AJ4094" s="79"/>
      <c r="AK4094" s="79"/>
      <c r="AL4094" s="79"/>
      <c r="AM4094" s="79"/>
      <c r="AN4094" s="79"/>
      <c r="AO4094" s="79"/>
      <c r="AP4094" s="79"/>
      <c r="AQ4094" s="79"/>
    </row>
    <row r="4095" spans="13:43" x14ac:dyDescent="0.25">
      <c r="M4095" s="79"/>
      <c r="N4095" s="79"/>
      <c r="O4095" s="79"/>
      <c r="P4095" s="79"/>
      <c r="Q4095" s="79"/>
      <c r="R4095" s="79"/>
      <c r="S4095" s="79"/>
      <c r="T4095" s="79"/>
      <c r="U4095" s="79"/>
      <c r="V4095" s="79"/>
      <c r="W4095" s="79"/>
      <c r="X4095" s="79"/>
      <c r="Y4095" s="79"/>
      <c r="Z4095" s="79"/>
      <c r="AA4095" s="79"/>
      <c r="AB4095" s="79"/>
      <c r="AC4095" s="79"/>
      <c r="AD4095" s="79"/>
      <c r="AE4095" s="79"/>
      <c r="AF4095" s="79"/>
      <c r="AG4095" s="79"/>
      <c r="AH4095" s="79"/>
      <c r="AI4095" s="79"/>
      <c r="AJ4095" s="79"/>
      <c r="AK4095" s="79"/>
      <c r="AL4095" s="79"/>
      <c r="AM4095" s="79"/>
      <c r="AN4095" s="79"/>
      <c r="AO4095" s="79"/>
      <c r="AP4095" s="79"/>
      <c r="AQ4095" s="79"/>
    </row>
    <row r="4096" spans="13:43" x14ac:dyDescent="0.25">
      <c r="M4096" s="79"/>
      <c r="N4096" s="79"/>
      <c r="O4096" s="79"/>
      <c r="P4096" s="79"/>
      <c r="Q4096" s="79"/>
      <c r="R4096" s="79"/>
      <c r="S4096" s="79"/>
      <c r="T4096" s="79"/>
      <c r="U4096" s="79"/>
      <c r="V4096" s="79"/>
      <c r="W4096" s="79"/>
      <c r="X4096" s="79"/>
      <c r="Y4096" s="79"/>
      <c r="Z4096" s="79"/>
      <c r="AA4096" s="79"/>
      <c r="AB4096" s="79"/>
      <c r="AC4096" s="79"/>
      <c r="AD4096" s="79"/>
      <c r="AE4096" s="79"/>
      <c r="AF4096" s="79"/>
      <c r="AG4096" s="79"/>
      <c r="AH4096" s="79"/>
      <c r="AI4096" s="79"/>
      <c r="AJ4096" s="79"/>
      <c r="AK4096" s="79"/>
      <c r="AL4096" s="79"/>
      <c r="AM4096" s="79"/>
      <c r="AN4096" s="79"/>
      <c r="AO4096" s="79"/>
      <c r="AP4096" s="79"/>
      <c r="AQ4096" s="79"/>
    </row>
    <row r="4097" spans="13:43" x14ac:dyDescent="0.25">
      <c r="M4097" s="79"/>
      <c r="N4097" s="79"/>
      <c r="O4097" s="79"/>
      <c r="P4097" s="79"/>
      <c r="Q4097" s="79"/>
      <c r="R4097" s="79"/>
      <c r="S4097" s="79"/>
      <c r="T4097" s="79"/>
      <c r="U4097" s="79"/>
      <c r="V4097" s="79"/>
      <c r="W4097" s="79"/>
      <c r="X4097" s="79"/>
      <c r="Y4097" s="79"/>
      <c r="Z4097" s="79"/>
      <c r="AA4097" s="79"/>
      <c r="AB4097" s="79"/>
      <c r="AC4097" s="79"/>
      <c r="AD4097" s="79"/>
      <c r="AE4097" s="79"/>
      <c r="AF4097" s="79"/>
      <c r="AG4097" s="79"/>
      <c r="AH4097" s="79"/>
      <c r="AI4097" s="79"/>
      <c r="AJ4097" s="79"/>
      <c r="AK4097" s="79"/>
      <c r="AL4097" s="79"/>
      <c r="AM4097" s="79"/>
      <c r="AN4097" s="79"/>
      <c r="AO4097" s="79"/>
      <c r="AP4097" s="79"/>
      <c r="AQ4097" s="79"/>
    </row>
    <row r="4098" spans="13:43" x14ac:dyDescent="0.25">
      <c r="M4098" s="79"/>
      <c r="N4098" s="79"/>
      <c r="O4098" s="79"/>
      <c r="P4098" s="79"/>
      <c r="Q4098" s="79"/>
      <c r="R4098" s="79"/>
      <c r="S4098" s="79"/>
      <c r="T4098" s="79"/>
      <c r="U4098" s="79"/>
      <c r="V4098" s="79"/>
      <c r="W4098" s="79"/>
      <c r="X4098" s="79"/>
      <c r="Y4098" s="79"/>
      <c r="Z4098" s="79"/>
      <c r="AA4098" s="79"/>
      <c r="AB4098" s="79"/>
      <c r="AC4098" s="79"/>
      <c r="AD4098" s="79"/>
      <c r="AE4098" s="79"/>
      <c r="AF4098" s="79"/>
      <c r="AG4098" s="79"/>
      <c r="AH4098" s="79"/>
      <c r="AI4098" s="79"/>
      <c r="AJ4098" s="79"/>
      <c r="AK4098" s="79"/>
      <c r="AL4098" s="79"/>
      <c r="AM4098" s="79"/>
      <c r="AN4098" s="79"/>
      <c r="AO4098" s="79"/>
      <c r="AP4098" s="79"/>
      <c r="AQ4098" s="79"/>
    </row>
    <row r="4099" spans="13:43" x14ac:dyDescent="0.25">
      <c r="M4099" s="79"/>
      <c r="N4099" s="79"/>
      <c r="O4099" s="79"/>
      <c r="P4099" s="79"/>
      <c r="Q4099" s="79"/>
      <c r="R4099" s="79"/>
      <c r="S4099" s="79"/>
      <c r="T4099" s="79"/>
      <c r="U4099" s="79"/>
      <c r="V4099" s="79"/>
      <c r="W4099" s="79"/>
      <c r="X4099" s="79"/>
      <c r="Y4099" s="79"/>
      <c r="Z4099" s="79"/>
      <c r="AA4099" s="79"/>
      <c r="AB4099" s="79"/>
      <c r="AC4099" s="79"/>
      <c r="AD4099" s="79"/>
      <c r="AE4099" s="79"/>
      <c r="AF4099" s="79"/>
      <c r="AG4099" s="79"/>
      <c r="AH4099" s="79"/>
      <c r="AI4099" s="79"/>
      <c r="AJ4099" s="79"/>
      <c r="AK4099" s="79"/>
      <c r="AL4099" s="79"/>
      <c r="AM4099" s="79"/>
      <c r="AN4099" s="79"/>
      <c r="AO4099" s="79"/>
      <c r="AP4099" s="79"/>
      <c r="AQ4099" s="79"/>
    </row>
    <row r="4100" spans="13:43" x14ac:dyDescent="0.25">
      <c r="M4100" s="79"/>
      <c r="N4100" s="79"/>
      <c r="O4100" s="79"/>
      <c r="P4100" s="79"/>
      <c r="Q4100" s="79"/>
      <c r="R4100" s="79"/>
      <c r="S4100" s="79"/>
      <c r="T4100" s="79"/>
      <c r="U4100" s="79"/>
      <c r="V4100" s="79"/>
      <c r="W4100" s="79"/>
      <c r="X4100" s="79"/>
      <c r="Y4100" s="79"/>
      <c r="Z4100" s="79"/>
      <c r="AA4100" s="79"/>
      <c r="AB4100" s="79"/>
      <c r="AC4100" s="79"/>
      <c r="AD4100" s="79"/>
      <c r="AE4100" s="79"/>
      <c r="AF4100" s="79"/>
      <c r="AG4100" s="79"/>
      <c r="AH4100" s="79"/>
      <c r="AI4100" s="79"/>
      <c r="AJ4100" s="79"/>
      <c r="AK4100" s="79"/>
      <c r="AL4100" s="79"/>
      <c r="AM4100" s="79"/>
      <c r="AN4100" s="79"/>
      <c r="AO4100" s="79"/>
      <c r="AP4100" s="79"/>
      <c r="AQ4100" s="79"/>
    </row>
    <row r="4101" spans="13:43" x14ac:dyDescent="0.25">
      <c r="M4101" s="79"/>
      <c r="N4101" s="79"/>
      <c r="O4101" s="79"/>
      <c r="P4101" s="79"/>
      <c r="Q4101" s="79"/>
      <c r="R4101" s="79"/>
      <c r="S4101" s="79"/>
      <c r="T4101" s="79"/>
      <c r="U4101" s="79"/>
      <c r="V4101" s="79"/>
      <c r="W4101" s="79"/>
      <c r="X4101" s="79"/>
      <c r="Y4101" s="79"/>
      <c r="Z4101" s="79"/>
      <c r="AA4101" s="79"/>
      <c r="AB4101" s="79"/>
      <c r="AC4101" s="79"/>
      <c r="AD4101" s="79"/>
      <c r="AE4101" s="79"/>
      <c r="AF4101" s="79"/>
      <c r="AG4101" s="79"/>
      <c r="AH4101" s="79"/>
      <c r="AI4101" s="79"/>
      <c r="AJ4101" s="79"/>
      <c r="AK4101" s="79"/>
      <c r="AL4101" s="79"/>
      <c r="AM4101" s="79"/>
      <c r="AN4101" s="79"/>
      <c r="AO4101" s="79"/>
      <c r="AP4101" s="79"/>
      <c r="AQ4101" s="79"/>
    </row>
    <row r="4102" spans="13:43" x14ac:dyDescent="0.25">
      <c r="M4102" s="79"/>
      <c r="N4102" s="79"/>
      <c r="O4102" s="79"/>
      <c r="P4102" s="79"/>
      <c r="Q4102" s="79"/>
      <c r="R4102" s="79"/>
      <c r="S4102" s="79"/>
      <c r="T4102" s="79"/>
      <c r="U4102" s="79"/>
      <c r="V4102" s="79"/>
      <c r="W4102" s="79"/>
      <c r="X4102" s="79"/>
      <c r="Y4102" s="79"/>
      <c r="Z4102" s="79"/>
      <c r="AA4102" s="79"/>
      <c r="AB4102" s="79"/>
      <c r="AC4102" s="79"/>
      <c r="AD4102" s="79"/>
      <c r="AE4102" s="79"/>
      <c r="AF4102" s="79"/>
      <c r="AG4102" s="79"/>
      <c r="AH4102" s="79"/>
      <c r="AI4102" s="79"/>
      <c r="AJ4102" s="79"/>
      <c r="AK4102" s="79"/>
      <c r="AL4102" s="79"/>
      <c r="AM4102" s="79"/>
      <c r="AN4102" s="79"/>
      <c r="AO4102" s="79"/>
      <c r="AP4102" s="79"/>
      <c r="AQ4102" s="79"/>
    </row>
    <row r="4103" spans="13:43" x14ac:dyDescent="0.25">
      <c r="M4103" s="79"/>
      <c r="N4103" s="79"/>
      <c r="O4103" s="79"/>
      <c r="P4103" s="79"/>
      <c r="Q4103" s="79"/>
      <c r="R4103" s="79"/>
      <c r="S4103" s="79"/>
      <c r="T4103" s="79"/>
      <c r="U4103" s="79"/>
      <c r="V4103" s="79"/>
      <c r="W4103" s="79"/>
      <c r="X4103" s="79"/>
      <c r="Y4103" s="79"/>
      <c r="Z4103" s="79"/>
      <c r="AA4103" s="79"/>
      <c r="AB4103" s="79"/>
      <c r="AC4103" s="79"/>
      <c r="AD4103" s="79"/>
      <c r="AE4103" s="79"/>
      <c r="AF4103" s="79"/>
      <c r="AG4103" s="79"/>
      <c r="AH4103" s="79"/>
      <c r="AI4103" s="79"/>
      <c r="AJ4103" s="79"/>
      <c r="AK4103" s="79"/>
      <c r="AL4103" s="79"/>
      <c r="AM4103" s="79"/>
      <c r="AN4103" s="79"/>
      <c r="AO4103" s="79"/>
      <c r="AP4103" s="79"/>
      <c r="AQ4103" s="79"/>
    </row>
    <row r="4104" spans="13:43" x14ac:dyDescent="0.25">
      <c r="M4104" s="79"/>
      <c r="N4104" s="79"/>
      <c r="O4104" s="79"/>
      <c r="P4104" s="79"/>
      <c r="Q4104" s="79"/>
      <c r="R4104" s="79"/>
      <c r="S4104" s="79"/>
      <c r="T4104" s="79"/>
      <c r="U4104" s="79"/>
      <c r="V4104" s="79"/>
      <c r="W4104" s="79"/>
      <c r="X4104" s="79"/>
      <c r="Y4104" s="79"/>
      <c r="Z4104" s="79"/>
      <c r="AA4104" s="79"/>
      <c r="AB4104" s="79"/>
      <c r="AC4104" s="79"/>
      <c r="AD4104" s="79"/>
      <c r="AE4104" s="79"/>
      <c r="AF4104" s="79"/>
      <c r="AG4104" s="79"/>
      <c r="AH4104" s="79"/>
      <c r="AI4104" s="79"/>
      <c r="AJ4104" s="79"/>
      <c r="AK4104" s="79"/>
      <c r="AL4104" s="79"/>
      <c r="AM4104" s="79"/>
      <c r="AN4104" s="79"/>
      <c r="AO4104" s="79"/>
      <c r="AP4104" s="79"/>
      <c r="AQ4104" s="79"/>
    </row>
    <row r="4105" spans="13:43" x14ac:dyDescent="0.25">
      <c r="M4105" s="79"/>
      <c r="N4105" s="79"/>
      <c r="O4105" s="79"/>
      <c r="P4105" s="79"/>
      <c r="Q4105" s="79"/>
      <c r="R4105" s="79"/>
      <c r="S4105" s="79"/>
      <c r="T4105" s="79"/>
      <c r="U4105" s="79"/>
      <c r="V4105" s="79"/>
      <c r="W4105" s="79"/>
      <c r="X4105" s="79"/>
      <c r="Y4105" s="79"/>
      <c r="Z4105" s="79"/>
      <c r="AA4105" s="79"/>
      <c r="AB4105" s="79"/>
      <c r="AC4105" s="79"/>
      <c r="AD4105" s="79"/>
      <c r="AE4105" s="79"/>
      <c r="AF4105" s="79"/>
      <c r="AG4105" s="79"/>
      <c r="AH4105" s="79"/>
      <c r="AI4105" s="79"/>
      <c r="AJ4105" s="79"/>
      <c r="AK4105" s="79"/>
      <c r="AL4105" s="79"/>
      <c r="AM4105" s="79"/>
      <c r="AN4105" s="79"/>
      <c r="AO4105" s="79"/>
      <c r="AP4105" s="79"/>
      <c r="AQ4105" s="79"/>
    </row>
    <row r="4106" spans="13:43" x14ac:dyDescent="0.25">
      <c r="M4106" s="79"/>
      <c r="N4106" s="79"/>
      <c r="O4106" s="79"/>
      <c r="P4106" s="79"/>
      <c r="Q4106" s="79"/>
      <c r="R4106" s="79"/>
      <c r="S4106" s="79"/>
      <c r="T4106" s="79"/>
      <c r="U4106" s="79"/>
      <c r="V4106" s="79"/>
      <c r="W4106" s="79"/>
      <c r="X4106" s="79"/>
      <c r="Y4106" s="79"/>
      <c r="Z4106" s="79"/>
      <c r="AA4106" s="79"/>
      <c r="AB4106" s="79"/>
      <c r="AC4106" s="79"/>
      <c r="AD4106" s="79"/>
      <c r="AE4106" s="79"/>
      <c r="AF4106" s="79"/>
      <c r="AG4106" s="79"/>
      <c r="AH4106" s="79"/>
      <c r="AI4106" s="79"/>
      <c r="AJ4106" s="79"/>
      <c r="AK4106" s="79"/>
      <c r="AL4106" s="79"/>
      <c r="AM4106" s="79"/>
      <c r="AN4106" s="79"/>
      <c r="AO4106" s="79"/>
      <c r="AP4106" s="79"/>
      <c r="AQ4106" s="79"/>
    </row>
    <row r="4107" spans="13:43" x14ac:dyDescent="0.25">
      <c r="M4107" s="79"/>
      <c r="N4107" s="79"/>
      <c r="O4107" s="79"/>
      <c r="P4107" s="79"/>
      <c r="Q4107" s="79"/>
      <c r="R4107" s="79"/>
      <c r="S4107" s="79"/>
      <c r="T4107" s="79"/>
      <c r="U4107" s="79"/>
      <c r="V4107" s="79"/>
      <c r="W4107" s="79"/>
      <c r="X4107" s="79"/>
      <c r="Y4107" s="79"/>
      <c r="Z4107" s="79"/>
      <c r="AA4107" s="79"/>
      <c r="AB4107" s="79"/>
      <c r="AC4107" s="79"/>
      <c r="AD4107" s="79"/>
      <c r="AE4107" s="79"/>
      <c r="AF4107" s="79"/>
      <c r="AG4107" s="79"/>
      <c r="AH4107" s="79"/>
      <c r="AI4107" s="79"/>
      <c r="AJ4107" s="79"/>
      <c r="AK4107" s="79"/>
      <c r="AL4107" s="79"/>
      <c r="AM4107" s="79"/>
      <c r="AN4107" s="79"/>
      <c r="AO4107" s="79"/>
      <c r="AP4107" s="79"/>
      <c r="AQ4107" s="79"/>
    </row>
    <row r="4108" spans="13:43" x14ac:dyDescent="0.25">
      <c r="M4108" s="79"/>
      <c r="N4108" s="79"/>
      <c r="O4108" s="79"/>
      <c r="P4108" s="79"/>
      <c r="Q4108" s="79"/>
      <c r="R4108" s="79"/>
      <c r="S4108" s="79"/>
      <c r="T4108" s="79"/>
      <c r="U4108" s="79"/>
      <c r="V4108" s="79"/>
      <c r="W4108" s="79"/>
      <c r="X4108" s="79"/>
      <c r="Y4108" s="79"/>
      <c r="Z4108" s="79"/>
      <c r="AA4108" s="79"/>
      <c r="AB4108" s="79"/>
      <c r="AC4108" s="79"/>
      <c r="AD4108" s="79"/>
      <c r="AE4108" s="79"/>
      <c r="AF4108" s="79"/>
      <c r="AG4108" s="79"/>
      <c r="AH4108" s="79"/>
      <c r="AI4108" s="79"/>
      <c r="AJ4108" s="79"/>
      <c r="AK4108" s="79"/>
      <c r="AL4108" s="79"/>
      <c r="AM4108" s="79"/>
      <c r="AN4108" s="79"/>
      <c r="AO4108" s="79"/>
      <c r="AP4108" s="79"/>
      <c r="AQ4108" s="79"/>
    </row>
    <row r="4109" spans="13:43" x14ac:dyDescent="0.25">
      <c r="M4109" s="79"/>
      <c r="N4109" s="79"/>
      <c r="O4109" s="79"/>
      <c r="P4109" s="79"/>
      <c r="Q4109" s="79"/>
      <c r="R4109" s="79"/>
      <c r="S4109" s="79"/>
      <c r="T4109" s="79"/>
      <c r="U4109" s="79"/>
      <c r="V4109" s="79"/>
      <c r="W4109" s="79"/>
      <c r="X4109" s="79"/>
      <c r="Y4109" s="79"/>
      <c r="Z4109" s="79"/>
      <c r="AA4109" s="79"/>
      <c r="AB4109" s="79"/>
      <c r="AC4109" s="79"/>
      <c r="AD4109" s="79"/>
      <c r="AE4109" s="79"/>
      <c r="AF4109" s="79"/>
      <c r="AG4109" s="79"/>
      <c r="AH4109" s="79"/>
      <c r="AI4109" s="79"/>
      <c r="AJ4109" s="79"/>
      <c r="AK4109" s="79"/>
      <c r="AL4109" s="79"/>
      <c r="AM4109" s="79"/>
      <c r="AN4109" s="79"/>
      <c r="AO4109" s="79"/>
      <c r="AP4109" s="79"/>
      <c r="AQ4109" s="79"/>
    </row>
    <row r="4110" spans="13:43" x14ac:dyDescent="0.25">
      <c r="M4110" s="79"/>
      <c r="N4110" s="79"/>
      <c r="O4110" s="79"/>
      <c r="P4110" s="79"/>
      <c r="Q4110" s="79"/>
      <c r="R4110" s="79"/>
      <c r="S4110" s="79"/>
      <c r="T4110" s="79"/>
      <c r="U4110" s="79"/>
      <c r="V4110" s="79"/>
      <c r="W4110" s="79"/>
      <c r="X4110" s="79"/>
      <c r="Y4110" s="79"/>
      <c r="Z4110" s="79"/>
      <c r="AA4110" s="79"/>
      <c r="AB4110" s="79"/>
      <c r="AC4110" s="79"/>
      <c r="AD4110" s="79"/>
      <c r="AE4110" s="79"/>
      <c r="AF4110" s="79"/>
      <c r="AG4110" s="79"/>
      <c r="AH4110" s="79"/>
      <c r="AI4110" s="79"/>
      <c r="AJ4110" s="79"/>
      <c r="AK4110" s="79"/>
      <c r="AL4110" s="79"/>
      <c r="AM4110" s="79"/>
      <c r="AN4110" s="79"/>
      <c r="AO4110" s="79"/>
      <c r="AP4110" s="79"/>
      <c r="AQ4110" s="79"/>
    </row>
    <row r="4111" spans="13:43" x14ac:dyDescent="0.25">
      <c r="M4111" s="79"/>
      <c r="N4111" s="79"/>
      <c r="O4111" s="79"/>
      <c r="P4111" s="79"/>
      <c r="Q4111" s="79"/>
      <c r="R4111" s="79"/>
      <c r="S4111" s="79"/>
      <c r="T4111" s="79"/>
      <c r="U4111" s="79"/>
      <c r="V4111" s="79"/>
      <c r="W4111" s="79"/>
      <c r="X4111" s="79"/>
      <c r="Y4111" s="79"/>
      <c r="Z4111" s="79"/>
      <c r="AA4111" s="79"/>
      <c r="AB4111" s="79"/>
      <c r="AC4111" s="79"/>
      <c r="AD4111" s="79"/>
      <c r="AE4111" s="79"/>
      <c r="AF4111" s="79"/>
      <c r="AG4111" s="79"/>
      <c r="AH4111" s="79"/>
      <c r="AI4111" s="79"/>
      <c r="AJ4111" s="79"/>
      <c r="AK4111" s="79"/>
      <c r="AL4111" s="79"/>
      <c r="AM4111" s="79"/>
      <c r="AN4111" s="79"/>
      <c r="AO4111" s="79"/>
      <c r="AP4111" s="79"/>
      <c r="AQ4111" s="79"/>
    </row>
    <row r="4112" spans="13:43" x14ac:dyDescent="0.25">
      <c r="M4112" s="79"/>
      <c r="N4112" s="79"/>
      <c r="O4112" s="79"/>
      <c r="P4112" s="79"/>
      <c r="Q4112" s="79"/>
      <c r="R4112" s="79"/>
      <c r="S4112" s="79"/>
      <c r="T4112" s="79"/>
      <c r="U4112" s="79"/>
      <c r="V4112" s="79"/>
      <c r="W4112" s="79"/>
      <c r="X4112" s="79"/>
      <c r="Y4112" s="79"/>
      <c r="Z4112" s="79"/>
      <c r="AA4112" s="79"/>
      <c r="AB4112" s="79"/>
      <c r="AC4112" s="79"/>
      <c r="AD4112" s="79"/>
      <c r="AE4112" s="79"/>
      <c r="AF4112" s="79"/>
      <c r="AG4112" s="79"/>
      <c r="AH4112" s="79"/>
      <c r="AI4112" s="79"/>
      <c r="AJ4112" s="79"/>
      <c r="AK4112" s="79"/>
      <c r="AL4112" s="79"/>
      <c r="AM4112" s="79"/>
      <c r="AN4112" s="79"/>
      <c r="AO4112" s="79"/>
      <c r="AP4112" s="79"/>
      <c r="AQ4112" s="79"/>
    </row>
    <row r="4113" spans="13:43" x14ac:dyDescent="0.25">
      <c r="M4113" s="79"/>
      <c r="N4113" s="79"/>
      <c r="O4113" s="79"/>
      <c r="P4113" s="79"/>
      <c r="Q4113" s="79"/>
      <c r="R4113" s="79"/>
      <c r="S4113" s="79"/>
      <c r="T4113" s="79"/>
      <c r="U4113" s="79"/>
      <c r="V4113" s="79"/>
      <c r="W4113" s="79"/>
      <c r="X4113" s="79"/>
      <c r="Y4113" s="79"/>
      <c r="Z4113" s="79"/>
      <c r="AA4113" s="79"/>
      <c r="AB4113" s="79"/>
      <c r="AC4113" s="79"/>
      <c r="AD4113" s="79"/>
      <c r="AE4113" s="79"/>
      <c r="AF4113" s="79"/>
      <c r="AG4113" s="79"/>
      <c r="AH4113" s="79"/>
      <c r="AI4113" s="79"/>
      <c r="AJ4113" s="79"/>
      <c r="AK4113" s="79"/>
      <c r="AL4113" s="79"/>
      <c r="AM4113" s="79"/>
      <c r="AN4113" s="79"/>
      <c r="AO4113" s="79"/>
      <c r="AP4113" s="79"/>
      <c r="AQ4113" s="79"/>
    </row>
    <row r="4114" spans="13:43" x14ac:dyDescent="0.25">
      <c r="M4114" s="79"/>
      <c r="N4114" s="79"/>
      <c r="O4114" s="79"/>
      <c r="P4114" s="79"/>
      <c r="Q4114" s="79"/>
      <c r="R4114" s="79"/>
      <c r="S4114" s="79"/>
      <c r="T4114" s="79"/>
      <c r="U4114" s="79"/>
      <c r="V4114" s="79"/>
      <c r="W4114" s="79"/>
      <c r="X4114" s="79"/>
      <c r="Y4114" s="79"/>
      <c r="Z4114" s="79"/>
      <c r="AA4114" s="79"/>
      <c r="AB4114" s="79"/>
      <c r="AC4114" s="79"/>
      <c r="AD4114" s="79"/>
      <c r="AE4114" s="79"/>
      <c r="AF4114" s="79"/>
      <c r="AG4114" s="79"/>
      <c r="AH4114" s="79"/>
      <c r="AI4114" s="79"/>
      <c r="AJ4114" s="79"/>
      <c r="AK4114" s="79"/>
      <c r="AL4114" s="79"/>
      <c r="AM4114" s="79"/>
      <c r="AN4114" s="79"/>
      <c r="AO4114" s="79"/>
      <c r="AP4114" s="79"/>
      <c r="AQ4114" s="79"/>
    </row>
    <row r="4115" spans="13:43" x14ac:dyDescent="0.25">
      <c r="M4115" s="79"/>
      <c r="N4115" s="79"/>
      <c r="O4115" s="79"/>
      <c r="P4115" s="79"/>
      <c r="Q4115" s="79"/>
      <c r="R4115" s="79"/>
      <c r="S4115" s="79"/>
      <c r="T4115" s="79"/>
      <c r="U4115" s="79"/>
      <c r="V4115" s="79"/>
      <c r="W4115" s="79"/>
      <c r="X4115" s="79"/>
      <c r="Y4115" s="79"/>
      <c r="Z4115" s="79"/>
      <c r="AA4115" s="79"/>
      <c r="AB4115" s="79"/>
      <c r="AC4115" s="79"/>
      <c r="AD4115" s="79"/>
      <c r="AE4115" s="79"/>
      <c r="AF4115" s="79"/>
      <c r="AG4115" s="79"/>
      <c r="AH4115" s="79"/>
      <c r="AI4115" s="79"/>
      <c r="AJ4115" s="79"/>
      <c r="AK4115" s="79"/>
      <c r="AL4115" s="79"/>
      <c r="AM4115" s="79"/>
      <c r="AN4115" s="79"/>
      <c r="AO4115" s="79"/>
      <c r="AP4115" s="79"/>
      <c r="AQ4115" s="79"/>
    </row>
    <row r="4116" spans="13:43" x14ac:dyDescent="0.25">
      <c r="M4116" s="79"/>
      <c r="N4116" s="79"/>
      <c r="O4116" s="79"/>
      <c r="P4116" s="79"/>
      <c r="Q4116" s="79"/>
      <c r="R4116" s="79"/>
      <c r="S4116" s="79"/>
      <c r="T4116" s="79"/>
      <c r="U4116" s="79"/>
      <c r="V4116" s="79"/>
      <c r="W4116" s="79"/>
      <c r="X4116" s="79"/>
      <c r="Y4116" s="79"/>
      <c r="Z4116" s="79"/>
      <c r="AA4116" s="79"/>
      <c r="AB4116" s="79"/>
      <c r="AC4116" s="79"/>
      <c r="AD4116" s="79"/>
      <c r="AE4116" s="79"/>
      <c r="AF4116" s="79"/>
      <c r="AG4116" s="79"/>
      <c r="AH4116" s="79"/>
      <c r="AI4116" s="79"/>
      <c r="AJ4116" s="79"/>
      <c r="AK4116" s="79"/>
      <c r="AL4116" s="79"/>
      <c r="AM4116" s="79"/>
      <c r="AN4116" s="79"/>
      <c r="AO4116" s="79"/>
      <c r="AP4116" s="79"/>
      <c r="AQ4116" s="79"/>
    </row>
    <row r="4117" spans="13:43" x14ac:dyDescent="0.25">
      <c r="M4117" s="79"/>
      <c r="N4117" s="79"/>
      <c r="O4117" s="79"/>
      <c r="P4117" s="79"/>
      <c r="Q4117" s="79"/>
      <c r="R4117" s="79"/>
      <c r="S4117" s="79"/>
      <c r="T4117" s="79"/>
      <c r="U4117" s="79"/>
      <c r="V4117" s="79"/>
      <c r="W4117" s="79"/>
      <c r="X4117" s="79"/>
      <c r="Y4117" s="79"/>
      <c r="Z4117" s="79"/>
      <c r="AA4117" s="79"/>
      <c r="AB4117" s="79"/>
      <c r="AC4117" s="79"/>
      <c r="AD4117" s="79"/>
      <c r="AE4117" s="79"/>
      <c r="AF4117" s="79"/>
      <c r="AG4117" s="79"/>
      <c r="AH4117" s="79"/>
      <c r="AI4117" s="79"/>
      <c r="AJ4117" s="79"/>
      <c r="AK4117" s="79"/>
      <c r="AL4117" s="79"/>
      <c r="AM4117" s="79"/>
      <c r="AN4117" s="79"/>
      <c r="AO4117" s="79"/>
      <c r="AP4117" s="79"/>
      <c r="AQ4117" s="79"/>
    </row>
    <row r="4118" spans="13:43" x14ac:dyDescent="0.25">
      <c r="M4118" s="79"/>
      <c r="N4118" s="79"/>
      <c r="O4118" s="79"/>
      <c r="P4118" s="79"/>
      <c r="Q4118" s="79"/>
      <c r="R4118" s="79"/>
      <c r="S4118" s="79"/>
      <c r="T4118" s="79"/>
      <c r="U4118" s="79"/>
      <c r="V4118" s="79"/>
      <c r="W4118" s="79"/>
      <c r="X4118" s="79"/>
      <c r="Y4118" s="79"/>
      <c r="Z4118" s="79"/>
      <c r="AA4118" s="79"/>
      <c r="AB4118" s="79"/>
      <c r="AC4118" s="79"/>
      <c r="AD4118" s="79"/>
      <c r="AE4118" s="79"/>
      <c r="AF4118" s="79"/>
      <c r="AG4118" s="79"/>
      <c r="AH4118" s="79"/>
      <c r="AI4118" s="79"/>
      <c r="AJ4118" s="79"/>
      <c r="AK4118" s="79"/>
      <c r="AL4118" s="79"/>
      <c r="AM4118" s="79"/>
      <c r="AN4118" s="79"/>
      <c r="AO4118" s="79"/>
      <c r="AP4118" s="79"/>
      <c r="AQ4118" s="79"/>
    </row>
    <row r="4119" spans="13:43" x14ac:dyDescent="0.25">
      <c r="M4119" s="79"/>
      <c r="N4119" s="79"/>
      <c r="O4119" s="79"/>
      <c r="P4119" s="79"/>
      <c r="Q4119" s="79"/>
      <c r="R4119" s="79"/>
      <c r="S4119" s="79"/>
      <c r="T4119" s="79"/>
      <c r="U4119" s="79"/>
      <c r="V4119" s="79"/>
      <c r="W4119" s="79"/>
      <c r="X4119" s="79"/>
      <c r="Y4119" s="79"/>
      <c r="Z4119" s="79"/>
      <c r="AA4119" s="79"/>
      <c r="AB4119" s="79"/>
      <c r="AC4119" s="79"/>
      <c r="AD4119" s="79"/>
      <c r="AE4119" s="79"/>
      <c r="AF4119" s="79"/>
      <c r="AG4119" s="79"/>
      <c r="AH4119" s="79"/>
      <c r="AI4119" s="79"/>
      <c r="AJ4119" s="79"/>
      <c r="AK4119" s="79"/>
      <c r="AL4119" s="79"/>
      <c r="AM4119" s="79"/>
      <c r="AN4119" s="79"/>
      <c r="AO4119" s="79"/>
      <c r="AP4119" s="79"/>
      <c r="AQ4119" s="79"/>
    </row>
    <row r="4120" spans="13:43" x14ac:dyDescent="0.25">
      <c r="M4120" s="79"/>
      <c r="N4120" s="79"/>
      <c r="O4120" s="79"/>
      <c r="P4120" s="79"/>
      <c r="Q4120" s="79"/>
      <c r="R4120" s="79"/>
      <c r="S4120" s="79"/>
      <c r="T4120" s="79"/>
      <c r="U4120" s="79"/>
      <c r="V4120" s="79"/>
      <c r="W4120" s="79"/>
      <c r="X4120" s="79"/>
      <c r="Y4120" s="79"/>
      <c r="Z4120" s="79"/>
      <c r="AA4120" s="79"/>
      <c r="AB4120" s="79"/>
      <c r="AC4120" s="79"/>
      <c r="AD4120" s="79"/>
      <c r="AE4120" s="79"/>
      <c r="AF4120" s="79"/>
      <c r="AG4120" s="79"/>
      <c r="AH4120" s="79"/>
      <c r="AI4120" s="79"/>
      <c r="AJ4120" s="79"/>
      <c r="AK4120" s="79"/>
      <c r="AL4120" s="79"/>
      <c r="AM4120" s="79"/>
      <c r="AN4120" s="79"/>
      <c r="AO4120" s="79"/>
      <c r="AP4120" s="79"/>
      <c r="AQ4120" s="79"/>
    </row>
    <row r="4121" spans="13:43" x14ac:dyDescent="0.25">
      <c r="M4121" s="79"/>
      <c r="N4121" s="79"/>
      <c r="O4121" s="79"/>
      <c r="P4121" s="79"/>
      <c r="Q4121" s="79"/>
      <c r="R4121" s="79"/>
      <c r="S4121" s="79"/>
      <c r="T4121" s="79"/>
      <c r="U4121" s="79"/>
      <c r="V4121" s="79"/>
      <c r="W4121" s="79"/>
      <c r="X4121" s="79"/>
      <c r="Y4121" s="79"/>
      <c r="Z4121" s="79"/>
      <c r="AA4121" s="79"/>
      <c r="AB4121" s="79"/>
      <c r="AC4121" s="79"/>
      <c r="AD4121" s="79"/>
      <c r="AE4121" s="79"/>
      <c r="AF4121" s="79"/>
      <c r="AG4121" s="79"/>
      <c r="AH4121" s="79"/>
      <c r="AI4121" s="79"/>
      <c r="AJ4121" s="79"/>
      <c r="AK4121" s="79"/>
      <c r="AL4121" s="79"/>
      <c r="AM4121" s="79"/>
      <c r="AN4121" s="79"/>
      <c r="AO4121" s="79"/>
      <c r="AP4121" s="79"/>
      <c r="AQ4121" s="79"/>
    </row>
    <row r="4122" spans="13:43" x14ac:dyDescent="0.25">
      <c r="M4122" s="79"/>
      <c r="N4122" s="79"/>
      <c r="O4122" s="79"/>
      <c r="P4122" s="79"/>
      <c r="Q4122" s="79"/>
      <c r="R4122" s="79"/>
      <c r="S4122" s="79"/>
      <c r="T4122" s="79"/>
      <c r="U4122" s="79"/>
      <c r="V4122" s="79"/>
      <c r="W4122" s="79"/>
      <c r="X4122" s="79"/>
      <c r="Y4122" s="79"/>
      <c r="Z4122" s="79"/>
      <c r="AA4122" s="79"/>
      <c r="AB4122" s="79"/>
      <c r="AC4122" s="79"/>
      <c r="AD4122" s="79"/>
      <c r="AE4122" s="79"/>
      <c r="AF4122" s="79"/>
      <c r="AG4122" s="79"/>
      <c r="AH4122" s="79"/>
      <c r="AI4122" s="79"/>
      <c r="AJ4122" s="79"/>
      <c r="AK4122" s="79"/>
      <c r="AL4122" s="79"/>
      <c r="AM4122" s="79"/>
      <c r="AN4122" s="79"/>
      <c r="AO4122" s="79"/>
      <c r="AP4122" s="79"/>
      <c r="AQ4122" s="79"/>
    </row>
    <row r="4123" spans="13:43" x14ac:dyDescent="0.25">
      <c r="M4123" s="79"/>
      <c r="N4123" s="79"/>
      <c r="O4123" s="79"/>
      <c r="P4123" s="79"/>
      <c r="Q4123" s="79"/>
      <c r="R4123" s="79"/>
      <c r="S4123" s="79"/>
      <c r="T4123" s="79"/>
      <c r="U4123" s="79"/>
      <c r="V4123" s="79"/>
      <c r="W4123" s="79"/>
      <c r="X4123" s="79"/>
      <c r="Y4123" s="79"/>
      <c r="Z4123" s="79"/>
      <c r="AA4123" s="79"/>
      <c r="AB4123" s="79"/>
      <c r="AC4123" s="79"/>
      <c r="AD4123" s="79"/>
      <c r="AE4123" s="79"/>
      <c r="AF4123" s="79"/>
      <c r="AG4123" s="79"/>
      <c r="AH4123" s="79"/>
      <c r="AI4123" s="79"/>
      <c r="AJ4123" s="79"/>
      <c r="AK4123" s="79"/>
      <c r="AL4123" s="79"/>
      <c r="AM4123" s="79"/>
      <c r="AN4123" s="79"/>
      <c r="AO4123" s="79"/>
      <c r="AP4123" s="79"/>
      <c r="AQ4123" s="79"/>
    </row>
    <row r="4124" spans="13:43" x14ac:dyDescent="0.25">
      <c r="M4124" s="79"/>
      <c r="N4124" s="79"/>
      <c r="O4124" s="79"/>
      <c r="P4124" s="79"/>
      <c r="Q4124" s="79"/>
      <c r="R4124" s="79"/>
      <c r="S4124" s="79"/>
      <c r="T4124" s="79"/>
      <c r="U4124" s="79"/>
      <c r="V4124" s="79"/>
      <c r="W4124" s="79"/>
      <c r="X4124" s="79"/>
      <c r="Y4124" s="79"/>
      <c r="Z4124" s="79"/>
      <c r="AA4124" s="79"/>
      <c r="AB4124" s="79"/>
      <c r="AC4124" s="79"/>
      <c r="AD4124" s="79"/>
      <c r="AE4124" s="79"/>
      <c r="AF4124" s="79"/>
      <c r="AG4124" s="79"/>
      <c r="AH4124" s="79"/>
      <c r="AI4124" s="79"/>
      <c r="AJ4124" s="79"/>
      <c r="AK4124" s="79"/>
      <c r="AL4124" s="79"/>
      <c r="AM4124" s="79"/>
      <c r="AN4124" s="79"/>
      <c r="AO4124" s="79"/>
      <c r="AP4124" s="79"/>
      <c r="AQ4124" s="79"/>
    </row>
    <row r="4125" spans="13:43" x14ac:dyDescent="0.25">
      <c r="M4125" s="79"/>
      <c r="N4125" s="79"/>
      <c r="O4125" s="79"/>
      <c r="P4125" s="79"/>
      <c r="Q4125" s="79"/>
      <c r="R4125" s="79"/>
      <c r="S4125" s="79"/>
      <c r="T4125" s="79"/>
      <c r="U4125" s="79"/>
      <c r="V4125" s="79"/>
      <c r="W4125" s="79"/>
      <c r="X4125" s="79"/>
      <c r="Y4125" s="79"/>
      <c r="Z4125" s="79"/>
      <c r="AA4125" s="79"/>
      <c r="AB4125" s="79"/>
      <c r="AC4125" s="79"/>
      <c r="AD4125" s="79"/>
      <c r="AE4125" s="79"/>
      <c r="AF4125" s="79"/>
      <c r="AG4125" s="79"/>
      <c r="AH4125" s="79"/>
      <c r="AI4125" s="79"/>
      <c r="AJ4125" s="79"/>
      <c r="AK4125" s="79"/>
      <c r="AL4125" s="79"/>
      <c r="AM4125" s="79"/>
      <c r="AN4125" s="79"/>
      <c r="AO4125" s="79"/>
      <c r="AP4125" s="79"/>
      <c r="AQ4125" s="79"/>
    </row>
    <row r="4126" spans="13:43" x14ac:dyDescent="0.25">
      <c r="M4126" s="79"/>
      <c r="N4126" s="79"/>
      <c r="O4126" s="79"/>
      <c r="P4126" s="79"/>
      <c r="Q4126" s="79"/>
      <c r="R4126" s="79"/>
      <c r="S4126" s="79"/>
      <c r="T4126" s="79"/>
      <c r="U4126" s="79"/>
      <c r="V4126" s="79"/>
      <c r="W4126" s="79"/>
      <c r="X4126" s="79"/>
      <c r="Y4126" s="79"/>
      <c r="Z4126" s="79"/>
      <c r="AA4126" s="79"/>
      <c r="AB4126" s="79"/>
      <c r="AC4126" s="79"/>
      <c r="AD4126" s="79"/>
      <c r="AE4126" s="79"/>
      <c r="AF4126" s="79"/>
      <c r="AG4126" s="79"/>
      <c r="AH4126" s="79"/>
      <c r="AI4126" s="79"/>
      <c r="AJ4126" s="79"/>
      <c r="AK4126" s="79"/>
      <c r="AL4126" s="79"/>
      <c r="AM4126" s="79"/>
      <c r="AN4126" s="79"/>
      <c r="AO4126" s="79"/>
      <c r="AP4126" s="79"/>
      <c r="AQ4126" s="79"/>
    </row>
    <row r="4127" spans="13:43" x14ac:dyDescent="0.25">
      <c r="M4127" s="79"/>
      <c r="N4127" s="79"/>
      <c r="O4127" s="79"/>
      <c r="P4127" s="79"/>
      <c r="Q4127" s="79"/>
      <c r="R4127" s="79"/>
      <c r="S4127" s="79"/>
      <c r="T4127" s="79"/>
      <c r="U4127" s="79"/>
      <c r="V4127" s="79"/>
      <c r="W4127" s="79"/>
      <c r="X4127" s="79"/>
      <c r="Y4127" s="79"/>
      <c r="Z4127" s="79"/>
      <c r="AA4127" s="79"/>
      <c r="AB4127" s="79"/>
      <c r="AC4127" s="79"/>
      <c r="AD4127" s="79"/>
      <c r="AE4127" s="79"/>
      <c r="AF4127" s="79"/>
      <c r="AG4127" s="79"/>
      <c r="AH4127" s="79"/>
      <c r="AI4127" s="79"/>
      <c r="AJ4127" s="79"/>
      <c r="AK4127" s="79"/>
      <c r="AL4127" s="79"/>
      <c r="AM4127" s="79"/>
      <c r="AN4127" s="79"/>
      <c r="AO4127" s="79"/>
      <c r="AP4127" s="79"/>
      <c r="AQ4127" s="79"/>
    </row>
    <row r="4128" spans="13:43" x14ac:dyDescent="0.25">
      <c r="M4128" s="79"/>
      <c r="N4128" s="79"/>
      <c r="O4128" s="79"/>
      <c r="P4128" s="79"/>
      <c r="Q4128" s="79"/>
      <c r="R4128" s="79"/>
      <c r="S4128" s="79"/>
      <c r="T4128" s="79"/>
      <c r="U4128" s="79"/>
      <c r="V4128" s="79"/>
      <c r="W4128" s="79"/>
      <c r="X4128" s="79"/>
      <c r="Y4128" s="79"/>
      <c r="Z4128" s="79"/>
      <c r="AA4128" s="79"/>
      <c r="AB4128" s="79"/>
      <c r="AC4128" s="79"/>
      <c r="AD4128" s="79"/>
      <c r="AE4128" s="79"/>
      <c r="AF4128" s="79"/>
      <c r="AG4128" s="79"/>
      <c r="AH4128" s="79"/>
      <c r="AI4128" s="79"/>
      <c r="AJ4128" s="79"/>
      <c r="AK4128" s="79"/>
      <c r="AL4128" s="79"/>
      <c r="AM4128" s="79"/>
      <c r="AN4128" s="79"/>
      <c r="AO4128" s="79"/>
      <c r="AP4128" s="79"/>
      <c r="AQ4128" s="79"/>
    </row>
    <row r="4129" spans="13:43" x14ac:dyDescent="0.25">
      <c r="M4129" s="79"/>
      <c r="N4129" s="79"/>
      <c r="O4129" s="79"/>
      <c r="P4129" s="79"/>
      <c r="Q4129" s="79"/>
      <c r="R4129" s="79"/>
      <c r="S4129" s="79"/>
      <c r="T4129" s="79"/>
      <c r="U4129" s="79"/>
      <c r="V4129" s="79"/>
      <c r="W4129" s="79"/>
      <c r="X4129" s="79"/>
      <c r="Y4129" s="79"/>
      <c r="Z4129" s="79"/>
      <c r="AA4129" s="79"/>
      <c r="AB4129" s="79"/>
      <c r="AC4129" s="79"/>
      <c r="AD4129" s="79"/>
      <c r="AE4129" s="79"/>
      <c r="AF4129" s="79"/>
      <c r="AG4129" s="79"/>
      <c r="AH4129" s="79"/>
      <c r="AI4129" s="79"/>
      <c r="AJ4129" s="79"/>
      <c r="AK4129" s="79"/>
      <c r="AL4129" s="79"/>
      <c r="AM4129" s="79"/>
      <c r="AN4129" s="79"/>
      <c r="AO4129" s="79"/>
      <c r="AP4129" s="79"/>
      <c r="AQ4129" s="79"/>
    </row>
    <row r="4130" spans="13:43" x14ac:dyDescent="0.25">
      <c r="M4130" s="79"/>
      <c r="N4130" s="79"/>
      <c r="O4130" s="79"/>
      <c r="P4130" s="79"/>
      <c r="Q4130" s="79"/>
      <c r="R4130" s="79"/>
      <c r="S4130" s="79"/>
      <c r="T4130" s="79"/>
      <c r="U4130" s="79"/>
      <c r="V4130" s="79"/>
      <c r="W4130" s="79"/>
      <c r="X4130" s="79"/>
      <c r="Y4130" s="79"/>
      <c r="Z4130" s="79"/>
      <c r="AA4130" s="79"/>
      <c r="AB4130" s="79"/>
      <c r="AC4130" s="79"/>
      <c r="AD4130" s="79"/>
      <c r="AE4130" s="79"/>
      <c r="AF4130" s="79"/>
      <c r="AG4130" s="79"/>
      <c r="AH4130" s="79"/>
      <c r="AI4130" s="79"/>
      <c r="AJ4130" s="79"/>
      <c r="AK4130" s="79"/>
      <c r="AL4130" s="79"/>
      <c r="AM4130" s="79"/>
      <c r="AN4130" s="79"/>
      <c r="AO4130" s="79"/>
      <c r="AP4130" s="79"/>
      <c r="AQ4130" s="79"/>
    </row>
    <row r="4131" spans="13:43" x14ac:dyDescent="0.25">
      <c r="M4131" s="79"/>
      <c r="N4131" s="79"/>
      <c r="O4131" s="79"/>
      <c r="P4131" s="79"/>
      <c r="Q4131" s="79"/>
      <c r="R4131" s="79"/>
      <c r="S4131" s="79"/>
      <c r="T4131" s="79"/>
      <c r="U4131" s="79"/>
      <c r="V4131" s="79"/>
      <c r="W4131" s="79"/>
      <c r="X4131" s="79"/>
      <c r="Y4131" s="79"/>
      <c r="Z4131" s="79"/>
      <c r="AA4131" s="79"/>
      <c r="AB4131" s="79"/>
      <c r="AC4131" s="79"/>
      <c r="AD4131" s="79"/>
      <c r="AE4131" s="79"/>
      <c r="AF4131" s="79"/>
      <c r="AG4131" s="79"/>
      <c r="AH4131" s="79"/>
      <c r="AI4131" s="79"/>
      <c r="AJ4131" s="79"/>
      <c r="AK4131" s="79"/>
      <c r="AL4131" s="79"/>
      <c r="AM4131" s="79"/>
      <c r="AN4131" s="79"/>
      <c r="AO4131" s="79"/>
      <c r="AP4131" s="79"/>
      <c r="AQ4131" s="79"/>
    </row>
    <row r="4132" spans="13:43" x14ac:dyDescent="0.25">
      <c r="M4132" s="79"/>
      <c r="N4132" s="79"/>
      <c r="O4132" s="79"/>
      <c r="P4132" s="79"/>
      <c r="Q4132" s="79"/>
      <c r="R4132" s="79"/>
      <c r="S4132" s="79"/>
      <c r="T4132" s="79"/>
      <c r="U4132" s="79"/>
      <c r="V4132" s="79"/>
      <c r="W4132" s="79"/>
      <c r="X4132" s="79"/>
      <c r="Y4132" s="79"/>
      <c r="Z4132" s="79"/>
      <c r="AA4132" s="79"/>
      <c r="AB4132" s="79"/>
      <c r="AC4132" s="79"/>
      <c r="AD4132" s="79"/>
      <c r="AE4132" s="79"/>
      <c r="AF4132" s="79"/>
      <c r="AG4132" s="79"/>
      <c r="AH4132" s="79"/>
      <c r="AI4132" s="79"/>
      <c r="AJ4132" s="79"/>
      <c r="AK4132" s="79"/>
      <c r="AL4132" s="79"/>
      <c r="AM4132" s="79"/>
      <c r="AN4132" s="79"/>
      <c r="AO4132" s="79"/>
      <c r="AP4132" s="79"/>
      <c r="AQ4132" s="79"/>
    </row>
    <row r="4133" spans="13:43" x14ac:dyDescent="0.25">
      <c r="M4133" s="79"/>
      <c r="N4133" s="79"/>
      <c r="O4133" s="79"/>
      <c r="P4133" s="79"/>
      <c r="Q4133" s="79"/>
      <c r="R4133" s="79"/>
      <c r="S4133" s="79"/>
      <c r="T4133" s="79"/>
      <c r="U4133" s="79"/>
      <c r="V4133" s="79"/>
      <c r="W4133" s="79"/>
      <c r="X4133" s="79"/>
      <c r="Y4133" s="79"/>
      <c r="Z4133" s="79"/>
      <c r="AA4133" s="79"/>
      <c r="AB4133" s="79"/>
      <c r="AC4133" s="79"/>
      <c r="AD4133" s="79"/>
      <c r="AE4133" s="79"/>
      <c r="AF4133" s="79"/>
      <c r="AG4133" s="79"/>
      <c r="AH4133" s="79"/>
      <c r="AI4133" s="79"/>
      <c r="AJ4133" s="79"/>
      <c r="AK4133" s="79"/>
      <c r="AL4133" s="79"/>
      <c r="AM4133" s="79"/>
      <c r="AN4133" s="79"/>
      <c r="AO4133" s="79"/>
      <c r="AP4133" s="79"/>
      <c r="AQ4133" s="79"/>
    </row>
    <row r="4134" spans="13:43" x14ac:dyDescent="0.25">
      <c r="M4134" s="79"/>
      <c r="N4134" s="79"/>
      <c r="O4134" s="79"/>
      <c r="P4134" s="79"/>
      <c r="Q4134" s="79"/>
      <c r="R4134" s="79"/>
      <c r="S4134" s="79"/>
      <c r="T4134" s="79"/>
      <c r="U4134" s="79"/>
      <c r="V4134" s="79"/>
      <c r="W4134" s="79"/>
      <c r="X4134" s="79"/>
      <c r="Y4134" s="79"/>
      <c r="Z4134" s="79"/>
      <c r="AA4134" s="79"/>
      <c r="AB4134" s="79"/>
      <c r="AC4134" s="79"/>
      <c r="AD4134" s="79"/>
      <c r="AE4134" s="79"/>
      <c r="AF4134" s="79"/>
      <c r="AG4134" s="79"/>
      <c r="AH4134" s="79"/>
      <c r="AI4134" s="79"/>
      <c r="AJ4134" s="79"/>
      <c r="AK4134" s="79"/>
      <c r="AL4134" s="79"/>
      <c r="AM4134" s="79"/>
      <c r="AN4134" s="79"/>
      <c r="AO4134" s="79"/>
      <c r="AP4134" s="79"/>
      <c r="AQ4134" s="79"/>
    </row>
    <row r="4135" spans="13:43" x14ac:dyDescent="0.25">
      <c r="M4135" s="79"/>
      <c r="N4135" s="79"/>
      <c r="O4135" s="79"/>
      <c r="P4135" s="79"/>
      <c r="Q4135" s="79"/>
      <c r="R4135" s="79"/>
      <c r="S4135" s="79"/>
      <c r="T4135" s="79"/>
      <c r="U4135" s="79"/>
      <c r="V4135" s="79"/>
      <c r="W4135" s="79"/>
      <c r="X4135" s="79"/>
      <c r="Y4135" s="79"/>
      <c r="Z4135" s="79"/>
      <c r="AA4135" s="79"/>
      <c r="AB4135" s="79"/>
      <c r="AC4135" s="79"/>
      <c r="AD4135" s="79"/>
      <c r="AE4135" s="79"/>
      <c r="AF4135" s="79"/>
      <c r="AG4135" s="79"/>
      <c r="AH4135" s="79"/>
      <c r="AI4135" s="79"/>
      <c r="AJ4135" s="79"/>
      <c r="AK4135" s="79"/>
      <c r="AL4135" s="79"/>
      <c r="AM4135" s="79"/>
      <c r="AN4135" s="79"/>
      <c r="AO4135" s="79"/>
      <c r="AP4135" s="79"/>
      <c r="AQ4135" s="79"/>
    </row>
    <row r="4136" spans="13:43" x14ac:dyDescent="0.25">
      <c r="M4136" s="79"/>
      <c r="N4136" s="79"/>
      <c r="O4136" s="79"/>
      <c r="P4136" s="79"/>
      <c r="Q4136" s="79"/>
      <c r="R4136" s="79"/>
      <c r="S4136" s="79"/>
      <c r="T4136" s="79"/>
      <c r="U4136" s="79"/>
      <c r="V4136" s="79"/>
      <c r="W4136" s="79"/>
      <c r="X4136" s="79"/>
      <c r="Y4136" s="79"/>
      <c r="Z4136" s="79"/>
      <c r="AA4136" s="79"/>
      <c r="AB4136" s="79"/>
      <c r="AC4136" s="79"/>
      <c r="AD4136" s="79"/>
      <c r="AE4136" s="79"/>
      <c r="AF4136" s="79"/>
      <c r="AG4136" s="79"/>
      <c r="AH4136" s="79"/>
      <c r="AI4136" s="79"/>
      <c r="AJ4136" s="79"/>
      <c r="AK4136" s="79"/>
      <c r="AL4136" s="79"/>
      <c r="AM4136" s="79"/>
      <c r="AN4136" s="79"/>
      <c r="AO4136" s="79"/>
      <c r="AP4136" s="79"/>
      <c r="AQ4136" s="79"/>
    </row>
    <row r="4137" spans="13:43" x14ac:dyDescent="0.25">
      <c r="M4137" s="79"/>
      <c r="N4137" s="79"/>
      <c r="O4137" s="79"/>
      <c r="P4137" s="79"/>
      <c r="Q4137" s="79"/>
      <c r="R4137" s="79"/>
      <c r="S4137" s="79"/>
      <c r="T4137" s="79"/>
      <c r="U4137" s="79"/>
      <c r="V4137" s="79"/>
      <c r="W4137" s="79"/>
      <c r="X4137" s="79"/>
      <c r="Y4137" s="79"/>
      <c r="Z4137" s="79"/>
      <c r="AA4137" s="79"/>
      <c r="AB4137" s="79"/>
      <c r="AC4137" s="79"/>
      <c r="AD4137" s="79"/>
      <c r="AE4137" s="79"/>
      <c r="AF4137" s="79"/>
      <c r="AG4137" s="79"/>
      <c r="AH4137" s="79"/>
      <c r="AI4137" s="79"/>
      <c r="AJ4137" s="79"/>
      <c r="AK4137" s="79"/>
      <c r="AL4137" s="79"/>
      <c r="AM4137" s="79"/>
      <c r="AN4137" s="79"/>
      <c r="AO4137" s="79"/>
      <c r="AP4137" s="79"/>
      <c r="AQ4137" s="79"/>
    </row>
    <row r="4138" spans="13:43" x14ac:dyDescent="0.25">
      <c r="M4138" s="79"/>
      <c r="N4138" s="79"/>
      <c r="O4138" s="79"/>
      <c r="P4138" s="79"/>
      <c r="Q4138" s="79"/>
      <c r="R4138" s="79"/>
      <c r="S4138" s="79"/>
      <c r="T4138" s="79"/>
      <c r="U4138" s="79"/>
      <c r="V4138" s="79"/>
      <c r="W4138" s="79"/>
      <c r="X4138" s="79"/>
      <c r="Y4138" s="79"/>
      <c r="Z4138" s="79"/>
      <c r="AA4138" s="79"/>
      <c r="AB4138" s="79"/>
      <c r="AC4138" s="79"/>
      <c r="AD4138" s="79"/>
      <c r="AE4138" s="79"/>
      <c r="AF4138" s="79"/>
      <c r="AG4138" s="79"/>
      <c r="AH4138" s="79"/>
      <c r="AI4138" s="79"/>
      <c r="AJ4138" s="79"/>
      <c r="AK4138" s="79"/>
      <c r="AL4138" s="79"/>
      <c r="AM4138" s="79"/>
      <c r="AN4138" s="79"/>
      <c r="AO4138" s="79"/>
      <c r="AP4138" s="79"/>
      <c r="AQ4138" s="79"/>
    </row>
    <row r="4139" spans="13:43" x14ac:dyDescent="0.25">
      <c r="M4139" s="79"/>
      <c r="N4139" s="79"/>
      <c r="O4139" s="79"/>
      <c r="P4139" s="79"/>
      <c r="Q4139" s="79"/>
      <c r="R4139" s="79"/>
      <c r="S4139" s="79"/>
      <c r="T4139" s="79"/>
      <c r="U4139" s="79"/>
      <c r="V4139" s="79"/>
      <c r="W4139" s="79"/>
      <c r="X4139" s="79"/>
      <c r="Y4139" s="79"/>
      <c r="Z4139" s="79"/>
      <c r="AA4139" s="79"/>
      <c r="AB4139" s="79"/>
      <c r="AC4139" s="79"/>
      <c r="AD4139" s="79"/>
      <c r="AE4139" s="79"/>
      <c r="AF4139" s="79"/>
      <c r="AG4139" s="79"/>
      <c r="AH4139" s="79"/>
      <c r="AI4139" s="79"/>
      <c r="AJ4139" s="79"/>
      <c r="AK4139" s="79"/>
      <c r="AL4139" s="79"/>
      <c r="AM4139" s="79"/>
      <c r="AN4139" s="79"/>
      <c r="AO4139" s="79"/>
      <c r="AP4139" s="79"/>
      <c r="AQ4139" s="79"/>
    </row>
    <row r="4140" spans="13:43" x14ac:dyDescent="0.25">
      <c r="M4140" s="79"/>
      <c r="N4140" s="79"/>
      <c r="O4140" s="79"/>
      <c r="P4140" s="79"/>
      <c r="Q4140" s="79"/>
      <c r="R4140" s="79"/>
      <c r="S4140" s="79"/>
      <c r="T4140" s="79"/>
      <c r="U4140" s="79"/>
      <c r="V4140" s="79"/>
      <c r="W4140" s="79"/>
      <c r="X4140" s="79"/>
      <c r="Y4140" s="79"/>
      <c r="Z4140" s="79"/>
      <c r="AA4140" s="79"/>
      <c r="AB4140" s="79"/>
      <c r="AC4140" s="79"/>
      <c r="AD4140" s="79"/>
      <c r="AE4140" s="79"/>
      <c r="AF4140" s="79"/>
      <c r="AG4140" s="79"/>
      <c r="AH4140" s="79"/>
      <c r="AI4140" s="79"/>
      <c r="AJ4140" s="79"/>
      <c r="AK4140" s="79"/>
      <c r="AL4140" s="79"/>
      <c r="AM4140" s="79"/>
      <c r="AN4140" s="79"/>
      <c r="AO4140" s="79"/>
      <c r="AP4140" s="79"/>
      <c r="AQ4140" s="79"/>
    </row>
    <row r="4141" spans="13:43" x14ac:dyDescent="0.25">
      <c r="M4141" s="79"/>
      <c r="N4141" s="79"/>
      <c r="O4141" s="79"/>
      <c r="P4141" s="79"/>
      <c r="Q4141" s="79"/>
      <c r="R4141" s="79"/>
      <c r="S4141" s="79"/>
      <c r="T4141" s="79"/>
      <c r="U4141" s="79"/>
      <c r="V4141" s="79"/>
      <c r="W4141" s="79"/>
      <c r="X4141" s="79"/>
      <c r="Y4141" s="79"/>
      <c r="Z4141" s="79"/>
      <c r="AA4141" s="79"/>
      <c r="AB4141" s="79"/>
      <c r="AC4141" s="79"/>
      <c r="AD4141" s="79"/>
      <c r="AE4141" s="79"/>
      <c r="AF4141" s="79"/>
      <c r="AG4141" s="79"/>
      <c r="AH4141" s="79"/>
      <c r="AI4141" s="79"/>
      <c r="AJ4141" s="79"/>
      <c r="AK4141" s="79"/>
      <c r="AL4141" s="79"/>
      <c r="AM4141" s="79"/>
      <c r="AN4141" s="79"/>
      <c r="AO4141" s="79"/>
      <c r="AP4141" s="79"/>
      <c r="AQ4141" s="79"/>
    </row>
    <row r="4142" spans="13:43" x14ac:dyDescent="0.25">
      <c r="M4142" s="79"/>
      <c r="N4142" s="79"/>
      <c r="O4142" s="79"/>
      <c r="P4142" s="79"/>
      <c r="Q4142" s="79"/>
      <c r="R4142" s="79"/>
      <c r="S4142" s="79"/>
      <c r="T4142" s="79"/>
      <c r="U4142" s="79"/>
      <c r="V4142" s="79"/>
      <c r="W4142" s="79"/>
      <c r="X4142" s="79"/>
      <c r="Y4142" s="79"/>
      <c r="Z4142" s="79"/>
      <c r="AA4142" s="79"/>
      <c r="AB4142" s="79"/>
      <c r="AC4142" s="79"/>
      <c r="AD4142" s="79"/>
      <c r="AE4142" s="79"/>
      <c r="AF4142" s="79"/>
      <c r="AG4142" s="79"/>
      <c r="AH4142" s="79"/>
      <c r="AI4142" s="79"/>
      <c r="AJ4142" s="79"/>
      <c r="AK4142" s="79"/>
      <c r="AL4142" s="79"/>
      <c r="AM4142" s="79"/>
      <c r="AN4142" s="79"/>
      <c r="AO4142" s="79"/>
      <c r="AP4142" s="79"/>
      <c r="AQ4142" s="79"/>
    </row>
    <row r="4143" spans="13:43" x14ac:dyDescent="0.25">
      <c r="M4143" s="79"/>
      <c r="N4143" s="79"/>
      <c r="O4143" s="79"/>
      <c r="P4143" s="79"/>
      <c r="Q4143" s="79"/>
      <c r="R4143" s="79"/>
      <c r="S4143" s="79"/>
      <c r="T4143" s="79"/>
      <c r="U4143" s="79"/>
      <c r="V4143" s="79"/>
      <c r="W4143" s="79"/>
      <c r="X4143" s="79"/>
      <c r="Y4143" s="79"/>
      <c r="Z4143" s="79"/>
      <c r="AA4143" s="79"/>
      <c r="AB4143" s="79"/>
      <c r="AC4143" s="79"/>
      <c r="AD4143" s="79"/>
      <c r="AE4143" s="79"/>
      <c r="AF4143" s="79"/>
      <c r="AG4143" s="79"/>
      <c r="AH4143" s="79"/>
      <c r="AI4143" s="79"/>
      <c r="AJ4143" s="79"/>
      <c r="AK4143" s="79"/>
      <c r="AL4143" s="79"/>
      <c r="AM4143" s="79"/>
      <c r="AN4143" s="79"/>
      <c r="AO4143" s="79"/>
      <c r="AP4143" s="79"/>
      <c r="AQ4143" s="79"/>
    </row>
    <row r="4144" spans="13:43" x14ac:dyDescent="0.25">
      <c r="M4144" s="79"/>
      <c r="N4144" s="79"/>
      <c r="O4144" s="79"/>
      <c r="P4144" s="79"/>
      <c r="Q4144" s="79"/>
      <c r="R4144" s="79"/>
      <c r="S4144" s="79"/>
      <c r="T4144" s="79"/>
      <c r="U4144" s="79"/>
      <c r="V4144" s="79"/>
      <c r="W4144" s="79"/>
      <c r="X4144" s="79"/>
      <c r="Y4144" s="79"/>
      <c r="Z4144" s="79"/>
      <c r="AA4144" s="79"/>
      <c r="AB4144" s="79"/>
      <c r="AC4144" s="79"/>
      <c r="AD4144" s="79"/>
      <c r="AE4144" s="79"/>
      <c r="AF4144" s="79"/>
      <c r="AG4144" s="79"/>
      <c r="AH4144" s="79"/>
      <c r="AI4144" s="79"/>
      <c r="AJ4144" s="79"/>
      <c r="AK4144" s="79"/>
      <c r="AL4144" s="79"/>
      <c r="AM4144" s="79"/>
      <c r="AN4144" s="79"/>
      <c r="AO4144" s="79"/>
      <c r="AP4144" s="79"/>
      <c r="AQ4144" s="79"/>
    </row>
    <row r="4145" spans="13:43" x14ac:dyDescent="0.25">
      <c r="M4145" s="79"/>
      <c r="N4145" s="79"/>
      <c r="O4145" s="79"/>
      <c r="P4145" s="79"/>
      <c r="Q4145" s="79"/>
      <c r="R4145" s="79"/>
      <c r="S4145" s="79"/>
      <c r="T4145" s="79"/>
      <c r="U4145" s="79"/>
      <c r="V4145" s="79"/>
      <c r="W4145" s="79"/>
      <c r="X4145" s="79"/>
      <c r="Y4145" s="79"/>
      <c r="Z4145" s="79"/>
      <c r="AA4145" s="79"/>
      <c r="AB4145" s="79"/>
      <c r="AC4145" s="79"/>
      <c r="AD4145" s="79"/>
      <c r="AE4145" s="79"/>
      <c r="AF4145" s="79"/>
      <c r="AG4145" s="79"/>
      <c r="AH4145" s="79"/>
      <c r="AI4145" s="79"/>
      <c r="AJ4145" s="79"/>
      <c r="AK4145" s="79"/>
      <c r="AL4145" s="79"/>
      <c r="AM4145" s="79"/>
      <c r="AN4145" s="79"/>
      <c r="AO4145" s="79"/>
      <c r="AP4145" s="79"/>
      <c r="AQ4145" s="79"/>
    </row>
    <row r="4146" spans="13:43" x14ac:dyDescent="0.25">
      <c r="M4146" s="79"/>
      <c r="N4146" s="79"/>
      <c r="O4146" s="79"/>
      <c r="P4146" s="79"/>
      <c r="Q4146" s="79"/>
      <c r="R4146" s="79"/>
      <c r="S4146" s="79"/>
      <c r="T4146" s="79"/>
      <c r="U4146" s="79"/>
      <c r="V4146" s="79"/>
      <c r="W4146" s="79"/>
      <c r="X4146" s="79"/>
      <c r="Y4146" s="79"/>
      <c r="Z4146" s="79"/>
      <c r="AA4146" s="79"/>
      <c r="AB4146" s="79"/>
      <c r="AC4146" s="79"/>
      <c r="AD4146" s="79"/>
      <c r="AE4146" s="79"/>
      <c r="AF4146" s="79"/>
      <c r="AG4146" s="79"/>
      <c r="AH4146" s="79"/>
      <c r="AI4146" s="79"/>
      <c r="AJ4146" s="79"/>
      <c r="AK4146" s="79"/>
      <c r="AL4146" s="79"/>
      <c r="AM4146" s="79"/>
      <c r="AN4146" s="79"/>
      <c r="AO4146" s="79"/>
      <c r="AP4146" s="79"/>
      <c r="AQ4146" s="79"/>
    </row>
    <row r="4147" spans="13:43" x14ac:dyDescent="0.25">
      <c r="M4147" s="79"/>
      <c r="N4147" s="79"/>
      <c r="O4147" s="79"/>
      <c r="P4147" s="79"/>
      <c r="Q4147" s="79"/>
      <c r="R4147" s="79"/>
      <c r="S4147" s="79"/>
      <c r="T4147" s="79"/>
      <c r="U4147" s="79"/>
      <c r="V4147" s="79"/>
      <c r="W4147" s="79"/>
      <c r="X4147" s="79"/>
      <c r="Y4147" s="79"/>
      <c r="Z4147" s="79"/>
      <c r="AA4147" s="79"/>
      <c r="AB4147" s="79"/>
      <c r="AC4147" s="79"/>
      <c r="AD4147" s="79"/>
      <c r="AE4147" s="79"/>
      <c r="AF4147" s="79"/>
      <c r="AG4147" s="79"/>
      <c r="AH4147" s="79"/>
      <c r="AI4147" s="79"/>
      <c r="AJ4147" s="79"/>
      <c r="AK4147" s="79"/>
      <c r="AL4147" s="79"/>
      <c r="AM4147" s="79"/>
      <c r="AN4147" s="79"/>
      <c r="AO4147" s="79"/>
      <c r="AP4147" s="79"/>
      <c r="AQ4147" s="79"/>
    </row>
    <row r="4148" spans="13:43" x14ac:dyDescent="0.25">
      <c r="M4148" s="79"/>
      <c r="N4148" s="79"/>
      <c r="O4148" s="79"/>
      <c r="P4148" s="79"/>
      <c r="Q4148" s="79"/>
      <c r="R4148" s="79"/>
      <c r="S4148" s="79"/>
      <c r="T4148" s="79"/>
      <c r="U4148" s="79"/>
      <c r="V4148" s="79"/>
      <c r="W4148" s="79"/>
      <c r="X4148" s="79"/>
      <c r="Y4148" s="79"/>
      <c r="Z4148" s="79"/>
      <c r="AA4148" s="79"/>
      <c r="AB4148" s="79"/>
      <c r="AC4148" s="79"/>
      <c r="AD4148" s="79"/>
      <c r="AE4148" s="79"/>
      <c r="AF4148" s="79"/>
      <c r="AG4148" s="79"/>
      <c r="AH4148" s="79"/>
      <c r="AI4148" s="79"/>
      <c r="AJ4148" s="79"/>
      <c r="AK4148" s="79"/>
      <c r="AL4148" s="79"/>
      <c r="AM4148" s="79"/>
      <c r="AN4148" s="79"/>
      <c r="AO4148" s="79"/>
      <c r="AP4148" s="79"/>
      <c r="AQ4148" s="79"/>
    </row>
    <row r="4149" spans="13:43" x14ac:dyDescent="0.25">
      <c r="M4149" s="79"/>
      <c r="N4149" s="79"/>
      <c r="O4149" s="79"/>
      <c r="P4149" s="79"/>
      <c r="Q4149" s="79"/>
      <c r="R4149" s="79"/>
      <c r="S4149" s="79"/>
      <c r="T4149" s="79"/>
      <c r="U4149" s="79"/>
      <c r="V4149" s="79"/>
      <c r="W4149" s="79"/>
      <c r="X4149" s="79"/>
      <c r="Y4149" s="79"/>
      <c r="Z4149" s="79"/>
      <c r="AA4149" s="79"/>
      <c r="AB4149" s="79"/>
      <c r="AC4149" s="79"/>
      <c r="AD4149" s="79"/>
      <c r="AE4149" s="79"/>
      <c r="AF4149" s="79"/>
      <c r="AG4149" s="79"/>
      <c r="AH4149" s="79"/>
      <c r="AI4149" s="79"/>
      <c r="AJ4149" s="79"/>
      <c r="AK4149" s="79"/>
      <c r="AL4149" s="79"/>
      <c r="AM4149" s="79"/>
      <c r="AN4149" s="79"/>
      <c r="AO4149" s="79"/>
      <c r="AP4149" s="79"/>
      <c r="AQ4149" s="79"/>
    </row>
    <row r="4150" spans="13:43" x14ac:dyDescent="0.25">
      <c r="M4150" s="79"/>
      <c r="N4150" s="79"/>
      <c r="O4150" s="79"/>
      <c r="P4150" s="79"/>
      <c r="Q4150" s="79"/>
      <c r="R4150" s="79"/>
      <c r="S4150" s="79"/>
      <c r="T4150" s="79"/>
      <c r="U4150" s="79"/>
      <c r="V4150" s="79"/>
      <c r="W4150" s="79"/>
      <c r="X4150" s="79"/>
      <c r="Y4150" s="79"/>
      <c r="Z4150" s="79"/>
      <c r="AA4150" s="79"/>
      <c r="AB4150" s="79"/>
      <c r="AC4150" s="79"/>
      <c r="AD4150" s="79"/>
      <c r="AE4150" s="79"/>
      <c r="AF4150" s="79"/>
      <c r="AG4150" s="79"/>
      <c r="AH4150" s="79"/>
      <c r="AI4150" s="79"/>
      <c r="AJ4150" s="79"/>
      <c r="AK4150" s="79"/>
      <c r="AL4150" s="79"/>
      <c r="AM4150" s="79"/>
      <c r="AN4150" s="79"/>
      <c r="AO4150" s="79"/>
      <c r="AP4150" s="79"/>
      <c r="AQ4150" s="79"/>
    </row>
    <row r="4151" spans="13:43" x14ac:dyDescent="0.25">
      <c r="M4151" s="79"/>
      <c r="N4151" s="79"/>
      <c r="O4151" s="79"/>
      <c r="P4151" s="79"/>
      <c r="Q4151" s="79"/>
      <c r="R4151" s="79"/>
      <c r="S4151" s="79"/>
      <c r="T4151" s="79"/>
      <c r="U4151" s="79"/>
      <c r="V4151" s="79"/>
      <c r="W4151" s="79"/>
      <c r="X4151" s="79"/>
      <c r="Y4151" s="79"/>
      <c r="Z4151" s="79"/>
      <c r="AA4151" s="79"/>
      <c r="AB4151" s="79"/>
      <c r="AC4151" s="79"/>
      <c r="AD4151" s="79"/>
      <c r="AE4151" s="79"/>
      <c r="AF4151" s="79"/>
      <c r="AG4151" s="79"/>
      <c r="AH4151" s="79"/>
      <c r="AI4151" s="79"/>
      <c r="AJ4151" s="79"/>
      <c r="AK4151" s="79"/>
      <c r="AL4151" s="79"/>
      <c r="AM4151" s="79"/>
      <c r="AN4151" s="79"/>
      <c r="AO4151" s="79"/>
      <c r="AP4151" s="79"/>
      <c r="AQ4151" s="79"/>
    </row>
    <row r="4152" spans="13:43" x14ac:dyDescent="0.25">
      <c r="M4152" s="79"/>
      <c r="N4152" s="79"/>
      <c r="O4152" s="79"/>
      <c r="P4152" s="79"/>
      <c r="Q4152" s="79"/>
      <c r="R4152" s="79"/>
      <c r="S4152" s="79"/>
      <c r="T4152" s="79"/>
      <c r="U4152" s="79"/>
      <c r="V4152" s="79"/>
      <c r="W4152" s="79"/>
      <c r="X4152" s="79"/>
      <c r="Y4152" s="79"/>
      <c r="Z4152" s="79"/>
      <c r="AA4152" s="79"/>
      <c r="AB4152" s="79"/>
      <c r="AC4152" s="79"/>
      <c r="AD4152" s="79"/>
      <c r="AE4152" s="79"/>
      <c r="AF4152" s="79"/>
      <c r="AG4152" s="79"/>
      <c r="AH4152" s="79"/>
      <c r="AI4152" s="79"/>
      <c r="AJ4152" s="79"/>
      <c r="AK4152" s="79"/>
      <c r="AL4152" s="79"/>
      <c r="AM4152" s="79"/>
      <c r="AN4152" s="79"/>
      <c r="AO4152" s="79"/>
      <c r="AP4152" s="79"/>
      <c r="AQ4152" s="79"/>
    </row>
    <row r="4153" spans="13:43" x14ac:dyDescent="0.25">
      <c r="M4153" s="79"/>
      <c r="N4153" s="79"/>
      <c r="O4153" s="79"/>
      <c r="P4153" s="79"/>
      <c r="Q4153" s="79"/>
      <c r="R4153" s="79"/>
      <c r="S4153" s="79"/>
      <c r="T4153" s="79"/>
      <c r="U4153" s="79"/>
      <c r="V4153" s="79"/>
      <c r="W4153" s="79"/>
      <c r="X4153" s="79"/>
      <c r="Y4153" s="79"/>
      <c r="Z4153" s="79"/>
      <c r="AA4153" s="79"/>
      <c r="AB4153" s="79"/>
      <c r="AC4153" s="79"/>
      <c r="AD4153" s="79"/>
      <c r="AE4153" s="79"/>
      <c r="AF4153" s="79"/>
      <c r="AG4153" s="79"/>
      <c r="AH4153" s="79"/>
      <c r="AI4153" s="79"/>
      <c r="AJ4153" s="79"/>
      <c r="AK4153" s="79"/>
      <c r="AL4153" s="79"/>
      <c r="AM4153" s="79"/>
      <c r="AN4153" s="79"/>
      <c r="AO4153" s="79"/>
      <c r="AP4153" s="79"/>
      <c r="AQ4153" s="79"/>
    </row>
    <row r="4154" spans="13:43" x14ac:dyDescent="0.25">
      <c r="M4154" s="79"/>
      <c r="N4154" s="79"/>
      <c r="O4154" s="79"/>
      <c r="P4154" s="79"/>
      <c r="Q4154" s="79"/>
      <c r="R4154" s="79"/>
      <c r="S4154" s="79"/>
      <c r="T4154" s="79"/>
      <c r="U4154" s="79"/>
      <c r="V4154" s="79"/>
      <c r="W4154" s="79"/>
      <c r="X4154" s="79"/>
      <c r="Y4154" s="79"/>
      <c r="Z4154" s="79"/>
      <c r="AA4154" s="79"/>
      <c r="AB4154" s="79"/>
      <c r="AC4154" s="79"/>
      <c r="AD4154" s="79"/>
      <c r="AE4154" s="79"/>
      <c r="AF4154" s="79"/>
      <c r="AG4154" s="79"/>
      <c r="AH4154" s="79"/>
      <c r="AI4154" s="79"/>
      <c r="AJ4154" s="79"/>
      <c r="AK4154" s="79"/>
      <c r="AL4154" s="79"/>
      <c r="AM4154" s="79"/>
      <c r="AN4154" s="79"/>
      <c r="AO4154" s="79"/>
      <c r="AP4154" s="79"/>
      <c r="AQ4154" s="79"/>
    </row>
    <row r="4155" spans="13:43" x14ac:dyDescent="0.25">
      <c r="M4155" s="79"/>
      <c r="N4155" s="79"/>
      <c r="O4155" s="79"/>
      <c r="P4155" s="79"/>
      <c r="Q4155" s="79"/>
      <c r="R4155" s="79"/>
      <c r="S4155" s="79"/>
      <c r="T4155" s="79"/>
      <c r="U4155" s="79"/>
      <c r="V4155" s="79"/>
      <c r="W4155" s="79"/>
      <c r="X4155" s="79"/>
      <c r="Y4155" s="79"/>
      <c r="Z4155" s="79"/>
      <c r="AA4155" s="79"/>
      <c r="AB4155" s="79"/>
      <c r="AC4155" s="79"/>
      <c r="AD4155" s="79"/>
      <c r="AE4155" s="79"/>
      <c r="AF4155" s="79"/>
      <c r="AG4155" s="79"/>
      <c r="AH4155" s="79"/>
      <c r="AI4155" s="79"/>
      <c r="AJ4155" s="79"/>
      <c r="AK4155" s="79"/>
      <c r="AL4155" s="79"/>
      <c r="AM4155" s="79"/>
      <c r="AN4155" s="79"/>
      <c r="AO4155" s="79"/>
      <c r="AP4155" s="79"/>
      <c r="AQ4155" s="79"/>
    </row>
    <row r="4156" spans="13:43" x14ac:dyDescent="0.25">
      <c r="M4156" s="79"/>
      <c r="N4156" s="79"/>
      <c r="O4156" s="79"/>
      <c r="P4156" s="79"/>
      <c r="Q4156" s="79"/>
      <c r="R4156" s="79"/>
      <c r="S4156" s="79"/>
      <c r="T4156" s="79"/>
      <c r="U4156" s="79"/>
      <c r="V4156" s="79"/>
      <c r="W4156" s="79"/>
      <c r="X4156" s="79"/>
      <c r="Y4156" s="79"/>
      <c r="Z4156" s="79"/>
      <c r="AA4156" s="79"/>
      <c r="AB4156" s="79"/>
      <c r="AC4156" s="79"/>
      <c r="AD4156" s="79"/>
      <c r="AE4156" s="79"/>
      <c r="AF4156" s="79"/>
      <c r="AG4156" s="79"/>
      <c r="AH4156" s="79"/>
      <c r="AI4156" s="79"/>
      <c r="AJ4156" s="79"/>
      <c r="AK4156" s="79"/>
      <c r="AL4156" s="79"/>
      <c r="AM4156" s="79"/>
      <c r="AN4156" s="79"/>
      <c r="AO4156" s="79"/>
      <c r="AP4156" s="79"/>
      <c r="AQ4156" s="79"/>
    </row>
    <row r="4157" spans="13:43" x14ac:dyDescent="0.25">
      <c r="M4157" s="79"/>
      <c r="N4157" s="79"/>
      <c r="O4157" s="79"/>
      <c r="P4157" s="79"/>
      <c r="Q4157" s="79"/>
      <c r="R4157" s="79"/>
      <c r="S4157" s="79"/>
      <c r="T4157" s="79"/>
      <c r="U4157" s="79"/>
      <c r="V4157" s="79"/>
      <c r="W4157" s="79"/>
      <c r="X4157" s="79"/>
      <c r="Y4157" s="79"/>
      <c r="Z4157" s="79"/>
      <c r="AA4157" s="79"/>
      <c r="AB4157" s="79"/>
      <c r="AC4157" s="79"/>
      <c r="AD4157" s="79"/>
      <c r="AE4157" s="79"/>
      <c r="AF4157" s="79"/>
      <c r="AG4157" s="79"/>
      <c r="AH4157" s="79"/>
      <c r="AI4157" s="79"/>
      <c r="AJ4157" s="79"/>
      <c r="AK4157" s="79"/>
      <c r="AL4157" s="79"/>
      <c r="AM4157" s="79"/>
      <c r="AN4157" s="79"/>
      <c r="AO4157" s="79"/>
      <c r="AP4157" s="79"/>
      <c r="AQ4157" s="79"/>
    </row>
    <row r="4158" spans="13:43" x14ac:dyDescent="0.25">
      <c r="M4158" s="79"/>
      <c r="N4158" s="79"/>
      <c r="O4158" s="79"/>
      <c r="P4158" s="79"/>
      <c r="Q4158" s="79"/>
      <c r="R4158" s="79"/>
      <c r="S4158" s="79"/>
      <c r="T4158" s="79"/>
      <c r="U4158" s="79"/>
      <c r="V4158" s="79"/>
      <c r="W4158" s="79"/>
      <c r="X4158" s="79"/>
      <c r="Y4158" s="79"/>
      <c r="Z4158" s="79"/>
      <c r="AA4158" s="79"/>
      <c r="AB4158" s="79"/>
      <c r="AC4158" s="79"/>
      <c r="AD4158" s="79"/>
      <c r="AE4158" s="79"/>
      <c r="AF4158" s="79"/>
      <c r="AG4158" s="79"/>
      <c r="AH4158" s="79"/>
      <c r="AI4158" s="79"/>
      <c r="AJ4158" s="79"/>
      <c r="AK4158" s="79"/>
      <c r="AL4158" s="79"/>
      <c r="AM4158" s="79"/>
      <c r="AN4158" s="79"/>
      <c r="AO4158" s="79"/>
      <c r="AP4158" s="79"/>
      <c r="AQ4158" s="79"/>
    </row>
    <row r="4159" spans="13:43" x14ac:dyDescent="0.25">
      <c r="M4159" s="79"/>
      <c r="N4159" s="79"/>
      <c r="O4159" s="79"/>
      <c r="P4159" s="79"/>
      <c r="Q4159" s="79"/>
      <c r="R4159" s="79"/>
      <c r="S4159" s="79"/>
      <c r="T4159" s="79"/>
      <c r="U4159" s="79"/>
      <c r="V4159" s="79"/>
      <c r="W4159" s="79"/>
      <c r="X4159" s="79"/>
      <c r="Y4159" s="79"/>
      <c r="Z4159" s="79"/>
      <c r="AA4159" s="79"/>
      <c r="AB4159" s="79"/>
      <c r="AC4159" s="79"/>
      <c r="AD4159" s="79"/>
      <c r="AE4159" s="79"/>
      <c r="AF4159" s="79"/>
      <c r="AG4159" s="79"/>
      <c r="AH4159" s="79"/>
      <c r="AI4159" s="79"/>
      <c r="AJ4159" s="79"/>
      <c r="AK4159" s="79"/>
      <c r="AL4159" s="79"/>
      <c r="AM4159" s="79"/>
      <c r="AN4159" s="79"/>
      <c r="AO4159" s="79"/>
      <c r="AP4159" s="79"/>
      <c r="AQ4159" s="79"/>
    </row>
    <row r="4160" spans="13:43" x14ac:dyDescent="0.25">
      <c r="M4160" s="79"/>
      <c r="N4160" s="79"/>
      <c r="O4160" s="79"/>
      <c r="P4160" s="79"/>
      <c r="Q4160" s="79"/>
      <c r="R4160" s="79"/>
      <c r="S4160" s="79"/>
      <c r="T4160" s="79"/>
      <c r="U4160" s="79"/>
      <c r="V4160" s="79"/>
      <c r="W4160" s="79"/>
      <c r="X4160" s="79"/>
      <c r="Y4160" s="79"/>
      <c r="Z4160" s="79"/>
      <c r="AA4160" s="79"/>
      <c r="AB4160" s="79"/>
      <c r="AC4160" s="79"/>
      <c r="AD4160" s="79"/>
      <c r="AE4160" s="79"/>
      <c r="AF4160" s="79"/>
      <c r="AG4160" s="79"/>
      <c r="AH4160" s="79"/>
      <c r="AI4160" s="79"/>
      <c r="AJ4160" s="79"/>
      <c r="AK4160" s="79"/>
      <c r="AL4160" s="79"/>
      <c r="AM4160" s="79"/>
      <c r="AN4160" s="79"/>
      <c r="AO4160" s="79"/>
      <c r="AP4160" s="79"/>
      <c r="AQ4160" s="79"/>
    </row>
    <row r="4161" spans="13:43" x14ac:dyDescent="0.25">
      <c r="M4161" s="79"/>
      <c r="N4161" s="79"/>
      <c r="O4161" s="79"/>
      <c r="P4161" s="79"/>
      <c r="Q4161" s="79"/>
      <c r="R4161" s="79"/>
      <c r="S4161" s="79"/>
      <c r="T4161" s="79"/>
      <c r="U4161" s="79"/>
      <c r="V4161" s="79"/>
      <c r="W4161" s="79"/>
      <c r="X4161" s="79"/>
      <c r="Y4161" s="79"/>
      <c r="Z4161" s="79"/>
      <c r="AA4161" s="79"/>
      <c r="AB4161" s="79"/>
      <c r="AC4161" s="79"/>
      <c r="AD4161" s="79"/>
      <c r="AE4161" s="79"/>
      <c r="AF4161" s="79"/>
      <c r="AG4161" s="79"/>
      <c r="AH4161" s="79"/>
      <c r="AI4161" s="79"/>
      <c r="AJ4161" s="79"/>
      <c r="AK4161" s="79"/>
      <c r="AL4161" s="79"/>
      <c r="AM4161" s="79"/>
      <c r="AN4161" s="79"/>
      <c r="AO4161" s="79"/>
      <c r="AP4161" s="79"/>
      <c r="AQ4161" s="79"/>
    </row>
    <row r="4162" spans="13:43" x14ac:dyDescent="0.25">
      <c r="M4162" s="79"/>
      <c r="N4162" s="79"/>
      <c r="O4162" s="79"/>
      <c r="P4162" s="79"/>
      <c r="Q4162" s="79"/>
      <c r="R4162" s="79"/>
      <c r="S4162" s="79"/>
      <c r="T4162" s="79"/>
      <c r="U4162" s="79"/>
      <c r="V4162" s="79"/>
      <c r="W4162" s="79"/>
      <c r="X4162" s="79"/>
      <c r="Y4162" s="79"/>
      <c r="Z4162" s="79"/>
      <c r="AA4162" s="79"/>
      <c r="AB4162" s="79"/>
      <c r="AC4162" s="79"/>
      <c r="AD4162" s="79"/>
      <c r="AE4162" s="79"/>
      <c r="AF4162" s="79"/>
      <c r="AG4162" s="79"/>
      <c r="AH4162" s="79"/>
      <c r="AI4162" s="79"/>
      <c r="AJ4162" s="79"/>
      <c r="AK4162" s="79"/>
      <c r="AL4162" s="79"/>
      <c r="AM4162" s="79"/>
      <c r="AN4162" s="79"/>
      <c r="AO4162" s="79"/>
      <c r="AP4162" s="79"/>
      <c r="AQ4162" s="79"/>
    </row>
    <row r="4163" spans="13:43" x14ac:dyDescent="0.25">
      <c r="M4163" s="79"/>
      <c r="N4163" s="79"/>
      <c r="O4163" s="79"/>
      <c r="P4163" s="79"/>
      <c r="Q4163" s="79"/>
      <c r="R4163" s="79"/>
      <c r="S4163" s="79"/>
      <c r="T4163" s="79"/>
      <c r="U4163" s="79"/>
      <c r="V4163" s="79"/>
      <c r="W4163" s="79"/>
      <c r="X4163" s="79"/>
      <c r="Y4163" s="79"/>
      <c r="Z4163" s="79"/>
      <c r="AA4163" s="79"/>
      <c r="AB4163" s="79"/>
      <c r="AC4163" s="79"/>
      <c r="AD4163" s="79"/>
      <c r="AE4163" s="79"/>
      <c r="AF4163" s="79"/>
      <c r="AG4163" s="79"/>
      <c r="AH4163" s="79"/>
      <c r="AI4163" s="79"/>
      <c r="AJ4163" s="79"/>
      <c r="AK4163" s="79"/>
      <c r="AL4163" s="79"/>
      <c r="AM4163" s="79"/>
      <c r="AN4163" s="79"/>
      <c r="AO4163" s="79"/>
      <c r="AP4163" s="79"/>
      <c r="AQ4163" s="79"/>
    </row>
    <row r="4164" spans="13:43" x14ac:dyDescent="0.25">
      <c r="M4164" s="79"/>
      <c r="N4164" s="79"/>
      <c r="O4164" s="79"/>
      <c r="P4164" s="79"/>
      <c r="Q4164" s="79"/>
      <c r="R4164" s="79"/>
      <c r="S4164" s="79"/>
      <c r="T4164" s="79"/>
      <c r="U4164" s="79"/>
      <c r="V4164" s="79"/>
      <c r="W4164" s="79"/>
      <c r="X4164" s="79"/>
      <c r="Y4164" s="79"/>
      <c r="Z4164" s="79"/>
      <c r="AA4164" s="79"/>
      <c r="AB4164" s="79"/>
      <c r="AC4164" s="79"/>
      <c r="AD4164" s="79"/>
      <c r="AE4164" s="79"/>
      <c r="AF4164" s="79"/>
      <c r="AG4164" s="79"/>
      <c r="AH4164" s="79"/>
      <c r="AI4164" s="79"/>
      <c r="AJ4164" s="79"/>
      <c r="AK4164" s="79"/>
      <c r="AL4164" s="79"/>
      <c r="AM4164" s="79"/>
      <c r="AN4164" s="79"/>
      <c r="AO4164" s="79"/>
      <c r="AP4164" s="79"/>
      <c r="AQ4164" s="79"/>
    </row>
    <row r="4165" spans="13:43" x14ac:dyDescent="0.25">
      <c r="M4165" s="79"/>
      <c r="N4165" s="79"/>
      <c r="O4165" s="79"/>
      <c r="P4165" s="79"/>
      <c r="Q4165" s="79"/>
      <c r="R4165" s="79"/>
      <c r="S4165" s="79"/>
      <c r="T4165" s="79"/>
      <c r="U4165" s="79"/>
      <c r="V4165" s="79"/>
      <c r="W4165" s="79"/>
      <c r="X4165" s="79"/>
      <c r="Y4165" s="79"/>
      <c r="Z4165" s="79"/>
      <c r="AA4165" s="79"/>
      <c r="AB4165" s="79"/>
      <c r="AC4165" s="79"/>
      <c r="AD4165" s="79"/>
      <c r="AE4165" s="79"/>
      <c r="AF4165" s="79"/>
      <c r="AG4165" s="79"/>
      <c r="AH4165" s="79"/>
      <c r="AI4165" s="79"/>
      <c r="AJ4165" s="79"/>
      <c r="AK4165" s="79"/>
      <c r="AL4165" s="79"/>
      <c r="AM4165" s="79"/>
      <c r="AN4165" s="79"/>
      <c r="AO4165" s="79"/>
      <c r="AP4165" s="79"/>
      <c r="AQ4165" s="79"/>
    </row>
    <row r="4166" spans="13:43" x14ac:dyDescent="0.25">
      <c r="M4166" s="79"/>
      <c r="N4166" s="79"/>
      <c r="O4166" s="79"/>
      <c r="P4166" s="79"/>
      <c r="Q4166" s="79"/>
      <c r="R4166" s="79"/>
      <c r="S4166" s="79"/>
      <c r="T4166" s="79"/>
      <c r="U4166" s="79"/>
      <c r="V4166" s="79"/>
      <c r="W4166" s="79"/>
      <c r="X4166" s="79"/>
      <c r="Y4166" s="79"/>
      <c r="Z4166" s="79"/>
      <c r="AA4166" s="79"/>
      <c r="AB4166" s="79"/>
      <c r="AC4166" s="79"/>
      <c r="AD4166" s="79"/>
      <c r="AE4166" s="79"/>
      <c r="AF4166" s="79"/>
      <c r="AG4166" s="79"/>
      <c r="AH4166" s="79"/>
      <c r="AI4166" s="79"/>
      <c r="AJ4166" s="79"/>
      <c r="AK4166" s="79"/>
      <c r="AL4166" s="79"/>
      <c r="AM4166" s="79"/>
      <c r="AN4166" s="79"/>
      <c r="AO4166" s="79"/>
      <c r="AP4166" s="79"/>
      <c r="AQ4166" s="79"/>
    </row>
    <row r="4167" spans="13:43" x14ac:dyDescent="0.25">
      <c r="M4167" s="79"/>
      <c r="N4167" s="79"/>
      <c r="O4167" s="79"/>
      <c r="P4167" s="79"/>
      <c r="Q4167" s="79"/>
      <c r="R4167" s="79"/>
      <c r="S4167" s="79"/>
      <c r="T4167" s="79"/>
      <c r="U4167" s="79"/>
      <c r="V4167" s="79"/>
      <c r="W4167" s="79"/>
      <c r="X4167" s="79"/>
      <c r="Y4167" s="79"/>
      <c r="Z4167" s="79"/>
      <c r="AA4167" s="79"/>
      <c r="AB4167" s="79"/>
      <c r="AC4167" s="79"/>
      <c r="AD4167" s="79"/>
      <c r="AE4167" s="79"/>
      <c r="AF4167" s="79"/>
      <c r="AG4167" s="79"/>
      <c r="AH4167" s="79"/>
      <c r="AI4167" s="79"/>
      <c r="AJ4167" s="79"/>
      <c r="AK4167" s="79"/>
      <c r="AL4167" s="79"/>
      <c r="AM4167" s="79"/>
      <c r="AN4167" s="79"/>
      <c r="AO4167" s="79"/>
      <c r="AP4167" s="79"/>
      <c r="AQ4167" s="79"/>
    </row>
    <row r="4168" spans="13:43" x14ac:dyDescent="0.25">
      <c r="M4168" s="79"/>
      <c r="N4168" s="79"/>
      <c r="O4168" s="79"/>
      <c r="P4168" s="79"/>
      <c r="Q4168" s="79"/>
      <c r="R4168" s="79"/>
      <c r="S4168" s="79"/>
      <c r="T4168" s="79"/>
      <c r="U4168" s="79"/>
      <c r="V4168" s="79"/>
      <c r="W4168" s="79"/>
      <c r="X4168" s="79"/>
      <c r="Y4168" s="79"/>
      <c r="Z4168" s="79"/>
      <c r="AA4168" s="79"/>
      <c r="AB4168" s="79"/>
      <c r="AC4168" s="79"/>
      <c r="AD4168" s="79"/>
      <c r="AE4168" s="79"/>
      <c r="AF4168" s="79"/>
      <c r="AG4168" s="79"/>
      <c r="AH4168" s="79"/>
      <c r="AI4168" s="79"/>
      <c r="AJ4168" s="79"/>
      <c r="AK4168" s="79"/>
      <c r="AL4168" s="79"/>
      <c r="AM4168" s="79"/>
      <c r="AN4168" s="79"/>
      <c r="AO4168" s="79"/>
      <c r="AP4168" s="79"/>
      <c r="AQ4168" s="79"/>
    </row>
    <row r="4169" spans="13:43" x14ac:dyDescent="0.25">
      <c r="M4169" s="79"/>
      <c r="N4169" s="79"/>
      <c r="O4169" s="79"/>
      <c r="P4169" s="79"/>
      <c r="Q4169" s="79"/>
      <c r="R4169" s="79"/>
      <c r="S4169" s="79"/>
      <c r="T4169" s="79"/>
      <c r="U4169" s="79"/>
      <c r="V4169" s="79"/>
      <c r="W4169" s="79"/>
      <c r="X4169" s="79"/>
      <c r="Y4169" s="79"/>
      <c r="Z4169" s="79"/>
      <c r="AA4169" s="79"/>
      <c r="AB4169" s="79"/>
      <c r="AC4169" s="79"/>
      <c r="AD4169" s="79"/>
      <c r="AE4169" s="79"/>
      <c r="AF4169" s="79"/>
      <c r="AG4169" s="79"/>
      <c r="AH4169" s="79"/>
      <c r="AI4169" s="79"/>
      <c r="AJ4169" s="79"/>
      <c r="AK4169" s="79"/>
      <c r="AL4169" s="79"/>
      <c r="AM4169" s="79"/>
      <c r="AN4169" s="79"/>
      <c r="AO4169" s="79"/>
      <c r="AP4169" s="79"/>
      <c r="AQ4169" s="79"/>
    </row>
    <row r="4170" spans="13:43" x14ac:dyDescent="0.25">
      <c r="M4170" s="79"/>
      <c r="N4170" s="79"/>
      <c r="O4170" s="79"/>
      <c r="P4170" s="79"/>
      <c r="Q4170" s="79"/>
      <c r="R4170" s="79"/>
      <c r="S4170" s="79"/>
      <c r="T4170" s="79"/>
      <c r="U4170" s="79"/>
      <c r="V4170" s="79"/>
      <c r="W4170" s="79"/>
      <c r="X4170" s="79"/>
      <c r="Y4170" s="79"/>
      <c r="Z4170" s="79"/>
      <c r="AA4170" s="79"/>
      <c r="AB4170" s="79"/>
      <c r="AC4170" s="79"/>
      <c r="AD4170" s="79"/>
      <c r="AE4170" s="79"/>
      <c r="AF4170" s="79"/>
      <c r="AG4170" s="79"/>
      <c r="AH4170" s="79"/>
      <c r="AI4170" s="79"/>
      <c r="AJ4170" s="79"/>
      <c r="AK4170" s="79"/>
      <c r="AL4170" s="79"/>
      <c r="AM4170" s="79"/>
      <c r="AN4170" s="79"/>
      <c r="AO4170" s="79"/>
      <c r="AP4170" s="79"/>
      <c r="AQ4170" s="79"/>
    </row>
    <row r="4171" spans="13:43" x14ac:dyDescent="0.25">
      <c r="M4171" s="79"/>
      <c r="N4171" s="79"/>
      <c r="O4171" s="79"/>
      <c r="P4171" s="79"/>
      <c r="Q4171" s="79"/>
      <c r="R4171" s="79"/>
      <c r="S4171" s="79"/>
      <c r="T4171" s="79"/>
      <c r="U4171" s="79"/>
      <c r="V4171" s="79"/>
      <c r="W4171" s="79"/>
      <c r="X4171" s="79"/>
      <c r="Y4171" s="79"/>
      <c r="Z4171" s="79"/>
      <c r="AA4171" s="79"/>
      <c r="AB4171" s="79"/>
      <c r="AC4171" s="79"/>
      <c r="AD4171" s="79"/>
      <c r="AE4171" s="79"/>
      <c r="AF4171" s="79"/>
      <c r="AG4171" s="79"/>
      <c r="AH4171" s="79"/>
      <c r="AI4171" s="79"/>
      <c r="AJ4171" s="79"/>
      <c r="AK4171" s="79"/>
      <c r="AL4171" s="79"/>
      <c r="AM4171" s="79"/>
      <c r="AN4171" s="79"/>
      <c r="AO4171" s="79"/>
      <c r="AP4171" s="79"/>
      <c r="AQ4171" s="79"/>
    </row>
    <row r="4172" spans="13:43" x14ac:dyDescent="0.25">
      <c r="M4172" s="79"/>
      <c r="N4172" s="79"/>
      <c r="O4172" s="79"/>
      <c r="P4172" s="79"/>
      <c r="Q4172" s="79"/>
      <c r="R4172" s="79"/>
      <c r="S4172" s="79"/>
      <c r="T4172" s="79"/>
      <c r="U4172" s="79"/>
      <c r="V4172" s="79"/>
      <c r="W4172" s="79"/>
      <c r="X4172" s="79"/>
      <c r="Y4172" s="79"/>
      <c r="Z4172" s="79"/>
      <c r="AA4172" s="79"/>
      <c r="AB4172" s="79"/>
      <c r="AC4172" s="79"/>
      <c r="AD4172" s="79"/>
      <c r="AE4172" s="79"/>
      <c r="AF4172" s="79"/>
      <c r="AG4172" s="79"/>
      <c r="AH4172" s="79"/>
      <c r="AI4172" s="79"/>
      <c r="AJ4172" s="79"/>
      <c r="AK4172" s="79"/>
      <c r="AL4172" s="79"/>
      <c r="AM4172" s="79"/>
      <c r="AN4172" s="79"/>
      <c r="AO4172" s="79"/>
      <c r="AP4172" s="79"/>
      <c r="AQ4172" s="79"/>
    </row>
    <row r="4173" spans="13:43" x14ac:dyDescent="0.25">
      <c r="M4173" s="79"/>
      <c r="N4173" s="79"/>
      <c r="O4173" s="79"/>
      <c r="P4173" s="79"/>
      <c r="Q4173" s="79"/>
      <c r="R4173" s="79"/>
      <c r="S4173" s="79"/>
      <c r="T4173" s="79"/>
      <c r="U4173" s="79"/>
      <c r="V4173" s="79"/>
      <c r="W4173" s="79"/>
      <c r="X4173" s="79"/>
      <c r="Y4173" s="79"/>
      <c r="Z4173" s="79"/>
      <c r="AA4173" s="79"/>
      <c r="AB4173" s="79"/>
      <c r="AC4173" s="79"/>
      <c r="AD4173" s="79"/>
      <c r="AE4173" s="79"/>
      <c r="AF4173" s="79"/>
      <c r="AG4173" s="79"/>
      <c r="AH4173" s="79"/>
      <c r="AI4173" s="79"/>
      <c r="AJ4173" s="79"/>
      <c r="AK4173" s="79"/>
      <c r="AL4173" s="79"/>
      <c r="AM4173" s="79"/>
      <c r="AN4173" s="79"/>
      <c r="AO4173" s="79"/>
      <c r="AP4173" s="79"/>
      <c r="AQ4173" s="79"/>
    </row>
    <row r="4174" spans="13:43" x14ac:dyDescent="0.25">
      <c r="M4174" s="79"/>
      <c r="N4174" s="79"/>
      <c r="O4174" s="79"/>
      <c r="P4174" s="79"/>
      <c r="Q4174" s="79"/>
      <c r="R4174" s="79"/>
      <c r="S4174" s="79"/>
      <c r="T4174" s="79"/>
      <c r="U4174" s="79"/>
      <c r="V4174" s="79"/>
      <c r="W4174" s="79"/>
      <c r="X4174" s="79"/>
      <c r="Y4174" s="79"/>
      <c r="Z4174" s="79"/>
      <c r="AA4174" s="79"/>
      <c r="AB4174" s="79"/>
      <c r="AC4174" s="79"/>
      <c r="AD4174" s="79"/>
      <c r="AE4174" s="79"/>
      <c r="AF4174" s="79"/>
      <c r="AG4174" s="79"/>
      <c r="AH4174" s="79"/>
      <c r="AI4174" s="79"/>
      <c r="AJ4174" s="79"/>
      <c r="AK4174" s="79"/>
      <c r="AL4174" s="79"/>
      <c r="AM4174" s="79"/>
      <c r="AN4174" s="79"/>
      <c r="AO4174" s="79"/>
      <c r="AP4174" s="79"/>
      <c r="AQ4174" s="79"/>
    </row>
    <row r="4175" spans="13:43" x14ac:dyDescent="0.25">
      <c r="M4175" s="79"/>
      <c r="N4175" s="79"/>
      <c r="O4175" s="79"/>
      <c r="P4175" s="79"/>
      <c r="Q4175" s="79"/>
      <c r="R4175" s="79"/>
      <c r="S4175" s="79"/>
      <c r="T4175" s="79"/>
      <c r="U4175" s="79"/>
      <c r="V4175" s="79"/>
      <c r="W4175" s="79"/>
      <c r="X4175" s="79"/>
      <c r="Y4175" s="79"/>
      <c r="Z4175" s="79"/>
      <c r="AA4175" s="79"/>
      <c r="AB4175" s="79"/>
      <c r="AC4175" s="79"/>
      <c r="AD4175" s="79"/>
      <c r="AE4175" s="79"/>
      <c r="AF4175" s="79"/>
      <c r="AG4175" s="79"/>
      <c r="AH4175" s="79"/>
      <c r="AI4175" s="79"/>
      <c r="AJ4175" s="79"/>
      <c r="AK4175" s="79"/>
      <c r="AL4175" s="79"/>
      <c r="AM4175" s="79"/>
      <c r="AN4175" s="79"/>
      <c r="AO4175" s="79"/>
      <c r="AP4175" s="79"/>
      <c r="AQ4175" s="79"/>
    </row>
    <row r="4176" spans="13:43" x14ac:dyDescent="0.25">
      <c r="M4176" s="79"/>
      <c r="N4176" s="79"/>
      <c r="O4176" s="79"/>
      <c r="P4176" s="79"/>
      <c r="Q4176" s="79"/>
      <c r="R4176" s="79"/>
      <c r="S4176" s="79"/>
      <c r="T4176" s="79"/>
      <c r="U4176" s="79"/>
      <c r="V4176" s="79"/>
      <c r="W4176" s="79"/>
      <c r="X4176" s="79"/>
      <c r="Y4176" s="79"/>
      <c r="Z4176" s="79"/>
      <c r="AA4176" s="79"/>
      <c r="AB4176" s="79"/>
      <c r="AC4176" s="79"/>
      <c r="AD4176" s="79"/>
      <c r="AE4176" s="79"/>
      <c r="AF4176" s="79"/>
      <c r="AG4176" s="79"/>
      <c r="AH4176" s="79"/>
      <c r="AI4176" s="79"/>
      <c r="AJ4176" s="79"/>
      <c r="AK4176" s="79"/>
      <c r="AL4176" s="79"/>
      <c r="AM4176" s="79"/>
      <c r="AN4176" s="79"/>
      <c r="AO4176" s="79"/>
      <c r="AP4176" s="79"/>
      <c r="AQ4176" s="79"/>
    </row>
    <row r="4177" spans="13:43" x14ac:dyDescent="0.25">
      <c r="M4177" s="79"/>
      <c r="N4177" s="79"/>
      <c r="O4177" s="79"/>
      <c r="P4177" s="79"/>
      <c r="Q4177" s="79"/>
      <c r="R4177" s="79"/>
      <c r="S4177" s="79"/>
      <c r="T4177" s="79"/>
      <c r="U4177" s="79"/>
      <c r="V4177" s="79"/>
      <c r="W4177" s="79"/>
      <c r="X4177" s="79"/>
      <c r="Y4177" s="79"/>
      <c r="Z4177" s="79"/>
      <c r="AA4177" s="79"/>
      <c r="AB4177" s="79"/>
      <c r="AC4177" s="79"/>
      <c r="AD4177" s="79"/>
      <c r="AE4177" s="79"/>
      <c r="AF4177" s="79"/>
      <c r="AG4177" s="79"/>
      <c r="AH4177" s="79"/>
      <c r="AI4177" s="79"/>
      <c r="AJ4177" s="79"/>
      <c r="AK4177" s="79"/>
      <c r="AL4177" s="79"/>
      <c r="AM4177" s="79"/>
      <c r="AN4177" s="79"/>
      <c r="AO4177" s="79"/>
      <c r="AP4177" s="79"/>
      <c r="AQ4177" s="79"/>
    </row>
    <row r="4178" spans="13:43" x14ac:dyDescent="0.25">
      <c r="M4178" s="79"/>
      <c r="N4178" s="79"/>
      <c r="O4178" s="79"/>
      <c r="P4178" s="79"/>
      <c r="Q4178" s="79"/>
      <c r="R4178" s="79"/>
      <c r="S4178" s="79"/>
      <c r="T4178" s="79"/>
      <c r="U4178" s="79"/>
      <c r="V4178" s="79"/>
      <c r="W4178" s="79"/>
      <c r="X4178" s="79"/>
      <c r="Y4178" s="79"/>
      <c r="Z4178" s="79"/>
      <c r="AA4178" s="79"/>
      <c r="AB4178" s="79"/>
      <c r="AC4178" s="79"/>
      <c r="AD4178" s="79"/>
      <c r="AE4178" s="79"/>
      <c r="AF4178" s="79"/>
      <c r="AG4178" s="79"/>
      <c r="AH4178" s="79"/>
      <c r="AI4178" s="79"/>
      <c r="AJ4178" s="79"/>
      <c r="AK4178" s="79"/>
      <c r="AL4178" s="79"/>
      <c r="AM4178" s="79"/>
      <c r="AN4178" s="79"/>
      <c r="AO4178" s="79"/>
      <c r="AP4178" s="79"/>
      <c r="AQ4178" s="79"/>
    </row>
    <row r="4179" spans="13:43" x14ac:dyDescent="0.25">
      <c r="M4179" s="79"/>
      <c r="N4179" s="79"/>
      <c r="O4179" s="79"/>
      <c r="P4179" s="79"/>
      <c r="Q4179" s="79"/>
      <c r="R4179" s="79"/>
      <c r="S4179" s="79"/>
      <c r="T4179" s="79"/>
      <c r="U4179" s="79"/>
      <c r="V4179" s="79"/>
      <c r="W4179" s="79"/>
      <c r="X4179" s="79"/>
      <c r="Y4179" s="79"/>
      <c r="Z4179" s="79"/>
      <c r="AA4179" s="79"/>
      <c r="AB4179" s="79"/>
      <c r="AC4179" s="79"/>
      <c r="AD4179" s="79"/>
      <c r="AE4179" s="79"/>
      <c r="AF4179" s="79"/>
      <c r="AG4179" s="79"/>
      <c r="AH4179" s="79"/>
      <c r="AI4179" s="79"/>
      <c r="AJ4179" s="79"/>
      <c r="AK4179" s="79"/>
      <c r="AL4179" s="79"/>
      <c r="AM4179" s="79"/>
      <c r="AN4179" s="79"/>
      <c r="AO4179" s="79"/>
      <c r="AP4179" s="79"/>
      <c r="AQ4179" s="79"/>
    </row>
    <row r="4180" spans="13:43" x14ac:dyDescent="0.25">
      <c r="M4180" s="79"/>
      <c r="N4180" s="79"/>
      <c r="O4180" s="79"/>
      <c r="P4180" s="79"/>
      <c r="Q4180" s="79"/>
      <c r="R4180" s="79"/>
      <c r="S4180" s="79"/>
      <c r="T4180" s="79"/>
      <c r="U4180" s="79"/>
      <c r="V4180" s="79"/>
      <c r="W4180" s="79"/>
      <c r="X4180" s="79"/>
      <c r="Y4180" s="79"/>
      <c r="Z4180" s="79"/>
      <c r="AA4180" s="79"/>
      <c r="AB4180" s="79"/>
      <c r="AC4180" s="79"/>
      <c r="AD4180" s="79"/>
      <c r="AE4180" s="79"/>
      <c r="AF4180" s="79"/>
      <c r="AG4180" s="79"/>
      <c r="AH4180" s="79"/>
      <c r="AI4180" s="79"/>
      <c r="AJ4180" s="79"/>
      <c r="AK4180" s="79"/>
      <c r="AL4180" s="79"/>
      <c r="AM4180" s="79"/>
      <c r="AN4180" s="79"/>
      <c r="AO4180" s="79"/>
      <c r="AP4180" s="79"/>
      <c r="AQ4180" s="79"/>
    </row>
    <row r="4181" spans="13:43" x14ac:dyDescent="0.25">
      <c r="M4181" s="79"/>
      <c r="N4181" s="79"/>
      <c r="O4181" s="79"/>
      <c r="P4181" s="79"/>
      <c r="Q4181" s="79"/>
      <c r="R4181" s="79"/>
      <c r="S4181" s="79"/>
      <c r="T4181" s="79"/>
      <c r="U4181" s="79"/>
      <c r="V4181" s="79"/>
      <c r="W4181" s="79"/>
      <c r="X4181" s="79"/>
      <c r="Y4181" s="79"/>
      <c r="Z4181" s="79"/>
      <c r="AA4181" s="79"/>
      <c r="AB4181" s="79"/>
      <c r="AC4181" s="79"/>
      <c r="AD4181" s="79"/>
      <c r="AE4181" s="79"/>
      <c r="AF4181" s="79"/>
      <c r="AG4181" s="79"/>
      <c r="AH4181" s="79"/>
      <c r="AI4181" s="79"/>
      <c r="AJ4181" s="79"/>
      <c r="AK4181" s="79"/>
      <c r="AL4181" s="79"/>
      <c r="AM4181" s="79"/>
      <c r="AN4181" s="79"/>
      <c r="AO4181" s="79"/>
      <c r="AP4181" s="79"/>
      <c r="AQ4181" s="79"/>
    </row>
    <row r="4182" spans="13:43" x14ac:dyDescent="0.25">
      <c r="M4182" s="79"/>
      <c r="N4182" s="79"/>
      <c r="O4182" s="79"/>
      <c r="P4182" s="79"/>
      <c r="Q4182" s="79"/>
      <c r="R4182" s="79"/>
      <c r="S4182" s="79"/>
      <c r="T4182" s="79"/>
      <c r="U4182" s="79"/>
      <c r="V4182" s="79"/>
      <c r="W4182" s="79"/>
      <c r="X4182" s="79"/>
      <c r="Y4182" s="79"/>
      <c r="Z4182" s="79"/>
      <c r="AA4182" s="79"/>
      <c r="AB4182" s="79"/>
      <c r="AC4182" s="79"/>
      <c r="AD4182" s="79"/>
      <c r="AE4182" s="79"/>
      <c r="AF4182" s="79"/>
      <c r="AG4182" s="79"/>
      <c r="AH4182" s="79"/>
      <c r="AI4182" s="79"/>
      <c r="AJ4182" s="79"/>
      <c r="AK4182" s="79"/>
      <c r="AL4182" s="79"/>
      <c r="AM4182" s="79"/>
      <c r="AN4182" s="79"/>
      <c r="AO4182" s="79"/>
      <c r="AP4182" s="79"/>
      <c r="AQ4182" s="79"/>
    </row>
    <row r="4183" spans="13:43" x14ac:dyDescent="0.25">
      <c r="M4183" s="79"/>
      <c r="N4183" s="79"/>
      <c r="O4183" s="79"/>
      <c r="P4183" s="79"/>
      <c r="Q4183" s="79"/>
      <c r="R4183" s="79"/>
      <c r="S4183" s="79"/>
      <c r="T4183" s="79"/>
      <c r="U4183" s="79"/>
      <c r="V4183" s="79"/>
      <c r="W4183" s="79"/>
      <c r="X4183" s="79"/>
      <c r="Y4183" s="79"/>
      <c r="Z4183" s="79"/>
      <c r="AA4183" s="79"/>
      <c r="AB4183" s="79"/>
      <c r="AC4183" s="79"/>
      <c r="AD4183" s="79"/>
      <c r="AE4183" s="79"/>
      <c r="AF4183" s="79"/>
      <c r="AG4183" s="79"/>
      <c r="AH4183" s="79"/>
      <c r="AI4183" s="79"/>
      <c r="AJ4183" s="79"/>
      <c r="AK4183" s="79"/>
      <c r="AL4183" s="79"/>
      <c r="AM4183" s="79"/>
      <c r="AN4183" s="79"/>
      <c r="AO4183" s="79"/>
      <c r="AP4183" s="79"/>
      <c r="AQ4183" s="79"/>
    </row>
    <row r="4184" spans="13:43" x14ac:dyDescent="0.25">
      <c r="M4184" s="79"/>
      <c r="N4184" s="79"/>
      <c r="O4184" s="79"/>
      <c r="P4184" s="79"/>
      <c r="Q4184" s="79"/>
      <c r="R4184" s="79"/>
      <c r="S4184" s="79"/>
      <c r="T4184" s="79"/>
      <c r="U4184" s="79"/>
      <c r="V4184" s="79"/>
      <c r="W4184" s="79"/>
      <c r="X4184" s="79"/>
      <c r="Y4184" s="79"/>
      <c r="Z4184" s="79"/>
      <c r="AA4184" s="79"/>
      <c r="AB4184" s="79"/>
      <c r="AC4184" s="79"/>
      <c r="AD4184" s="79"/>
      <c r="AE4184" s="79"/>
      <c r="AF4184" s="79"/>
      <c r="AG4184" s="79"/>
      <c r="AH4184" s="79"/>
      <c r="AI4184" s="79"/>
      <c r="AJ4184" s="79"/>
      <c r="AK4184" s="79"/>
      <c r="AL4184" s="79"/>
      <c r="AM4184" s="79"/>
      <c r="AN4184" s="79"/>
      <c r="AO4184" s="79"/>
      <c r="AP4184" s="79"/>
      <c r="AQ4184" s="79"/>
    </row>
    <row r="4185" spans="13:43" x14ac:dyDescent="0.25">
      <c r="M4185" s="79"/>
      <c r="N4185" s="79"/>
      <c r="O4185" s="79"/>
      <c r="P4185" s="79"/>
      <c r="Q4185" s="79"/>
      <c r="R4185" s="79"/>
      <c r="S4185" s="79"/>
      <c r="T4185" s="79"/>
      <c r="U4185" s="79"/>
      <c r="V4185" s="79"/>
      <c r="W4185" s="79"/>
      <c r="X4185" s="79"/>
      <c r="Y4185" s="79"/>
      <c r="Z4185" s="79"/>
      <c r="AA4185" s="79"/>
      <c r="AB4185" s="79"/>
      <c r="AC4185" s="79"/>
      <c r="AD4185" s="79"/>
      <c r="AE4185" s="79"/>
      <c r="AF4185" s="79"/>
      <c r="AG4185" s="79"/>
      <c r="AH4185" s="79"/>
      <c r="AI4185" s="79"/>
      <c r="AJ4185" s="79"/>
      <c r="AK4185" s="79"/>
      <c r="AL4185" s="79"/>
      <c r="AM4185" s="79"/>
      <c r="AN4185" s="79"/>
      <c r="AO4185" s="79"/>
      <c r="AP4185" s="79"/>
      <c r="AQ4185" s="79"/>
    </row>
    <row r="4186" spans="13:43" x14ac:dyDescent="0.25">
      <c r="M4186" s="79"/>
      <c r="N4186" s="79"/>
      <c r="O4186" s="79"/>
      <c r="P4186" s="79"/>
      <c r="Q4186" s="79"/>
      <c r="R4186" s="79"/>
      <c r="S4186" s="79"/>
      <c r="T4186" s="79"/>
      <c r="U4186" s="79"/>
      <c r="V4186" s="79"/>
      <c r="W4186" s="79"/>
      <c r="X4186" s="79"/>
      <c r="Y4186" s="79"/>
      <c r="Z4186" s="79"/>
      <c r="AA4186" s="79"/>
      <c r="AB4186" s="79"/>
      <c r="AC4186" s="79"/>
      <c r="AD4186" s="79"/>
      <c r="AE4186" s="79"/>
      <c r="AF4186" s="79"/>
      <c r="AG4186" s="79"/>
      <c r="AH4186" s="79"/>
      <c r="AI4186" s="79"/>
      <c r="AJ4186" s="79"/>
      <c r="AK4186" s="79"/>
      <c r="AL4186" s="79"/>
      <c r="AM4186" s="79"/>
      <c r="AN4186" s="79"/>
      <c r="AO4186" s="79"/>
      <c r="AP4186" s="79"/>
      <c r="AQ4186" s="79"/>
    </row>
    <row r="4187" spans="13:43" x14ac:dyDescent="0.25">
      <c r="M4187" s="79"/>
      <c r="N4187" s="79"/>
      <c r="O4187" s="79"/>
      <c r="P4187" s="79"/>
      <c r="Q4187" s="79"/>
      <c r="R4187" s="79"/>
      <c r="S4187" s="79"/>
      <c r="T4187" s="79"/>
      <c r="U4187" s="79"/>
      <c r="V4187" s="79"/>
      <c r="W4187" s="79"/>
      <c r="X4187" s="79"/>
      <c r="Y4187" s="79"/>
      <c r="Z4187" s="79"/>
      <c r="AA4187" s="79"/>
      <c r="AB4187" s="79"/>
      <c r="AC4187" s="79"/>
      <c r="AD4187" s="79"/>
      <c r="AE4187" s="79"/>
      <c r="AF4187" s="79"/>
      <c r="AG4187" s="79"/>
      <c r="AH4187" s="79"/>
      <c r="AI4187" s="79"/>
      <c r="AJ4187" s="79"/>
      <c r="AK4187" s="79"/>
      <c r="AL4187" s="79"/>
      <c r="AM4187" s="79"/>
      <c r="AN4187" s="79"/>
      <c r="AO4187" s="79"/>
      <c r="AP4187" s="79"/>
      <c r="AQ4187" s="79"/>
    </row>
    <row r="4188" spans="13:43" x14ac:dyDescent="0.25">
      <c r="M4188" s="79"/>
      <c r="N4188" s="79"/>
      <c r="O4188" s="79"/>
      <c r="P4188" s="79"/>
      <c r="Q4188" s="79"/>
      <c r="R4188" s="79"/>
      <c r="S4188" s="79"/>
      <c r="T4188" s="79"/>
      <c r="U4188" s="79"/>
      <c r="V4188" s="79"/>
      <c r="W4188" s="79"/>
      <c r="X4188" s="79"/>
      <c r="Y4188" s="79"/>
      <c r="Z4188" s="79"/>
      <c r="AA4188" s="79"/>
      <c r="AB4188" s="79"/>
      <c r="AC4188" s="79"/>
      <c r="AD4188" s="79"/>
      <c r="AE4188" s="79"/>
      <c r="AF4188" s="79"/>
      <c r="AG4188" s="79"/>
      <c r="AH4188" s="79"/>
      <c r="AI4188" s="79"/>
      <c r="AJ4188" s="79"/>
      <c r="AK4188" s="79"/>
      <c r="AL4188" s="79"/>
      <c r="AM4188" s="79"/>
      <c r="AN4188" s="79"/>
      <c r="AO4188" s="79"/>
      <c r="AP4188" s="79"/>
      <c r="AQ4188" s="79"/>
    </row>
    <row r="4189" spans="13:43" x14ac:dyDescent="0.25">
      <c r="M4189" s="79"/>
      <c r="N4189" s="79"/>
      <c r="O4189" s="79"/>
      <c r="P4189" s="79"/>
      <c r="Q4189" s="79"/>
      <c r="R4189" s="79"/>
      <c r="S4189" s="79"/>
      <c r="T4189" s="79"/>
      <c r="U4189" s="79"/>
      <c r="V4189" s="79"/>
      <c r="W4189" s="79"/>
      <c r="X4189" s="79"/>
      <c r="Y4189" s="79"/>
      <c r="Z4189" s="79"/>
      <c r="AA4189" s="79"/>
      <c r="AB4189" s="79"/>
      <c r="AC4189" s="79"/>
      <c r="AD4189" s="79"/>
      <c r="AE4189" s="79"/>
      <c r="AF4189" s="79"/>
      <c r="AG4189" s="79"/>
      <c r="AH4189" s="79"/>
      <c r="AI4189" s="79"/>
      <c r="AJ4189" s="79"/>
      <c r="AK4189" s="79"/>
      <c r="AL4189" s="79"/>
      <c r="AM4189" s="79"/>
      <c r="AN4189" s="79"/>
      <c r="AO4189" s="79"/>
      <c r="AP4189" s="79"/>
      <c r="AQ4189" s="79"/>
    </row>
    <row r="4190" spans="13:43" x14ac:dyDescent="0.25">
      <c r="M4190" s="79"/>
      <c r="N4190" s="79"/>
      <c r="O4190" s="79"/>
      <c r="P4190" s="79"/>
      <c r="Q4190" s="79"/>
      <c r="R4190" s="79"/>
      <c r="S4190" s="79"/>
      <c r="T4190" s="79"/>
      <c r="U4190" s="79"/>
      <c r="V4190" s="79"/>
      <c r="W4190" s="79"/>
      <c r="X4190" s="79"/>
      <c r="Y4190" s="79"/>
      <c r="Z4190" s="79"/>
      <c r="AA4190" s="79"/>
      <c r="AB4190" s="79"/>
      <c r="AC4190" s="79"/>
      <c r="AD4190" s="79"/>
      <c r="AE4190" s="79"/>
      <c r="AF4190" s="79"/>
      <c r="AG4190" s="79"/>
      <c r="AH4190" s="79"/>
      <c r="AI4190" s="79"/>
      <c r="AJ4190" s="79"/>
      <c r="AK4190" s="79"/>
      <c r="AL4190" s="79"/>
      <c r="AM4190" s="79"/>
      <c r="AN4190" s="79"/>
      <c r="AO4190" s="79"/>
      <c r="AP4190" s="79"/>
      <c r="AQ4190" s="79"/>
    </row>
    <row r="4191" spans="13:43" x14ac:dyDescent="0.25">
      <c r="M4191" s="79"/>
      <c r="N4191" s="79"/>
      <c r="O4191" s="79"/>
      <c r="P4191" s="79"/>
      <c r="Q4191" s="79"/>
      <c r="R4191" s="79"/>
      <c r="S4191" s="79"/>
      <c r="T4191" s="79"/>
      <c r="U4191" s="79"/>
      <c r="V4191" s="79"/>
      <c r="W4191" s="79"/>
      <c r="X4191" s="79"/>
      <c r="Y4191" s="79"/>
      <c r="Z4191" s="79"/>
      <c r="AA4191" s="79"/>
      <c r="AB4191" s="79"/>
      <c r="AC4191" s="79"/>
      <c r="AD4191" s="79"/>
      <c r="AE4191" s="79"/>
      <c r="AF4191" s="79"/>
      <c r="AG4191" s="79"/>
      <c r="AH4191" s="79"/>
      <c r="AI4191" s="79"/>
      <c r="AJ4191" s="79"/>
      <c r="AK4191" s="79"/>
      <c r="AL4191" s="79"/>
      <c r="AM4191" s="79"/>
      <c r="AN4191" s="79"/>
      <c r="AO4191" s="79"/>
      <c r="AP4191" s="79"/>
      <c r="AQ4191" s="79"/>
    </row>
    <row r="4192" spans="13:43" x14ac:dyDescent="0.25">
      <c r="M4192" s="79"/>
      <c r="N4192" s="79"/>
      <c r="O4192" s="79"/>
      <c r="P4192" s="79"/>
      <c r="Q4192" s="79"/>
      <c r="R4192" s="79"/>
      <c r="S4192" s="79"/>
      <c r="T4192" s="79"/>
      <c r="U4192" s="79"/>
      <c r="V4192" s="79"/>
      <c r="W4192" s="79"/>
      <c r="X4192" s="79"/>
      <c r="Y4192" s="79"/>
      <c r="Z4192" s="79"/>
      <c r="AA4192" s="79"/>
      <c r="AB4192" s="79"/>
      <c r="AC4192" s="79"/>
      <c r="AD4192" s="79"/>
      <c r="AE4192" s="79"/>
      <c r="AF4192" s="79"/>
      <c r="AG4192" s="79"/>
      <c r="AH4192" s="79"/>
      <c r="AI4192" s="79"/>
      <c r="AJ4192" s="79"/>
      <c r="AK4192" s="79"/>
      <c r="AL4192" s="79"/>
      <c r="AM4192" s="79"/>
      <c r="AN4192" s="79"/>
      <c r="AO4192" s="79"/>
      <c r="AP4192" s="79"/>
      <c r="AQ4192" s="79"/>
    </row>
    <row r="4193" spans="13:43" x14ac:dyDescent="0.25">
      <c r="M4193" s="79"/>
      <c r="N4193" s="79"/>
      <c r="O4193" s="79"/>
      <c r="P4193" s="79"/>
      <c r="Q4193" s="79"/>
      <c r="R4193" s="79"/>
      <c r="S4193" s="79"/>
      <c r="T4193" s="79"/>
      <c r="U4193" s="79"/>
      <c r="V4193" s="79"/>
      <c r="W4193" s="79"/>
      <c r="X4193" s="79"/>
      <c r="Y4193" s="79"/>
      <c r="Z4193" s="79"/>
      <c r="AA4193" s="79"/>
      <c r="AB4193" s="79"/>
      <c r="AC4193" s="79"/>
      <c r="AD4193" s="79"/>
      <c r="AE4193" s="79"/>
      <c r="AF4193" s="79"/>
      <c r="AG4193" s="79"/>
      <c r="AH4193" s="79"/>
      <c r="AI4193" s="79"/>
      <c r="AJ4193" s="79"/>
      <c r="AK4193" s="79"/>
      <c r="AL4193" s="79"/>
      <c r="AM4193" s="79"/>
      <c r="AN4193" s="79"/>
      <c r="AO4193" s="79"/>
      <c r="AP4193" s="79"/>
      <c r="AQ4193" s="79"/>
    </row>
    <row r="4194" spans="13:43" x14ac:dyDescent="0.25">
      <c r="M4194" s="79"/>
      <c r="N4194" s="79"/>
      <c r="O4194" s="79"/>
      <c r="P4194" s="79"/>
      <c r="Q4194" s="79"/>
      <c r="R4194" s="79"/>
      <c r="S4194" s="79"/>
      <c r="T4194" s="79"/>
      <c r="U4194" s="79"/>
      <c r="V4194" s="79"/>
      <c r="W4194" s="79"/>
      <c r="X4194" s="79"/>
      <c r="Y4194" s="79"/>
      <c r="Z4194" s="79"/>
      <c r="AA4194" s="79"/>
      <c r="AB4194" s="79"/>
      <c r="AC4194" s="79"/>
      <c r="AD4194" s="79"/>
      <c r="AE4194" s="79"/>
      <c r="AF4194" s="79"/>
      <c r="AG4194" s="79"/>
      <c r="AH4194" s="79"/>
      <c r="AI4194" s="79"/>
      <c r="AJ4194" s="79"/>
      <c r="AK4194" s="79"/>
      <c r="AL4194" s="79"/>
      <c r="AM4194" s="79"/>
      <c r="AN4194" s="79"/>
      <c r="AO4194" s="79"/>
      <c r="AP4194" s="79"/>
      <c r="AQ4194" s="79"/>
    </row>
    <row r="4195" spans="13:43" x14ac:dyDescent="0.25">
      <c r="M4195" s="79"/>
      <c r="N4195" s="79"/>
      <c r="O4195" s="79"/>
      <c r="P4195" s="79"/>
      <c r="Q4195" s="79"/>
      <c r="R4195" s="79"/>
      <c r="S4195" s="79"/>
      <c r="T4195" s="79"/>
      <c r="U4195" s="79"/>
      <c r="V4195" s="79"/>
      <c r="W4195" s="79"/>
      <c r="X4195" s="79"/>
      <c r="Y4195" s="79"/>
      <c r="Z4195" s="79"/>
      <c r="AA4195" s="79"/>
      <c r="AB4195" s="79"/>
      <c r="AC4195" s="79"/>
      <c r="AD4195" s="79"/>
      <c r="AE4195" s="79"/>
      <c r="AF4195" s="79"/>
      <c r="AG4195" s="79"/>
      <c r="AH4195" s="79"/>
      <c r="AI4195" s="79"/>
      <c r="AJ4195" s="79"/>
      <c r="AK4195" s="79"/>
      <c r="AL4195" s="79"/>
      <c r="AM4195" s="79"/>
      <c r="AN4195" s="79"/>
      <c r="AO4195" s="79"/>
      <c r="AP4195" s="79"/>
      <c r="AQ4195" s="79"/>
    </row>
    <row r="4196" spans="13:43" x14ac:dyDescent="0.25">
      <c r="M4196" s="79"/>
      <c r="N4196" s="79"/>
      <c r="O4196" s="79"/>
      <c r="P4196" s="79"/>
      <c r="Q4196" s="79"/>
      <c r="R4196" s="79"/>
      <c r="S4196" s="79"/>
      <c r="T4196" s="79"/>
      <c r="U4196" s="79"/>
      <c r="V4196" s="79"/>
      <c r="W4196" s="79"/>
      <c r="X4196" s="79"/>
      <c r="Y4196" s="79"/>
      <c r="Z4196" s="79"/>
      <c r="AA4196" s="79"/>
      <c r="AB4196" s="79"/>
      <c r="AC4196" s="79"/>
      <c r="AD4196" s="79"/>
      <c r="AE4196" s="79"/>
      <c r="AF4196" s="79"/>
      <c r="AG4196" s="79"/>
      <c r="AH4196" s="79"/>
      <c r="AI4196" s="79"/>
      <c r="AJ4196" s="79"/>
      <c r="AK4196" s="79"/>
      <c r="AL4196" s="79"/>
      <c r="AM4196" s="79"/>
      <c r="AN4196" s="79"/>
      <c r="AO4196" s="79"/>
      <c r="AP4196" s="79"/>
      <c r="AQ4196" s="79"/>
    </row>
    <row r="4197" spans="13:43" x14ac:dyDescent="0.25">
      <c r="M4197" s="79"/>
      <c r="N4197" s="79"/>
      <c r="O4197" s="79"/>
      <c r="P4197" s="79"/>
      <c r="Q4197" s="79"/>
      <c r="R4197" s="79"/>
      <c r="S4197" s="79"/>
      <c r="T4197" s="79"/>
      <c r="U4197" s="79"/>
      <c r="V4197" s="79"/>
      <c r="W4197" s="79"/>
      <c r="X4197" s="79"/>
      <c r="Y4197" s="79"/>
      <c r="Z4197" s="79"/>
      <c r="AA4197" s="79"/>
      <c r="AB4197" s="79"/>
      <c r="AC4197" s="79"/>
      <c r="AD4197" s="79"/>
      <c r="AE4197" s="79"/>
      <c r="AF4197" s="79"/>
      <c r="AG4197" s="79"/>
      <c r="AH4197" s="79"/>
      <c r="AI4197" s="79"/>
      <c r="AJ4197" s="79"/>
      <c r="AK4197" s="79"/>
      <c r="AL4197" s="79"/>
      <c r="AM4197" s="79"/>
      <c r="AN4197" s="79"/>
      <c r="AO4197" s="79"/>
      <c r="AP4197" s="79"/>
      <c r="AQ4197" s="79"/>
    </row>
    <row r="4198" spans="13:43" x14ac:dyDescent="0.25">
      <c r="M4198" s="79"/>
      <c r="N4198" s="79"/>
      <c r="O4198" s="79"/>
      <c r="P4198" s="79"/>
      <c r="Q4198" s="79"/>
      <c r="R4198" s="79"/>
      <c r="S4198" s="79"/>
      <c r="T4198" s="79"/>
      <c r="U4198" s="79"/>
      <c r="V4198" s="79"/>
      <c r="W4198" s="79"/>
      <c r="X4198" s="79"/>
      <c r="Y4198" s="79"/>
      <c r="Z4198" s="79"/>
      <c r="AA4198" s="79"/>
      <c r="AB4198" s="79"/>
      <c r="AC4198" s="79"/>
      <c r="AD4198" s="79"/>
      <c r="AE4198" s="79"/>
      <c r="AF4198" s="79"/>
      <c r="AG4198" s="79"/>
      <c r="AH4198" s="79"/>
      <c r="AI4198" s="79"/>
      <c r="AJ4198" s="79"/>
      <c r="AK4198" s="79"/>
      <c r="AL4198" s="79"/>
      <c r="AM4198" s="79"/>
      <c r="AN4198" s="79"/>
      <c r="AO4198" s="79"/>
      <c r="AP4198" s="79"/>
      <c r="AQ4198" s="79"/>
    </row>
    <row r="4199" spans="13:43" x14ac:dyDescent="0.25">
      <c r="M4199" s="79"/>
      <c r="N4199" s="79"/>
      <c r="O4199" s="79"/>
      <c r="P4199" s="79"/>
      <c r="Q4199" s="79"/>
      <c r="R4199" s="79"/>
      <c r="S4199" s="79"/>
      <c r="T4199" s="79"/>
      <c r="U4199" s="79"/>
      <c r="V4199" s="79"/>
      <c r="W4199" s="79"/>
      <c r="X4199" s="79"/>
      <c r="Y4199" s="79"/>
      <c r="Z4199" s="79"/>
      <c r="AA4199" s="79"/>
      <c r="AB4199" s="79"/>
      <c r="AC4199" s="79"/>
      <c r="AD4199" s="79"/>
      <c r="AE4199" s="79"/>
      <c r="AF4199" s="79"/>
      <c r="AG4199" s="79"/>
      <c r="AH4199" s="79"/>
      <c r="AI4199" s="79"/>
      <c r="AJ4199" s="79"/>
      <c r="AK4199" s="79"/>
      <c r="AL4199" s="79"/>
      <c r="AM4199" s="79"/>
      <c r="AN4199" s="79"/>
      <c r="AO4199" s="79"/>
      <c r="AP4199" s="79"/>
      <c r="AQ4199" s="79"/>
    </row>
    <row r="4200" spans="13:43" x14ac:dyDescent="0.25">
      <c r="M4200" s="79"/>
      <c r="N4200" s="79"/>
      <c r="O4200" s="79"/>
      <c r="P4200" s="79"/>
      <c r="Q4200" s="79"/>
      <c r="R4200" s="79"/>
      <c r="S4200" s="79"/>
      <c r="T4200" s="79"/>
      <c r="U4200" s="79"/>
      <c r="V4200" s="79"/>
      <c r="W4200" s="79"/>
      <c r="X4200" s="79"/>
      <c r="Y4200" s="79"/>
      <c r="Z4200" s="79"/>
      <c r="AA4200" s="79"/>
      <c r="AB4200" s="79"/>
      <c r="AC4200" s="79"/>
      <c r="AD4200" s="79"/>
      <c r="AE4200" s="79"/>
      <c r="AF4200" s="79"/>
      <c r="AG4200" s="79"/>
      <c r="AH4200" s="79"/>
      <c r="AI4200" s="79"/>
      <c r="AJ4200" s="79"/>
      <c r="AK4200" s="79"/>
      <c r="AL4200" s="79"/>
      <c r="AM4200" s="79"/>
      <c r="AN4200" s="79"/>
      <c r="AO4200" s="79"/>
      <c r="AP4200" s="79"/>
      <c r="AQ4200" s="79"/>
    </row>
    <row r="4201" spans="13:43" x14ac:dyDescent="0.25">
      <c r="M4201" s="79"/>
      <c r="N4201" s="79"/>
      <c r="O4201" s="79"/>
      <c r="P4201" s="79"/>
      <c r="Q4201" s="79"/>
      <c r="R4201" s="79"/>
      <c r="S4201" s="79"/>
      <c r="T4201" s="79"/>
      <c r="U4201" s="79"/>
      <c r="V4201" s="79"/>
      <c r="W4201" s="79"/>
      <c r="X4201" s="79"/>
      <c r="Y4201" s="79"/>
      <c r="Z4201" s="79"/>
      <c r="AA4201" s="79"/>
      <c r="AB4201" s="79"/>
      <c r="AC4201" s="79"/>
      <c r="AD4201" s="79"/>
      <c r="AE4201" s="79"/>
      <c r="AF4201" s="79"/>
      <c r="AG4201" s="79"/>
      <c r="AH4201" s="79"/>
      <c r="AI4201" s="79"/>
      <c r="AJ4201" s="79"/>
      <c r="AK4201" s="79"/>
      <c r="AL4201" s="79"/>
      <c r="AM4201" s="79"/>
      <c r="AN4201" s="79"/>
      <c r="AO4201" s="79"/>
      <c r="AP4201" s="79"/>
      <c r="AQ4201" s="79"/>
    </row>
    <row r="4202" spans="13:43" x14ac:dyDescent="0.25">
      <c r="M4202" s="79"/>
      <c r="N4202" s="79"/>
      <c r="O4202" s="79"/>
      <c r="P4202" s="79"/>
      <c r="Q4202" s="79"/>
      <c r="R4202" s="79"/>
      <c r="S4202" s="79"/>
      <c r="T4202" s="79"/>
      <c r="U4202" s="79"/>
      <c r="V4202" s="79"/>
      <c r="W4202" s="79"/>
      <c r="X4202" s="79"/>
      <c r="Y4202" s="79"/>
      <c r="Z4202" s="79"/>
      <c r="AA4202" s="79"/>
      <c r="AB4202" s="79"/>
      <c r="AC4202" s="79"/>
      <c r="AD4202" s="79"/>
      <c r="AE4202" s="79"/>
      <c r="AF4202" s="79"/>
      <c r="AG4202" s="79"/>
      <c r="AH4202" s="79"/>
      <c r="AI4202" s="79"/>
      <c r="AJ4202" s="79"/>
      <c r="AK4202" s="79"/>
      <c r="AL4202" s="79"/>
      <c r="AM4202" s="79"/>
      <c r="AN4202" s="79"/>
      <c r="AO4202" s="79"/>
      <c r="AP4202" s="79"/>
      <c r="AQ4202" s="79"/>
    </row>
    <row r="4203" spans="13:43" x14ac:dyDescent="0.25">
      <c r="M4203" s="79"/>
      <c r="N4203" s="79"/>
      <c r="O4203" s="79"/>
      <c r="P4203" s="79"/>
      <c r="Q4203" s="79"/>
      <c r="R4203" s="79"/>
      <c r="S4203" s="79"/>
      <c r="T4203" s="79"/>
      <c r="U4203" s="79"/>
      <c r="V4203" s="79"/>
      <c r="W4203" s="79"/>
      <c r="X4203" s="79"/>
      <c r="Y4203" s="79"/>
      <c r="Z4203" s="79"/>
      <c r="AA4203" s="79"/>
      <c r="AB4203" s="79"/>
      <c r="AC4203" s="79"/>
      <c r="AD4203" s="79"/>
      <c r="AE4203" s="79"/>
      <c r="AF4203" s="79"/>
      <c r="AG4203" s="79"/>
      <c r="AH4203" s="79"/>
      <c r="AI4203" s="79"/>
      <c r="AJ4203" s="79"/>
      <c r="AK4203" s="79"/>
      <c r="AL4203" s="79"/>
      <c r="AM4203" s="79"/>
      <c r="AN4203" s="79"/>
      <c r="AO4203" s="79"/>
      <c r="AP4203" s="79"/>
      <c r="AQ4203" s="79"/>
    </row>
    <row r="4204" spans="13:43" x14ac:dyDescent="0.25">
      <c r="M4204" s="79"/>
      <c r="N4204" s="79"/>
      <c r="O4204" s="79"/>
      <c r="P4204" s="79"/>
      <c r="Q4204" s="79"/>
      <c r="R4204" s="79"/>
      <c r="S4204" s="79"/>
      <c r="T4204" s="79"/>
      <c r="U4204" s="79"/>
      <c r="V4204" s="79"/>
      <c r="W4204" s="79"/>
      <c r="X4204" s="79"/>
      <c r="Y4204" s="79"/>
      <c r="Z4204" s="79"/>
      <c r="AA4204" s="79"/>
      <c r="AB4204" s="79"/>
      <c r="AC4204" s="79"/>
      <c r="AD4204" s="79"/>
      <c r="AE4204" s="79"/>
      <c r="AF4204" s="79"/>
      <c r="AG4204" s="79"/>
      <c r="AH4204" s="79"/>
      <c r="AI4204" s="79"/>
      <c r="AJ4204" s="79"/>
      <c r="AK4204" s="79"/>
      <c r="AL4204" s="79"/>
      <c r="AM4204" s="79"/>
      <c r="AN4204" s="79"/>
      <c r="AO4204" s="79"/>
      <c r="AP4204" s="79"/>
      <c r="AQ4204" s="79"/>
    </row>
    <row r="4205" spans="13:43" x14ac:dyDescent="0.25">
      <c r="M4205" s="79"/>
      <c r="N4205" s="79"/>
      <c r="O4205" s="79"/>
      <c r="P4205" s="79"/>
      <c r="Q4205" s="79"/>
      <c r="R4205" s="79"/>
      <c r="S4205" s="79"/>
      <c r="T4205" s="79"/>
      <c r="U4205" s="79"/>
      <c r="V4205" s="79"/>
      <c r="W4205" s="79"/>
      <c r="X4205" s="79"/>
      <c r="Y4205" s="79"/>
      <c r="Z4205" s="79"/>
      <c r="AA4205" s="79"/>
      <c r="AB4205" s="79"/>
      <c r="AC4205" s="79"/>
      <c r="AD4205" s="79"/>
      <c r="AE4205" s="79"/>
      <c r="AF4205" s="79"/>
      <c r="AG4205" s="79"/>
      <c r="AH4205" s="79"/>
      <c r="AI4205" s="79"/>
      <c r="AJ4205" s="79"/>
      <c r="AK4205" s="79"/>
      <c r="AL4205" s="79"/>
      <c r="AM4205" s="79"/>
      <c r="AN4205" s="79"/>
      <c r="AO4205" s="79"/>
      <c r="AP4205" s="79"/>
      <c r="AQ4205" s="79"/>
    </row>
    <row r="4206" spans="13:43" x14ac:dyDescent="0.25">
      <c r="M4206" s="79"/>
      <c r="N4206" s="79"/>
      <c r="O4206" s="79"/>
      <c r="P4206" s="79"/>
      <c r="Q4206" s="79"/>
      <c r="R4206" s="79"/>
      <c r="S4206" s="79"/>
      <c r="T4206" s="79"/>
      <c r="U4206" s="79"/>
      <c r="V4206" s="79"/>
      <c r="W4206" s="79"/>
      <c r="X4206" s="79"/>
      <c r="Y4206" s="79"/>
      <c r="Z4206" s="79"/>
      <c r="AA4206" s="79"/>
      <c r="AB4206" s="79"/>
      <c r="AC4206" s="79"/>
      <c r="AD4206" s="79"/>
      <c r="AE4206" s="79"/>
      <c r="AF4206" s="79"/>
      <c r="AG4206" s="79"/>
      <c r="AH4206" s="79"/>
      <c r="AI4206" s="79"/>
      <c r="AJ4206" s="79"/>
      <c r="AK4206" s="79"/>
      <c r="AL4206" s="79"/>
      <c r="AM4206" s="79"/>
      <c r="AN4206" s="79"/>
      <c r="AO4206" s="79"/>
      <c r="AP4206" s="79"/>
      <c r="AQ4206" s="79"/>
    </row>
    <row r="4207" spans="13:43" x14ac:dyDescent="0.25">
      <c r="M4207" s="79"/>
      <c r="N4207" s="79"/>
      <c r="O4207" s="79"/>
      <c r="P4207" s="79"/>
      <c r="Q4207" s="79"/>
      <c r="R4207" s="79"/>
      <c r="S4207" s="79"/>
      <c r="T4207" s="79"/>
      <c r="U4207" s="79"/>
      <c r="V4207" s="79"/>
      <c r="W4207" s="79"/>
      <c r="X4207" s="79"/>
      <c r="Y4207" s="79"/>
      <c r="Z4207" s="79"/>
      <c r="AA4207" s="79"/>
      <c r="AB4207" s="79"/>
      <c r="AC4207" s="79"/>
      <c r="AD4207" s="79"/>
      <c r="AE4207" s="79"/>
      <c r="AF4207" s="79"/>
      <c r="AG4207" s="79"/>
      <c r="AH4207" s="79"/>
      <c r="AI4207" s="79"/>
      <c r="AJ4207" s="79"/>
      <c r="AK4207" s="79"/>
      <c r="AL4207" s="79"/>
      <c r="AM4207" s="79"/>
      <c r="AN4207" s="79"/>
      <c r="AO4207" s="79"/>
      <c r="AP4207" s="79"/>
      <c r="AQ4207" s="79"/>
    </row>
    <row r="4208" spans="13:43" x14ac:dyDescent="0.25">
      <c r="M4208" s="79"/>
      <c r="N4208" s="79"/>
      <c r="O4208" s="79"/>
      <c r="P4208" s="79"/>
      <c r="Q4208" s="79"/>
      <c r="R4208" s="79"/>
      <c r="S4208" s="79"/>
      <c r="T4208" s="79"/>
      <c r="U4208" s="79"/>
      <c r="V4208" s="79"/>
      <c r="W4208" s="79"/>
      <c r="X4208" s="79"/>
      <c r="Y4208" s="79"/>
      <c r="Z4208" s="79"/>
      <c r="AA4208" s="79"/>
      <c r="AB4208" s="79"/>
      <c r="AC4208" s="79"/>
      <c r="AD4208" s="79"/>
      <c r="AE4208" s="79"/>
      <c r="AF4208" s="79"/>
      <c r="AG4208" s="79"/>
      <c r="AH4208" s="79"/>
      <c r="AI4208" s="79"/>
      <c r="AJ4208" s="79"/>
      <c r="AK4208" s="79"/>
      <c r="AL4208" s="79"/>
      <c r="AM4208" s="79"/>
      <c r="AN4208" s="79"/>
      <c r="AO4208" s="79"/>
      <c r="AP4208" s="79"/>
      <c r="AQ4208" s="79"/>
    </row>
    <row r="4209" spans="13:43" x14ac:dyDescent="0.25">
      <c r="M4209" s="79"/>
      <c r="N4209" s="79"/>
      <c r="O4209" s="79"/>
      <c r="P4209" s="79"/>
      <c r="Q4209" s="79"/>
      <c r="R4209" s="79"/>
      <c r="S4209" s="79"/>
      <c r="T4209" s="79"/>
      <c r="U4209" s="79"/>
      <c r="V4209" s="79"/>
      <c r="W4209" s="79"/>
      <c r="X4209" s="79"/>
      <c r="Y4209" s="79"/>
      <c r="Z4209" s="79"/>
      <c r="AA4209" s="79"/>
      <c r="AB4209" s="79"/>
      <c r="AC4209" s="79"/>
      <c r="AD4209" s="79"/>
      <c r="AE4209" s="79"/>
      <c r="AF4209" s="79"/>
      <c r="AG4209" s="79"/>
      <c r="AH4209" s="79"/>
      <c r="AI4209" s="79"/>
      <c r="AJ4209" s="79"/>
      <c r="AK4209" s="79"/>
      <c r="AL4209" s="79"/>
      <c r="AM4209" s="79"/>
      <c r="AN4209" s="79"/>
      <c r="AO4209" s="79"/>
      <c r="AP4209" s="79"/>
      <c r="AQ4209" s="79"/>
    </row>
    <row r="4210" spans="13:43" x14ac:dyDescent="0.25">
      <c r="M4210" s="79"/>
      <c r="N4210" s="79"/>
      <c r="O4210" s="79"/>
      <c r="P4210" s="79"/>
      <c r="Q4210" s="79"/>
      <c r="R4210" s="79"/>
      <c r="S4210" s="79"/>
      <c r="T4210" s="79"/>
      <c r="U4210" s="79"/>
      <c r="V4210" s="79"/>
      <c r="W4210" s="79"/>
      <c r="X4210" s="79"/>
      <c r="Y4210" s="79"/>
      <c r="Z4210" s="79"/>
      <c r="AA4210" s="79"/>
      <c r="AB4210" s="79"/>
      <c r="AC4210" s="79"/>
      <c r="AD4210" s="79"/>
      <c r="AE4210" s="79"/>
      <c r="AF4210" s="79"/>
      <c r="AG4210" s="79"/>
      <c r="AH4210" s="79"/>
      <c r="AI4210" s="79"/>
      <c r="AJ4210" s="79"/>
      <c r="AK4210" s="79"/>
      <c r="AL4210" s="79"/>
      <c r="AM4210" s="79"/>
      <c r="AN4210" s="79"/>
      <c r="AO4210" s="79"/>
      <c r="AP4210" s="79"/>
      <c r="AQ4210" s="79"/>
    </row>
    <row r="4211" spans="13:43" x14ac:dyDescent="0.25">
      <c r="M4211" s="79"/>
      <c r="N4211" s="79"/>
      <c r="O4211" s="79"/>
      <c r="P4211" s="79"/>
      <c r="Q4211" s="79"/>
      <c r="R4211" s="79"/>
      <c r="S4211" s="79"/>
      <c r="T4211" s="79"/>
      <c r="U4211" s="79"/>
      <c r="V4211" s="79"/>
      <c r="W4211" s="79"/>
      <c r="X4211" s="79"/>
      <c r="Y4211" s="79"/>
      <c r="Z4211" s="79"/>
      <c r="AA4211" s="79"/>
      <c r="AB4211" s="79"/>
      <c r="AC4211" s="79"/>
      <c r="AD4211" s="79"/>
      <c r="AE4211" s="79"/>
      <c r="AF4211" s="79"/>
      <c r="AG4211" s="79"/>
      <c r="AH4211" s="79"/>
      <c r="AI4211" s="79"/>
      <c r="AJ4211" s="79"/>
      <c r="AK4211" s="79"/>
      <c r="AL4211" s="79"/>
      <c r="AM4211" s="79"/>
      <c r="AN4211" s="79"/>
      <c r="AO4211" s="79"/>
      <c r="AP4211" s="79"/>
      <c r="AQ4211" s="79"/>
    </row>
    <row r="4212" spans="13:43" x14ac:dyDescent="0.25">
      <c r="M4212" s="79"/>
      <c r="N4212" s="79"/>
      <c r="O4212" s="79"/>
      <c r="P4212" s="79"/>
      <c r="Q4212" s="79"/>
      <c r="R4212" s="79"/>
      <c r="S4212" s="79"/>
      <c r="T4212" s="79"/>
      <c r="U4212" s="79"/>
      <c r="V4212" s="79"/>
      <c r="W4212" s="79"/>
      <c r="X4212" s="79"/>
      <c r="Y4212" s="79"/>
      <c r="Z4212" s="79"/>
      <c r="AA4212" s="79"/>
      <c r="AB4212" s="79"/>
      <c r="AC4212" s="79"/>
      <c r="AD4212" s="79"/>
      <c r="AE4212" s="79"/>
      <c r="AF4212" s="79"/>
      <c r="AG4212" s="79"/>
      <c r="AH4212" s="79"/>
      <c r="AI4212" s="79"/>
      <c r="AJ4212" s="79"/>
      <c r="AK4212" s="79"/>
      <c r="AL4212" s="79"/>
      <c r="AM4212" s="79"/>
      <c r="AN4212" s="79"/>
      <c r="AO4212" s="79"/>
      <c r="AP4212" s="79"/>
      <c r="AQ4212" s="79"/>
    </row>
    <row r="4213" spans="13:43" x14ac:dyDescent="0.25">
      <c r="M4213" s="79"/>
      <c r="N4213" s="79"/>
      <c r="O4213" s="79"/>
      <c r="P4213" s="79"/>
      <c r="Q4213" s="79"/>
      <c r="R4213" s="79"/>
      <c r="S4213" s="79"/>
      <c r="T4213" s="79"/>
      <c r="U4213" s="79"/>
      <c r="V4213" s="79"/>
      <c r="W4213" s="79"/>
      <c r="X4213" s="79"/>
      <c r="Y4213" s="79"/>
      <c r="Z4213" s="79"/>
      <c r="AA4213" s="79"/>
      <c r="AB4213" s="79"/>
      <c r="AC4213" s="79"/>
      <c r="AD4213" s="79"/>
      <c r="AE4213" s="79"/>
      <c r="AF4213" s="79"/>
      <c r="AG4213" s="79"/>
      <c r="AH4213" s="79"/>
      <c r="AI4213" s="79"/>
      <c r="AJ4213" s="79"/>
      <c r="AK4213" s="79"/>
      <c r="AL4213" s="79"/>
      <c r="AM4213" s="79"/>
      <c r="AN4213" s="79"/>
      <c r="AO4213" s="79"/>
      <c r="AP4213" s="79"/>
      <c r="AQ4213" s="79"/>
    </row>
    <row r="4214" spans="13:43" x14ac:dyDescent="0.25">
      <c r="M4214" s="79"/>
      <c r="N4214" s="79"/>
      <c r="O4214" s="79"/>
      <c r="P4214" s="79"/>
      <c r="Q4214" s="79"/>
      <c r="R4214" s="79"/>
      <c r="S4214" s="79"/>
      <c r="T4214" s="79"/>
      <c r="U4214" s="79"/>
      <c r="V4214" s="79"/>
      <c r="W4214" s="79"/>
      <c r="X4214" s="79"/>
      <c r="Y4214" s="79"/>
      <c r="Z4214" s="79"/>
      <c r="AA4214" s="79"/>
      <c r="AB4214" s="79"/>
      <c r="AC4214" s="79"/>
      <c r="AD4214" s="79"/>
      <c r="AE4214" s="79"/>
      <c r="AF4214" s="79"/>
      <c r="AG4214" s="79"/>
      <c r="AH4214" s="79"/>
      <c r="AI4214" s="79"/>
      <c r="AJ4214" s="79"/>
      <c r="AK4214" s="79"/>
      <c r="AL4214" s="79"/>
      <c r="AM4214" s="79"/>
      <c r="AN4214" s="79"/>
      <c r="AO4214" s="79"/>
      <c r="AP4214" s="79"/>
      <c r="AQ4214" s="79"/>
    </row>
    <row r="4215" spans="13:43" x14ac:dyDescent="0.25">
      <c r="M4215" s="79"/>
      <c r="N4215" s="79"/>
      <c r="O4215" s="79"/>
      <c r="P4215" s="79"/>
      <c r="Q4215" s="79"/>
      <c r="R4215" s="79"/>
      <c r="S4215" s="79"/>
      <c r="T4215" s="79"/>
      <c r="U4215" s="79"/>
      <c r="V4215" s="79"/>
      <c r="W4215" s="79"/>
      <c r="X4215" s="79"/>
      <c r="Y4215" s="79"/>
      <c r="Z4215" s="79"/>
      <c r="AA4215" s="79"/>
      <c r="AB4215" s="79"/>
      <c r="AC4215" s="79"/>
      <c r="AD4215" s="79"/>
      <c r="AE4215" s="79"/>
      <c r="AF4215" s="79"/>
      <c r="AG4215" s="79"/>
      <c r="AH4215" s="79"/>
      <c r="AI4215" s="79"/>
      <c r="AJ4215" s="79"/>
      <c r="AK4215" s="79"/>
      <c r="AL4215" s="79"/>
      <c r="AM4215" s="79"/>
      <c r="AN4215" s="79"/>
      <c r="AO4215" s="79"/>
      <c r="AP4215" s="79"/>
      <c r="AQ4215" s="79"/>
    </row>
    <row r="4216" spans="13:43" x14ac:dyDescent="0.25">
      <c r="M4216" s="79"/>
      <c r="N4216" s="79"/>
      <c r="O4216" s="79"/>
      <c r="P4216" s="79"/>
      <c r="Q4216" s="79"/>
      <c r="R4216" s="79"/>
      <c r="S4216" s="79"/>
      <c r="T4216" s="79"/>
      <c r="U4216" s="79"/>
      <c r="V4216" s="79"/>
      <c r="W4216" s="79"/>
      <c r="X4216" s="79"/>
      <c r="Y4216" s="79"/>
      <c r="Z4216" s="79"/>
      <c r="AA4216" s="79"/>
      <c r="AB4216" s="79"/>
      <c r="AC4216" s="79"/>
      <c r="AD4216" s="79"/>
      <c r="AE4216" s="79"/>
      <c r="AF4216" s="79"/>
      <c r="AG4216" s="79"/>
      <c r="AH4216" s="79"/>
      <c r="AI4216" s="79"/>
      <c r="AJ4216" s="79"/>
      <c r="AK4216" s="79"/>
      <c r="AL4216" s="79"/>
      <c r="AM4216" s="79"/>
      <c r="AN4216" s="79"/>
      <c r="AO4216" s="79"/>
      <c r="AP4216" s="79"/>
      <c r="AQ4216" s="79"/>
    </row>
    <row r="4217" spans="13:43" x14ac:dyDescent="0.25">
      <c r="M4217" s="79"/>
      <c r="N4217" s="79"/>
      <c r="O4217" s="79"/>
      <c r="P4217" s="79"/>
      <c r="Q4217" s="79"/>
      <c r="R4217" s="79"/>
      <c r="S4217" s="79"/>
      <c r="T4217" s="79"/>
      <c r="U4217" s="79"/>
      <c r="V4217" s="79"/>
      <c r="W4217" s="79"/>
      <c r="X4217" s="79"/>
      <c r="Y4217" s="79"/>
      <c r="Z4217" s="79"/>
      <c r="AA4217" s="79"/>
      <c r="AB4217" s="79"/>
      <c r="AC4217" s="79"/>
      <c r="AD4217" s="79"/>
      <c r="AE4217" s="79"/>
      <c r="AF4217" s="79"/>
      <c r="AG4217" s="79"/>
      <c r="AH4217" s="79"/>
      <c r="AI4217" s="79"/>
      <c r="AJ4217" s="79"/>
      <c r="AK4217" s="79"/>
      <c r="AL4217" s="79"/>
      <c r="AM4217" s="79"/>
      <c r="AN4217" s="79"/>
      <c r="AO4217" s="79"/>
      <c r="AP4217" s="79"/>
      <c r="AQ4217" s="79"/>
    </row>
    <row r="4218" spans="13:43" x14ac:dyDescent="0.25">
      <c r="M4218" s="79"/>
      <c r="N4218" s="79"/>
      <c r="O4218" s="79"/>
      <c r="P4218" s="79"/>
      <c r="Q4218" s="79"/>
      <c r="R4218" s="79"/>
      <c r="S4218" s="79"/>
      <c r="T4218" s="79"/>
      <c r="U4218" s="79"/>
      <c r="V4218" s="79"/>
      <c r="W4218" s="79"/>
      <c r="X4218" s="79"/>
      <c r="Y4218" s="79"/>
      <c r="Z4218" s="79"/>
      <c r="AA4218" s="79"/>
      <c r="AB4218" s="79"/>
      <c r="AC4218" s="79"/>
      <c r="AD4218" s="79"/>
      <c r="AE4218" s="79"/>
      <c r="AF4218" s="79"/>
      <c r="AG4218" s="79"/>
      <c r="AH4218" s="79"/>
      <c r="AI4218" s="79"/>
      <c r="AJ4218" s="79"/>
      <c r="AK4218" s="79"/>
      <c r="AL4218" s="79"/>
      <c r="AM4218" s="79"/>
      <c r="AN4218" s="79"/>
      <c r="AO4218" s="79"/>
      <c r="AP4218" s="79"/>
      <c r="AQ4218" s="79"/>
    </row>
    <row r="4219" spans="13:43" x14ac:dyDescent="0.25">
      <c r="M4219" s="79"/>
      <c r="N4219" s="79"/>
      <c r="O4219" s="79"/>
      <c r="P4219" s="79"/>
      <c r="Q4219" s="79"/>
      <c r="R4219" s="79"/>
      <c r="S4219" s="79"/>
      <c r="T4219" s="79"/>
      <c r="U4219" s="79"/>
      <c r="V4219" s="79"/>
      <c r="W4219" s="79"/>
      <c r="X4219" s="79"/>
      <c r="Y4219" s="79"/>
      <c r="Z4219" s="79"/>
      <c r="AA4219" s="79"/>
      <c r="AB4219" s="79"/>
      <c r="AC4219" s="79"/>
      <c r="AD4219" s="79"/>
      <c r="AE4219" s="79"/>
      <c r="AF4219" s="79"/>
      <c r="AG4219" s="79"/>
      <c r="AH4219" s="79"/>
      <c r="AI4219" s="79"/>
      <c r="AJ4219" s="79"/>
      <c r="AK4219" s="79"/>
      <c r="AL4219" s="79"/>
      <c r="AM4219" s="79"/>
      <c r="AN4219" s="79"/>
      <c r="AO4219" s="79"/>
      <c r="AP4219" s="79"/>
      <c r="AQ4219" s="79"/>
    </row>
    <row r="4220" spans="13:43" x14ac:dyDescent="0.25">
      <c r="M4220" s="79"/>
      <c r="N4220" s="79"/>
      <c r="O4220" s="79"/>
      <c r="P4220" s="79"/>
      <c r="Q4220" s="79"/>
      <c r="R4220" s="79"/>
      <c r="S4220" s="79"/>
      <c r="T4220" s="79"/>
      <c r="U4220" s="79"/>
      <c r="V4220" s="79"/>
      <c r="W4220" s="79"/>
      <c r="X4220" s="79"/>
      <c r="Y4220" s="79"/>
      <c r="Z4220" s="79"/>
      <c r="AA4220" s="79"/>
      <c r="AB4220" s="79"/>
      <c r="AC4220" s="79"/>
      <c r="AD4220" s="79"/>
      <c r="AE4220" s="79"/>
      <c r="AF4220" s="79"/>
      <c r="AG4220" s="79"/>
      <c r="AH4220" s="79"/>
      <c r="AI4220" s="79"/>
      <c r="AJ4220" s="79"/>
      <c r="AK4220" s="79"/>
      <c r="AL4220" s="79"/>
      <c r="AM4220" s="79"/>
      <c r="AN4220" s="79"/>
      <c r="AO4220" s="79"/>
      <c r="AP4220" s="79"/>
      <c r="AQ4220" s="79"/>
    </row>
    <row r="4221" spans="13:43" x14ac:dyDescent="0.25">
      <c r="M4221" s="79"/>
      <c r="N4221" s="79"/>
      <c r="O4221" s="79"/>
      <c r="P4221" s="79"/>
      <c r="Q4221" s="79"/>
      <c r="R4221" s="79"/>
      <c r="S4221" s="79"/>
      <c r="T4221" s="79"/>
      <c r="U4221" s="79"/>
      <c r="V4221" s="79"/>
      <c r="W4221" s="79"/>
      <c r="X4221" s="79"/>
      <c r="Y4221" s="79"/>
      <c r="Z4221" s="79"/>
      <c r="AA4221" s="79"/>
      <c r="AB4221" s="79"/>
      <c r="AC4221" s="79"/>
      <c r="AD4221" s="79"/>
      <c r="AE4221" s="79"/>
      <c r="AF4221" s="79"/>
      <c r="AG4221" s="79"/>
      <c r="AH4221" s="79"/>
      <c r="AI4221" s="79"/>
      <c r="AJ4221" s="79"/>
      <c r="AK4221" s="79"/>
      <c r="AL4221" s="79"/>
      <c r="AM4221" s="79"/>
      <c r="AN4221" s="79"/>
      <c r="AO4221" s="79"/>
      <c r="AP4221" s="79"/>
      <c r="AQ4221" s="79"/>
    </row>
    <row r="4222" spans="13:43" x14ac:dyDescent="0.25">
      <c r="M4222" s="79"/>
      <c r="N4222" s="79"/>
      <c r="O4222" s="79"/>
      <c r="P4222" s="79"/>
      <c r="Q4222" s="79"/>
      <c r="R4222" s="79"/>
      <c r="S4222" s="79"/>
      <c r="T4222" s="79"/>
      <c r="U4222" s="79"/>
      <c r="V4222" s="79"/>
      <c r="W4222" s="79"/>
      <c r="X4222" s="79"/>
      <c r="Y4222" s="79"/>
      <c r="Z4222" s="79"/>
      <c r="AA4222" s="79"/>
      <c r="AB4222" s="79"/>
      <c r="AC4222" s="79"/>
      <c r="AD4222" s="79"/>
      <c r="AE4222" s="79"/>
      <c r="AF4222" s="79"/>
      <c r="AG4222" s="79"/>
      <c r="AH4222" s="79"/>
      <c r="AI4222" s="79"/>
      <c r="AJ4222" s="79"/>
      <c r="AK4222" s="79"/>
      <c r="AL4222" s="79"/>
      <c r="AM4222" s="79"/>
      <c r="AN4222" s="79"/>
      <c r="AO4222" s="79"/>
      <c r="AP4222" s="79"/>
      <c r="AQ4222" s="79"/>
    </row>
    <row r="4223" spans="13:43" x14ac:dyDescent="0.25">
      <c r="M4223" s="79"/>
      <c r="N4223" s="79"/>
      <c r="O4223" s="79"/>
      <c r="P4223" s="79"/>
      <c r="Q4223" s="79"/>
      <c r="R4223" s="79"/>
      <c r="S4223" s="79"/>
      <c r="T4223" s="79"/>
      <c r="U4223" s="79"/>
      <c r="V4223" s="79"/>
      <c r="W4223" s="79"/>
      <c r="X4223" s="79"/>
      <c r="Y4223" s="79"/>
      <c r="Z4223" s="79"/>
      <c r="AA4223" s="79"/>
      <c r="AB4223" s="79"/>
      <c r="AC4223" s="79"/>
      <c r="AD4223" s="79"/>
      <c r="AE4223" s="79"/>
      <c r="AF4223" s="79"/>
      <c r="AG4223" s="79"/>
      <c r="AH4223" s="79"/>
      <c r="AI4223" s="79"/>
      <c r="AJ4223" s="79"/>
      <c r="AK4223" s="79"/>
      <c r="AL4223" s="79"/>
      <c r="AM4223" s="79"/>
      <c r="AN4223" s="79"/>
      <c r="AO4223" s="79"/>
      <c r="AP4223" s="79"/>
      <c r="AQ4223" s="79"/>
    </row>
    <row r="4224" spans="13:43" x14ac:dyDescent="0.25">
      <c r="M4224" s="79"/>
      <c r="N4224" s="79"/>
      <c r="O4224" s="79"/>
      <c r="P4224" s="79"/>
      <c r="Q4224" s="79"/>
      <c r="R4224" s="79"/>
      <c r="S4224" s="79"/>
      <c r="T4224" s="79"/>
      <c r="U4224" s="79"/>
      <c r="V4224" s="79"/>
      <c r="W4224" s="79"/>
      <c r="X4224" s="79"/>
      <c r="Y4224" s="79"/>
      <c r="Z4224" s="79"/>
      <c r="AA4224" s="79"/>
      <c r="AB4224" s="79"/>
      <c r="AC4224" s="79"/>
      <c r="AD4224" s="79"/>
      <c r="AE4224" s="79"/>
      <c r="AF4224" s="79"/>
      <c r="AG4224" s="79"/>
      <c r="AH4224" s="79"/>
      <c r="AI4224" s="79"/>
      <c r="AJ4224" s="79"/>
      <c r="AK4224" s="79"/>
      <c r="AL4224" s="79"/>
      <c r="AM4224" s="79"/>
      <c r="AN4224" s="79"/>
      <c r="AO4224" s="79"/>
      <c r="AP4224" s="79"/>
      <c r="AQ4224" s="79"/>
    </row>
    <row r="4225" spans="13:43" x14ac:dyDescent="0.25">
      <c r="M4225" s="79"/>
      <c r="N4225" s="79"/>
      <c r="O4225" s="79"/>
      <c r="P4225" s="79"/>
      <c r="Q4225" s="79"/>
      <c r="R4225" s="79"/>
      <c r="S4225" s="79"/>
      <c r="T4225" s="79"/>
      <c r="U4225" s="79"/>
      <c r="V4225" s="79"/>
      <c r="W4225" s="79"/>
      <c r="X4225" s="79"/>
      <c r="Y4225" s="79"/>
      <c r="Z4225" s="79"/>
      <c r="AA4225" s="79"/>
      <c r="AB4225" s="79"/>
      <c r="AC4225" s="79"/>
      <c r="AD4225" s="79"/>
      <c r="AE4225" s="79"/>
      <c r="AF4225" s="79"/>
      <c r="AG4225" s="79"/>
      <c r="AH4225" s="79"/>
      <c r="AI4225" s="79"/>
      <c r="AJ4225" s="79"/>
      <c r="AK4225" s="79"/>
      <c r="AL4225" s="79"/>
      <c r="AM4225" s="79"/>
      <c r="AN4225" s="79"/>
      <c r="AO4225" s="79"/>
      <c r="AP4225" s="79"/>
      <c r="AQ4225" s="79"/>
    </row>
    <row r="4226" spans="13:43" x14ac:dyDescent="0.25">
      <c r="M4226" s="79"/>
      <c r="N4226" s="79"/>
      <c r="O4226" s="79"/>
      <c r="P4226" s="79"/>
      <c r="Q4226" s="79"/>
      <c r="R4226" s="79"/>
      <c r="S4226" s="79"/>
      <c r="T4226" s="79"/>
      <c r="U4226" s="79"/>
      <c r="V4226" s="79"/>
      <c r="W4226" s="79"/>
      <c r="X4226" s="79"/>
      <c r="Y4226" s="79"/>
      <c r="Z4226" s="79"/>
      <c r="AA4226" s="79"/>
      <c r="AB4226" s="79"/>
      <c r="AC4226" s="79"/>
      <c r="AD4226" s="79"/>
      <c r="AE4226" s="79"/>
      <c r="AF4226" s="79"/>
      <c r="AG4226" s="79"/>
      <c r="AH4226" s="79"/>
      <c r="AI4226" s="79"/>
      <c r="AJ4226" s="79"/>
      <c r="AK4226" s="79"/>
      <c r="AL4226" s="79"/>
      <c r="AM4226" s="79"/>
      <c r="AN4226" s="79"/>
      <c r="AO4226" s="79"/>
      <c r="AP4226" s="79"/>
      <c r="AQ4226" s="79"/>
    </row>
    <row r="4227" spans="13:43" x14ac:dyDescent="0.25">
      <c r="M4227" s="79"/>
      <c r="N4227" s="79"/>
      <c r="O4227" s="79"/>
      <c r="P4227" s="79"/>
      <c r="Q4227" s="79"/>
      <c r="R4227" s="79"/>
      <c r="S4227" s="79"/>
      <c r="T4227" s="79"/>
      <c r="U4227" s="79"/>
      <c r="V4227" s="79"/>
      <c r="W4227" s="79"/>
      <c r="X4227" s="79"/>
      <c r="Y4227" s="79"/>
      <c r="Z4227" s="79"/>
      <c r="AA4227" s="79"/>
      <c r="AB4227" s="79"/>
      <c r="AC4227" s="79"/>
      <c r="AD4227" s="79"/>
      <c r="AE4227" s="79"/>
      <c r="AF4227" s="79"/>
      <c r="AG4227" s="79"/>
      <c r="AH4227" s="79"/>
      <c r="AI4227" s="79"/>
      <c r="AJ4227" s="79"/>
      <c r="AK4227" s="79"/>
      <c r="AL4227" s="79"/>
      <c r="AM4227" s="79"/>
      <c r="AN4227" s="79"/>
      <c r="AO4227" s="79"/>
      <c r="AP4227" s="79"/>
      <c r="AQ4227" s="79"/>
    </row>
    <row r="4228" spans="13:43" x14ac:dyDescent="0.25">
      <c r="M4228" s="79"/>
      <c r="N4228" s="79"/>
      <c r="O4228" s="79"/>
      <c r="P4228" s="79"/>
      <c r="Q4228" s="79"/>
      <c r="R4228" s="79"/>
      <c r="S4228" s="79"/>
      <c r="T4228" s="79"/>
      <c r="U4228" s="79"/>
      <c r="V4228" s="79"/>
      <c r="W4228" s="79"/>
      <c r="X4228" s="79"/>
      <c r="Y4228" s="79"/>
      <c r="Z4228" s="79"/>
      <c r="AA4228" s="79"/>
      <c r="AB4228" s="79"/>
      <c r="AC4228" s="79"/>
      <c r="AD4228" s="79"/>
      <c r="AE4228" s="79"/>
      <c r="AF4228" s="79"/>
      <c r="AG4228" s="79"/>
      <c r="AH4228" s="79"/>
      <c r="AI4228" s="79"/>
      <c r="AJ4228" s="79"/>
      <c r="AK4228" s="79"/>
      <c r="AL4228" s="79"/>
      <c r="AM4228" s="79"/>
      <c r="AN4228" s="79"/>
      <c r="AO4228" s="79"/>
      <c r="AP4228" s="79"/>
      <c r="AQ4228" s="79"/>
    </row>
    <row r="4229" spans="13:43" x14ac:dyDescent="0.25">
      <c r="M4229" s="79"/>
      <c r="N4229" s="79"/>
      <c r="O4229" s="79"/>
      <c r="P4229" s="79"/>
      <c r="Q4229" s="79"/>
      <c r="R4229" s="79"/>
      <c r="S4229" s="79"/>
      <c r="T4229" s="79"/>
      <c r="U4229" s="79"/>
      <c r="V4229" s="79"/>
      <c r="W4229" s="79"/>
      <c r="X4229" s="79"/>
      <c r="Y4229" s="79"/>
      <c r="Z4229" s="79"/>
      <c r="AA4229" s="79"/>
      <c r="AB4229" s="79"/>
      <c r="AC4229" s="79"/>
      <c r="AD4229" s="79"/>
      <c r="AE4229" s="79"/>
      <c r="AF4229" s="79"/>
      <c r="AG4229" s="79"/>
      <c r="AH4229" s="79"/>
      <c r="AI4229" s="79"/>
      <c r="AJ4229" s="79"/>
      <c r="AK4229" s="79"/>
      <c r="AL4229" s="79"/>
      <c r="AM4229" s="79"/>
      <c r="AN4229" s="79"/>
      <c r="AO4229" s="79"/>
      <c r="AP4229" s="79"/>
      <c r="AQ4229" s="79"/>
    </row>
    <row r="4230" spans="13:43" x14ac:dyDescent="0.25">
      <c r="M4230" s="79"/>
      <c r="N4230" s="79"/>
      <c r="O4230" s="79"/>
      <c r="P4230" s="79"/>
      <c r="Q4230" s="79"/>
      <c r="R4230" s="79"/>
      <c r="S4230" s="79"/>
      <c r="T4230" s="79"/>
      <c r="U4230" s="79"/>
      <c r="V4230" s="79"/>
      <c r="W4230" s="79"/>
      <c r="X4230" s="79"/>
      <c r="Y4230" s="79"/>
      <c r="Z4230" s="79"/>
      <c r="AA4230" s="79"/>
      <c r="AB4230" s="79"/>
      <c r="AC4230" s="79"/>
      <c r="AD4230" s="79"/>
      <c r="AE4230" s="79"/>
      <c r="AF4230" s="79"/>
      <c r="AG4230" s="79"/>
      <c r="AH4230" s="79"/>
      <c r="AI4230" s="79"/>
      <c r="AJ4230" s="79"/>
      <c r="AK4230" s="79"/>
      <c r="AL4230" s="79"/>
      <c r="AM4230" s="79"/>
      <c r="AN4230" s="79"/>
      <c r="AO4230" s="79"/>
      <c r="AP4230" s="79"/>
      <c r="AQ4230" s="79"/>
    </row>
    <row r="4231" spans="13:43" x14ac:dyDescent="0.25">
      <c r="M4231" s="79"/>
      <c r="N4231" s="79"/>
      <c r="O4231" s="79"/>
      <c r="P4231" s="79"/>
      <c r="Q4231" s="79"/>
      <c r="R4231" s="79"/>
      <c r="S4231" s="79"/>
      <c r="T4231" s="79"/>
      <c r="U4231" s="79"/>
      <c r="V4231" s="79"/>
      <c r="W4231" s="79"/>
      <c r="X4231" s="79"/>
      <c r="Y4231" s="79"/>
      <c r="Z4231" s="79"/>
      <c r="AA4231" s="79"/>
      <c r="AB4231" s="79"/>
      <c r="AC4231" s="79"/>
      <c r="AD4231" s="79"/>
      <c r="AE4231" s="79"/>
      <c r="AF4231" s="79"/>
      <c r="AG4231" s="79"/>
      <c r="AH4231" s="79"/>
      <c r="AI4231" s="79"/>
      <c r="AJ4231" s="79"/>
      <c r="AK4231" s="79"/>
      <c r="AL4231" s="79"/>
      <c r="AM4231" s="79"/>
      <c r="AN4231" s="79"/>
      <c r="AO4231" s="79"/>
      <c r="AP4231" s="79"/>
      <c r="AQ4231" s="79"/>
    </row>
    <row r="4232" spans="13:43" x14ac:dyDescent="0.25">
      <c r="M4232" s="79"/>
      <c r="N4232" s="79"/>
      <c r="O4232" s="79"/>
      <c r="P4232" s="79"/>
      <c r="Q4232" s="79"/>
      <c r="R4232" s="79"/>
      <c r="S4232" s="79"/>
      <c r="T4232" s="79"/>
      <c r="U4232" s="79"/>
      <c r="V4232" s="79"/>
      <c r="W4232" s="79"/>
      <c r="X4232" s="79"/>
      <c r="Y4232" s="79"/>
      <c r="Z4232" s="79"/>
      <c r="AA4232" s="79"/>
      <c r="AB4232" s="79"/>
      <c r="AC4232" s="79"/>
      <c r="AD4232" s="79"/>
      <c r="AE4232" s="79"/>
      <c r="AF4232" s="79"/>
      <c r="AG4232" s="79"/>
      <c r="AH4232" s="79"/>
      <c r="AI4232" s="79"/>
      <c r="AJ4232" s="79"/>
      <c r="AK4232" s="79"/>
      <c r="AL4232" s="79"/>
      <c r="AM4232" s="79"/>
      <c r="AN4232" s="79"/>
      <c r="AO4232" s="79"/>
      <c r="AP4232" s="79"/>
      <c r="AQ4232" s="79"/>
    </row>
    <row r="4233" spans="13:43" x14ac:dyDescent="0.25">
      <c r="M4233" s="79"/>
      <c r="N4233" s="79"/>
      <c r="O4233" s="79"/>
      <c r="P4233" s="79"/>
      <c r="Q4233" s="79"/>
      <c r="R4233" s="79"/>
      <c r="S4233" s="79"/>
      <c r="T4233" s="79"/>
      <c r="U4233" s="79"/>
      <c r="V4233" s="79"/>
      <c r="W4233" s="79"/>
      <c r="X4233" s="79"/>
      <c r="Y4233" s="79"/>
      <c r="Z4233" s="79"/>
      <c r="AA4233" s="79"/>
      <c r="AB4233" s="79"/>
      <c r="AC4233" s="79"/>
      <c r="AD4233" s="79"/>
      <c r="AE4233" s="79"/>
      <c r="AF4233" s="79"/>
      <c r="AG4233" s="79"/>
      <c r="AH4233" s="79"/>
      <c r="AI4233" s="79"/>
      <c r="AJ4233" s="79"/>
      <c r="AK4233" s="79"/>
      <c r="AL4233" s="79"/>
      <c r="AM4233" s="79"/>
      <c r="AN4233" s="79"/>
      <c r="AO4233" s="79"/>
      <c r="AP4233" s="79"/>
      <c r="AQ4233" s="79"/>
    </row>
    <row r="4234" spans="13:43" x14ac:dyDescent="0.25">
      <c r="M4234" s="79"/>
      <c r="N4234" s="79"/>
      <c r="O4234" s="79"/>
      <c r="P4234" s="79"/>
      <c r="Q4234" s="79"/>
      <c r="R4234" s="79"/>
      <c r="S4234" s="79"/>
      <c r="T4234" s="79"/>
      <c r="U4234" s="79"/>
      <c r="V4234" s="79"/>
      <c r="W4234" s="79"/>
      <c r="X4234" s="79"/>
      <c r="Y4234" s="79"/>
      <c r="Z4234" s="79"/>
      <c r="AA4234" s="79"/>
      <c r="AB4234" s="79"/>
      <c r="AC4234" s="79"/>
      <c r="AD4234" s="79"/>
      <c r="AE4234" s="79"/>
      <c r="AF4234" s="79"/>
      <c r="AG4234" s="79"/>
      <c r="AH4234" s="79"/>
      <c r="AI4234" s="79"/>
      <c r="AJ4234" s="79"/>
      <c r="AK4234" s="79"/>
      <c r="AL4234" s="79"/>
      <c r="AM4234" s="79"/>
      <c r="AN4234" s="79"/>
      <c r="AO4234" s="79"/>
      <c r="AP4234" s="79"/>
      <c r="AQ4234" s="79"/>
    </row>
    <row r="4235" spans="13:43" x14ac:dyDescent="0.25">
      <c r="M4235" s="79"/>
      <c r="N4235" s="79"/>
      <c r="O4235" s="79"/>
      <c r="P4235" s="79"/>
      <c r="Q4235" s="79"/>
      <c r="R4235" s="79"/>
      <c r="S4235" s="79"/>
      <c r="T4235" s="79"/>
      <c r="U4235" s="79"/>
      <c r="V4235" s="79"/>
      <c r="W4235" s="79"/>
      <c r="X4235" s="79"/>
      <c r="Y4235" s="79"/>
      <c r="Z4235" s="79"/>
      <c r="AA4235" s="79"/>
      <c r="AB4235" s="79"/>
      <c r="AC4235" s="79"/>
      <c r="AD4235" s="79"/>
      <c r="AE4235" s="79"/>
      <c r="AF4235" s="79"/>
      <c r="AG4235" s="79"/>
      <c r="AH4235" s="79"/>
      <c r="AI4235" s="79"/>
      <c r="AJ4235" s="79"/>
      <c r="AK4235" s="79"/>
      <c r="AL4235" s="79"/>
      <c r="AM4235" s="79"/>
      <c r="AN4235" s="79"/>
      <c r="AO4235" s="79"/>
      <c r="AP4235" s="79"/>
      <c r="AQ4235" s="79"/>
    </row>
    <row r="4236" spans="13:43" x14ac:dyDescent="0.25">
      <c r="M4236" s="79"/>
      <c r="N4236" s="79"/>
      <c r="O4236" s="79"/>
      <c r="P4236" s="79"/>
      <c r="Q4236" s="79"/>
      <c r="R4236" s="79"/>
      <c r="S4236" s="79"/>
      <c r="T4236" s="79"/>
      <c r="U4236" s="79"/>
      <c r="V4236" s="79"/>
      <c r="W4236" s="79"/>
      <c r="X4236" s="79"/>
      <c r="Y4236" s="79"/>
      <c r="Z4236" s="79"/>
      <c r="AA4236" s="79"/>
      <c r="AB4236" s="79"/>
      <c r="AC4236" s="79"/>
      <c r="AD4236" s="79"/>
      <c r="AE4236" s="79"/>
      <c r="AF4236" s="79"/>
      <c r="AG4236" s="79"/>
      <c r="AH4236" s="79"/>
      <c r="AI4236" s="79"/>
      <c r="AJ4236" s="79"/>
      <c r="AK4236" s="79"/>
      <c r="AL4236" s="79"/>
      <c r="AM4236" s="79"/>
      <c r="AN4236" s="79"/>
      <c r="AO4236" s="79"/>
      <c r="AP4236" s="79"/>
      <c r="AQ4236" s="79"/>
    </row>
    <row r="4237" spans="13:43" x14ac:dyDescent="0.25">
      <c r="M4237" s="79"/>
      <c r="N4237" s="79"/>
      <c r="O4237" s="79"/>
      <c r="P4237" s="79"/>
      <c r="Q4237" s="79"/>
      <c r="R4237" s="79"/>
      <c r="S4237" s="79"/>
      <c r="T4237" s="79"/>
      <c r="U4237" s="79"/>
      <c r="V4237" s="79"/>
      <c r="W4237" s="79"/>
      <c r="X4237" s="79"/>
      <c r="Y4237" s="79"/>
      <c r="Z4237" s="79"/>
      <c r="AA4237" s="79"/>
      <c r="AB4237" s="79"/>
      <c r="AC4237" s="79"/>
      <c r="AD4237" s="79"/>
      <c r="AE4237" s="79"/>
      <c r="AF4237" s="79"/>
      <c r="AG4237" s="79"/>
      <c r="AH4237" s="79"/>
      <c r="AI4237" s="79"/>
      <c r="AJ4237" s="79"/>
      <c r="AK4237" s="79"/>
      <c r="AL4237" s="79"/>
      <c r="AM4237" s="79"/>
      <c r="AN4237" s="79"/>
      <c r="AO4237" s="79"/>
      <c r="AP4237" s="79"/>
      <c r="AQ4237" s="79"/>
    </row>
    <row r="4238" spans="13:43" x14ac:dyDescent="0.25">
      <c r="M4238" s="79"/>
      <c r="N4238" s="79"/>
      <c r="O4238" s="79"/>
      <c r="P4238" s="79"/>
      <c r="Q4238" s="79"/>
      <c r="R4238" s="79"/>
      <c r="S4238" s="79"/>
      <c r="T4238" s="79"/>
      <c r="U4238" s="79"/>
      <c r="V4238" s="79"/>
      <c r="W4238" s="79"/>
      <c r="X4238" s="79"/>
      <c r="Y4238" s="79"/>
      <c r="Z4238" s="79"/>
      <c r="AA4238" s="79"/>
      <c r="AB4238" s="79"/>
      <c r="AC4238" s="79"/>
      <c r="AD4238" s="79"/>
      <c r="AE4238" s="79"/>
      <c r="AF4238" s="79"/>
      <c r="AG4238" s="79"/>
      <c r="AH4238" s="79"/>
      <c r="AI4238" s="79"/>
      <c r="AJ4238" s="79"/>
      <c r="AK4238" s="79"/>
      <c r="AL4238" s="79"/>
      <c r="AM4238" s="79"/>
      <c r="AN4238" s="79"/>
      <c r="AO4238" s="79"/>
      <c r="AP4238" s="79"/>
      <c r="AQ4238" s="79"/>
    </row>
    <row r="4239" spans="13:43" x14ac:dyDescent="0.25">
      <c r="M4239" s="79"/>
      <c r="N4239" s="79"/>
      <c r="O4239" s="79"/>
      <c r="P4239" s="79"/>
      <c r="Q4239" s="79"/>
      <c r="R4239" s="79"/>
      <c r="S4239" s="79"/>
      <c r="T4239" s="79"/>
      <c r="U4239" s="79"/>
      <c r="V4239" s="79"/>
      <c r="W4239" s="79"/>
      <c r="X4239" s="79"/>
      <c r="Y4239" s="79"/>
      <c r="Z4239" s="79"/>
      <c r="AA4239" s="79"/>
      <c r="AB4239" s="79"/>
      <c r="AC4239" s="79"/>
      <c r="AD4239" s="79"/>
      <c r="AE4239" s="79"/>
      <c r="AF4239" s="79"/>
      <c r="AG4239" s="79"/>
      <c r="AH4239" s="79"/>
      <c r="AI4239" s="79"/>
      <c r="AJ4239" s="79"/>
      <c r="AK4239" s="79"/>
      <c r="AL4239" s="79"/>
      <c r="AM4239" s="79"/>
      <c r="AN4239" s="79"/>
      <c r="AO4239" s="79"/>
      <c r="AP4239" s="79"/>
      <c r="AQ4239" s="79"/>
    </row>
    <row r="4240" spans="13:43" x14ac:dyDescent="0.25">
      <c r="M4240" s="79"/>
      <c r="N4240" s="79"/>
      <c r="O4240" s="79"/>
      <c r="P4240" s="79"/>
      <c r="Q4240" s="79"/>
      <c r="R4240" s="79"/>
      <c r="S4240" s="79"/>
      <c r="T4240" s="79"/>
      <c r="U4240" s="79"/>
      <c r="V4240" s="79"/>
      <c r="W4240" s="79"/>
      <c r="X4240" s="79"/>
      <c r="Y4240" s="79"/>
      <c r="Z4240" s="79"/>
      <c r="AA4240" s="79"/>
      <c r="AB4240" s="79"/>
      <c r="AC4240" s="79"/>
      <c r="AD4240" s="79"/>
      <c r="AE4240" s="79"/>
      <c r="AF4240" s="79"/>
      <c r="AG4240" s="79"/>
      <c r="AH4240" s="79"/>
      <c r="AI4240" s="79"/>
      <c r="AJ4240" s="79"/>
      <c r="AK4240" s="79"/>
      <c r="AL4240" s="79"/>
      <c r="AM4240" s="79"/>
      <c r="AN4240" s="79"/>
      <c r="AO4240" s="79"/>
      <c r="AP4240" s="79"/>
      <c r="AQ4240" s="79"/>
    </row>
    <row r="4241" spans="13:43" x14ac:dyDescent="0.25">
      <c r="M4241" s="79"/>
      <c r="N4241" s="79"/>
      <c r="O4241" s="79"/>
      <c r="P4241" s="79"/>
      <c r="Q4241" s="79"/>
      <c r="R4241" s="79"/>
      <c r="S4241" s="79"/>
      <c r="T4241" s="79"/>
      <c r="U4241" s="79"/>
      <c r="V4241" s="79"/>
      <c r="W4241" s="79"/>
      <c r="X4241" s="79"/>
      <c r="Y4241" s="79"/>
      <c r="Z4241" s="79"/>
      <c r="AA4241" s="79"/>
      <c r="AB4241" s="79"/>
      <c r="AC4241" s="79"/>
      <c r="AD4241" s="79"/>
      <c r="AE4241" s="79"/>
      <c r="AF4241" s="79"/>
      <c r="AG4241" s="79"/>
      <c r="AH4241" s="79"/>
      <c r="AI4241" s="79"/>
      <c r="AJ4241" s="79"/>
      <c r="AK4241" s="79"/>
      <c r="AL4241" s="79"/>
      <c r="AM4241" s="79"/>
      <c r="AN4241" s="79"/>
      <c r="AO4241" s="79"/>
      <c r="AP4241" s="79"/>
      <c r="AQ4241" s="79"/>
    </row>
    <row r="4242" spans="13:43" x14ac:dyDescent="0.25">
      <c r="M4242" s="79"/>
      <c r="N4242" s="79"/>
      <c r="O4242" s="79"/>
      <c r="P4242" s="79"/>
      <c r="Q4242" s="79"/>
      <c r="R4242" s="79"/>
      <c r="S4242" s="79"/>
      <c r="T4242" s="79"/>
      <c r="U4242" s="79"/>
      <c r="V4242" s="79"/>
      <c r="W4242" s="79"/>
      <c r="X4242" s="79"/>
      <c r="Y4242" s="79"/>
      <c r="Z4242" s="79"/>
      <c r="AA4242" s="79"/>
      <c r="AB4242" s="79"/>
      <c r="AC4242" s="79"/>
      <c r="AD4242" s="79"/>
      <c r="AE4242" s="79"/>
      <c r="AF4242" s="79"/>
      <c r="AG4242" s="79"/>
      <c r="AH4242" s="79"/>
      <c r="AI4242" s="79"/>
      <c r="AJ4242" s="79"/>
      <c r="AK4242" s="79"/>
      <c r="AL4242" s="79"/>
      <c r="AM4242" s="79"/>
      <c r="AN4242" s="79"/>
      <c r="AO4242" s="79"/>
      <c r="AP4242" s="79"/>
      <c r="AQ4242" s="79"/>
    </row>
    <row r="4243" spans="13:43" x14ac:dyDescent="0.25">
      <c r="M4243" s="79"/>
      <c r="N4243" s="79"/>
      <c r="O4243" s="79"/>
      <c r="P4243" s="79"/>
      <c r="Q4243" s="79"/>
      <c r="R4243" s="79"/>
      <c r="S4243" s="79"/>
      <c r="T4243" s="79"/>
      <c r="U4243" s="79"/>
      <c r="V4243" s="79"/>
      <c r="W4243" s="79"/>
      <c r="X4243" s="79"/>
      <c r="Y4243" s="79"/>
      <c r="Z4243" s="79"/>
      <c r="AA4243" s="79"/>
      <c r="AB4243" s="79"/>
      <c r="AC4243" s="79"/>
      <c r="AD4243" s="79"/>
      <c r="AE4243" s="79"/>
      <c r="AF4243" s="79"/>
      <c r="AG4243" s="79"/>
      <c r="AH4243" s="79"/>
      <c r="AI4243" s="79"/>
      <c r="AJ4243" s="79"/>
      <c r="AK4243" s="79"/>
      <c r="AL4243" s="79"/>
      <c r="AM4243" s="79"/>
      <c r="AN4243" s="79"/>
      <c r="AO4243" s="79"/>
      <c r="AP4243" s="79"/>
      <c r="AQ4243" s="79"/>
    </row>
    <row r="4244" spans="13:43" x14ac:dyDescent="0.25">
      <c r="M4244" s="79"/>
      <c r="N4244" s="79"/>
      <c r="O4244" s="79"/>
      <c r="P4244" s="79"/>
      <c r="Q4244" s="79"/>
      <c r="R4244" s="79"/>
      <c r="S4244" s="79"/>
      <c r="T4244" s="79"/>
      <c r="U4244" s="79"/>
      <c r="V4244" s="79"/>
      <c r="W4244" s="79"/>
      <c r="X4244" s="79"/>
      <c r="Y4244" s="79"/>
      <c r="Z4244" s="79"/>
      <c r="AA4244" s="79"/>
      <c r="AB4244" s="79"/>
      <c r="AC4244" s="79"/>
      <c r="AD4244" s="79"/>
      <c r="AE4244" s="79"/>
      <c r="AF4244" s="79"/>
      <c r="AG4244" s="79"/>
      <c r="AH4244" s="79"/>
      <c r="AI4244" s="79"/>
      <c r="AJ4244" s="79"/>
      <c r="AK4244" s="79"/>
      <c r="AL4244" s="79"/>
      <c r="AM4244" s="79"/>
      <c r="AN4244" s="79"/>
      <c r="AO4244" s="79"/>
      <c r="AP4244" s="79"/>
      <c r="AQ4244" s="79"/>
    </row>
    <row r="4245" spans="13:43" x14ac:dyDescent="0.25">
      <c r="M4245" s="79"/>
      <c r="N4245" s="79"/>
      <c r="O4245" s="79"/>
      <c r="P4245" s="79"/>
      <c r="Q4245" s="79"/>
      <c r="R4245" s="79"/>
      <c r="S4245" s="79"/>
      <c r="T4245" s="79"/>
      <c r="U4245" s="79"/>
      <c r="V4245" s="79"/>
      <c r="W4245" s="79"/>
      <c r="X4245" s="79"/>
      <c r="Y4245" s="79"/>
      <c r="Z4245" s="79"/>
      <c r="AA4245" s="79"/>
      <c r="AB4245" s="79"/>
      <c r="AC4245" s="79"/>
      <c r="AD4245" s="79"/>
      <c r="AE4245" s="79"/>
      <c r="AF4245" s="79"/>
      <c r="AG4245" s="79"/>
      <c r="AH4245" s="79"/>
      <c r="AI4245" s="79"/>
      <c r="AJ4245" s="79"/>
      <c r="AK4245" s="79"/>
      <c r="AL4245" s="79"/>
      <c r="AM4245" s="79"/>
      <c r="AN4245" s="79"/>
      <c r="AO4245" s="79"/>
      <c r="AP4245" s="79"/>
      <c r="AQ4245" s="79"/>
    </row>
    <row r="4246" spans="13:43" x14ac:dyDescent="0.25">
      <c r="M4246" s="79"/>
      <c r="N4246" s="79"/>
      <c r="O4246" s="79"/>
      <c r="P4246" s="79"/>
      <c r="Q4246" s="79"/>
      <c r="R4246" s="79"/>
      <c r="S4246" s="79"/>
      <c r="T4246" s="79"/>
      <c r="U4246" s="79"/>
      <c r="V4246" s="79"/>
      <c r="W4246" s="79"/>
      <c r="X4246" s="79"/>
      <c r="Y4246" s="79"/>
      <c r="Z4246" s="79"/>
      <c r="AA4246" s="79"/>
      <c r="AB4246" s="79"/>
      <c r="AC4246" s="79"/>
      <c r="AD4246" s="79"/>
      <c r="AE4246" s="79"/>
      <c r="AF4246" s="79"/>
      <c r="AG4246" s="79"/>
      <c r="AH4246" s="79"/>
      <c r="AI4246" s="79"/>
      <c r="AJ4246" s="79"/>
      <c r="AK4246" s="79"/>
      <c r="AL4246" s="79"/>
      <c r="AM4246" s="79"/>
      <c r="AN4246" s="79"/>
      <c r="AO4246" s="79"/>
      <c r="AP4246" s="79"/>
      <c r="AQ4246" s="79"/>
    </row>
    <row r="4247" spans="13:43" x14ac:dyDescent="0.25">
      <c r="M4247" s="79"/>
      <c r="N4247" s="79"/>
      <c r="O4247" s="79"/>
      <c r="P4247" s="79"/>
      <c r="Q4247" s="79"/>
      <c r="R4247" s="79"/>
      <c r="S4247" s="79"/>
      <c r="T4247" s="79"/>
      <c r="U4247" s="79"/>
      <c r="V4247" s="79"/>
      <c r="W4247" s="79"/>
      <c r="X4247" s="79"/>
      <c r="Y4247" s="79"/>
      <c r="Z4247" s="79"/>
      <c r="AA4247" s="79"/>
      <c r="AB4247" s="79"/>
      <c r="AC4247" s="79"/>
      <c r="AD4247" s="79"/>
      <c r="AE4247" s="79"/>
      <c r="AF4247" s="79"/>
      <c r="AG4247" s="79"/>
      <c r="AH4247" s="79"/>
      <c r="AI4247" s="79"/>
      <c r="AJ4247" s="79"/>
      <c r="AK4247" s="79"/>
      <c r="AL4247" s="79"/>
      <c r="AM4247" s="79"/>
      <c r="AN4247" s="79"/>
      <c r="AO4247" s="79"/>
      <c r="AP4247" s="79"/>
      <c r="AQ4247" s="79"/>
    </row>
    <row r="4248" spans="13:43" x14ac:dyDescent="0.25">
      <c r="M4248" s="79"/>
      <c r="N4248" s="79"/>
      <c r="O4248" s="79"/>
      <c r="P4248" s="79"/>
      <c r="Q4248" s="79"/>
      <c r="R4248" s="79"/>
      <c r="S4248" s="79"/>
      <c r="T4248" s="79"/>
      <c r="U4248" s="79"/>
      <c r="V4248" s="79"/>
      <c r="W4248" s="79"/>
      <c r="X4248" s="79"/>
      <c r="Y4248" s="79"/>
      <c r="Z4248" s="79"/>
      <c r="AA4248" s="79"/>
      <c r="AB4248" s="79"/>
      <c r="AC4248" s="79"/>
      <c r="AD4248" s="79"/>
      <c r="AE4248" s="79"/>
      <c r="AF4248" s="79"/>
      <c r="AG4248" s="79"/>
      <c r="AH4248" s="79"/>
      <c r="AI4248" s="79"/>
      <c r="AJ4248" s="79"/>
      <c r="AK4248" s="79"/>
      <c r="AL4248" s="79"/>
      <c r="AM4248" s="79"/>
      <c r="AN4248" s="79"/>
      <c r="AO4248" s="79"/>
      <c r="AP4248" s="79"/>
      <c r="AQ4248" s="79"/>
    </row>
    <row r="4249" spans="13:43" x14ac:dyDescent="0.25">
      <c r="M4249" s="79"/>
      <c r="N4249" s="79"/>
      <c r="O4249" s="79"/>
      <c r="P4249" s="79"/>
      <c r="Q4249" s="79"/>
      <c r="R4249" s="79"/>
      <c r="S4249" s="79"/>
      <c r="T4249" s="79"/>
      <c r="U4249" s="79"/>
      <c r="V4249" s="79"/>
      <c r="W4249" s="79"/>
      <c r="X4249" s="79"/>
      <c r="Y4249" s="79"/>
      <c r="Z4249" s="79"/>
      <c r="AA4249" s="79"/>
      <c r="AB4249" s="79"/>
      <c r="AC4249" s="79"/>
      <c r="AD4249" s="79"/>
      <c r="AE4249" s="79"/>
      <c r="AF4249" s="79"/>
      <c r="AG4249" s="79"/>
      <c r="AH4249" s="79"/>
      <c r="AI4249" s="79"/>
      <c r="AJ4249" s="79"/>
      <c r="AK4249" s="79"/>
      <c r="AL4249" s="79"/>
      <c r="AM4249" s="79"/>
      <c r="AN4249" s="79"/>
      <c r="AO4249" s="79"/>
      <c r="AP4249" s="79"/>
      <c r="AQ4249" s="79"/>
    </row>
    <row r="4250" spans="13:43" x14ac:dyDescent="0.25">
      <c r="M4250" s="79"/>
      <c r="N4250" s="79"/>
      <c r="O4250" s="79"/>
      <c r="P4250" s="79"/>
      <c r="Q4250" s="79"/>
      <c r="R4250" s="79"/>
      <c r="S4250" s="79"/>
      <c r="T4250" s="79"/>
      <c r="U4250" s="79"/>
      <c r="V4250" s="79"/>
      <c r="W4250" s="79"/>
      <c r="X4250" s="79"/>
      <c r="Y4250" s="79"/>
      <c r="Z4250" s="79"/>
      <c r="AA4250" s="79"/>
      <c r="AB4250" s="79"/>
      <c r="AC4250" s="79"/>
      <c r="AD4250" s="79"/>
      <c r="AE4250" s="79"/>
      <c r="AF4250" s="79"/>
      <c r="AG4250" s="79"/>
      <c r="AH4250" s="79"/>
      <c r="AI4250" s="79"/>
      <c r="AJ4250" s="79"/>
      <c r="AK4250" s="79"/>
      <c r="AL4250" s="79"/>
      <c r="AM4250" s="79"/>
      <c r="AN4250" s="79"/>
      <c r="AO4250" s="79"/>
      <c r="AP4250" s="79"/>
      <c r="AQ4250" s="79"/>
    </row>
    <row r="4251" spans="13:43" x14ac:dyDescent="0.25">
      <c r="M4251" s="79"/>
      <c r="N4251" s="79"/>
      <c r="O4251" s="79"/>
      <c r="P4251" s="79"/>
      <c r="Q4251" s="79"/>
      <c r="R4251" s="79"/>
      <c r="S4251" s="79"/>
      <c r="T4251" s="79"/>
      <c r="U4251" s="79"/>
      <c r="V4251" s="79"/>
      <c r="W4251" s="79"/>
      <c r="X4251" s="79"/>
      <c r="Y4251" s="79"/>
      <c r="Z4251" s="79"/>
      <c r="AA4251" s="79"/>
      <c r="AB4251" s="79"/>
      <c r="AC4251" s="79"/>
      <c r="AD4251" s="79"/>
      <c r="AE4251" s="79"/>
      <c r="AF4251" s="79"/>
      <c r="AG4251" s="79"/>
      <c r="AH4251" s="79"/>
      <c r="AI4251" s="79"/>
      <c r="AJ4251" s="79"/>
      <c r="AK4251" s="79"/>
      <c r="AL4251" s="79"/>
      <c r="AM4251" s="79"/>
      <c r="AN4251" s="79"/>
      <c r="AO4251" s="79"/>
      <c r="AP4251" s="79"/>
      <c r="AQ4251" s="79"/>
    </row>
    <row r="4252" spans="13:43" x14ac:dyDescent="0.25">
      <c r="M4252" s="79"/>
      <c r="N4252" s="79"/>
      <c r="O4252" s="79"/>
      <c r="P4252" s="79"/>
      <c r="Q4252" s="79"/>
      <c r="R4252" s="79"/>
      <c r="S4252" s="79"/>
      <c r="T4252" s="79"/>
      <c r="U4252" s="79"/>
      <c r="V4252" s="79"/>
      <c r="W4252" s="79"/>
      <c r="X4252" s="79"/>
      <c r="Y4252" s="79"/>
      <c r="Z4252" s="79"/>
      <c r="AA4252" s="79"/>
      <c r="AB4252" s="79"/>
      <c r="AC4252" s="79"/>
      <c r="AD4252" s="79"/>
      <c r="AE4252" s="79"/>
      <c r="AF4252" s="79"/>
      <c r="AG4252" s="79"/>
      <c r="AH4252" s="79"/>
      <c r="AI4252" s="79"/>
      <c r="AJ4252" s="79"/>
      <c r="AK4252" s="79"/>
      <c r="AL4252" s="79"/>
      <c r="AM4252" s="79"/>
      <c r="AN4252" s="79"/>
      <c r="AO4252" s="79"/>
      <c r="AP4252" s="79"/>
      <c r="AQ4252" s="79"/>
    </row>
    <row r="4253" spans="13:43" x14ac:dyDescent="0.25">
      <c r="M4253" s="79"/>
      <c r="N4253" s="79"/>
      <c r="O4253" s="79"/>
      <c r="P4253" s="79"/>
      <c r="Q4253" s="79"/>
      <c r="R4253" s="79"/>
      <c r="S4253" s="79"/>
      <c r="T4253" s="79"/>
      <c r="U4253" s="79"/>
      <c r="V4253" s="79"/>
      <c r="W4253" s="79"/>
      <c r="X4253" s="79"/>
      <c r="Y4253" s="79"/>
      <c r="Z4253" s="79"/>
      <c r="AA4253" s="79"/>
      <c r="AB4253" s="79"/>
      <c r="AC4253" s="79"/>
      <c r="AD4253" s="79"/>
      <c r="AE4253" s="79"/>
      <c r="AF4253" s="79"/>
      <c r="AG4253" s="79"/>
      <c r="AH4253" s="79"/>
      <c r="AI4253" s="79"/>
      <c r="AJ4253" s="79"/>
      <c r="AK4253" s="79"/>
      <c r="AL4253" s="79"/>
      <c r="AM4253" s="79"/>
      <c r="AN4253" s="79"/>
      <c r="AO4253" s="79"/>
      <c r="AP4253" s="79"/>
      <c r="AQ4253" s="79"/>
    </row>
    <row r="4254" spans="13:43" x14ac:dyDescent="0.25">
      <c r="M4254" s="79"/>
      <c r="N4254" s="79"/>
      <c r="O4254" s="79"/>
      <c r="P4254" s="79"/>
      <c r="Q4254" s="79"/>
      <c r="R4254" s="79"/>
      <c r="S4254" s="79"/>
      <c r="T4254" s="79"/>
      <c r="U4254" s="79"/>
      <c r="V4254" s="79"/>
      <c r="W4254" s="79"/>
      <c r="X4254" s="79"/>
      <c r="Y4254" s="79"/>
      <c r="Z4254" s="79"/>
      <c r="AA4254" s="79"/>
      <c r="AB4254" s="79"/>
      <c r="AC4254" s="79"/>
      <c r="AD4254" s="79"/>
      <c r="AE4254" s="79"/>
      <c r="AF4254" s="79"/>
      <c r="AG4254" s="79"/>
      <c r="AH4254" s="79"/>
      <c r="AI4254" s="79"/>
      <c r="AJ4254" s="79"/>
      <c r="AK4254" s="79"/>
      <c r="AL4254" s="79"/>
      <c r="AM4254" s="79"/>
      <c r="AN4254" s="79"/>
      <c r="AO4254" s="79"/>
      <c r="AP4254" s="79"/>
      <c r="AQ4254" s="79"/>
    </row>
    <row r="4255" spans="13:43" x14ac:dyDescent="0.25">
      <c r="M4255" s="79"/>
      <c r="N4255" s="79"/>
      <c r="O4255" s="79"/>
      <c r="P4255" s="79"/>
      <c r="Q4255" s="79"/>
      <c r="R4255" s="79"/>
      <c r="S4255" s="79"/>
      <c r="T4255" s="79"/>
      <c r="U4255" s="79"/>
      <c r="V4255" s="79"/>
      <c r="W4255" s="79"/>
      <c r="X4255" s="79"/>
      <c r="Y4255" s="79"/>
      <c r="Z4255" s="79"/>
      <c r="AA4255" s="79"/>
      <c r="AB4255" s="79"/>
      <c r="AC4255" s="79"/>
      <c r="AD4255" s="79"/>
      <c r="AE4255" s="79"/>
      <c r="AF4255" s="79"/>
      <c r="AG4255" s="79"/>
      <c r="AH4255" s="79"/>
      <c r="AI4255" s="79"/>
      <c r="AJ4255" s="79"/>
      <c r="AK4255" s="79"/>
      <c r="AL4255" s="79"/>
      <c r="AM4255" s="79"/>
      <c r="AN4255" s="79"/>
      <c r="AO4255" s="79"/>
      <c r="AP4255" s="79"/>
      <c r="AQ4255" s="79"/>
    </row>
    <row r="4256" spans="13:43" x14ac:dyDescent="0.25">
      <c r="M4256" s="79"/>
      <c r="N4256" s="79"/>
      <c r="O4256" s="79"/>
      <c r="P4256" s="79"/>
      <c r="Q4256" s="79"/>
      <c r="R4256" s="79"/>
      <c r="S4256" s="79"/>
      <c r="T4256" s="79"/>
      <c r="U4256" s="79"/>
      <c r="V4256" s="79"/>
      <c r="W4256" s="79"/>
      <c r="X4256" s="79"/>
      <c r="Y4256" s="79"/>
      <c r="Z4256" s="79"/>
      <c r="AA4256" s="79"/>
      <c r="AB4256" s="79"/>
      <c r="AC4256" s="79"/>
      <c r="AD4256" s="79"/>
      <c r="AE4256" s="79"/>
      <c r="AF4256" s="79"/>
      <c r="AG4256" s="79"/>
      <c r="AH4256" s="79"/>
      <c r="AI4256" s="79"/>
      <c r="AJ4256" s="79"/>
      <c r="AK4256" s="79"/>
      <c r="AL4256" s="79"/>
      <c r="AM4256" s="79"/>
      <c r="AN4256" s="79"/>
      <c r="AO4256" s="79"/>
      <c r="AP4256" s="79"/>
      <c r="AQ4256" s="79"/>
    </row>
    <row r="4257" spans="13:43" x14ac:dyDescent="0.25">
      <c r="M4257" s="79"/>
      <c r="N4257" s="79"/>
      <c r="O4257" s="79"/>
      <c r="P4257" s="79"/>
      <c r="Q4257" s="79"/>
      <c r="R4257" s="79"/>
      <c r="S4257" s="79"/>
      <c r="T4257" s="79"/>
      <c r="U4257" s="79"/>
      <c r="V4257" s="79"/>
      <c r="W4257" s="79"/>
      <c r="X4257" s="79"/>
      <c r="Y4257" s="79"/>
      <c r="Z4257" s="79"/>
      <c r="AA4257" s="79"/>
      <c r="AB4257" s="79"/>
      <c r="AC4257" s="79"/>
      <c r="AD4257" s="79"/>
      <c r="AE4257" s="79"/>
      <c r="AF4257" s="79"/>
      <c r="AG4257" s="79"/>
      <c r="AH4257" s="79"/>
      <c r="AI4257" s="79"/>
      <c r="AJ4257" s="79"/>
      <c r="AK4257" s="79"/>
      <c r="AL4257" s="79"/>
      <c r="AM4257" s="79"/>
      <c r="AN4257" s="79"/>
      <c r="AO4257" s="79"/>
      <c r="AP4257" s="79"/>
      <c r="AQ4257" s="79"/>
    </row>
    <row r="4258" spans="13:43" x14ac:dyDescent="0.25">
      <c r="M4258" s="79"/>
      <c r="N4258" s="79"/>
      <c r="O4258" s="79"/>
      <c r="P4258" s="79"/>
      <c r="Q4258" s="79"/>
      <c r="R4258" s="79"/>
      <c r="S4258" s="79"/>
      <c r="T4258" s="79"/>
      <c r="U4258" s="79"/>
      <c r="V4258" s="79"/>
      <c r="W4258" s="79"/>
      <c r="X4258" s="79"/>
      <c r="Y4258" s="79"/>
      <c r="Z4258" s="79"/>
      <c r="AA4258" s="79"/>
      <c r="AB4258" s="79"/>
      <c r="AC4258" s="79"/>
      <c r="AD4258" s="79"/>
      <c r="AE4258" s="79"/>
      <c r="AF4258" s="79"/>
      <c r="AG4258" s="79"/>
      <c r="AH4258" s="79"/>
      <c r="AI4258" s="79"/>
      <c r="AJ4258" s="79"/>
      <c r="AK4258" s="79"/>
      <c r="AL4258" s="79"/>
      <c r="AM4258" s="79"/>
      <c r="AN4258" s="79"/>
      <c r="AO4258" s="79"/>
      <c r="AP4258" s="79"/>
      <c r="AQ4258" s="79"/>
    </row>
    <row r="4259" spans="13:43" x14ac:dyDescent="0.25">
      <c r="M4259" s="79"/>
      <c r="N4259" s="79"/>
      <c r="O4259" s="79"/>
      <c r="P4259" s="79"/>
      <c r="Q4259" s="79"/>
      <c r="R4259" s="79"/>
      <c r="S4259" s="79"/>
      <c r="T4259" s="79"/>
      <c r="U4259" s="79"/>
      <c r="V4259" s="79"/>
      <c r="W4259" s="79"/>
      <c r="X4259" s="79"/>
      <c r="Y4259" s="79"/>
      <c r="Z4259" s="79"/>
      <c r="AA4259" s="79"/>
      <c r="AB4259" s="79"/>
      <c r="AC4259" s="79"/>
      <c r="AD4259" s="79"/>
      <c r="AE4259" s="79"/>
      <c r="AF4259" s="79"/>
      <c r="AG4259" s="79"/>
      <c r="AH4259" s="79"/>
      <c r="AI4259" s="79"/>
      <c r="AJ4259" s="79"/>
      <c r="AK4259" s="79"/>
      <c r="AL4259" s="79"/>
      <c r="AM4259" s="79"/>
      <c r="AN4259" s="79"/>
      <c r="AO4259" s="79"/>
      <c r="AP4259" s="79"/>
      <c r="AQ4259" s="79"/>
    </row>
    <row r="4260" spans="13:43" x14ac:dyDescent="0.25">
      <c r="M4260" s="79"/>
      <c r="N4260" s="79"/>
      <c r="O4260" s="79"/>
      <c r="P4260" s="79"/>
      <c r="Q4260" s="79"/>
      <c r="R4260" s="79"/>
      <c r="S4260" s="79"/>
      <c r="T4260" s="79"/>
      <c r="U4260" s="79"/>
      <c r="V4260" s="79"/>
      <c r="W4260" s="79"/>
      <c r="X4260" s="79"/>
      <c r="Y4260" s="79"/>
      <c r="Z4260" s="79"/>
      <c r="AA4260" s="79"/>
      <c r="AB4260" s="79"/>
      <c r="AC4260" s="79"/>
      <c r="AD4260" s="79"/>
      <c r="AE4260" s="79"/>
      <c r="AF4260" s="79"/>
      <c r="AG4260" s="79"/>
      <c r="AH4260" s="79"/>
      <c r="AI4260" s="79"/>
      <c r="AJ4260" s="79"/>
      <c r="AK4260" s="79"/>
      <c r="AL4260" s="79"/>
      <c r="AM4260" s="79"/>
      <c r="AN4260" s="79"/>
      <c r="AO4260" s="79"/>
      <c r="AP4260" s="79"/>
      <c r="AQ4260" s="79"/>
    </row>
    <row r="4261" spans="13:43" x14ac:dyDescent="0.25">
      <c r="M4261" s="79"/>
      <c r="N4261" s="79"/>
      <c r="O4261" s="79"/>
      <c r="P4261" s="79"/>
      <c r="Q4261" s="79"/>
      <c r="R4261" s="79"/>
      <c r="S4261" s="79"/>
      <c r="T4261" s="79"/>
      <c r="U4261" s="79"/>
      <c r="V4261" s="79"/>
      <c r="W4261" s="79"/>
      <c r="X4261" s="79"/>
      <c r="Y4261" s="79"/>
      <c r="Z4261" s="79"/>
      <c r="AA4261" s="79"/>
      <c r="AB4261" s="79"/>
      <c r="AC4261" s="79"/>
      <c r="AD4261" s="79"/>
      <c r="AE4261" s="79"/>
      <c r="AF4261" s="79"/>
      <c r="AG4261" s="79"/>
      <c r="AH4261" s="79"/>
      <c r="AI4261" s="79"/>
      <c r="AJ4261" s="79"/>
      <c r="AK4261" s="79"/>
      <c r="AL4261" s="79"/>
      <c r="AM4261" s="79"/>
      <c r="AN4261" s="79"/>
      <c r="AO4261" s="79"/>
      <c r="AP4261" s="79"/>
      <c r="AQ4261" s="79"/>
    </row>
    <row r="4262" spans="13:43" x14ac:dyDescent="0.25">
      <c r="M4262" s="79"/>
      <c r="N4262" s="79"/>
      <c r="O4262" s="79"/>
      <c r="P4262" s="79"/>
      <c r="Q4262" s="79"/>
      <c r="R4262" s="79"/>
      <c r="S4262" s="79"/>
      <c r="T4262" s="79"/>
      <c r="U4262" s="79"/>
      <c r="V4262" s="79"/>
      <c r="W4262" s="79"/>
      <c r="X4262" s="79"/>
      <c r="Y4262" s="79"/>
      <c r="Z4262" s="79"/>
      <c r="AA4262" s="79"/>
      <c r="AB4262" s="79"/>
      <c r="AC4262" s="79"/>
      <c r="AD4262" s="79"/>
      <c r="AE4262" s="79"/>
      <c r="AF4262" s="79"/>
      <c r="AG4262" s="79"/>
      <c r="AH4262" s="79"/>
      <c r="AI4262" s="79"/>
      <c r="AJ4262" s="79"/>
      <c r="AK4262" s="79"/>
      <c r="AL4262" s="79"/>
      <c r="AM4262" s="79"/>
      <c r="AN4262" s="79"/>
      <c r="AO4262" s="79"/>
      <c r="AP4262" s="79"/>
      <c r="AQ4262" s="79"/>
    </row>
    <row r="4263" spans="13:43" x14ac:dyDescent="0.25">
      <c r="M4263" s="79"/>
      <c r="N4263" s="79"/>
      <c r="O4263" s="79"/>
      <c r="P4263" s="79"/>
      <c r="Q4263" s="79"/>
      <c r="R4263" s="79"/>
      <c r="S4263" s="79"/>
      <c r="T4263" s="79"/>
      <c r="U4263" s="79"/>
      <c r="V4263" s="79"/>
      <c r="W4263" s="79"/>
      <c r="X4263" s="79"/>
      <c r="Y4263" s="79"/>
      <c r="Z4263" s="79"/>
      <c r="AA4263" s="79"/>
      <c r="AB4263" s="79"/>
      <c r="AC4263" s="79"/>
      <c r="AD4263" s="79"/>
      <c r="AE4263" s="79"/>
      <c r="AF4263" s="79"/>
      <c r="AG4263" s="79"/>
      <c r="AH4263" s="79"/>
      <c r="AI4263" s="79"/>
      <c r="AJ4263" s="79"/>
      <c r="AK4263" s="79"/>
      <c r="AL4263" s="79"/>
      <c r="AM4263" s="79"/>
      <c r="AN4263" s="79"/>
      <c r="AO4263" s="79"/>
      <c r="AP4263" s="79"/>
      <c r="AQ4263" s="79"/>
    </row>
    <row r="4264" spans="13:43" x14ac:dyDescent="0.25">
      <c r="M4264" s="79"/>
      <c r="N4264" s="79"/>
      <c r="O4264" s="79"/>
      <c r="P4264" s="79"/>
      <c r="Q4264" s="79"/>
      <c r="R4264" s="79"/>
      <c r="S4264" s="79"/>
      <c r="T4264" s="79"/>
      <c r="U4264" s="79"/>
      <c r="V4264" s="79"/>
      <c r="W4264" s="79"/>
      <c r="X4264" s="79"/>
      <c r="Y4264" s="79"/>
      <c r="Z4264" s="79"/>
      <c r="AA4264" s="79"/>
      <c r="AB4264" s="79"/>
      <c r="AC4264" s="79"/>
      <c r="AD4264" s="79"/>
      <c r="AE4264" s="79"/>
      <c r="AF4264" s="79"/>
      <c r="AG4264" s="79"/>
      <c r="AH4264" s="79"/>
      <c r="AI4264" s="79"/>
      <c r="AJ4264" s="79"/>
      <c r="AK4264" s="79"/>
      <c r="AL4264" s="79"/>
      <c r="AM4264" s="79"/>
      <c r="AN4264" s="79"/>
      <c r="AO4264" s="79"/>
      <c r="AP4264" s="79"/>
      <c r="AQ4264" s="79"/>
    </row>
    <row r="4265" spans="13:43" x14ac:dyDescent="0.25">
      <c r="M4265" s="79"/>
      <c r="N4265" s="79"/>
      <c r="O4265" s="79"/>
      <c r="P4265" s="79"/>
      <c r="Q4265" s="79"/>
      <c r="R4265" s="79"/>
      <c r="S4265" s="79"/>
      <c r="T4265" s="79"/>
      <c r="U4265" s="79"/>
      <c r="V4265" s="79"/>
      <c r="W4265" s="79"/>
      <c r="X4265" s="79"/>
      <c r="Y4265" s="79"/>
      <c r="Z4265" s="79"/>
      <c r="AA4265" s="79"/>
      <c r="AB4265" s="79"/>
      <c r="AC4265" s="79"/>
      <c r="AD4265" s="79"/>
      <c r="AE4265" s="79"/>
      <c r="AF4265" s="79"/>
      <c r="AG4265" s="79"/>
      <c r="AH4265" s="79"/>
      <c r="AI4265" s="79"/>
      <c r="AJ4265" s="79"/>
      <c r="AK4265" s="79"/>
      <c r="AL4265" s="79"/>
      <c r="AM4265" s="79"/>
      <c r="AN4265" s="79"/>
      <c r="AO4265" s="79"/>
      <c r="AP4265" s="79"/>
      <c r="AQ4265" s="79"/>
    </row>
    <row r="4266" spans="13:43" x14ac:dyDescent="0.25">
      <c r="M4266" s="79"/>
      <c r="N4266" s="79"/>
      <c r="O4266" s="79"/>
      <c r="P4266" s="79"/>
      <c r="Q4266" s="79"/>
      <c r="R4266" s="79"/>
      <c r="S4266" s="79"/>
      <c r="T4266" s="79"/>
      <c r="U4266" s="79"/>
      <c r="V4266" s="79"/>
      <c r="W4266" s="79"/>
      <c r="X4266" s="79"/>
      <c r="Y4266" s="79"/>
      <c r="Z4266" s="79"/>
      <c r="AA4266" s="79"/>
      <c r="AB4266" s="79"/>
      <c r="AC4266" s="79"/>
      <c r="AD4266" s="79"/>
      <c r="AE4266" s="79"/>
      <c r="AF4266" s="79"/>
      <c r="AG4266" s="79"/>
      <c r="AH4266" s="79"/>
      <c r="AI4266" s="79"/>
      <c r="AJ4266" s="79"/>
      <c r="AK4266" s="79"/>
      <c r="AL4266" s="79"/>
      <c r="AM4266" s="79"/>
      <c r="AN4266" s="79"/>
      <c r="AO4266" s="79"/>
      <c r="AP4266" s="79"/>
      <c r="AQ4266" s="79"/>
    </row>
    <row r="4267" spans="13:43" x14ac:dyDescent="0.25">
      <c r="M4267" s="79"/>
      <c r="N4267" s="79"/>
      <c r="O4267" s="79"/>
      <c r="P4267" s="79"/>
      <c r="Q4267" s="79"/>
      <c r="R4267" s="79"/>
      <c r="S4267" s="79"/>
      <c r="T4267" s="79"/>
      <c r="U4267" s="79"/>
      <c r="V4267" s="79"/>
      <c r="W4267" s="79"/>
      <c r="X4267" s="79"/>
      <c r="Y4267" s="79"/>
      <c r="Z4267" s="79"/>
      <c r="AA4267" s="79"/>
      <c r="AB4267" s="79"/>
      <c r="AC4267" s="79"/>
      <c r="AD4267" s="79"/>
      <c r="AE4267" s="79"/>
      <c r="AF4267" s="79"/>
      <c r="AG4267" s="79"/>
      <c r="AH4267" s="79"/>
      <c r="AI4267" s="79"/>
      <c r="AJ4267" s="79"/>
      <c r="AK4267" s="79"/>
      <c r="AL4267" s="79"/>
      <c r="AM4267" s="79"/>
      <c r="AN4267" s="79"/>
      <c r="AO4267" s="79"/>
      <c r="AP4267" s="79"/>
      <c r="AQ4267" s="79"/>
    </row>
    <row r="4268" spans="13:43" x14ac:dyDescent="0.25">
      <c r="M4268" s="79"/>
      <c r="N4268" s="79"/>
      <c r="O4268" s="79"/>
      <c r="P4268" s="79"/>
      <c r="Q4268" s="79"/>
      <c r="R4268" s="79"/>
      <c r="S4268" s="79"/>
      <c r="T4268" s="79"/>
      <c r="U4268" s="79"/>
      <c r="V4268" s="79"/>
      <c r="W4268" s="79"/>
      <c r="X4268" s="79"/>
      <c r="Y4268" s="79"/>
      <c r="Z4268" s="79"/>
      <c r="AA4268" s="79"/>
      <c r="AB4268" s="79"/>
      <c r="AC4268" s="79"/>
      <c r="AD4268" s="79"/>
      <c r="AE4268" s="79"/>
      <c r="AF4268" s="79"/>
      <c r="AG4268" s="79"/>
      <c r="AH4268" s="79"/>
      <c r="AI4268" s="79"/>
      <c r="AJ4268" s="79"/>
      <c r="AK4268" s="79"/>
      <c r="AL4268" s="79"/>
      <c r="AM4268" s="79"/>
      <c r="AN4268" s="79"/>
      <c r="AO4268" s="79"/>
      <c r="AP4268" s="79"/>
      <c r="AQ4268" s="79"/>
    </row>
    <row r="4269" spans="13:43" x14ac:dyDescent="0.25">
      <c r="M4269" s="79"/>
      <c r="N4269" s="79"/>
      <c r="O4269" s="79"/>
      <c r="P4269" s="79"/>
      <c r="Q4269" s="79"/>
      <c r="R4269" s="79"/>
      <c r="S4269" s="79"/>
      <c r="T4269" s="79"/>
      <c r="U4269" s="79"/>
      <c r="V4269" s="79"/>
      <c r="W4269" s="79"/>
      <c r="X4269" s="79"/>
      <c r="Y4269" s="79"/>
      <c r="Z4269" s="79"/>
      <c r="AA4269" s="79"/>
      <c r="AB4269" s="79"/>
      <c r="AC4269" s="79"/>
      <c r="AD4269" s="79"/>
      <c r="AE4269" s="79"/>
      <c r="AF4269" s="79"/>
      <c r="AG4269" s="79"/>
      <c r="AH4269" s="79"/>
      <c r="AI4269" s="79"/>
      <c r="AJ4269" s="79"/>
      <c r="AK4269" s="79"/>
      <c r="AL4269" s="79"/>
      <c r="AM4269" s="79"/>
      <c r="AN4269" s="79"/>
      <c r="AO4269" s="79"/>
      <c r="AP4269" s="79"/>
      <c r="AQ4269" s="79"/>
    </row>
    <row r="4270" spans="13:43" x14ac:dyDescent="0.25">
      <c r="M4270" s="79"/>
      <c r="N4270" s="79"/>
      <c r="O4270" s="79"/>
      <c r="P4270" s="79"/>
      <c r="Q4270" s="79"/>
      <c r="R4270" s="79"/>
      <c r="S4270" s="79"/>
      <c r="T4270" s="79"/>
      <c r="U4270" s="79"/>
      <c r="V4270" s="79"/>
      <c r="W4270" s="79"/>
      <c r="X4270" s="79"/>
      <c r="Y4270" s="79"/>
      <c r="Z4270" s="79"/>
      <c r="AA4270" s="79"/>
      <c r="AB4270" s="79"/>
      <c r="AC4270" s="79"/>
      <c r="AD4270" s="79"/>
      <c r="AE4270" s="79"/>
      <c r="AF4270" s="79"/>
      <c r="AG4270" s="79"/>
      <c r="AH4270" s="79"/>
      <c r="AI4270" s="79"/>
      <c r="AJ4270" s="79"/>
      <c r="AK4270" s="79"/>
      <c r="AL4270" s="79"/>
      <c r="AM4270" s="79"/>
      <c r="AN4270" s="79"/>
      <c r="AO4270" s="79"/>
      <c r="AP4270" s="79"/>
      <c r="AQ4270" s="79"/>
    </row>
    <row r="4271" spans="13:43" x14ac:dyDescent="0.25">
      <c r="M4271" s="79"/>
      <c r="N4271" s="79"/>
      <c r="O4271" s="79"/>
      <c r="P4271" s="79"/>
      <c r="Q4271" s="79"/>
      <c r="R4271" s="79"/>
      <c r="S4271" s="79"/>
      <c r="T4271" s="79"/>
      <c r="U4271" s="79"/>
      <c r="V4271" s="79"/>
      <c r="W4271" s="79"/>
      <c r="X4271" s="79"/>
      <c r="Y4271" s="79"/>
      <c r="Z4271" s="79"/>
      <c r="AA4271" s="79"/>
      <c r="AB4271" s="79"/>
      <c r="AC4271" s="79"/>
      <c r="AD4271" s="79"/>
      <c r="AE4271" s="79"/>
      <c r="AF4271" s="79"/>
      <c r="AG4271" s="79"/>
      <c r="AH4271" s="79"/>
      <c r="AI4271" s="79"/>
      <c r="AJ4271" s="79"/>
      <c r="AK4271" s="79"/>
      <c r="AL4271" s="79"/>
      <c r="AM4271" s="79"/>
      <c r="AN4271" s="79"/>
      <c r="AO4271" s="79"/>
      <c r="AP4271" s="79"/>
      <c r="AQ4271" s="79"/>
    </row>
    <row r="4272" spans="13:43" x14ac:dyDescent="0.25">
      <c r="M4272" s="79"/>
      <c r="N4272" s="79"/>
      <c r="O4272" s="79"/>
      <c r="P4272" s="79"/>
      <c r="Q4272" s="79"/>
      <c r="R4272" s="79"/>
      <c r="S4272" s="79"/>
      <c r="T4272" s="79"/>
      <c r="U4272" s="79"/>
      <c r="V4272" s="79"/>
      <c r="W4272" s="79"/>
      <c r="X4272" s="79"/>
      <c r="Y4272" s="79"/>
      <c r="Z4272" s="79"/>
      <c r="AA4272" s="79"/>
      <c r="AB4272" s="79"/>
      <c r="AC4272" s="79"/>
      <c r="AD4272" s="79"/>
      <c r="AE4272" s="79"/>
      <c r="AF4272" s="79"/>
      <c r="AG4272" s="79"/>
      <c r="AH4272" s="79"/>
      <c r="AI4272" s="79"/>
      <c r="AJ4272" s="79"/>
      <c r="AK4272" s="79"/>
      <c r="AL4272" s="79"/>
      <c r="AM4272" s="79"/>
      <c r="AN4272" s="79"/>
      <c r="AO4272" s="79"/>
      <c r="AP4272" s="79"/>
      <c r="AQ4272" s="79"/>
    </row>
    <row r="4273" spans="13:43" x14ac:dyDescent="0.25">
      <c r="M4273" s="79"/>
      <c r="N4273" s="79"/>
      <c r="O4273" s="79"/>
      <c r="P4273" s="79"/>
      <c r="Q4273" s="79"/>
      <c r="R4273" s="79"/>
      <c r="S4273" s="79"/>
      <c r="T4273" s="79"/>
      <c r="U4273" s="79"/>
      <c r="V4273" s="79"/>
      <c r="W4273" s="79"/>
      <c r="X4273" s="79"/>
      <c r="Y4273" s="79"/>
      <c r="Z4273" s="79"/>
      <c r="AA4273" s="79"/>
      <c r="AB4273" s="79"/>
      <c r="AC4273" s="79"/>
      <c r="AD4273" s="79"/>
      <c r="AE4273" s="79"/>
      <c r="AF4273" s="79"/>
      <c r="AG4273" s="79"/>
      <c r="AH4273" s="79"/>
      <c r="AI4273" s="79"/>
      <c r="AJ4273" s="79"/>
      <c r="AK4273" s="79"/>
      <c r="AL4273" s="79"/>
      <c r="AM4273" s="79"/>
      <c r="AN4273" s="79"/>
      <c r="AO4273" s="79"/>
      <c r="AP4273" s="79"/>
      <c r="AQ4273" s="79"/>
    </row>
    <row r="4274" spans="13:43" x14ac:dyDescent="0.25">
      <c r="M4274" s="79"/>
      <c r="N4274" s="79"/>
      <c r="O4274" s="79"/>
      <c r="P4274" s="79"/>
      <c r="Q4274" s="79"/>
      <c r="R4274" s="79"/>
      <c r="S4274" s="79"/>
      <c r="T4274" s="79"/>
      <c r="U4274" s="79"/>
      <c r="V4274" s="79"/>
      <c r="W4274" s="79"/>
      <c r="X4274" s="79"/>
      <c r="Y4274" s="79"/>
      <c r="Z4274" s="79"/>
      <c r="AA4274" s="79"/>
      <c r="AB4274" s="79"/>
      <c r="AC4274" s="79"/>
      <c r="AD4274" s="79"/>
      <c r="AE4274" s="79"/>
      <c r="AF4274" s="79"/>
      <c r="AG4274" s="79"/>
      <c r="AH4274" s="79"/>
      <c r="AI4274" s="79"/>
      <c r="AJ4274" s="79"/>
      <c r="AK4274" s="79"/>
      <c r="AL4274" s="79"/>
      <c r="AM4274" s="79"/>
      <c r="AN4274" s="79"/>
      <c r="AO4274" s="79"/>
      <c r="AP4274" s="79"/>
      <c r="AQ4274" s="79"/>
    </row>
    <row r="4275" spans="13:43" x14ac:dyDescent="0.25">
      <c r="M4275" s="79"/>
      <c r="N4275" s="79"/>
      <c r="O4275" s="79"/>
      <c r="P4275" s="79"/>
      <c r="Q4275" s="79"/>
      <c r="R4275" s="79"/>
      <c r="S4275" s="79"/>
      <c r="T4275" s="79"/>
      <c r="U4275" s="79"/>
      <c r="V4275" s="79"/>
      <c r="W4275" s="79"/>
      <c r="X4275" s="79"/>
      <c r="Y4275" s="79"/>
      <c r="Z4275" s="79"/>
      <c r="AA4275" s="79"/>
      <c r="AB4275" s="79"/>
      <c r="AC4275" s="79"/>
      <c r="AD4275" s="79"/>
      <c r="AE4275" s="79"/>
      <c r="AF4275" s="79"/>
      <c r="AG4275" s="79"/>
      <c r="AH4275" s="79"/>
      <c r="AI4275" s="79"/>
      <c r="AJ4275" s="79"/>
      <c r="AK4275" s="79"/>
      <c r="AL4275" s="79"/>
      <c r="AM4275" s="79"/>
      <c r="AN4275" s="79"/>
      <c r="AO4275" s="79"/>
      <c r="AP4275" s="79"/>
      <c r="AQ4275" s="79"/>
    </row>
    <row r="4276" spans="13:43" x14ac:dyDescent="0.25">
      <c r="M4276" s="79"/>
      <c r="N4276" s="79"/>
      <c r="O4276" s="79"/>
      <c r="P4276" s="79"/>
      <c r="Q4276" s="79"/>
      <c r="R4276" s="79"/>
      <c r="S4276" s="79"/>
      <c r="T4276" s="79"/>
      <c r="U4276" s="79"/>
      <c r="V4276" s="79"/>
      <c r="W4276" s="79"/>
      <c r="X4276" s="79"/>
      <c r="Y4276" s="79"/>
      <c r="Z4276" s="79"/>
      <c r="AA4276" s="79"/>
      <c r="AB4276" s="79"/>
      <c r="AC4276" s="79"/>
      <c r="AD4276" s="79"/>
      <c r="AE4276" s="79"/>
      <c r="AF4276" s="79"/>
      <c r="AG4276" s="79"/>
      <c r="AH4276" s="79"/>
      <c r="AI4276" s="79"/>
      <c r="AJ4276" s="79"/>
      <c r="AK4276" s="79"/>
      <c r="AL4276" s="79"/>
      <c r="AM4276" s="79"/>
      <c r="AN4276" s="79"/>
      <c r="AO4276" s="79"/>
      <c r="AP4276" s="79"/>
      <c r="AQ4276" s="79"/>
    </row>
    <row r="4277" spans="13:43" x14ac:dyDescent="0.25">
      <c r="M4277" s="79"/>
      <c r="N4277" s="79"/>
      <c r="O4277" s="79"/>
      <c r="P4277" s="79"/>
      <c r="Q4277" s="79"/>
      <c r="R4277" s="79"/>
      <c r="S4277" s="79"/>
      <c r="T4277" s="79"/>
      <c r="U4277" s="79"/>
      <c r="V4277" s="79"/>
      <c r="W4277" s="79"/>
      <c r="X4277" s="79"/>
      <c r="Y4277" s="79"/>
      <c r="Z4277" s="79"/>
      <c r="AA4277" s="79"/>
      <c r="AB4277" s="79"/>
      <c r="AC4277" s="79"/>
      <c r="AD4277" s="79"/>
      <c r="AE4277" s="79"/>
      <c r="AF4277" s="79"/>
      <c r="AG4277" s="79"/>
      <c r="AH4277" s="79"/>
      <c r="AI4277" s="79"/>
      <c r="AJ4277" s="79"/>
      <c r="AK4277" s="79"/>
      <c r="AL4277" s="79"/>
      <c r="AM4277" s="79"/>
      <c r="AN4277" s="79"/>
      <c r="AO4277" s="79"/>
      <c r="AP4277" s="79"/>
      <c r="AQ4277" s="79"/>
    </row>
    <row r="4278" spans="13:43" x14ac:dyDescent="0.25">
      <c r="M4278" s="79"/>
      <c r="N4278" s="79"/>
      <c r="O4278" s="79"/>
      <c r="P4278" s="79"/>
      <c r="Q4278" s="79"/>
      <c r="R4278" s="79"/>
      <c r="S4278" s="79"/>
      <c r="T4278" s="79"/>
      <c r="U4278" s="79"/>
      <c r="V4278" s="79"/>
      <c r="W4278" s="79"/>
      <c r="X4278" s="79"/>
      <c r="Y4278" s="79"/>
      <c r="Z4278" s="79"/>
      <c r="AA4278" s="79"/>
      <c r="AB4278" s="79"/>
      <c r="AC4278" s="79"/>
      <c r="AD4278" s="79"/>
      <c r="AE4278" s="79"/>
      <c r="AF4278" s="79"/>
      <c r="AG4278" s="79"/>
      <c r="AH4278" s="79"/>
      <c r="AI4278" s="79"/>
      <c r="AJ4278" s="79"/>
      <c r="AK4278" s="79"/>
      <c r="AL4278" s="79"/>
      <c r="AM4278" s="79"/>
      <c r="AN4278" s="79"/>
      <c r="AO4278" s="79"/>
      <c r="AP4278" s="79"/>
      <c r="AQ4278" s="79"/>
    </row>
    <row r="4279" spans="13:43" x14ac:dyDescent="0.25">
      <c r="M4279" s="79"/>
      <c r="N4279" s="79"/>
      <c r="O4279" s="79"/>
      <c r="P4279" s="79"/>
      <c r="Q4279" s="79"/>
      <c r="R4279" s="79"/>
      <c r="S4279" s="79"/>
      <c r="T4279" s="79"/>
      <c r="U4279" s="79"/>
      <c r="V4279" s="79"/>
      <c r="W4279" s="79"/>
      <c r="X4279" s="79"/>
      <c r="Y4279" s="79"/>
      <c r="Z4279" s="79"/>
      <c r="AA4279" s="79"/>
      <c r="AB4279" s="79"/>
      <c r="AC4279" s="79"/>
      <c r="AD4279" s="79"/>
      <c r="AE4279" s="79"/>
      <c r="AF4279" s="79"/>
      <c r="AG4279" s="79"/>
      <c r="AH4279" s="79"/>
      <c r="AI4279" s="79"/>
      <c r="AJ4279" s="79"/>
      <c r="AK4279" s="79"/>
      <c r="AL4279" s="79"/>
      <c r="AM4279" s="79"/>
      <c r="AN4279" s="79"/>
      <c r="AO4279" s="79"/>
      <c r="AP4279" s="79"/>
      <c r="AQ4279" s="79"/>
    </row>
    <row r="4280" spans="13:43" x14ac:dyDescent="0.25">
      <c r="M4280" s="79"/>
      <c r="N4280" s="79"/>
      <c r="O4280" s="79"/>
      <c r="P4280" s="79"/>
      <c r="Q4280" s="79"/>
      <c r="R4280" s="79"/>
      <c r="S4280" s="79"/>
      <c r="T4280" s="79"/>
      <c r="U4280" s="79"/>
      <c r="V4280" s="79"/>
      <c r="W4280" s="79"/>
      <c r="X4280" s="79"/>
      <c r="Y4280" s="79"/>
      <c r="Z4280" s="79"/>
      <c r="AA4280" s="79"/>
      <c r="AB4280" s="79"/>
      <c r="AC4280" s="79"/>
      <c r="AD4280" s="79"/>
      <c r="AE4280" s="79"/>
      <c r="AF4280" s="79"/>
      <c r="AG4280" s="79"/>
      <c r="AH4280" s="79"/>
      <c r="AI4280" s="79"/>
      <c r="AJ4280" s="79"/>
      <c r="AK4280" s="79"/>
      <c r="AL4280" s="79"/>
      <c r="AM4280" s="79"/>
      <c r="AN4280" s="79"/>
      <c r="AO4280" s="79"/>
      <c r="AP4280" s="79"/>
      <c r="AQ4280" s="79"/>
    </row>
    <row r="4281" spans="13:43" x14ac:dyDescent="0.25">
      <c r="M4281" s="79"/>
      <c r="N4281" s="79"/>
      <c r="O4281" s="79"/>
      <c r="P4281" s="79"/>
      <c r="Q4281" s="79"/>
      <c r="R4281" s="79"/>
      <c r="S4281" s="79"/>
      <c r="T4281" s="79"/>
      <c r="U4281" s="79"/>
      <c r="V4281" s="79"/>
      <c r="W4281" s="79"/>
      <c r="X4281" s="79"/>
      <c r="Y4281" s="79"/>
      <c r="Z4281" s="79"/>
      <c r="AA4281" s="79"/>
      <c r="AB4281" s="79"/>
      <c r="AC4281" s="79"/>
      <c r="AD4281" s="79"/>
      <c r="AE4281" s="79"/>
      <c r="AF4281" s="79"/>
      <c r="AG4281" s="79"/>
      <c r="AH4281" s="79"/>
      <c r="AI4281" s="79"/>
      <c r="AJ4281" s="79"/>
      <c r="AK4281" s="79"/>
      <c r="AL4281" s="79"/>
      <c r="AM4281" s="79"/>
      <c r="AN4281" s="79"/>
      <c r="AO4281" s="79"/>
      <c r="AP4281" s="79"/>
      <c r="AQ4281" s="79"/>
    </row>
    <row r="4282" spans="13:43" x14ac:dyDescent="0.25">
      <c r="M4282" s="79"/>
      <c r="N4282" s="79"/>
      <c r="O4282" s="79"/>
      <c r="P4282" s="79"/>
      <c r="Q4282" s="79"/>
      <c r="R4282" s="79"/>
      <c r="S4282" s="79"/>
      <c r="T4282" s="79"/>
      <c r="U4282" s="79"/>
      <c r="V4282" s="79"/>
      <c r="W4282" s="79"/>
      <c r="X4282" s="79"/>
      <c r="Y4282" s="79"/>
      <c r="Z4282" s="79"/>
      <c r="AA4282" s="79"/>
      <c r="AB4282" s="79"/>
      <c r="AC4282" s="79"/>
      <c r="AD4282" s="79"/>
      <c r="AE4282" s="79"/>
      <c r="AF4282" s="79"/>
      <c r="AG4282" s="79"/>
      <c r="AH4282" s="79"/>
      <c r="AI4282" s="79"/>
      <c r="AJ4282" s="79"/>
      <c r="AK4282" s="79"/>
      <c r="AL4282" s="79"/>
      <c r="AM4282" s="79"/>
      <c r="AN4282" s="79"/>
      <c r="AO4282" s="79"/>
      <c r="AP4282" s="79"/>
      <c r="AQ4282" s="79"/>
    </row>
    <row r="4283" spans="13:43" x14ac:dyDescent="0.25">
      <c r="M4283" s="79"/>
      <c r="N4283" s="79"/>
      <c r="O4283" s="79"/>
      <c r="P4283" s="79"/>
      <c r="Q4283" s="79"/>
      <c r="R4283" s="79"/>
      <c r="S4283" s="79"/>
      <c r="T4283" s="79"/>
      <c r="U4283" s="79"/>
      <c r="V4283" s="79"/>
      <c r="W4283" s="79"/>
      <c r="X4283" s="79"/>
      <c r="Y4283" s="79"/>
      <c r="Z4283" s="79"/>
      <c r="AA4283" s="79"/>
      <c r="AB4283" s="79"/>
      <c r="AC4283" s="79"/>
      <c r="AD4283" s="79"/>
      <c r="AE4283" s="79"/>
      <c r="AF4283" s="79"/>
      <c r="AG4283" s="79"/>
      <c r="AH4283" s="79"/>
      <c r="AI4283" s="79"/>
      <c r="AJ4283" s="79"/>
      <c r="AK4283" s="79"/>
      <c r="AL4283" s="79"/>
      <c r="AM4283" s="79"/>
      <c r="AN4283" s="79"/>
      <c r="AO4283" s="79"/>
      <c r="AP4283" s="79"/>
      <c r="AQ4283" s="79"/>
    </row>
    <row r="4284" spans="13:43" x14ac:dyDescent="0.25">
      <c r="M4284" s="79"/>
      <c r="N4284" s="79"/>
      <c r="O4284" s="79"/>
      <c r="P4284" s="79"/>
      <c r="Q4284" s="79"/>
      <c r="R4284" s="79"/>
      <c r="S4284" s="79"/>
      <c r="T4284" s="79"/>
      <c r="U4284" s="79"/>
      <c r="V4284" s="79"/>
      <c r="W4284" s="79"/>
      <c r="X4284" s="79"/>
      <c r="Y4284" s="79"/>
      <c r="Z4284" s="79"/>
      <c r="AA4284" s="79"/>
      <c r="AB4284" s="79"/>
      <c r="AC4284" s="79"/>
      <c r="AD4284" s="79"/>
      <c r="AE4284" s="79"/>
      <c r="AF4284" s="79"/>
      <c r="AG4284" s="79"/>
      <c r="AH4284" s="79"/>
      <c r="AI4284" s="79"/>
      <c r="AJ4284" s="79"/>
      <c r="AK4284" s="79"/>
      <c r="AL4284" s="79"/>
      <c r="AM4284" s="79"/>
      <c r="AN4284" s="79"/>
      <c r="AO4284" s="79"/>
      <c r="AP4284" s="79"/>
      <c r="AQ4284" s="79"/>
    </row>
    <row r="4285" spans="13:43" x14ac:dyDescent="0.25">
      <c r="M4285" s="79"/>
      <c r="N4285" s="79"/>
      <c r="O4285" s="79"/>
      <c r="P4285" s="79"/>
      <c r="Q4285" s="79"/>
      <c r="R4285" s="79"/>
      <c r="S4285" s="79"/>
      <c r="T4285" s="79"/>
      <c r="U4285" s="79"/>
      <c r="V4285" s="79"/>
      <c r="W4285" s="79"/>
      <c r="X4285" s="79"/>
      <c r="Y4285" s="79"/>
      <c r="Z4285" s="79"/>
      <c r="AA4285" s="79"/>
      <c r="AB4285" s="79"/>
      <c r="AC4285" s="79"/>
      <c r="AD4285" s="79"/>
      <c r="AE4285" s="79"/>
      <c r="AF4285" s="79"/>
      <c r="AG4285" s="79"/>
      <c r="AH4285" s="79"/>
      <c r="AI4285" s="79"/>
      <c r="AJ4285" s="79"/>
      <c r="AK4285" s="79"/>
      <c r="AL4285" s="79"/>
      <c r="AM4285" s="79"/>
      <c r="AN4285" s="79"/>
      <c r="AO4285" s="79"/>
      <c r="AP4285" s="79"/>
      <c r="AQ4285" s="79"/>
    </row>
    <row r="4286" spans="13:43" x14ac:dyDescent="0.25">
      <c r="M4286" s="79"/>
      <c r="N4286" s="79"/>
      <c r="O4286" s="79"/>
      <c r="P4286" s="79"/>
      <c r="Q4286" s="79"/>
      <c r="R4286" s="79"/>
      <c r="S4286" s="79"/>
      <c r="T4286" s="79"/>
      <c r="U4286" s="79"/>
      <c r="V4286" s="79"/>
      <c r="W4286" s="79"/>
      <c r="X4286" s="79"/>
      <c r="Y4286" s="79"/>
      <c r="Z4286" s="79"/>
      <c r="AA4286" s="79"/>
      <c r="AB4286" s="79"/>
      <c r="AC4286" s="79"/>
      <c r="AD4286" s="79"/>
      <c r="AE4286" s="79"/>
      <c r="AF4286" s="79"/>
      <c r="AG4286" s="79"/>
      <c r="AH4286" s="79"/>
      <c r="AI4286" s="79"/>
      <c r="AJ4286" s="79"/>
      <c r="AK4286" s="79"/>
      <c r="AL4286" s="79"/>
      <c r="AM4286" s="79"/>
      <c r="AN4286" s="79"/>
      <c r="AO4286" s="79"/>
      <c r="AP4286" s="79"/>
      <c r="AQ4286" s="79"/>
    </row>
    <row r="4287" spans="13:43" x14ac:dyDescent="0.25">
      <c r="M4287" s="79"/>
      <c r="N4287" s="79"/>
      <c r="O4287" s="79"/>
      <c r="P4287" s="79"/>
      <c r="Q4287" s="79"/>
      <c r="R4287" s="79"/>
      <c r="S4287" s="79"/>
      <c r="T4287" s="79"/>
      <c r="U4287" s="79"/>
      <c r="V4287" s="79"/>
      <c r="W4287" s="79"/>
      <c r="X4287" s="79"/>
      <c r="Y4287" s="79"/>
      <c r="Z4287" s="79"/>
      <c r="AA4287" s="79"/>
      <c r="AB4287" s="79"/>
      <c r="AC4287" s="79"/>
      <c r="AD4287" s="79"/>
      <c r="AE4287" s="79"/>
      <c r="AF4287" s="79"/>
      <c r="AG4287" s="79"/>
      <c r="AH4287" s="79"/>
      <c r="AI4287" s="79"/>
      <c r="AJ4287" s="79"/>
      <c r="AK4287" s="79"/>
      <c r="AL4287" s="79"/>
      <c r="AM4287" s="79"/>
      <c r="AN4287" s="79"/>
      <c r="AO4287" s="79"/>
      <c r="AP4287" s="79"/>
      <c r="AQ4287" s="79"/>
    </row>
    <row r="4288" spans="13:43" x14ac:dyDescent="0.25">
      <c r="M4288" s="79"/>
      <c r="N4288" s="79"/>
      <c r="O4288" s="79"/>
      <c r="P4288" s="79"/>
      <c r="Q4288" s="79"/>
      <c r="R4288" s="79"/>
      <c r="S4288" s="79"/>
      <c r="T4288" s="79"/>
      <c r="U4288" s="79"/>
      <c r="V4288" s="79"/>
      <c r="W4288" s="79"/>
      <c r="X4288" s="79"/>
      <c r="Y4288" s="79"/>
      <c r="Z4288" s="79"/>
      <c r="AA4288" s="79"/>
      <c r="AB4288" s="79"/>
      <c r="AC4288" s="79"/>
      <c r="AD4288" s="79"/>
      <c r="AE4288" s="79"/>
      <c r="AF4288" s="79"/>
      <c r="AG4288" s="79"/>
      <c r="AH4288" s="79"/>
      <c r="AI4288" s="79"/>
      <c r="AJ4288" s="79"/>
      <c r="AK4288" s="79"/>
      <c r="AL4288" s="79"/>
      <c r="AM4288" s="79"/>
      <c r="AN4288" s="79"/>
      <c r="AO4288" s="79"/>
      <c r="AP4288" s="79"/>
      <c r="AQ4288" s="79"/>
    </row>
    <row r="4289" spans="13:43" x14ac:dyDescent="0.25">
      <c r="M4289" s="79"/>
      <c r="N4289" s="79"/>
      <c r="O4289" s="79"/>
      <c r="P4289" s="79"/>
      <c r="Q4289" s="79"/>
      <c r="R4289" s="79"/>
      <c r="S4289" s="79"/>
      <c r="T4289" s="79"/>
      <c r="U4289" s="79"/>
      <c r="V4289" s="79"/>
      <c r="W4289" s="79"/>
      <c r="X4289" s="79"/>
      <c r="Y4289" s="79"/>
      <c r="Z4289" s="79"/>
      <c r="AA4289" s="79"/>
      <c r="AB4289" s="79"/>
      <c r="AC4289" s="79"/>
      <c r="AD4289" s="79"/>
      <c r="AE4289" s="79"/>
      <c r="AF4289" s="79"/>
      <c r="AG4289" s="79"/>
      <c r="AH4289" s="79"/>
      <c r="AI4289" s="79"/>
      <c r="AJ4289" s="79"/>
      <c r="AK4289" s="79"/>
      <c r="AL4289" s="79"/>
      <c r="AM4289" s="79"/>
      <c r="AN4289" s="79"/>
      <c r="AO4289" s="79"/>
      <c r="AP4289" s="79"/>
      <c r="AQ4289" s="79"/>
    </row>
    <row r="4290" spans="13:43" x14ac:dyDescent="0.25">
      <c r="M4290" s="79"/>
      <c r="N4290" s="79"/>
      <c r="O4290" s="79"/>
      <c r="P4290" s="79"/>
      <c r="Q4290" s="79"/>
      <c r="R4290" s="79"/>
      <c r="S4290" s="79"/>
      <c r="T4290" s="79"/>
      <c r="U4290" s="79"/>
      <c r="V4290" s="79"/>
      <c r="W4290" s="79"/>
      <c r="X4290" s="79"/>
      <c r="Y4290" s="79"/>
      <c r="Z4290" s="79"/>
      <c r="AA4290" s="79"/>
      <c r="AB4290" s="79"/>
      <c r="AC4290" s="79"/>
      <c r="AD4290" s="79"/>
      <c r="AE4290" s="79"/>
      <c r="AF4290" s="79"/>
      <c r="AG4290" s="79"/>
      <c r="AH4290" s="79"/>
      <c r="AI4290" s="79"/>
      <c r="AJ4290" s="79"/>
      <c r="AK4290" s="79"/>
      <c r="AL4290" s="79"/>
      <c r="AM4290" s="79"/>
      <c r="AN4290" s="79"/>
      <c r="AO4290" s="79"/>
      <c r="AP4290" s="79"/>
      <c r="AQ4290" s="79"/>
    </row>
    <row r="4291" spans="13:43" x14ac:dyDescent="0.25">
      <c r="M4291" s="79"/>
      <c r="N4291" s="79"/>
      <c r="O4291" s="79"/>
      <c r="P4291" s="79"/>
      <c r="Q4291" s="79"/>
      <c r="R4291" s="79"/>
      <c r="S4291" s="79"/>
      <c r="T4291" s="79"/>
      <c r="U4291" s="79"/>
      <c r="V4291" s="79"/>
      <c r="W4291" s="79"/>
      <c r="X4291" s="79"/>
      <c r="Y4291" s="79"/>
      <c r="Z4291" s="79"/>
      <c r="AA4291" s="79"/>
      <c r="AB4291" s="79"/>
      <c r="AC4291" s="79"/>
      <c r="AD4291" s="79"/>
      <c r="AE4291" s="79"/>
      <c r="AF4291" s="79"/>
      <c r="AG4291" s="79"/>
      <c r="AH4291" s="79"/>
      <c r="AI4291" s="79"/>
      <c r="AJ4291" s="79"/>
      <c r="AK4291" s="79"/>
      <c r="AL4291" s="79"/>
      <c r="AM4291" s="79"/>
      <c r="AN4291" s="79"/>
      <c r="AO4291" s="79"/>
      <c r="AP4291" s="79"/>
      <c r="AQ4291" s="79"/>
    </row>
    <row r="4292" spans="13:43" x14ac:dyDescent="0.25">
      <c r="M4292" s="79"/>
      <c r="N4292" s="79"/>
      <c r="O4292" s="79"/>
      <c r="P4292" s="79"/>
      <c r="Q4292" s="79"/>
      <c r="R4292" s="79"/>
      <c r="S4292" s="79"/>
      <c r="T4292" s="79"/>
      <c r="U4292" s="79"/>
      <c r="V4292" s="79"/>
      <c r="W4292" s="79"/>
      <c r="X4292" s="79"/>
      <c r="Y4292" s="79"/>
      <c r="Z4292" s="79"/>
      <c r="AA4292" s="79"/>
      <c r="AB4292" s="79"/>
      <c r="AC4292" s="79"/>
      <c r="AD4292" s="79"/>
      <c r="AE4292" s="79"/>
      <c r="AF4292" s="79"/>
      <c r="AG4292" s="79"/>
      <c r="AH4292" s="79"/>
      <c r="AI4292" s="79"/>
      <c r="AJ4292" s="79"/>
      <c r="AK4292" s="79"/>
      <c r="AL4292" s="79"/>
      <c r="AM4292" s="79"/>
      <c r="AN4292" s="79"/>
      <c r="AO4292" s="79"/>
      <c r="AP4292" s="79"/>
      <c r="AQ4292" s="79"/>
    </row>
    <row r="4293" spans="13:43" x14ac:dyDescent="0.25">
      <c r="M4293" s="79"/>
      <c r="N4293" s="79"/>
      <c r="O4293" s="79"/>
      <c r="P4293" s="79"/>
      <c r="Q4293" s="79"/>
      <c r="R4293" s="79"/>
      <c r="S4293" s="79"/>
      <c r="T4293" s="79"/>
      <c r="U4293" s="79"/>
      <c r="V4293" s="79"/>
      <c r="W4293" s="79"/>
      <c r="X4293" s="79"/>
      <c r="Y4293" s="79"/>
      <c r="Z4293" s="79"/>
      <c r="AA4293" s="79"/>
      <c r="AB4293" s="79"/>
      <c r="AC4293" s="79"/>
      <c r="AD4293" s="79"/>
      <c r="AE4293" s="79"/>
      <c r="AF4293" s="79"/>
      <c r="AG4293" s="79"/>
      <c r="AH4293" s="79"/>
      <c r="AI4293" s="79"/>
      <c r="AJ4293" s="79"/>
      <c r="AK4293" s="79"/>
      <c r="AL4293" s="79"/>
      <c r="AM4293" s="79"/>
      <c r="AN4293" s="79"/>
      <c r="AO4293" s="79"/>
      <c r="AP4293" s="79"/>
      <c r="AQ4293" s="79"/>
    </row>
    <row r="4294" spans="13:43" x14ac:dyDescent="0.25">
      <c r="M4294" s="79"/>
      <c r="N4294" s="79"/>
      <c r="O4294" s="79"/>
      <c r="P4294" s="79"/>
      <c r="Q4294" s="79"/>
      <c r="R4294" s="79"/>
      <c r="S4294" s="79"/>
      <c r="T4294" s="79"/>
      <c r="U4294" s="79"/>
      <c r="V4294" s="79"/>
      <c r="W4294" s="79"/>
      <c r="X4294" s="79"/>
      <c r="Y4294" s="79"/>
      <c r="Z4294" s="79"/>
      <c r="AA4294" s="79"/>
      <c r="AB4294" s="79"/>
      <c r="AC4294" s="79"/>
      <c r="AD4294" s="79"/>
      <c r="AE4294" s="79"/>
      <c r="AF4294" s="79"/>
      <c r="AG4294" s="79"/>
      <c r="AH4294" s="79"/>
      <c r="AI4294" s="79"/>
      <c r="AJ4294" s="79"/>
      <c r="AK4294" s="79"/>
      <c r="AL4294" s="79"/>
      <c r="AM4294" s="79"/>
      <c r="AN4294" s="79"/>
      <c r="AO4294" s="79"/>
      <c r="AP4294" s="79"/>
      <c r="AQ4294" s="79"/>
    </row>
    <row r="4295" spans="13:43" x14ac:dyDescent="0.25">
      <c r="M4295" s="79"/>
      <c r="N4295" s="79"/>
      <c r="O4295" s="79"/>
      <c r="P4295" s="79"/>
      <c r="Q4295" s="79"/>
      <c r="R4295" s="79"/>
      <c r="S4295" s="79"/>
      <c r="T4295" s="79"/>
      <c r="U4295" s="79"/>
      <c r="V4295" s="79"/>
      <c r="W4295" s="79"/>
      <c r="X4295" s="79"/>
      <c r="Y4295" s="79"/>
      <c r="Z4295" s="79"/>
      <c r="AA4295" s="79"/>
      <c r="AB4295" s="79"/>
      <c r="AC4295" s="79"/>
      <c r="AD4295" s="79"/>
      <c r="AE4295" s="79"/>
      <c r="AF4295" s="79"/>
      <c r="AG4295" s="79"/>
      <c r="AH4295" s="79"/>
      <c r="AI4295" s="79"/>
      <c r="AJ4295" s="79"/>
      <c r="AK4295" s="79"/>
      <c r="AL4295" s="79"/>
      <c r="AM4295" s="79"/>
      <c r="AN4295" s="79"/>
      <c r="AO4295" s="79"/>
      <c r="AP4295" s="79"/>
      <c r="AQ4295" s="79"/>
    </row>
    <row r="4296" spans="13:43" x14ac:dyDescent="0.25">
      <c r="M4296" s="79"/>
      <c r="N4296" s="79"/>
      <c r="O4296" s="79"/>
      <c r="P4296" s="79"/>
      <c r="Q4296" s="79"/>
      <c r="R4296" s="79"/>
      <c r="S4296" s="79"/>
      <c r="T4296" s="79"/>
      <c r="U4296" s="79"/>
      <c r="V4296" s="79"/>
      <c r="W4296" s="79"/>
      <c r="X4296" s="79"/>
      <c r="Y4296" s="79"/>
      <c r="Z4296" s="79"/>
      <c r="AA4296" s="79"/>
      <c r="AB4296" s="79"/>
      <c r="AC4296" s="79"/>
      <c r="AD4296" s="79"/>
      <c r="AE4296" s="79"/>
      <c r="AF4296" s="79"/>
      <c r="AG4296" s="79"/>
      <c r="AH4296" s="79"/>
      <c r="AI4296" s="79"/>
      <c r="AJ4296" s="79"/>
      <c r="AK4296" s="79"/>
      <c r="AL4296" s="79"/>
      <c r="AM4296" s="79"/>
      <c r="AN4296" s="79"/>
      <c r="AO4296" s="79"/>
      <c r="AP4296" s="79"/>
      <c r="AQ4296" s="79"/>
    </row>
    <row r="4297" spans="13:43" x14ac:dyDescent="0.25">
      <c r="M4297" s="79"/>
      <c r="N4297" s="79"/>
      <c r="O4297" s="79"/>
      <c r="P4297" s="79"/>
      <c r="Q4297" s="79"/>
      <c r="R4297" s="79"/>
      <c r="S4297" s="79"/>
      <c r="T4297" s="79"/>
      <c r="U4297" s="79"/>
      <c r="V4297" s="79"/>
      <c r="W4297" s="79"/>
      <c r="X4297" s="79"/>
      <c r="Y4297" s="79"/>
      <c r="Z4297" s="79"/>
      <c r="AA4297" s="79"/>
      <c r="AB4297" s="79"/>
      <c r="AC4297" s="79"/>
      <c r="AD4297" s="79"/>
      <c r="AE4297" s="79"/>
      <c r="AF4297" s="79"/>
      <c r="AG4297" s="79"/>
      <c r="AH4297" s="79"/>
      <c r="AI4297" s="79"/>
      <c r="AJ4297" s="79"/>
      <c r="AK4297" s="79"/>
      <c r="AL4297" s="79"/>
      <c r="AM4297" s="79"/>
      <c r="AN4297" s="79"/>
      <c r="AO4297" s="79"/>
      <c r="AP4297" s="79"/>
      <c r="AQ4297" s="79"/>
    </row>
    <row r="4298" spans="13:43" x14ac:dyDescent="0.25">
      <c r="M4298" s="79"/>
      <c r="N4298" s="79"/>
      <c r="O4298" s="79"/>
      <c r="P4298" s="79"/>
      <c r="Q4298" s="79"/>
      <c r="R4298" s="79"/>
      <c r="S4298" s="79"/>
      <c r="T4298" s="79"/>
      <c r="U4298" s="79"/>
      <c r="V4298" s="79"/>
      <c r="W4298" s="79"/>
      <c r="X4298" s="79"/>
      <c r="Y4298" s="79"/>
      <c r="Z4298" s="79"/>
      <c r="AA4298" s="79"/>
      <c r="AB4298" s="79"/>
      <c r="AC4298" s="79"/>
      <c r="AD4298" s="79"/>
      <c r="AE4298" s="79"/>
      <c r="AF4298" s="79"/>
      <c r="AG4298" s="79"/>
      <c r="AH4298" s="79"/>
      <c r="AI4298" s="79"/>
      <c r="AJ4298" s="79"/>
      <c r="AK4298" s="79"/>
      <c r="AL4298" s="79"/>
      <c r="AM4298" s="79"/>
      <c r="AN4298" s="79"/>
      <c r="AO4298" s="79"/>
      <c r="AP4298" s="79"/>
      <c r="AQ4298" s="79"/>
    </row>
    <row r="4299" spans="13:43" x14ac:dyDescent="0.25">
      <c r="M4299" s="79"/>
      <c r="N4299" s="79"/>
      <c r="O4299" s="79"/>
      <c r="P4299" s="79"/>
      <c r="Q4299" s="79"/>
      <c r="R4299" s="79"/>
      <c r="S4299" s="79"/>
      <c r="T4299" s="79"/>
      <c r="U4299" s="79"/>
      <c r="V4299" s="79"/>
      <c r="W4299" s="79"/>
      <c r="X4299" s="79"/>
      <c r="Y4299" s="79"/>
      <c r="Z4299" s="79"/>
      <c r="AA4299" s="79"/>
      <c r="AB4299" s="79"/>
      <c r="AC4299" s="79"/>
      <c r="AD4299" s="79"/>
      <c r="AE4299" s="79"/>
      <c r="AF4299" s="79"/>
      <c r="AG4299" s="79"/>
      <c r="AH4299" s="79"/>
      <c r="AI4299" s="79"/>
      <c r="AJ4299" s="79"/>
      <c r="AK4299" s="79"/>
      <c r="AL4299" s="79"/>
      <c r="AM4299" s="79"/>
      <c r="AN4299" s="79"/>
      <c r="AO4299" s="79"/>
      <c r="AP4299" s="79"/>
      <c r="AQ4299" s="79"/>
    </row>
    <row r="4300" spans="13:43" x14ac:dyDescent="0.25">
      <c r="M4300" s="79"/>
      <c r="N4300" s="79"/>
      <c r="O4300" s="79"/>
      <c r="P4300" s="79"/>
      <c r="Q4300" s="79"/>
      <c r="R4300" s="79"/>
      <c r="S4300" s="79"/>
      <c r="T4300" s="79"/>
      <c r="U4300" s="79"/>
      <c r="V4300" s="79"/>
      <c r="W4300" s="79"/>
      <c r="X4300" s="79"/>
      <c r="Y4300" s="79"/>
      <c r="Z4300" s="79"/>
      <c r="AA4300" s="79"/>
      <c r="AB4300" s="79"/>
      <c r="AC4300" s="79"/>
      <c r="AD4300" s="79"/>
      <c r="AE4300" s="79"/>
      <c r="AF4300" s="79"/>
      <c r="AG4300" s="79"/>
      <c r="AH4300" s="79"/>
      <c r="AI4300" s="79"/>
      <c r="AJ4300" s="79"/>
      <c r="AK4300" s="79"/>
      <c r="AL4300" s="79"/>
      <c r="AM4300" s="79"/>
      <c r="AN4300" s="79"/>
      <c r="AO4300" s="79"/>
      <c r="AP4300" s="79"/>
      <c r="AQ4300" s="79"/>
    </row>
    <row r="4301" spans="13:43" x14ac:dyDescent="0.25">
      <c r="M4301" s="79"/>
      <c r="N4301" s="79"/>
      <c r="O4301" s="79"/>
      <c r="P4301" s="79"/>
      <c r="Q4301" s="79"/>
      <c r="R4301" s="79"/>
      <c r="S4301" s="79"/>
      <c r="T4301" s="79"/>
      <c r="U4301" s="79"/>
      <c r="V4301" s="79"/>
      <c r="W4301" s="79"/>
      <c r="X4301" s="79"/>
      <c r="Y4301" s="79"/>
      <c r="Z4301" s="79"/>
      <c r="AA4301" s="79"/>
      <c r="AB4301" s="79"/>
      <c r="AC4301" s="79"/>
      <c r="AD4301" s="79"/>
      <c r="AE4301" s="79"/>
      <c r="AF4301" s="79"/>
      <c r="AG4301" s="79"/>
      <c r="AH4301" s="79"/>
      <c r="AI4301" s="79"/>
      <c r="AJ4301" s="79"/>
      <c r="AK4301" s="79"/>
      <c r="AL4301" s="79"/>
      <c r="AM4301" s="79"/>
      <c r="AN4301" s="79"/>
      <c r="AO4301" s="79"/>
      <c r="AP4301" s="79"/>
      <c r="AQ4301" s="79"/>
    </row>
    <row r="4302" spans="13:43" x14ac:dyDescent="0.25">
      <c r="M4302" s="79"/>
      <c r="N4302" s="79"/>
      <c r="O4302" s="79"/>
      <c r="P4302" s="79"/>
      <c r="Q4302" s="79"/>
      <c r="R4302" s="79"/>
      <c r="S4302" s="79"/>
      <c r="T4302" s="79"/>
      <c r="U4302" s="79"/>
      <c r="V4302" s="79"/>
      <c r="W4302" s="79"/>
      <c r="X4302" s="79"/>
      <c r="Y4302" s="79"/>
      <c r="Z4302" s="79"/>
      <c r="AA4302" s="79"/>
      <c r="AB4302" s="79"/>
      <c r="AC4302" s="79"/>
      <c r="AD4302" s="79"/>
      <c r="AE4302" s="79"/>
      <c r="AF4302" s="79"/>
      <c r="AG4302" s="79"/>
      <c r="AH4302" s="79"/>
      <c r="AI4302" s="79"/>
      <c r="AJ4302" s="79"/>
      <c r="AK4302" s="79"/>
      <c r="AL4302" s="79"/>
      <c r="AM4302" s="79"/>
      <c r="AN4302" s="79"/>
      <c r="AO4302" s="79"/>
      <c r="AP4302" s="79"/>
      <c r="AQ4302" s="79"/>
    </row>
    <row r="4303" spans="13:43" x14ac:dyDescent="0.25">
      <c r="M4303" s="79"/>
      <c r="N4303" s="79"/>
      <c r="O4303" s="79"/>
      <c r="P4303" s="79"/>
      <c r="Q4303" s="79"/>
      <c r="R4303" s="79"/>
      <c r="S4303" s="79"/>
      <c r="T4303" s="79"/>
      <c r="U4303" s="79"/>
      <c r="V4303" s="79"/>
      <c r="W4303" s="79"/>
      <c r="X4303" s="79"/>
      <c r="Y4303" s="79"/>
      <c r="Z4303" s="79"/>
      <c r="AA4303" s="79"/>
      <c r="AB4303" s="79"/>
      <c r="AC4303" s="79"/>
      <c r="AD4303" s="79"/>
      <c r="AE4303" s="79"/>
      <c r="AF4303" s="79"/>
      <c r="AG4303" s="79"/>
      <c r="AH4303" s="79"/>
      <c r="AI4303" s="79"/>
      <c r="AJ4303" s="79"/>
      <c r="AK4303" s="79"/>
      <c r="AL4303" s="79"/>
      <c r="AM4303" s="79"/>
      <c r="AN4303" s="79"/>
      <c r="AO4303" s="79"/>
      <c r="AP4303" s="79"/>
      <c r="AQ4303" s="79"/>
    </row>
    <row r="4304" spans="13:43" x14ac:dyDescent="0.25">
      <c r="M4304" s="79"/>
      <c r="N4304" s="79"/>
      <c r="O4304" s="79"/>
      <c r="P4304" s="79"/>
      <c r="Q4304" s="79"/>
      <c r="R4304" s="79"/>
      <c r="S4304" s="79"/>
      <c r="T4304" s="79"/>
      <c r="U4304" s="79"/>
      <c r="V4304" s="79"/>
      <c r="W4304" s="79"/>
      <c r="X4304" s="79"/>
      <c r="Y4304" s="79"/>
      <c r="Z4304" s="79"/>
      <c r="AA4304" s="79"/>
      <c r="AB4304" s="79"/>
      <c r="AC4304" s="79"/>
      <c r="AD4304" s="79"/>
      <c r="AE4304" s="79"/>
      <c r="AF4304" s="79"/>
      <c r="AG4304" s="79"/>
      <c r="AH4304" s="79"/>
      <c r="AI4304" s="79"/>
      <c r="AJ4304" s="79"/>
      <c r="AK4304" s="79"/>
      <c r="AL4304" s="79"/>
      <c r="AM4304" s="79"/>
      <c r="AN4304" s="79"/>
      <c r="AO4304" s="79"/>
      <c r="AP4304" s="79"/>
      <c r="AQ4304" s="79"/>
    </row>
    <row r="4305" spans="13:43" x14ac:dyDescent="0.25">
      <c r="M4305" s="79"/>
      <c r="N4305" s="79"/>
      <c r="O4305" s="79"/>
      <c r="P4305" s="79"/>
      <c r="Q4305" s="79"/>
      <c r="R4305" s="79"/>
      <c r="S4305" s="79"/>
      <c r="T4305" s="79"/>
      <c r="U4305" s="79"/>
      <c r="V4305" s="79"/>
      <c r="W4305" s="79"/>
      <c r="X4305" s="79"/>
      <c r="Y4305" s="79"/>
      <c r="Z4305" s="79"/>
      <c r="AA4305" s="79"/>
      <c r="AB4305" s="79"/>
      <c r="AC4305" s="79"/>
      <c r="AD4305" s="79"/>
      <c r="AE4305" s="79"/>
      <c r="AF4305" s="79"/>
      <c r="AG4305" s="79"/>
      <c r="AH4305" s="79"/>
      <c r="AI4305" s="79"/>
      <c r="AJ4305" s="79"/>
      <c r="AK4305" s="79"/>
      <c r="AL4305" s="79"/>
      <c r="AM4305" s="79"/>
      <c r="AN4305" s="79"/>
      <c r="AO4305" s="79"/>
      <c r="AP4305" s="79"/>
      <c r="AQ4305" s="79"/>
    </row>
    <row r="4306" spans="13:43" x14ac:dyDescent="0.25">
      <c r="M4306" s="79"/>
      <c r="N4306" s="79"/>
      <c r="O4306" s="79"/>
      <c r="P4306" s="79"/>
      <c r="Q4306" s="79"/>
      <c r="R4306" s="79"/>
      <c r="S4306" s="79"/>
      <c r="T4306" s="79"/>
      <c r="U4306" s="79"/>
      <c r="V4306" s="79"/>
      <c r="W4306" s="79"/>
      <c r="X4306" s="79"/>
      <c r="Y4306" s="79"/>
      <c r="Z4306" s="79"/>
      <c r="AA4306" s="79"/>
      <c r="AB4306" s="79"/>
      <c r="AC4306" s="79"/>
      <c r="AD4306" s="79"/>
      <c r="AE4306" s="79"/>
      <c r="AF4306" s="79"/>
      <c r="AG4306" s="79"/>
      <c r="AH4306" s="79"/>
      <c r="AI4306" s="79"/>
      <c r="AJ4306" s="79"/>
      <c r="AK4306" s="79"/>
      <c r="AL4306" s="79"/>
      <c r="AM4306" s="79"/>
      <c r="AN4306" s="79"/>
      <c r="AO4306" s="79"/>
      <c r="AP4306" s="79"/>
      <c r="AQ4306" s="79"/>
    </row>
    <row r="4307" spans="13:43" x14ac:dyDescent="0.25">
      <c r="M4307" s="79"/>
      <c r="N4307" s="79"/>
      <c r="O4307" s="79"/>
      <c r="P4307" s="79"/>
      <c r="Q4307" s="79"/>
      <c r="R4307" s="79"/>
      <c r="S4307" s="79"/>
      <c r="T4307" s="79"/>
      <c r="U4307" s="79"/>
      <c r="V4307" s="79"/>
      <c r="W4307" s="79"/>
      <c r="X4307" s="79"/>
      <c r="Y4307" s="79"/>
      <c r="Z4307" s="79"/>
      <c r="AA4307" s="79"/>
      <c r="AB4307" s="79"/>
      <c r="AC4307" s="79"/>
      <c r="AD4307" s="79"/>
      <c r="AE4307" s="79"/>
      <c r="AF4307" s="79"/>
      <c r="AG4307" s="79"/>
      <c r="AH4307" s="79"/>
      <c r="AI4307" s="79"/>
      <c r="AJ4307" s="79"/>
      <c r="AK4307" s="79"/>
      <c r="AL4307" s="79"/>
      <c r="AM4307" s="79"/>
      <c r="AN4307" s="79"/>
      <c r="AO4307" s="79"/>
      <c r="AP4307" s="79"/>
      <c r="AQ4307" s="79"/>
    </row>
    <row r="4308" spans="13:43" x14ac:dyDescent="0.25">
      <c r="M4308" s="79"/>
      <c r="N4308" s="79"/>
      <c r="O4308" s="79"/>
      <c r="P4308" s="79"/>
      <c r="Q4308" s="79"/>
      <c r="R4308" s="79"/>
      <c r="S4308" s="79"/>
      <c r="T4308" s="79"/>
      <c r="U4308" s="79"/>
      <c r="V4308" s="79"/>
      <c r="W4308" s="79"/>
      <c r="X4308" s="79"/>
      <c r="Y4308" s="79"/>
      <c r="Z4308" s="79"/>
      <c r="AA4308" s="79"/>
      <c r="AB4308" s="79"/>
      <c r="AC4308" s="79"/>
      <c r="AD4308" s="79"/>
      <c r="AE4308" s="79"/>
      <c r="AF4308" s="79"/>
      <c r="AG4308" s="79"/>
      <c r="AH4308" s="79"/>
      <c r="AI4308" s="79"/>
      <c r="AJ4308" s="79"/>
      <c r="AK4308" s="79"/>
      <c r="AL4308" s="79"/>
      <c r="AM4308" s="79"/>
      <c r="AN4308" s="79"/>
      <c r="AO4308" s="79"/>
      <c r="AP4308" s="79"/>
      <c r="AQ4308" s="79"/>
    </row>
    <row r="4309" spans="13:43" x14ac:dyDescent="0.25">
      <c r="M4309" s="79"/>
      <c r="N4309" s="79"/>
      <c r="O4309" s="79"/>
      <c r="P4309" s="79"/>
      <c r="Q4309" s="79"/>
      <c r="R4309" s="79"/>
      <c r="S4309" s="79"/>
      <c r="T4309" s="79"/>
      <c r="U4309" s="79"/>
      <c r="V4309" s="79"/>
      <c r="W4309" s="79"/>
      <c r="X4309" s="79"/>
      <c r="Y4309" s="79"/>
      <c r="Z4309" s="79"/>
      <c r="AA4309" s="79"/>
      <c r="AB4309" s="79"/>
      <c r="AC4309" s="79"/>
      <c r="AD4309" s="79"/>
      <c r="AE4309" s="79"/>
      <c r="AF4309" s="79"/>
      <c r="AG4309" s="79"/>
      <c r="AH4309" s="79"/>
      <c r="AI4309" s="79"/>
      <c r="AJ4309" s="79"/>
      <c r="AK4309" s="79"/>
      <c r="AL4309" s="79"/>
      <c r="AM4309" s="79"/>
      <c r="AN4309" s="79"/>
      <c r="AO4309" s="79"/>
      <c r="AP4309" s="79"/>
      <c r="AQ4309" s="79"/>
    </row>
    <row r="4310" spans="13:43" x14ac:dyDescent="0.25">
      <c r="M4310" s="79"/>
      <c r="N4310" s="79"/>
      <c r="O4310" s="79"/>
      <c r="P4310" s="79"/>
      <c r="Q4310" s="79"/>
      <c r="R4310" s="79"/>
      <c r="S4310" s="79"/>
      <c r="T4310" s="79"/>
      <c r="U4310" s="79"/>
      <c r="V4310" s="79"/>
      <c r="W4310" s="79"/>
      <c r="X4310" s="79"/>
      <c r="Y4310" s="79"/>
      <c r="Z4310" s="79"/>
      <c r="AA4310" s="79"/>
      <c r="AB4310" s="79"/>
      <c r="AC4310" s="79"/>
      <c r="AD4310" s="79"/>
      <c r="AE4310" s="79"/>
      <c r="AF4310" s="79"/>
      <c r="AG4310" s="79"/>
      <c r="AH4310" s="79"/>
      <c r="AI4310" s="79"/>
      <c r="AJ4310" s="79"/>
      <c r="AK4310" s="79"/>
      <c r="AL4310" s="79"/>
      <c r="AM4310" s="79"/>
      <c r="AN4310" s="79"/>
      <c r="AO4310" s="79"/>
      <c r="AP4310" s="79"/>
      <c r="AQ4310" s="79"/>
    </row>
    <row r="4311" spans="13:43" x14ac:dyDescent="0.25">
      <c r="M4311" s="79"/>
      <c r="N4311" s="79"/>
      <c r="O4311" s="79"/>
      <c r="P4311" s="79"/>
      <c r="Q4311" s="79"/>
      <c r="R4311" s="79"/>
      <c r="S4311" s="79"/>
      <c r="T4311" s="79"/>
      <c r="U4311" s="79"/>
      <c r="V4311" s="79"/>
      <c r="W4311" s="79"/>
      <c r="X4311" s="79"/>
      <c r="Y4311" s="79"/>
      <c r="Z4311" s="79"/>
      <c r="AA4311" s="79"/>
      <c r="AB4311" s="79"/>
      <c r="AC4311" s="79"/>
      <c r="AD4311" s="79"/>
      <c r="AE4311" s="79"/>
      <c r="AF4311" s="79"/>
      <c r="AG4311" s="79"/>
      <c r="AH4311" s="79"/>
      <c r="AI4311" s="79"/>
      <c r="AJ4311" s="79"/>
      <c r="AK4311" s="79"/>
      <c r="AL4311" s="79"/>
      <c r="AM4311" s="79"/>
      <c r="AN4311" s="79"/>
      <c r="AO4311" s="79"/>
      <c r="AP4311" s="79"/>
      <c r="AQ4311" s="79"/>
    </row>
    <row r="4312" spans="13:43" x14ac:dyDescent="0.25">
      <c r="M4312" s="79"/>
      <c r="N4312" s="79"/>
      <c r="O4312" s="79"/>
      <c r="P4312" s="79"/>
      <c r="Q4312" s="79"/>
      <c r="R4312" s="79"/>
      <c r="S4312" s="79"/>
      <c r="T4312" s="79"/>
      <c r="U4312" s="79"/>
      <c r="V4312" s="79"/>
      <c r="W4312" s="79"/>
      <c r="X4312" s="79"/>
      <c r="Y4312" s="79"/>
      <c r="Z4312" s="79"/>
      <c r="AA4312" s="79"/>
      <c r="AB4312" s="79"/>
      <c r="AC4312" s="79"/>
      <c r="AD4312" s="79"/>
      <c r="AE4312" s="79"/>
      <c r="AF4312" s="79"/>
      <c r="AG4312" s="79"/>
      <c r="AH4312" s="79"/>
      <c r="AI4312" s="79"/>
      <c r="AJ4312" s="79"/>
      <c r="AK4312" s="79"/>
      <c r="AL4312" s="79"/>
      <c r="AM4312" s="79"/>
      <c r="AN4312" s="79"/>
      <c r="AO4312" s="79"/>
      <c r="AP4312" s="79"/>
      <c r="AQ4312" s="79"/>
    </row>
    <row r="4313" spans="13:43" x14ac:dyDescent="0.25">
      <c r="M4313" s="79"/>
      <c r="N4313" s="79"/>
      <c r="O4313" s="79"/>
      <c r="P4313" s="79"/>
      <c r="Q4313" s="79"/>
      <c r="R4313" s="79"/>
      <c r="S4313" s="79"/>
      <c r="T4313" s="79"/>
      <c r="U4313" s="79"/>
      <c r="V4313" s="79"/>
      <c r="W4313" s="79"/>
      <c r="X4313" s="79"/>
      <c r="Y4313" s="79"/>
      <c r="Z4313" s="79"/>
      <c r="AA4313" s="79"/>
      <c r="AB4313" s="79"/>
      <c r="AC4313" s="79"/>
      <c r="AD4313" s="79"/>
      <c r="AE4313" s="79"/>
      <c r="AF4313" s="79"/>
      <c r="AG4313" s="79"/>
      <c r="AH4313" s="79"/>
      <c r="AI4313" s="79"/>
      <c r="AJ4313" s="79"/>
      <c r="AK4313" s="79"/>
      <c r="AL4313" s="79"/>
      <c r="AM4313" s="79"/>
      <c r="AN4313" s="79"/>
      <c r="AO4313" s="79"/>
      <c r="AP4313" s="79"/>
      <c r="AQ4313" s="79"/>
    </row>
    <row r="4314" spans="13:43" x14ac:dyDescent="0.25">
      <c r="M4314" s="79"/>
      <c r="N4314" s="79"/>
      <c r="O4314" s="79"/>
      <c r="P4314" s="79"/>
      <c r="Q4314" s="79"/>
      <c r="R4314" s="79"/>
      <c r="S4314" s="79"/>
      <c r="T4314" s="79"/>
      <c r="U4314" s="79"/>
      <c r="V4314" s="79"/>
      <c r="W4314" s="79"/>
      <c r="X4314" s="79"/>
      <c r="Y4314" s="79"/>
      <c r="Z4314" s="79"/>
      <c r="AA4314" s="79"/>
      <c r="AB4314" s="79"/>
      <c r="AC4314" s="79"/>
      <c r="AD4314" s="79"/>
      <c r="AE4314" s="79"/>
      <c r="AF4314" s="79"/>
      <c r="AG4314" s="79"/>
      <c r="AH4314" s="79"/>
      <c r="AI4314" s="79"/>
      <c r="AJ4314" s="79"/>
      <c r="AK4314" s="79"/>
      <c r="AL4314" s="79"/>
      <c r="AM4314" s="79"/>
      <c r="AN4314" s="79"/>
      <c r="AO4314" s="79"/>
      <c r="AP4314" s="79"/>
      <c r="AQ4314" s="79"/>
    </row>
    <row r="4315" spans="13:43" x14ac:dyDescent="0.25">
      <c r="M4315" s="79"/>
      <c r="N4315" s="79"/>
      <c r="O4315" s="79"/>
      <c r="P4315" s="79"/>
      <c r="Q4315" s="79"/>
      <c r="R4315" s="79"/>
      <c r="S4315" s="79"/>
      <c r="T4315" s="79"/>
      <c r="U4315" s="79"/>
      <c r="V4315" s="79"/>
      <c r="W4315" s="79"/>
      <c r="X4315" s="79"/>
      <c r="Y4315" s="79"/>
      <c r="Z4315" s="79"/>
      <c r="AA4315" s="79"/>
      <c r="AB4315" s="79"/>
      <c r="AC4315" s="79"/>
      <c r="AD4315" s="79"/>
      <c r="AE4315" s="79"/>
      <c r="AF4315" s="79"/>
      <c r="AG4315" s="79"/>
      <c r="AH4315" s="79"/>
      <c r="AI4315" s="79"/>
      <c r="AJ4315" s="79"/>
      <c r="AK4315" s="79"/>
      <c r="AL4315" s="79"/>
      <c r="AM4315" s="79"/>
      <c r="AN4315" s="79"/>
      <c r="AO4315" s="79"/>
      <c r="AP4315" s="79"/>
      <c r="AQ4315" s="79"/>
    </row>
    <row r="4316" spans="13:43" x14ac:dyDescent="0.25">
      <c r="M4316" s="79"/>
      <c r="N4316" s="79"/>
      <c r="O4316" s="79"/>
      <c r="P4316" s="79"/>
      <c r="Q4316" s="79"/>
      <c r="R4316" s="79"/>
      <c r="S4316" s="79"/>
      <c r="T4316" s="79"/>
      <c r="U4316" s="79"/>
      <c r="V4316" s="79"/>
      <c r="W4316" s="79"/>
      <c r="X4316" s="79"/>
      <c r="Y4316" s="79"/>
      <c r="Z4316" s="79"/>
      <c r="AA4316" s="79"/>
      <c r="AB4316" s="79"/>
      <c r="AC4316" s="79"/>
      <c r="AD4316" s="79"/>
      <c r="AE4316" s="79"/>
      <c r="AF4316" s="79"/>
      <c r="AG4316" s="79"/>
      <c r="AH4316" s="79"/>
      <c r="AI4316" s="79"/>
      <c r="AJ4316" s="79"/>
      <c r="AK4316" s="79"/>
      <c r="AL4316" s="79"/>
      <c r="AM4316" s="79"/>
      <c r="AN4316" s="79"/>
      <c r="AO4316" s="79"/>
      <c r="AP4316" s="79"/>
      <c r="AQ4316" s="79"/>
    </row>
    <row r="4317" spans="13:43" x14ac:dyDescent="0.25">
      <c r="M4317" s="79"/>
      <c r="N4317" s="79"/>
      <c r="O4317" s="79"/>
      <c r="P4317" s="79"/>
      <c r="Q4317" s="79"/>
      <c r="R4317" s="79"/>
      <c r="S4317" s="79"/>
      <c r="T4317" s="79"/>
      <c r="U4317" s="79"/>
      <c r="V4317" s="79"/>
      <c r="W4317" s="79"/>
      <c r="X4317" s="79"/>
      <c r="Y4317" s="79"/>
      <c r="Z4317" s="79"/>
      <c r="AA4317" s="79"/>
      <c r="AB4317" s="79"/>
      <c r="AC4317" s="79"/>
      <c r="AD4317" s="79"/>
      <c r="AE4317" s="79"/>
      <c r="AF4317" s="79"/>
      <c r="AG4317" s="79"/>
      <c r="AH4317" s="79"/>
      <c r="AI4317" s="79"/>
      <c r="AJ4317" s="79"/>
      <c r="AK4317" s="79"/>
      <c r="AL4317" s="79"/>
      <c r="AM4317" s="79"/>
      <c r="AN4317" s="79"/>
      <c r="AO4317" s="79"/>
      <c r="AP4317" s="79"/>
      <c r="AQ4317" s="79"/>
    </row>
    <row r="4318" spans="13:43" x14ac:dyDescent="0.25">
      <c r="M4318" s="79"/>
      <c r="N4318" s="79"/>
      <c r="O4318" s="79"/>
      <c r="P4318" s="79"/>
      <c r="Q4318" s="79"/>
      <c r="R4318" s="79"/>
      <c r="S4318" s="79"/>
      <c r="T4318" s="79"/>
      <c r="U4318" s="79"/>
      <c r="V4318" s="79"/>
      <c r="W4318" s="79"/>
      <c r="X4318" s="79"/>
      <c r="Y4318" s="79"/>
      <c r="Z4318" s="79"/>
      <c r="AA4318" s="79"/>
      <c r="AB4318" s="79"/>
      <c r="AC4318" s="79"/>
      <c r="AD4318" s="79"/>
      <c r="AE4318" s="79"/>
      <c r="AF4318" s="79"/>
      <c r="AG4318" s="79"/>
      <c r="AH4318" s="79"/>
      <c r="AI4318" s="79"/>
      <c r="AJ4318" s="79"/>
      <c r="AK4318" s="79"/>
      <c r="AL4318" s="79"/>
      <c r="AM4318" s="79"/>
      <c r="AN4318" s="79"/>
      <c r="AO4318" s="79"/>
      <c r="AP4318" s="79"/>
      <c r="AQ4318" s="79"/>
    </row>
    <row r="4319" spans="13:43" x14ac:dyDescent="0.25">
      <c r="M4319" s="79"/>
      <c r="N4319" s="79"/>
      <c r="O4319" s="79"/>
      <c r="P4319" s="79"/>
      <c r="Q4319" s="79"/>
      <c r="R4319" s="79"/>
      <c r="S4319" s="79"/>
      <c r="T4319" s="79"/>
      <c r="U4319" s="79"/>
      <c r="V4319" s="79"/>
      <c r="W4319" s="79"/>
      <c r="X4319" s="79"/>
      <c r="Y4319" s="79"/>
      <c r="Z4319" s="79"/>
      <c r="AA4319" s="79"/>
      <c r="AB4319" s="79"/>
      <c r="AC4319" s="79"/>
      <c r="AD4319" s="79"/>
      <c r="AE4319" s="79"/>
      <c r="AF4319" s="79"/>
      <c r="AG4319" s="79"/>
      <c r="AH4319" s="79"/>
      <c r="AI4319" s="79"/>
      <c r="AJ4319" s="79"/>
      <c r="AK4319" s="79"/>
      <c r="AL4319" s="79"/>
      <c r="AM4319" s="79"/>
      <c r="AN4319" s="79"/>
      <c r="AO4319" s="79"/>
      <c r="AP4319" s="79"/>
      <c r="AQ4319" s="79"/>
    </row>
    <row r="4320" spans="13:43" x14ac:dyDescent="0.25">
      <c r="M4320" s="79"/>
      <c r="N4320" s="79"/>
      <c r="O4320" s="79"/>
      <c r="P4320" s="79"/>
      <c r="Q4320" s="79"/>
      <c r="R4320" s="79"/>
      <c r="S4320" s="79"/>
      <c r="T4320" s="79"/>
      <c r="U4320" s="79"/>
      <c r="V4320" s="79"/>
      <c r="W4320" s="79"/>
      <c r="X4320" s="79"/>
      <c r="Y4320" s="79"/>
      <c r="Z4320" s="79"/>
      <c r="AA4320" s="79"/>
      <c r="AB4320" s="79"/>
      <c r="AC4320" s="79"/>
      <c r="AD4320" s="79"/>
      <c r="AE4320" s="79"/>
      <c r="AF4320" s="79"/>
      <c r="AG4320" s="79"/>
      <c r="AH4320" s="79"/>
      <c r="AI4320" s="79"/>
      <c r="AJ4320" s="79"/>
      <c r="AK4320" s="79"/>
      <c r="AL4320" s="79"/>
      <c r="AM4320" s="79"/>
      <c r="AN4320" s="79"/>
      <c r="AO4320" s="79"/>
      <c r="AP4320" s="79"/>
      <c r="AQ4320" s="79"/>
    </row>
    <row r="4321" spans="13:43" x14ac:dyDescent="0.25">
      <c r="M4321" s="79"/>
      <c r="N4321" s="79"/>
      <c r="O4321" s="79"/>
      <c r="P4321" s="79"/>
      <c r="Q4321" s="79"/>
      <c r="R4321" s="79"/>
      <c r="S4321" s="79"/>
      <c r="T4321" s="79"/>
      <c r="U4321" s="79"/>
      <c r="V4321" s="79"/>
      <c r="W4321" s="79"/>
      <c r="X4321" s="79"/>
      <c r="Y4321" s="79"/>
      <c r="Z4321" s="79"/>
      <c r="AA4321" s="79"/>
      <c r="AB4321" s="79"/>
      <c r="AC4321" s="79"/>
      <c r="AD4321" s="79"/>
      <c r="AE4321" s="79"/>
      <c r="AF4321" s="79"/>
      <c r="AG4321" s="79"/>
      <c r="AH4321" s="79"/>
      <c r="AI4321" s="79"/>
      <c r="AJ4321" s="79"/>
      <c r="AK4321" s="79"/>
      <c r="AL4321" s="79"/>
      <c r="AM4321" s="79"/>
      <c r="AN4321" s="79"/>
      <c r="AO4321" s="79"/>
      <c r="AP4321" s="79"/>
      <c r="AQ4321" s="79"/>
    </row>
    <row r="4322" spans="13:43" x14ac:dyDescent="0.25">
      <c r="M4322" s="79"/>
      <c r="N4322" s="79"/>
      <c r="O4322" s="79"/>
      <c r="P4322" s="79"/>
      <c r="Q4322" s="79"/>
      <c r="R4322" s="79"/>
      <c r="S4322" s="79"/>
      <c r="T4322" s="79"/>
      <c r="U4322" s="79"/>
      <c r="V4322" s="79"/>
      <c r="W4322" s="79"/>
      <c r="X4322" s="79"/>
      <c r="Y4322" s="79"/>
      <c r="Z4322" s="79"/>
      <c r="AA4322" s="79"/>
      <c r="AB4322" s="79"/>
      <c r="AC4322" s="79"/>
      <c r="AD4322" s="79"/>
      <c r="AE4322" s="79"/>
      <c r="AF4322" s="79"/>
      <c r="AG4322" s="79"/>
      <c r="AH4322" s="79"/>
      <c r="AI4322" s="79"/>
      <c r="AJ4322" s="79"/>
      <c r="AK4322" s="79"/>
      <c r="AL4322" s="79"/>
      <c r="AM4322" s="79"/>
      <c r="AN4322" s="79"/>
      <c r="AO4322" s="79"/>
      <c r="AP4322" s="79"/>
      <c r="AQ4322" s="79"/>
    </row>
    <row r="4323" spans="13:43" x14ac:dyDescent="0.25">
      <c r="M4323" s="79"/>
      <c r="N4323" s="79"/>
      <c r="O4323" s="79"/>
      <c r="P4323" s="79"/>
      <c r="Q4323" s="79"/>
      <c r="R4323" s="79"/>
      <c r="S4323" s="79"/>
      <c r="T4323" s="79"/>
      <c r="U4323" s="79"/>
      <c r="V4323" s="79"/>
      <c r="W4323" s="79"/>
      <c r="X4323" s="79"/>
      <c r="Y4323" s="79"/>
      <c r="Z4323" s="79"/>
      <c r="AA4323" s="79"/>
      <c r="AB4323" s="79"/>
      <c r="AC4323" s="79"/>
      <c r="AD4323" s="79"/>
      <c r="AE4323" s="79"/>
      <c r="AF4323" s="79"/>
      <c r="AG4323" s="79"/>
      <c r="AH4323" s="79"/>
      <c r="AI4323" s="79"/>
      <c r="AJ4323" s="79"/>
      <c r="AK4323" s="79"/>
      <c r="AL4323" s="79"/>
      <c r="AM4323" s="79"/>
      <c r="AN4323" s="79"/>
      <c r="AO4323" s="79"/>
      <c r="AP4323" s="79"/>
      <c r="AQ4323" s="79"/>
    </row>
    <row r="4324" spans="13:43" x14ac:dyDescent="0.25">
      <c r="M4324" s="79"/>
      <c r="N4324" s="79"/>
      <c r="O4324" s="79"/>
      <c r="P4324" s="79"/>
      <c r="Q4324" s="79"/>
      <c r="R4324" s="79"/>
      <c r="S4324" s="79"/>
      <c r="T4324" s="79"/>
      <c r="U4324" s="79"/>
      <c r="V4324" s="79"/>
      <c r="W4324" s="79"/>
      <c r="X4324" s="79"/>
      <c r="Y4324" s="79"/>
      <c r="Z4324" s="79"/>
      <c r="AA4324" s="79"/>
      <c r="AB4324" s="79"/>
      <c r="AC4324" s="79"/>
      <c r="AD4324" s="79"/>
      <c r="AE4324" s="79"/>
      <c r="AF4324" s="79"/>
      <c r="AG4324" s="79"/>
      <c r="AH4324" s="79"/>
      <c r="AI4324" s="79"/>
      <c r="AJ4324" s="79"/>
      <c r="AK4324" s="79"/>
      <c r="AL4324" s="79"/>
      <c r="AM4324" s="79"/>
      <c r="AN4324" s="79"/>
      <c r="AO4324" s="79"/>
      <c r="AP4324" s="79"/>
      <c r="AQ4324" s="79"/>
    </row>
    <row r="4325" spans="13:43" x14ac:dyDescent="0.25">
      <c r="M4325" s="79"/>
      <c r="N4325" s="79"/>
      <c r="O4325" s="79"/>
      <c r="P4325" s="79"/>
      <c r="Q4325" s="79"/>
      <c r="R4325" s="79"/>
      <c r="S4325" s="79"/>
      <c r="T4325" s="79"/>
      <c r="U4325" s="79"/>
      <c r="V4325" s="79"/>
      <c r="W4325" s="79"/>
      <c r="X4325" s="79"/>
      <c r="Y4325" s="79"/>
      <c r="Z4325" s="79"/>
      <c r="AA4325" s="79"/>
      <c r="AB4325" s="79"/>
      <c r="AC4325" s="79"/>
      <c r="AD4325" s="79"/>
      <c r="AE4325" s="79"/>
      <c r="AF4325" s="79"/>
      <c r="AG4325" s="79"/>
      <c r="AH4325" s="79"/>
      <c r="AI4325" s="79"/>
      <c r="AJ4325" s="79"/>
      <c r="AK4325" s="79"/>
      <c r="AL4325" s="79"/>
      <c r="AM4325" s="79"/>
      <c r="AN4325" s="79"/>
      <c r="AO4325" s="79"/>
      <c r="AP4325" s="79"/>
      <c r="AQ4325" s="79"/>
    </row>
    <row r="4326" spans="13:43" x14ac:dyDescent="0.25">
      <c r="M4326" s="79"/>
      <c r="N4326" s="79"/>
      <c r="O4326" s="79"/>
      <c r="P4326" s="79"/>
      <c r="Q4326" s="79"/>
      <c r="R4326" s="79"/>
      <c r="S4326" s="79"/>
      <c r="T4326" s="79"/>
      <c r="U4326" s="79"/>
      <c r="V4326" s="79"/>
      <c r="W4326" s="79"/>
      <c r="X4326" s="79"/>
      <c r="Y4326" s="79"/>
      <c r="Z4326" s="79"/>
      <c r="AA4326" s="79"/>
      <c r="AB4326" s="79"/>
      <c r="AC4326" s="79"/>
      <c r="AD4326" s="79"/>
      <c r="AE4326" s="79"/>
      <c r="AF4326" s="79"/>
      <c r="AG4326" s="79"/>
      <c r="AH4326" s="79"/>
      <c r="AI4326" s="79"/>
      <c r="AJ4326" s="79"/>
      <c r="AK4326" s="79"/>
      <c r="AL4326" s="79"/>
      <c r="AM4326" s="79"/>
      <c r="AN4326" s="79"/>
      <c r="AO4326" s="79"/>
      <c r="AP4326" s="79"/>
      <c r="AQ4326" s="79"/>
    </row>
    <row r="4327" spans="13:43" x14ac:dyDescent="0.25">
      <c r="M4327" s="79"/>
      <c r="N4327" s="79"/>
      <c r="O4327" s="79"/>
      <c r="P4327" s="79"/>
      <c r="Q4327" s="79"/>
      <c r="R4327" s="79"/>
      <c r="S4327" s="79"/>
      <c r="T4327" s="79"/>
      <c r="U4327" s="79"/>
      <c r="V4327" s="79"/>
      <c r="W4327" s="79"/>
      <c r="X4327" s="79"/>
      <c r="Y4327" s="79"/>
      <c r="Z4327" s="79"/>
      <c r="AA4327" s="79"/>
      <c r="AB4327" s="79"/>
      <c r="AC4327" s="79"/>
      <c r="AD4327" s="79"/>
      <c r="AE4327" s="79"/>
      <c r="AF4327" s="79"/>
      <c r="AG4327" s="79"/>
      <c r="AH4327" s="79"/>
      <c r="AI4327" s="79"/>
      <c r="AJ4327" s="79"/>
      <c r="AK4327" s="79"/>
      <c r="AL4327" s="79"/>
      <c r="AM4327" s="79"/>
      <c r="AN4327" s="79"/>
      <c r="AO4327" s="79"/>
      <c r="AP4327" s="79"/>
      <c r="AQ4327" s="79"/>
    </row>
    <row r="4328" spans="13:43" x14ac:dyDescent="0.25">
      <c r="M4328" s="79"/>
      <c r="N4328" s="79"/>
      <c r="O4328" s="79"/>
      <c r="P4328" s="79"/>
      <c r="Q4328" s="79"/>
      <c r="R4328" s="79"/>
      <c r="S4328" s="79"/>
      <c r="T4328" s="79"/>
      <c r="U4328" s="79"/>
      <c r="V4328" s="79"/>
      <c r="W4328" s="79"/>
      <c r="X4328" s="79"/>
      <c r="Y4328" s="79"/>
      <c r="Z4328" s="79"/>
      <c r="AA4328" s="79"/>
      <c r="AB4328" s="79"/>
      <c r="AC4328" s="79"/>
      <c r="AD4328" s="79"/>
      <c r="AE4328" s="79"/>
      <c r="AF4328" s="79"/>
      <c r="AG4328" s="79"/>
      <c r="AH4328" s="79"/>
      <c r="AI4328" s="79"/>
      <c r="AJ4328" s="79"/>
      <c r="AK4328" s="79"/>
      <c r="AL4328" s="79"/>
      <c r="AM4328" s="79"/>
      <c r="AN4328" s="79"/>
      <c r="AO4328" s="79"/>
      <c r="AP4328" s="79"/>
      <c r="AQ4328" s="79"/>
    </row>
    <row r="4329" spans="13:43" x14ac:dyDescent="0.25">
      <c r="M4329" s="79"/>
      <c r="N4329" s="79"/>
      <c r="O4329" s="79"/>
      <c r="P4329" s="79"/>
      <c r="Q4329" s="79"/>
      <c r="R4329" s="79"/>
      <c r="S4329" s="79"/>
      <c r="T4329" s="79"/>
      <c r="U4329" s="79"/>
      <c r="V4329" s="79"/>
      <c r="W4329" s="79"/>
      <c r="X4329" s="79"/>
      <c r="Y4329" s="79"/>
      <c r="Z4329" s="79"/>
      <c r="AA4329" s="79"/>
      <c r="AB4329" s="79"/>
      <c r="AC4329" s="79"/>
      <c r="AD4329" s="79"/>
      <c r="AE4329" s="79"/>
      <c r="AF4329" s="79"/>
      <c r="AG4329" s="79"/>
      <c r="AH4329" s="79"/>
      <c r="AI4329" s="79"/>
      <c r="AJ4329" s="79"/>
      <c r="AK4329" s="79"/>
      <c r="AL4329" s="79"/>
      <c r="AM4329" s="79"/>
      <c r="AN4329" s="79"/>
      <c r="AO4329" s="79"/>
      <c r="AP4329" s="79"/>
      <c r="AQ4329" s="79"/>
    </row>
    <row r="4330" spans="13:43" x14ac:dyDescent="0.25">
      <c r="M4330" s="79"/>
      <c r="N4330" s="79"/>
      <c r="O4330" s="79"/>
      <c r="P4330" s="79"/>
      <c r="Q4330" s="79"/>
      <c r="R4330" s="79"/>
      <c r="S4330" s="79"/>
      <c r="T4330" s="79"/>
      <c r="U4330" s="79"/>
      <c r="V4330" s="79"/>
      <c r="W4330" s="79"/>
      <c r="X4330" s="79"/>
      <c r="Y4330" s="79"/>
      <c r="Z4330" s="79"/>
      <c r="AA4330" s="79"/>
      <c r="AB4330" s="79"/>
      <c r="AC4330" s="79"/>
      <c r="AD4330" s="79"/>
      <c r="AE4330" s="79"/>
      <c r="AF4330" s="79"/>
      <c r="AG4330" s="79"/>
      <c r="AH4330" s="79"/>
      <c r="AI4330" s="79"/>
      <c r="AJ4330" s="79"/>
      <c r="AK4330" s="79"/>
      <c r="AL4330" s="79"/>
      <c r="AM4330" s="79"/>
      <c r="AN4330" s="79"/>
      <c r="AO4330" s="79"/>
      <c r="AP4330" s="79"/>
      <c r="AQ4330" s="79"/>
    </row>
    <row r="4331" spans="13:43" x14ac:dyDescent="0.25">
      <c r="M4331" s="79"/>
      <c r="N4331" s="79"/>
      <c r="O4331" s="79"/>
      <c r="P4331" s="79"/>
      <c r="Q4331" s="79"/>
      <c r="R4331" s="79"/>
      <c r="S4331" s="79"/>
      <c r="T4331" s="79"/>
      <c r="U4331" s="79"/>
      <c r="V4331" s="79"/>
      <c r="W4331" s="79"/>
      <c r="X4331" s="79"/>
      <c r="Y4331" s="79"/>
      <c r="Z4331" s="79"/>
      <c r="AA4331" s="79"/>
      <c r="AB4331" s="79"/>
      <c r="AC4331" s="79"/>
      <c r="AD4331" s="79"/>
      <c r="AE4331" s="79"/>
      <c r="AF4331" s="79"/>
      <c r="AG4331" s="79"/>
      <c r="AH4331" s="79"/>
      <c r="AI4331" s="79"/>
      <c r="AJ4331" s="79"/>
      <c r="AK4331" s="79"/>
      <c r="AL4331" s="79"/>
      <c r="AM4331" s="79"/>
      <c r="AN4331" s="79"/>
      <c r="AO4331" s="79"/>
      <c r="AP4331" s="79"/>
      <c r="AQ4331" s="79"/>
    </row>
    <row r="4332" spans="13:43" x14ac:dyDescent="0.25">
      <c r="M4332" s="79"/>
      <c r="N4332" s="79"/>
      <c r="O4332" s="79"/>
      <c r="P4332" s="79"/>
      <c r="Q4332" s="79"/>
      <c r="R4332" s="79"/>
      <c r="S4332" s="79"/>
      <c r="T4332" s="79"/>
      <c r="U4332" s="79"/>
      <c r="V4332" s="79"/>
      <c r="W4332" s="79"/>
      <c r="X4332" s="79"/>
      <c r="Y4332" s="79"/>
      <c r="Z4332" s="79"/>
      <c r="AA4332" s="79"/>
      <c r="AB4332" s="79"/>
      <c r="AC4332" s="79"/>
      <c r="AD4332" s="79"/>
      <c r="AE4332" s="79"/>
      <c r="AF4332" s="79"/>
      <c r="AG4332" s="79"/>
      <c r="AH4332" s="79"/>
      <c r="AI4332" s="79"/>
      <c r="AJ4332" s="79"/>
      <c r="AK4332" s="79"/>
      <c r="AL4332" s="79"/>
      <c r="AM4332" s="79"/>
      <c r="AN4332" s="79"/>
      <c r="AO4332" s="79"/>
      <c r="AP4332" s="79"/>
      <c r="AQ4332" s="79"/>
    </row>
    <row r="4333" spans="13:43" x14ac:dyDescent="0.25">
      <c r="M4333" s="79"/>
      <c r="N4333" s="79"/>
      <c r="O4333" s="79"/>
      <c r="P4333" s="79"/>
      <c r="Q4333" s="79"/>
      <c r="R4333" s="79"/>
      <c r="S4333" s="79"/>
      <c r="T4333" s="79"/>
      <c r="U4333" s="79"/>
      <c r="V4333" s="79"/>
      <c r="W4333" s="79"/>
      <c r="X4333" s="79"/>
      <c r="Y4333" s="79"/>
      <c r="Z4333" s="79"/>
      <c r="AA4333" s="79"/>
      <c r="AB4333" s="79"/>
      <c r="AC4333" s="79"/>
      <c r="AD4333" s="79"/>
      <c r="AE4333" s="79"/>
      <c r="AF4333" s="79"/>
      <c r="AG4333" s="79"/>
      <c r="AH4333" s="79"/>
      <c r="AI4333" s="79"/>
      <c r="AJ4333" s="79"/>
      <c r="AK4333" s="79"/>
      <c r="AL4333" s="79"/>
      <c r="AM4333" s="79"/>
      <c r="AN4333" s="79"/>
      <c r="AO4333" s="79"/>
      <c r="AP4333" s="79"/>
      <c r="AQ4333" s="79"/>
    </row>
    <row r="4334" spans="13:43" x14ac:dyDescent="0.25">
      <c r="M4334" s="79"/>
      <c r="N4334" s="79"/>
      <c r="O4334" s="79"/>
      <c r="P4334" s="79"/>
      <c r="Q4334" s="79"/>
      <c r="R4334" s="79"/>
      <c r="S4334" s="79"/>
      <c r="T4334" s="79"/>
      <c r="U4334" s="79"/>
      <c r="V4334" s="79"/>
      <c r="W4334" s="79"/>
      <c r="X4334" s="79"/>
      <c r="Y4334" s="79"/>
      <c r="Z4334" s="79"/>
      <c r="AA4334" s="79"/>
      <c r="AB4334" s="79"/>
      <c r="AC4334" s="79"/>
      <c r="AD4334" s="79"/>
      <c r="AE4334" s="79"/>
      <c r="AF4334" s="79"/>
      <c r="AG4334" s="79"/>
      <c r="AH4334" s="79"/>
      <c r="AI4334" s="79"/>
      <c r="AJ4334" s="79"/>
      <c r="AK4334" s="79"/>
      <c r="AL4334" s="79"/>
      <c r="AM4334" s="79"/>
      <c r="AN4334" s="79"/>
      <c r="AO4334" s="79"/>
      <c r="AP4334" s="79"/>
      <c r="AQ4334" s="79"/>
    </row>
    <row r="4335" spans="13:43" x14ac:dyDescent="0.25">
      <c r="M4335" s="79"/>
      <c r="N4335" s="79"/>
      <c r="O4335" s="79"/>
      <c r="P4335" s="79"/>
      <c r="Q4335" s="79"/>
      <c r="R4335" s="79"/>
      <c r="S4335" s="79"/>
      <c r="T4335" s="79"/>
      <c r="U4335" s="79"/>
      <c r="V4335" s="79"/>
      <c r="W4335" s="79"/>
      <c r="X4335" s="79"/>
      <c r="Y4335" s="79"/>
      <c r="Z4335" s="79"/>
      <c r="AA4335" s="79"/>
      <c r="AB4335" s="79"/>
      <c r="AC4335" s="79"/>
      <c r="AD4335" s="79"/>
      <c r="AE4335" s="79"/>
      <c r="AF4335" s="79"/>
      <c r="AG4335" s="79"/>
      <c r="AH4335" s="79"/>
      <c r="AI4335" s="79"/>
      <c r="AJ4335" s="79"/>
      <c r="AK4335" s="79"/>
      <c r="AL4335" s="79"/>
      <c r="AM4335" s="79"/>
      <c r="AN4335" s="79"/>
      <c r="AO4335" s="79"/>
      <c r="AP4335" s="79"/>
      <c r="AQ4335" s="79"/>
    </row>
    <row r="4336" spans="13:43" x14ac:dyDescent="0.25">
      <c r="M4336" s="79"/>
      <c r="N4336" s="79"/>
      <c r="O4336" s="79"/>
      <c r="P4336" s="79"/>
      <c r="Q4336" s="79"/>
      <c r="R4336" s="79"/>
      <c r="S4336" s="79"/>
      <c r="T4336" s="79"/>
      <c r="U4336" s="79"/>
      <c r="V4336" s="79"/>
      <c r="W4336" s="79"/>
      <c r="X4336" s="79"/>
      <c r="Y4336" s="79"/>
      <c r="Z4336" s="79"/>
      <c r="AA4336" s="79"/>
      <c r="AB4336" s="79"/>
      <c r="AC4336" s="79"/>
      <c r="AD4336" s="79"/>
      <c r="AE4336" s="79"/>
      <c r="AF4336" s="79"/>
      <c r="AG4336" s="79"/>
      <c r="AH4336" s="79"/>
      <c r="AI4336" s="79"/>
      <c r="AJ4336" s="79"/>
      <c r="AK4336" s="79"/>
      <c r="AL4336" s="79"/>
      <c r="AM4336" s="79"/>
      <c r="AN4336" s="79"/>
      <c r="AO4336" s="79"/>
      <c r="AP4336" s="79"/>
      <c r="AQ4336" s="79"/>
    </row>
    <row r="4337" spans="13:43" x14ac:dyDescent="0.25">
      <c r="M4337" s="79"/>
      <c r="N4337" s="79"/>
      <c r="O4337" s="79"/>
      <c r="P4337" s="79"/>
      <c r="Q4337" s="79"/>
      <c r="R4337" s="79"/>
      <c r="S4337" s="79"/>
      <c r="T4337" s="79"/>
      <c r="U4337" s="79"/>
      <c r="V4337" s="79"/>
      <c r="W4337" s="79"/>
      <c r="X4337" s="79"/>
      <c r="Y4337" s="79"/>
      <c r="Z4337" s="79"/>
      <c r="AA4337" s="79"/>
      <c r="AB4337" s="79"/>
      <c r="AC4337" s="79"/>
      <c r="AD4337" s="79"/>
      <c r="AE4337" s="79"/>
      <c r="AF4337" s="79"/>
      <c r="AG4337" s="79"/>
      <c r="AH4337" s="79"/>
      <c r="AI4337" s="79"/>
      <c r="AJ4337" s="79"/>
      <c r="AK4337" s="79"/>
      <c r="AL4337" s="79"/>
      <c r="AM4337" s="79"/>
      <c r="AN4337" s="79"/>
      <c r="AO4337" s="79"/>
      <c r="AP4337" s="79"/>
      <c r="AQ4337" s="79"/>
    </row>
    <row r="4338" spans="13:43" x14ac:dyDescent="0.25">
      <c r="M4338" s="79"/>
      <c r="N4338" s="79"/>
      <c r="O4338" s="79"/>
      <c r="P4338" s="79"/>
      <c r="Q4338" s="79"/>
      <c r="R4338" s="79"/>
      <c r="S4338" s="79"/>
      <c r="T4338" s="79"/>
      <c r="U4338" s="79"/>
      <c r="V4338" s="79"/>
      <c r="W4338" s="79"/>
      <c r="X4338" s="79"/>
      <c r="Y4338" s="79"/>
      <c r="Z4338" s="79"/>
      <c r="AA4338" s="79"/>
      <c r="AB4338" s="79"/>
      <c r="AC4338" s="79"/>
      <c r="AD4338" s="79"/>
      <c r="AE4338" s="79"/>
      <c r="AF4338" s="79"/>
      <c r="AG4338" s="79"/>
      <c r="AH4338" s="79"/>
      <c r="AI4338" s="79"/>
      <c r="AJ4338" s="79"/>
      <c r="AK4338" s="79"/>
      <c r="AL4338" s="79"/>
      <c r="AM4338" s="79"/>
      <c r="AN4338" s="79"/>
      <c r="AO4338" s="79"/>
      <c r="AP4338" s="79"/>
      <c r="AQ4338" s="79"/>
    </row>
    <row r="4339" spans="13:43" x14ac:dyDescent="0.25">
      <c r="M4339" s="79"/>
      <c r="N4339" s="79"/>
      <c r="O4339" s="79"/>
      <c r="P4339" s="79"/>
      <c r="Q4339" s="79"/>
      <c r="R4339" s="79"/>
      <c r="S4339" s="79"/>
      <c r="T4339" s="79"/>
      <c r="U4339" s="79"/>
      <c r="V4339" s="79"/>
      <c r="W4339" s="79"/>
      <c r="X4339" s="79"/>
      <c r="Y4339" s="79"/>
      <c r="Z4339" s="79"/>
      <c r="AA4339" s="79"/>
      <c r="AB4339" s="79"/>
      <c r="AC4339" s="79"/>
      <c r="AD4339" s="79"/>
      <c r="AE4339" s="79"/>
      <c r="AF4339" s="79"/>
      <c r="AG4339" s="79"/>
      <c r="AH4339" s="79"/>
      <c r="AI4339" s="79"/>
      <c r="AJ4339" s="79"/>
      <c r="AK4339" s="79"/>
      <c r="AL4339" s="79"/>
      <c r="AM4339" s="79"/>
      <c r="AN4339" s="79"/>
      <c r="AO4339" s="79"/>
      <c r="AP4339" s="79"/>
      <c r="AQ4339" s="79"/>
    </row>
    <row r="4340" spans="13:43" x14ac:dyDescent="0.25">
      <c r="M4340" s="79"/>
      <c r="N4340" s="79"/>
      <c r="O4340" s="79"/>
      <c r="P4340" s="79"/>
      <c r="Q4340" s="79"/>
      <c r="R4340" s="79"/>
      <c r="S4340" s="79"/>
      <c r="T4340" s="79"/>
      <c r="U4340" s="79"/>
      <c r="V4340" s="79"/>
      <c r="W4340" s="79"/>
      <c r="X4340" s="79"/>
      <c r="Y4340" s="79"/>
      <c r="Z4340" s="79"/>
      <c r="AA4340" s="79"/>
      <c r="AB4340" s="79"/>
      <c r="AC4340" s="79"/>
      <c r="AD4340" s="79"/>
      <c r="AE4340" s="79"/>
      <c r="AF4340" s="79"/>
      <c r="AG4340" s="79"/>
      <c r="AH4340" s="79"/>
      <c r="AI4340" s="79"/>
      <c r="AJ4340" s="79"/>
      <c r="AK4340" s="79"/>
      <c r="AL4340" s="79"/>
      <c r="AM4340" s="79"/>
      <c r="AN4340" s="79"/>
      <c r="AO4340" s="79"/>
      <c r="AP4340" s="79"/>
      <c r="AQ4340" s="79"/>
    </row>
    <row r="4341" spans="13:43" x14ac:dyDescent="0.25">
      <c r="M4341" s="79"/>
      <c r="N4341" s="79"/>
      <c r="O4341" s="79"/>
      <c r="P4341" s="79"/>
      <c r="Q4341" s="79"/>
      <c r="R4341" s="79"/>
      <c r="S4341" s="79"/>
      <c r="T4341" s="79"/>
      <c r="U4341" s="79"/>
      <c r="V4341" s="79"/>
      <c r="W4341" s="79"/>
      <c r="X4341" s="79"/>
      <c r="Y4341" s="79"/>
      <c r="Z4341" s="79"/>
      <c r="AA4341" s="79"/>
      <c r="AB4341" s="79"/>
      <c r="AC4341" s="79"/>
      <c r="AD4341" s="79"/>
      <c r="AE4341" s="79"/>
      <c r="AF4341" s="79"/>
      <c r="AG4341" s="79"/>
      <c r="AH4341" s="79"/>
      <c r="AI4341" s="79"/>
      <c r="AJ4341" s="79"/>
      <c r="AK4341" s="79"/>
      <c r="AL4341" s="79"/>
      <c r="AM4341" s="79"/>
      <c r="AN4341" s="79"/>
      <c r="AO4341" s="79"/>
      <c r="AP4341" s="79"/>
      <c r="AQ4341" s="79"/>
    </row>
    <row r="4342" spans="13:43" x14ac:dyDescent="0.25">
      <c r="M4342" s="79"/>
      <c r="N4342" s="79"/>
      <c r="O4342" s="79"/>
      <c r="P4342" s="79"/>
      <c r="Q4342" s="79"/>
      <c r="R4342" s="79"/>
      <c r="S4342" s="79"/>
      <c r="T4342" s="79"/>
      <c r="U4342" s="79"/>
      <c r="V4342" s="79"/>
      <c r="W4342" s="79"/>
      <c r="X4342" s="79"/>
      <c r="Y4342" s="79"/>
      <c r="Z4342" s="79"/>
      <c r="AA4342" s="79"/>
      <c r="AB4342" s="79"/>
      <c r="AC4342" s="79"/>
      <c r="AD4342" s="79"/>
      <c r="AE4342" s="79"/>
      <c r="AF4342" s="79"/>
      <c r="AG4342" s="79"/>
      <c r="AH4342" s="79"/>
      <c r="AI4342" s="79"/>
      <c r="AJ4342" s="79"/>
      <c r="AK4342" s="79"/>
      <c r="AL4342" s="79"/>
      <c r="AM4342" s="79"/>
      <c r="AN4342" s="79"/>
      <c r="AO4342" s="79"/>
      <c r="AP4342" s="79"/>
      <c r="AQ4342" s="79"/>
    </row>
    <row r="4343" spans="13:43" x14ac:dyDescent="0.25">
      <c r="M4343" s="79"/>
      <c r="N4343" s="79"/>
      <c r="O4343" s="79"/>
      <c r="P4343" s="79"/>
      <c r="Q4343" s="79"/>
      <c r="R4343" s="79"/>
      <c r="S4343" s="79"/>
      <c r="T4343" s="79"/>
      <c r="U4343" s="79"/>
      <c r="V4343" s="79"/>
      <c r="W4343" s="79"/>
      <c r="X4343" s="79"/>
      <c r="Y4343" s="79"/>
      <c r="Z4343" s="79"/>
      <c r="AA4343" s="79"/>
      <c r="AB4343" s="79"/>
      <c r="AC4343" s="79"/>
      <c r="AD4343" s="79"/>
      <c r="AE4343" s="79"/>
      <c r="AF4343" s="79"/>
      <c r="AG4343" s="79"/>
      <c r="AH4343" s="79"/>
      <c r="AI4343" s="79"/>
      <c r="AJ4343" s="79"/>
      <c r="AK4343" s="79"/>
      <c r="AL4343" s="79"/>
      <c r="AM4343" s="79"/>
      <c r="AN4343" s="79"/>
      <c r="AO4343" s="79"/>
      <c r="AP4343" s="79"/>
      <c r="AQ4343" s="79"/>
    </row>
    <row r="4344" spans="13:43" x14ac:dyDescent="0.25">
      <c r="M4344" s="79"/>
      <c r="N4344" s="79"/>
      <c r="O4344" s="79"/>
      <c r="P4344" s="79"/>
      <c r="Q4344" s="79"/>
      <c r="R4344" s="79"/>
      <c r="S4344" s="79"/>
      <c r="T4344" s="79"/>
      <c r="U4344" s="79"/>
      <c r="V4344" s="79"/>
      <c r="W4344" s="79"/>
      <c r="X4344" s="79"/>
      <c r="Y4344" s="79"/>
      <c r="Z4344" s="79"/>
      <c r="AA4344" s="79"/>
      <c r="AB4344" s="79"/>
      <c r="AC4344" s="79"/>
      <c r="AD4344" s="79"/>
      <c r="AE4344" s="79"/>
      <c r="AF4344" s="79"/>
      <c r="AG4344" s="79"/>
      <c r="AH4344" s="79"/>
      <c r="AI4344" s="79"/>
      <c r="AJ4344" s="79"/>
      <c r="AK4344" s="79"/>
      <c r="AL4344" s="79"/>
      <c r="AM4344" s="79"/>
      <c r="AN4344" s="79"/>
      <c r="AO4344" s="79"/>
      <c r="AP4344" s="79"/>
      <c r="AQ4344" s="79"/>
    </row>
    <row r="4345" spans="13:43" x14ac:dyDescent="0.25">
      <c r="M4345" s="79"/>
      <c r="N4345" s="79"/>
      <c r="O4345" s="79"/>
      <c r="P4345" s="79"/>
      <c r="Q4345" s="79"/>
      <c r="R4345" s="79"/>
      <c r="S4345" s="79"/>
      <c r="T4345" s="79"/>
      <c r="U4345" s="79"/>
      <c r="V4345" s="79"/>
      <c r="W4345" s="79"/>
      <c r="X4345" s="79"/>
      <c r="Y4345" s="79"/>
      <c r="Z4345" s="79"/>
      <c r="AA4345" s="79"/>
      <c r="AB4345" s="79"/>
      <c r="AC4345" s="79"/>
      <c r="AD4345" s="79"/>
      <c r="AE4345" s="79"/>
      <c r="AF4345" s="79"/>
      <c r="AG4345" s="79"/>
      <c r="AH4345" s="79"/>
      <c r="AI4345" s="79"/>
      <c r="AJ4345" s="79"/>
      <c r="AK4345" s="79"/>
      <c r="AL4345" s="79"/>
      <c r="AM4345" s="79"/>
      <c r="AN4345" s="79"/>
      <c r="AO4345" s="79"/>
      <c r="AP4345" s="79"/>
      <c r="AQ4345" s="79"/>
    </row>
    <row r="4346" spans="13:43" x14ac:dyDescent="0.25">
      <c r="M4346" s="79"/>
      <c r="N4346" s="79"/>
      <c r="O4346" s="79"/>
      <c r="P4346" s="79"/>
      <c r="Q4346" s="79"/>
      <c r="R4346" s="79"/>
      <c r="S4346" s="79"/>
      <c r="T4346" s="79"/>
      <c r="U4346" s="79"/>
      <c r="V4346" s="79"/>
      <c r="W4346" s="79"/>
      <c r="X4346" s="79"/>
      <c r="Y4346" s="79"/>
      <c r="Z4346" s="79"/>
      <c r="AA4346" s="79"/>
      <c r="AB4346" s="79"/>
      <c r="AC4346" s="79"/>
      <c r="AD4346" s="79"/>
      <c r="AE4346" s="79"/>
      <c r="AF4346" s="79"/>
      <c r="AG4346" s="79"/>
      <c r="AH4346" s="79"/>
      <c r="AI4346" s="79"/>
      <c r="AJ4346" s="79"/>
      <c r="AK4346" s="79"/>
      <c r="AL4346" s="79"/>
      <c r="AM4346" s="79"/>
      <c r="AN4346" s="79"/>
      <c r="AO4346" s="79"/>
      <c r="AP4346" s="79"/>
      <c r="AQ4346" s="79"/>
    </row>
    <row r="4347" spans="13:43" x14ac:dyDescent="0.25">
      <c r="M4347" s="79"/>
      <c r="N4347" s="79"/>
      <c r="O4347" s="79"/>
      <c r="P4347" s="79"/>
      <c r="Q4347" s="79"/>
      <c r="R4347" s="79"/>
      <c r="S4347" s="79"/>
      <c r="T4347" s="79"/>
      <c r="U4347" s="79"/>
      <c r="V4347" s="79"/>
      <c r="W4347" s="79"/>
      <c r="X4347" s="79"/>
      <c r="Y4347" s="79"/>
      <c r="Z4347" s="79"/>
      <c r="AA4347" s="79"/>
      <c r="AB4347" s="79"/>
      <c r="AC4347" s="79"/>
      <c r="AD4347" s="79"/>
      <c r="AE4347" s="79"/>
      <c r="AF4347" s="79"/>
      <c r="AG4347" s="79"/>
      <c r="AH4347" s="79"/>
      <c r="AI4347" s="79"/>
      <c r="AJ4347" s="79"/>
      <c r="AK4347" s="79"/>
      <c r="AL4347" s="79"/>
      <c r="AM4347" s="79"/>
      <c r="AN4347" s="79"/>
      <c r="AO4347" s="79"/>
      <c r="AP4347" s="79"/>
      <c r="AQ4347" s="79"/>
    </row>
    <row r="4348" spans="13:43" x14ac:dyDescent="0.25">
      <c r="M4348" s="79"/>
      <c r="N4348" s="79"/>
      <c r="O4348" s="79"/>
      <c r="P4348" s="79"/>
      <c r="Q4348" s="79"/>
      <c r="R4348" s="79"/>
      <c r="S4348" s="79"/>
      <c r="T4348" s="79"/>
      <c r="U4348" s="79"/>
      <c r="V4348" s="79"/>
      <c r="W4348" s="79"/>
      <c r="X4348" s="79"/>
      <c r="Y4348" s="79"/>
      <c r="Z4348" s="79"/>
      <c r="AA4348" s="79"/>
      <c r="AB4348" s="79"/>
      <c r="AC4348" s="79"/>
      <c r="AD4348" s="79"/>
      <c r="AE4348" s="79"/>
      <c r="AF4348" s="79"/>
      <c r="AG4348" s="79"/>
      <c r="AH4348" s="79"/>
      <c r="AI4348" s="79"/>
      <c r="AJ4348" s="79"/>
      <c r="AK4348" s="79"/>
      <c r="AL4348" s="79"/>
      <c r="AM4348" s="79"/>
      <c r="AN4348" s="79"/>
      <c r="AO4348" s="79"/>
      <c r="AP4348" s="79"/>
      <c r="AQ4348" s="79"/>
    </row>
    <row r="4349" spans="13:43" x14ac:dyDescent="0.25">
      <c r="M4349" s="79"/>
      <c r="N4349" s="79"/>
      <c r="O4349" s="79"/>
      <c r="P4349" s="79"/>
      <c r="Q4349" s="79"/>
      <c r="R4349" s="79"/>
      <c r="S4349" s="79"/>
      <c r="T4349" s="79"/>
      <c r="U4349" s="79"/>
      <c r="V4349" s="79"/>
      <c r="W4349" s="79"/>
      <c r="X4349" s="79"/>
      <c r="Y4349" s="79"/>
      <c r="Z4349" s="79"/>
      <c r="AA4349" s="79"/>
      <c r="AB4349" s="79"/>
      <c r="AC4349" s="79"/>
      <c r="AD4349" s="79"/>
      <c r="AE4349" s="79"/>
      <c r="AF4349" s="79"/>
      <c r="AG4349" s="79"/>
      <c r="AH4349" s="79"/>
      <c r="AI4349" s="79"/>
      <c r="AJ4349" s="79"/>
      <c r="AK4349" s="79"/>
      <c r="AL4349" s="79"/>
      <c r="AM4349" s="79"/>
      <c r="AN4349" s="79"/>
      <c r="AO4349" s="79"/>
      <c r="AP4349" s="79"/>
      <c r="AQ4349" s="79"/>
    </row>
    <row r="4350" spans="13:43" x14ac:dyDescent="0.25">
      <c r="M4350" s="79"/>
      <c r="N4350" s="79"/>
      <c r="O4350" s="79"/>
      <c r="P4350" s="79"/>
      <c r="Q4350" s="79"/>
      <c r="R4350" s="79"/>
      <c r="S4350" s="79"/>
      <c r="T4350" s="79"/>
      <c r="U4350" s="79"/>
      <c r="V4350" s="79"/>
      <c r="W4350" s="79"/>
      <c r="X4350" s="79"/>
      <c r="Y4350" s="79"/>
      <c r="Z4350" s="79"/>
      <c r="AA4350" s="79"/>
      <c r="AB4350" s="79"/>
      <c r="AC4350" s="79"/>
      <c r="AD4350" s="79"/>
      <c r="AE4350" s="79"/>
      <c r="AF4350" s="79"/>
      <c r="AG4350" s="79"/>
      <c r="AH4350" s="79"/>
      <c r="AI4350" s="79"/>
      <c r="AJ4350" s="79"/>
      <c r="AK4350" s="79"/>
      <c r="AL4350" s="79"/>
      <c r="AM4350" s="79"/>
      <c r="AN4350" s="79"/>
      <c r="AO4350" s="79"/>
      <c r="AP4350" s="79"/>
      <c r="AQ4350" s="79"/>
    </row>
    <row r="4351" spans="13:43" x14ac:dyDescent="0.25">
      <c r="M4351" s="79"/>
      <c r="N4351" s="79"/>
      <c r="O4351" s="79"/>
      <c r="P4351" s="79"/>
      <c r="Q4351" s="79"/>
      <c r="R4351" s="79"/>
      <c r="S4351" s="79"/>
      <c r="T4351" s="79"/>
      <c r="U4351" s="79"/>
      <c r="V4351" s="79"/>
      <c r="W4351" s="79"/>
      <c r="X4351" s="79"/>
      <c r="Y4351" s="79"/>
      <c r="Z4351" s="79"/>
      <c r="AA4351" s="79"/>
      <c r="AB4351" s="79"/>
      <c r="AC4351" s="79"/>
      <c r="AD4351" s="79"/>
      <c r="AE4351" s="79"/>
      <c r="AF4351" s="79"/>
      <c r="AG4351" s="79"/>
      <c r="AH4351" s="79"/>
      <c r="AI4351" s="79"/>
      <c r="AJ4351" s="79"/>
      <c r="AK4351" s="79"/>
      <c r="AL4351" s="79"/>
      <c r="AM4351" s="79"/>
      <c r="AN4351" s="79"/>
      <c r="AO4351" s="79"/>
      <c r="AP4351" s="79"/>
      <c r="AQ4351" s="79"/>
    </row>
    <row r="4352" spans="13:43" x14ac:dyDescent="0.25">
      <c r="M4352" s="79"/>
      <c r="N4352" s="79"/>
      <c r="O4352" s="79"/>
      <c r="P4352" s="79"/>
      <c r="Q4352" s="79"/>
      <c r="R4352" s="79"/>
      <c r="S4352" s="79"/>
      <c r="T4352" s="79"/>
      <c r="U4352" s="79"/>
      <c r="V4352" s="79"/>
      <c r="W4352" s="79"/>
      <c r="X4352" s="79"/>
      <c r="Y4352" s="79"/>
      <c r="Z4352" s="79"/>
      <c r="AA4352" s="79"/>
      <c r="AB4352" s="79"/>
      <c r="AC4352" s="79"/>
      <c r="AD4352" s="79"/>
      <c r="AE4352" s="79"/>
      <c r="AF4352" s="79"/>
      <c r="AG4352" s="79"/>
      <c r="AH4352" s="79"/>
      <c r="AI4352" s="79"/>
      <c r="AJ4352" s="79"/>
      <c r="AK4352" s="79"/>
      <c r="AL4352" s="79"/>
      <c r="AM4352" s="79"/>
      <c r="AN4352" s="79"/>
      <c r="AO4352" s="79"/>
      <c r="AP4352" s="79"/>
      <c r="AQ4352" s="79"/>
    </row>
    <row r="4353" spans="13:43" x14ac:dyDescent="0.25">
      <c r="M4353" s="79"/>
      <c r="N4353" s="79"/>
      <c r="O4353" s="79"/>
      <c r="P4353" s="79"/>
      <c r="Q4353" s="79"/>
      <c r="R4353" s="79"/>
      <c r="S4353" s="79"/>
      <c r="T4353" s="79"/>
      <c r="U4353" s="79"/>
      <c r="V4353" s="79"/>
      <c r="W4353" s="79"/>
      <c r="X4353" s="79"/>
      <c r="Y4353" s="79"/>
      <c r="Z4353" s="79"/>
      <c r="AA4353" s="79"/>
      <c r="AB4353" s="79"/>
      <c r="AC4353" s="79"/>
      <c r="AD4353" s="79"/>
      <c r="AE4353" s="79"/>
      <c r="AF4353" s="79"/>
      <c r="AG4353" s="79"/>
      <c r="AH4353" s="79"/>
      <c r="AI4353" s="79"/>
      <c r="AJ4353" s="79"/>
      <c r="AK4353" s="79"/>
      <c r="AL4353" s="79"/>
      <c r="AM4353" s="79"/>
      <c r="AN4353" s="79"/>
      <c r="AO4353" s="79"/>
      <c r="AP4353" s="79"/>
      <c r="AQ4353" s="79"/>
    </row>
    <row r="4354" spans="13:43" x14ac:dyDescent="0.25">
      <c r="M4354" s="79"/>
      <c r="N4354" s="79"/>
      <c r="O4354" s="79"/>
      <c r="P4354" s="79"/>
      <c r="Q4354" s="79"/>
      <c r="R4354" s="79"/>
      <c r="S4354" s="79"/>
      <c r="T4354" s="79"/>
      <c r="U4354" s="79"/>
      <c r="V4354" s="79"/>
      <c r="W4354" s="79"/>
      <c r="X4354" s="79"/>
      <c r="Y4354" s="79"/>
      <c r="Z4354" s="79"/>
      <c r="AA4354" s="79"/>
      <c r="AB4354" s="79"/>
      <c r="AC4354" s="79"/>
      <c r="AD4354" s="79"/>
      <c r="AE4354" s="79"/>
      <c r="AF4354" s="79"/>
      <c r="AG4354" s="79"/>
      <c r="AH4354" s="79"/>
      <c r="AI4354" s="79"/>
      <c r="AJ4354" s="79"/>
      <c r="AK4354" s="79"/>
      <c r="AL4354" s="79"/>
      <c r="AM4354" s="79"/>
      <c r="AN4354" s="79"/>
      <c r="AO4354" s="79"/>
      <c r="AP4354" s="79"/>
      <c r="AQ4354" s="79"/>
    </row>
    <row r="4355" spans="13:43" x14ac:dyDescent="0.25">
      <c r="M4355" s="79"/>
      <c r="N4355" s="79"/>
      <c r="O4355" s="79"/>
      <c r="P4355" s="79"/>
      <c r="Q4355" s="79"/>
      <c r="R4355" s="79"/>
      <c r="S4355" s="79"/>
      <c r="T4355" s="79"/>
      <c r="U4355" s="79"/>
      <c r="V4355" s="79"/>
      <c r="W4355" s="79"/>
      <c r="X4355" s="79"/>
      <c r="Y4355" s="79"/>
      <c r="Z4355" s="79"/>
      <c r="AA4355" s="79"/>
      <c r="AB4355" s="79"/>
      <c r="AC4355" s="79"/>
      <c r="AD4355" s="79"/>
      <c r="AE4355" s="79"/>
      <c r="AF4355" s="79"/>
      <c r="AG4355" s="79"/>
      <c r="AH4355" s="79"/>
      <c r="AI4355" s="79"/>
      <c r="AJ4355" s="79"/>
      <c r="AK4355" s="79"/>
      <c r="AL4355" s="79"/>
      <c r="AM4355" s="79"/>
      <c r="AN4355" s="79"/>
      <c r="AO4355" s="79"/>
      <c r="AP4355" s="79"/>
      <c r="AQ4355" s="79"/>
    </row>
    <row r="4356" spans="13:43" x14ac:dyDescent="0.25">
      <c r="M4356" s="79"/>
      <c r="N4356" s="79"/>
      <c r="O4356" s="79"/>
      <c r="P4356" s="79"/>
      <c r="Q4356" s="79"/>
      <c r="R4356" s="79"/>
      <c r="S4356" s="79"/>
      <c r="T4356" s="79"/>
      <c r="U4356" s="79"/>
      <c r="V4356" s="79"/>
      <c r="W4356" s="79"/>
      <c r="X4356" s="79"/>
      <c r="Y4356" s="79"/>
      <c r="Z4356" s="79"/>
      <c r="AA4356" s="79"/>
      <c r="AB4356" s="79"/>
      <c r="AC4356" s="79"/>
      <c r="AD4356" s="79"/>
      <c r="AE4356" s="79"/>
      <c r="AF4356" s="79"/>
      <c r="AG4356" s="79"/>
      <c r="AH4356" s="79"/>
      <c r="AI4356" s="79"/>
      <c r="AJ4356" s="79"/>
      <c r="AK4356" s="79"/>
      <c r="AL4356" s="79"/>
      <c r="AM4356" s="79"/>
      <c r="AN4356" s="79"/>
      <c r="AO4356" s="79"/>
      <c r="AP4356" s="79"/>
      <c r="AQ4356" s="79"/>
    </row>
    <row r="4357" spans="13:43" x14ac:dyDescent="0.25">
      <c r="M4357" s="79"/>
      <c r="N4357" s="79"/>
      <c r="O4357" s="79"/>
      <c r="P4357" s="79"/>
      <c r="Q4357" s="79"/>
      <c r="R4357" s="79"/>
      <c r="S4357" s="79"/>
      <c r="T4357" s="79"/>
      <c r="U4357" s="79"/>
      <c r="V4357" s="79"/>
      <c r="W4357" s="79"/>
      <c r="X4357" s="79"/>
      <c r="Y4357" s="79"/>
      <c r="Z4357" s="79"/>
      <c r="AA4357" s="79"/>
      <c r="AB4357" s="79"/>
      <c r="AC4357" s="79"/>
      <c r="AD4357" s="79"/>
      <c r="AE4357" s="79"/>
      <c r="AF4357" s="79"/>
      <c r="AG4357" s="79"/>
      <c r="AH4357" s="79"/>
      <c r="AI4357" s="79"/>
      <c r="AJ4357" s="79"/>
      <c r="AK4357" s="79"/>
      <c r="AL4357" s="79"/>
      <c r="AM4357" s="79"/>
      <c r="AN4357" s="79"/>
      <c r="AO4357" s="79"/>
      <c r="AP4357" s="79"/>
      <c r="AQ4357" s="79"/>
    </row>
    <row r="4358" spans="13:43" x14ac:dyDescent="0.25">
      <c r="M4358" s="79"/>
      <c r="N4358" s="79"/>
      <c r="O4358" s="79"/>
      <c r="P4358" s="79"/>
      <c r="Q4358" s="79"/>
      <c r="R4358" s="79"/>
      <c r="S4358" s="79"/>
      <c r="T4358" s="79"/>
      <c r="U4358" s="79"/>
      <c r="V4358" s="79"/>
      <c r="W4358" s="79"/>
      <c r="X4358" s="79"/>
      <c r="Y4358" s="79"/>
      <c r="Z4358" s="79"/>
      <c r="AA4358" s="79"/>
      <c r="AB4358" s="79"/>
      <c r="AC4358" s="79"/>
      <c r="AD4358" s="79"/>
      <c r="AE4358" s="79"/>
      <c r="AF4358" s="79"/>
      <c r="AG4358" s="79"/>
      <c r="AH4358" s="79"/>
      <c r="AI4358" s="79"/>
      <c r="AJ4358" s="79"/>
      <c r="AK4358" s="79"/>
      <c r="AL4358" s="79"/>
      <c r="AM4358" s="79"/>
      <c r="AN4358" s="79"/>
      <c r="AO4358" s="79"/>
      <c r="AP4358" s="79"/>
      <c r="AQ4358" s="79"/>
    </row>
    <row r="4359" spans="13:43" x14ac:dyDescent="0.25">
      <c r="M4359" s="79"/>
      <c r="N4359" s="79"/>
      <c r="O4359" s="79"/>
      <c r="P4359" s="79"/>
      <c r="Q4359" s="79"/>
      <c r="R4359" s="79"/>
      <c r="S4359" s="79"/>
      <c r="T4359" s="79"/>
      <c r="U4359" s="79"/>
      <c r="V4359" s="79"/>
      <c r="W4359" s="79"/>
      <c r="X4359" s="79"/>
      <c r="Y4359" s="79"/>
      <c r="Z4359" s="79"/>
      <c r="AA4359" s="79"/>
      <c r="AB4359" s="79"/>
      <c r="AC4359" s="79"/>
      <c r="AD4359" s="79"/>
      <c r="AE4359" s="79"/>
      <c r="AF4359" s="79"/>
      <c r="AG4359" s="79"/>
      <c r="AH4359" s="79"/>
      <c r="AI4359" s="79"/>
      <c r="AJ4359" s="79"/>
      <c r="AK4359" s="79"/>
      <c r="AL4359" s="79"/>
      <c r="AM4359" s="79"/>
      <c r="AN4359" s="79"/>
      <c r="AO4359" s="79"/>
      <c r="AP4359" s="79"/>
      <c r="AQ4359" s="79"/>
    </row>
    <row r="4360" spans="13:43" x14ac:dyDescent="0.25">
      <c r="M4360" s="79"/>
      <c r="N4360" s="79"/>
      <c r="O4360" s="79"/>
      <c r="P4360" s="79"/>
      <c r="Q4360" s="79"/>
      <c r="R4360" s="79"/>
      <c r="S4360" s="79"/>
      <c r="T4360" s="79"/>
      <c r="U4360" s="79"/>
      <c r="V4360" s="79"/>
      <c r="W4360" s="79"/>
      <c r="X4360" s="79"/>
      <c r="Y4360" s="79"/>
      <c r="Z4360" s="79"/>
      <c r="AA4360" s="79"/>
      <c r="AB4360" s="79"/>
      <c r="AC4360" s="79"/>
      <c r="AD4360" s="79"/>
      <c r="AE4360" s="79"/>
      <c r="AF4360" s="79"/>
      <c r="AG4360" s="79"/>
      <c r="AH4360" s="79"/>
      <c r="AI4360" s="79"/>
      <c r="AJ4360" s="79"/>
      <c r="AK4360" s="79"/>
      <c r="AL4360" s="79"/>
      <c r="AM4360" s="79"/>
      <c r="AN4360" s="79"/>
      <c r="AO4360" s="79"/>
      <c r="AP4360" s="79"/>
      <c r="AQ4360" s="79"/>
    </row>
    <row r="4361" spans="13:43" x14ac:dyDescent="0.25">
      <c r="M4361" s="79"/>
      <c r="N4361" s="79"/>
      <c r="O4361" s="79"/>
      <c r="P4361" s="79"/>
      <c r="Q4361" s="79"/>
      <c r="R4361" s="79"/>
      <c r="S4361" s="79"/>
      <c r="T4361" s="79"/>
      <c r="U4361" s="79"/>
      <c r="V4361" s="79"/>
      <c r="W4361" s="79"/>
      <c r="X4361" s="79"/>
      <c r="Y4361" s="79"/>
      <c r="Z4361" s="79"/>
      <c r="AA4361" s="79"/>
      <c r="AB4361" s="79"/>
      <c r="AC4361" s="79"/>
      <c r="AD4361" s="79"/>
      <c r="AE4361" s="79"/>
      <c r="AF4361" s="79"/>
      <c r="AG4361" s="79"/>
      <c r="AH4361" s="79"/>
      <c r="AI4361" s="79"/>
      <c r="AJ4361" s="79"/>
      <c r="AK4361" s="79"/>
      <c r="AL4361" s="79"/>
      <c r="AM4361" s="79"/>
      <c r="AN4361" s="79"/>
      <c r="AO4361" s="79"/>
      <c r="AP4361" s="79"/>
      <c r="AQ4361" s="79"/>
    </row>
    <row r="4362" spans="13:43" x14ac:dyDescent="0.25">
      <c r="M4362" s="79"/>
      <c r="N4362" s="79"/>
      <c r="O4362" s="79"/>
      <c r="P4362" s="79"/>
      <c r="Q4362" s="79"/>
      <c r="R4362" s="79"/>
      <c r="S4362" s="79"/>
      <c r="T4362" s="79"/>
      <c r="U4362" s="79"/>
      <c r="V4362" s="79"/>
      <c r="W4362" s="79"/>
      <c r="X4362" s="79"/>
      <c r="Y4362" s="79"/>
      <c r="Z4362" s="79"/>
      <c r="AA4362" s="79"/>
      <c r="AB4362" s="79"/>
      <c r="AC4362" s="79"/>
      <c r="AD4362" s="79"/>
      <c r="AE4362" s="79"/>
      <c r="AF4362" s="79"/>
      <c r="AG4362" s="79"/>
      <c r="AH4362" s="79"/>
      <c r="AI4362" s="79"/>
      <c r="AJ4362" s="79"/>
      <c r="AK4362" s="79"/>
      <c r="AL4362" s="79"/>
      <c r="AM4362" s="79"/>
      <c r="AN4362" s="79"/>
      <c r="AO4362" s="79"/>
      <c r="AP4362" s="79"/>
      <c r="AQ4362" s="79"/>
    </row>
    <row r="4363" spans="13:43" x14ac:dyDescent="0.25">
      <c r="M4363" s="79"/>
      <c r="N4363" s="79"/>
      <c r="O4363" s="79"/>
      <c r="P4363" s="79"/>
      <c r="Q4363" s="79"/>
      <c r="R4363" s="79"/>
      <c r="S4363" s="79"/>
      <c r="T4363" s="79"/>
      <c r="U4363" s="79"/>
      <c r="V4363" s="79"/>
      <c r="W4363" s="79"/>
      <c r="X4363" s="79"/>
      <c r="Y4363" s="79"/>
      <c r="Z4363" s="79"/>
      <c r="AA4363" s="79"/>
      <c r="AB4363" s="79"/>
      <c r="AC4363" s="79"/>
      <c r="AD4363" s="79"/>
      <c r="AE4363" s="79"/>
      <c r="AF4363" s="79"/>
      <c r="AG4363" s="79"/>
      <c r="AH4363" s="79"/>
      <c r="AI4363" s="79"/>
      <c r="AJ4363" s="79"/>
      <c r="AK4363" s="79"/>
      <c r="AL4363" s="79"/>
      <c r="AM4363" s="79"/>
      <c r="AN4363" s="79"/>
      <c r="AO4363" s="79"/>
      <c r="AP4363" s="79"/>
      <c r="AQ4363" s="79"/>
    </row>
    <row r="4364" spans="13:43" x14ac:dyDescent="0.25">
      <c r="M4364" s="79"/>
      <c r="N4364" s="79"/>
      <c r="O4364" s="79"/>
      <c r="P4364" s="79"/>
      <c r="Q4364" s="79"/>
      <c r="R4364" s="79"/>
      <c r="S4364" s="79"/>
      <c r="T4364" s="79"/>
      <c r="U4364" s="79"/>
      <c r="V4364" s="79"/>
      <c r="W4364" s="79"/>
      <c r="X4364" s="79"/>
      <c r="Y4364" s="79"/>
      <c r="Z4364" s="79"/>
      <c r="AA4364" s="79"/>
      <c r="AB4364" s="79"/>
      <c r="AC4364" s="79"/>
      <c r="AD4364" s="79"/>
      <c r="AE4364" s="79"/>
      <c r="AF4364" s="79"/>
      <c r="AG4364" s="79"/>
      <c r="AH4364" s="79"/>
      <c r="AI4364" s="79"/>
      <c r="AJ4364" s="79"/>
      <c r="AK4364" s="79"/>
      <c r="AL4364" s="79"/>
      <c r="AM4364" s="79"/>
      <c r="AN4364" s="79"/>
      <c r="AO4364" s="79"/>
      <c r="AP4364" s="79"/>
      <c r="AQ4364" s="79"/>
    </row>
    <row r="4365" spans="13:43" x14ac:dyDescent="0.25">
      <c r="M4365" s="79"/>
      <c r="N4365" s="79"/>
      <c r="O4365" s="79"/>
      <c r="P4365" s="79"/>
      <c r="Q4365" s="79"/>
      <c r="R4365" s="79"/>
      <c r="S4365" s="79"/>
      <c r="T4365" s="79"/>
      <c r="U4365" s="79"/>
      <c r="V4365" s="79"/>
      <c r="W4365" s="79"/>
      <c r="X4365" s="79"/>
      <c r="Y4365" s="79"/>
      <c r="Z4365" s="79"/>
      <c r="AA4365" s="79"/>
      <c r="AB4365" s="79"/>
      <c r="AC4365" s="79"/>
      <c r="AD4365" s="79"/>
      <c r="AE4365" s="79"/>
      <c r="AF4365" s="79"/>
      <c r="AG4365" s="79"/>
      <c r="AH4365" s="79"/>
      <c r="AI4365" s="79"/>
      <c r="AJ4365" s="79"/>
      <c r="AK4365" s="79"/>
      <c r="AL4365" s="79"/>
      <c r="AM4365" s="79"/>
      <c r="AN4365" s="79"/>
      <c r="AO4365" s="79"/>
      <c r="AP4365" s="79"/>
      <c r="AQ4365" s="79"/>
    </row>
    <row r="4366" spans="13:43" x14ac:dyDescent="0.25">
      <c r="M4366" s="79"/>
      <c r="N4366" s="79"/>
      <c r="O4366" s="79"/>
      <c r="P4366" s="79"/>
      <c r="Q4366" s="79"/>
      <c r="R4366" s="79"/>
      <c r="S4366" s="79"/>
      <c r="T4366" s="79"/>
      <c r="U4366" s="79"/>
      <c r="V4366" s="79"/>
      <c r="W4366" s="79"/>
      <c r="X4366" s="79"/>
      <c r="Y4366" s="79"/>
      <c r="Z4366" s="79"/>
      <c r="AA4366" s="79"/>
      <c r="AB4366" s="79"/>
      <c r="AC4366" s="79"/>
      <c r="AD4366" s="79"/>
      <c r="AE4366" s="79"/>
      <c r="AF4366" s="79"/>
      <c r="AG4366" s="79"/>
      <c r="AH4366" s="79"/>
      <c r="AI4366" s="79"/>
      <c r="AJ4366" s="79"/>
      <c r="AK4366" s="79"/>
      <c r="AL4366" s="79"/>
      <c r="AM4366" s="79"/>
      <c r="AN4366" s="79"/>
      <c r="AO4366" s="79"/>
      <c r="AP4366" s="79"/>
      <c r="AQ4366" s="79"/>
    </row>
    <row r="4367" spans="13:43" x14ac:dyDescent="0.25">
      <c r="M4367" s="79"/>
      <c r="N4367" s="79"/>
      <c r="O4367" s="79"/>
      <c r="P4367" s="79"/>
      <c r="Q4367" s="79"/>
      <c r="R4367" s="79"/>
      <c r="S4367" s="79"/>
      <c r="T4367" s="79"/>
      <c r="U4367" s="79"/>
      <c r="V4367" s="79"/>
      <c r="W4367" s="79"/>
      <c r="X4367" s="79"/>
      <c r="Y4367" s="79"/>
      <c r="Z4367" s="79"/>
      <c r="AA4367" s="79"/>
      <c r="AB4367" s="79"/>
      <c r="AC4367" s="79"/>
      <c r="AD4367" s="79"/>
      <c r="AE4367" s="79"/>
      <c r="AF4367" s="79"/>
      <c r="AG4367" s="79"/>
      <c r="AH4367" s="79"/>
      <c r="AI4367" s="79"/>
      <c r="AJ4367" s="79"/>
      <c r="AK4367" s="79"/>
      <c r="AL4367" s="79"/>
      <c r="AM4367" s="79"/>
      <c r="AN4367" s="79"/>
      <c r="AO4367" s="79"/>
      <c r="AP4367" s="79"/>
      <c r="AQ4367" s="79"/>
    </row>
    <row r="4368" spans="13:43" x14ac:dyDescent="0.25">
      <c r="M4368" s="79"/>
      <c r="N4368" s="79"/>
      <c r="O4368" s="79"/>
      <c r="P4368" s="79"/>
      <c r="Q4368" s="79"/>
      <c r="R4368" s="79"/>
      <c r="S4368" s="79"/>
      <c r="T4368" s="79"/>
      <c r="U4368" s="79"/>
      <c r="V4368" s="79"/>
      <c r="W4368" s="79"/>
      <c r="X4368" s="79"/>
      <c r="Y4368" s="79"/>
      <c r="Z4368" s="79"/>
      <c r="AA4368" s="79"/>
      <c r="AB4368" s="79"/>
      <c r="AC4368" s="79"/>
      <c r="AD4368" s="79"/>
      <c r="AE4368" s="79"/>
      <c r="AF4368" s="79"/>
      <c r="AG4368" s="79"/>
      <c r="AH4368" s="79"/>
      <c r="AI4368" s="79"/>
      <c r="AJ4368" s="79"/>
      <c r="AK4368" s="79"/>
      <c r="AL4368" s="79"/>
      <c r="AM4368" s="79"/>
      <c r="AN4368" s="79"/>
      <c r="AO4368" s="79"/>
      <c r="AP4368" s="79"/>
      <c r="AQ4368" s="79"/>
    </row>
    <row r="4369" spans="13:43" x14ac:dyDescent="0.25">
      <c r="M4369" s="79"/>
      <c r="N4369" s="79"/>
      <c r="O4369" s="79"/>
      <c r="P4369" s="79"/>
      <c r="Q4369" s="79"/>
      <c r="R4369" s="79"/>
      <c r="S4369" s="79"/>
      <c r="T4369" s="79"/>
      <c r="U4369" s="79"/>
      <c r="V4369" s="79"/>
      <c r="W4369" s="79"/>
      <c r="X4369" s="79"/>
      <c r="Y4369" s="79"/>
      <c r="Z4369" s="79"/>
      <c r="AA4369" s="79"/>
      <c r="AB4369" s="79"/>
      <c r="AC4369" s="79"/>
      <c r="AD4369" s="79"/>
      <c r="AE4369" s="79"/>
      <c r="AF4369" s="79"/>
      <c r="AG4369" s="79"/>
      <c r="AH4369" s="79"/>
      <c r="AI4369" s="79"/>
      <c r="AJ4369" s="79"/>
      <c r="AK4369" s="79"/>
      <c r="AL4369" s="79"/>
      <c r="AM4369" s="79"/>
      <c r="AN4369" s="79"/>
      <c r="AO4369" s="79"/>
      <c r="AP4369" s="79"/>
      <c r="AQ4369" s="79"/>
    </row>
    <row r="4370" spans="13:43" x14ac:dyDescent="0.25">
      <c r="M4370" s="79"/>
      <c r="N4370" s="79"/>
      <c r="O4370" s="79"/>
      <c r="P4370" s="79"/>
      <c r="Q4370" s="79"/>
      <c r="R4370" s="79"/>
      <c r="S4370" s="79"/>
      <c r="T4370" s="79"/>
      <c r="U4370" s="79"/>
      <c r="V4370" s="79"/>
      <c r="W4370" s="79"/>
      <c r="X4370" s="79"/>
      <c r="Y4370" s="79"/>
      <c r="Z4370" s="79"/>
      <c r="AA4370" s="79"/>
      <c r="AB4370" s="79"/>
      <c r="AC4370" s="79"/>
      <c r="AD4370" s="79"/>
      <c r="AE4370" s="79"/>
      <c r="AF4370" s="79"/>
      <c r="AG4370" s="79"/>
      <c r="AH4370" s="79"/>
      <c r="AI4370" s="79"/>
      <c r="AJ4370" s="79"/>
      <c r="AK4370" s="79"/>
      <c r="AL4370" s="79"/>
      <c r="AM4370" s="79"/>
      <c r="AN4370" s="79"/>
      <c r="AO4370" s="79"/>
      <c r="AP4370" s="79"/>
      <c r="AQ4370" s="79"/>
    </row>
    <row r="4371" spans="13:43" x14ac:dyDescent="0.25">
      <c r="M4371" s="79"/>
      <c r="N4371" s="79"/>
      <c r="O4371" s="79"/>
      <c r="P4371" s="79"/>
      <c r="Q4371" s="79"/>
      <c r="R4371" s="79"/>
      <c r="S4371" s="79"/>
      <c r="T4371" s="79"/>
      <c r="U4371" s="79"/>
      <c r="V4371" s="79"/>
      <c r="W4371" s="79"/>
      <c r="X4371" s="79"/>
      <c r="Y4371" s="79"/>
      <c r="Z4371" s="79"/>
      <c r="AA4371" s="79"/>
      <c r="AB4371" s="79"/>
      <c r="AC4371" s="79"/>
      <c r="AD4371" s="79"/>
      <c r="AE4371" s="79"/>
      <c r="AF4371" s="79"/>
      <c r="AG4371" s="79"/>
      <c r="AH4371" s="79"/>
      <c r="AI4371" s="79"/>
      <c r="AJ4371" s="79"/>
      <c r="AK4371" s="79"/>
      <c r="AL4371" s="79"/>
      <c r="AM4371" s="79"/>
      <c r="AN4371" s="79"/>
      <c r="AO4371" s="79"/>
      <c r="AP4371" s="79"/>
      <c r="AQ4371" s="79"/>
    </row>
    <row r="4372" spans="13:43" x14ac:dyDescent="0.25">
      <c r="M4372" s="79"/>
      <c r="N4372" s="79"/>
      <c r="O4372" s="79"/>
      <c r="P4372" s="79"/>
      <c r="Q4372" s="79"/>
      <c r="R4372" s="79"/>
      <c r="S4372" s="79"/>
      <c r="T4372" s="79"/>
      <c r="U4372" s="79"/>
      <c r="V4372" s="79"/>
      <c r="W4372" s="79"/>
      <c r="X4372" s="79"/>
      <c r="Y4372" s="79"/>
      <c r="Z4372" s="79"/>
      <c r="AA4372" s="79"/>
      <c r="AB4372" s="79"/>
      <c r="AC4372" s="79"/>
      <c r="AD4372" s="79"/>
      <c r="AE4372" s="79"/>
      <c r="AF4372" s="79"/>
      <c r="AG4372" s="79"/>
      <c r="AH4372" s="79"/>
      <c r="AI4372" s="79"/>
      <c r="AJ4372" s="79"/>
      <c r="AK4372" s="79"/>
      <c r="AL4372" s="79"/>
      <c r="AM4372" s="79"/>
      <c r="AN4372" s="79"/>
      <c r="AO4372" s="79"/>
      <c r="AP4372" s="79"/>
      <c r="AQ4372" s="79"/>
    </row>
    <row r="4373" spans="13:43" x14ac:dyDescent="0.25">
      <c r="M4373" s="79"/>
      <c r="N4373" s="79"/>
      <c r="O4373" s="79"/>
      <c r="P4373" s="79"/>
      <c r="Q4373" s="79"/>
      <c r="R4373" s="79"/>
      <c r="S4373" s="79"/>
      <c r="T4373" s="79"/>
      <c r="U4373" s="79"/>
      <c r="V4373" s="79"/>
      <c r="W4373" s="79"/>
      <c r="X4373" s="79"/>
      <c r="Y4373" s="79"/>
      <c r="Z4373" s="79"/>
      <c r="AA4373" s="79"/>
      <c r="AB4373" s="79"/>
      <c r="AC4373" s="79"/>
      <c r="AD4373" s="79"/>
      <c r="AE4373" s="79"/>
      <c r="AF4373" s="79"/>
      <c r="AG4373" s="79"/>
      <c r="AH4373" s="79"/>
      <c r="AI4373" s="79"/>
      <c r="AJ4373" s="79"/>
      <c r="AK4373" s="79"/>
      <c r="AL4373" s="79"/>
      <c r="AM4373" s="79"/>
      <c r="AN4373" s="79"/>
      <c r="AO4373" s="79"/>
      <c r="AP4373" s="79"/>
      <c r="AQ4373" s="79"/>
    </row>
    <row r="4374" spans="13:43" x14ac:dyDescent="0.25">
      <c r="M4374" s="79"/>
      <c r="N4374" s="79"/>
      <c r="O4374" s="79"/>
      <c r="P4374" s="79"/>
      <c r="Q4374" s="79"/>
      <c r="R4374" s="79"/>
      <c r="S4374" s="79"/>
      <c r="T4374" s="79"/>
      <c r="U4374" s="79"/>
      <c r="V4374" s="79"/>
      <c r="W4374" s="79"/>
      <c r="X4374" s="79"/>
      <c r="Y4374" s="79"/>
      <c r="Z4374" s="79"/>
      <c r="AA4374" s="79"/>
      <c r="AB4374" s="79"/>
      <c r="AC4374" s="79"/>
      <c r="AD4374" s="79"/>
      <c r="AE4374" s="79"/>
      <c r="AF4374" s="79"/>
      <c r="AG4374" s="79"/>
      <c r="AH4374" s="79"/>
      <c r="AI4374" s="79"/>
      <c r="AJ4374" s="79"/>
      <c r="AK4374" s="79"/>
      <c r="AL4374" s="79"/>
      <c r="AM4374" s="79"/>
      <c r="AN4374" s="79"/>
      <c r="AO4374" s="79"/>
      <c r="AP4374" s="79"/>
      <c r="AQ4374" s="79"/>
    </row>
    <row r="4375" spans="13:43" x14ac:dyDescent="0.25">
      <c r="M4375" s="79"/>
      <c r="N4375" s="79"/>
      <c r="O4375" s="79"/>
      <c r="P4375" s="79"/>
      <c r="Q4375" s="79"/>
      <c r="R4375" s="79"/>
      <c r="S4375" s="79"/>
      <c r="T4375" s="79"/>
      <c r="U4375" s="79"/>
      <c r="V4375" s="79"/>
      <c r="W4375" s="79"/>
      <c r="X4375" s="79"/>
      <c r="Y4375" s="79"/>
      <c r="Z4375" s="79"/>
      <c r="AA4375" s="79"/>
      <c r="AB4375" s="79"/>
      <c r="AC4375" s="79"/>
      <c r="AD4375" s="79"/>
      <c r="AE4375" s="79"/>
      <c r="AF4375" s="79"/>
      <c r="AG4375" s="79"/>
      <c r="AH4375" s="79"/>
      <c r="AI4375" s="79"/>
      <c r="AJ4375" s="79"/>
      <c r="AK4375" s="79"/>
      <c r="AL4375" s="79"/>
      <c r="AM4375" s="79"/>
      <c r="AN4375" s="79"/>
      <c r="AO4375" s="79"/>
      <c r="AP4375" s="79"/>
      <c r="AQ4375" s="79"/>
    </row>
    <row r="4376" spans="13:43" x14ac:dyDescent="0.25">
      <c r="M4376" s="79"/>
      <c r="N4376" s="79"/>
      <c r="O4376" s="79"/>
      <c r="P4376" s="79"/>
      <c r="Q4376" s="79"/>
      <c r="R4376" s="79"/>
      <c r="S4376" s="79"/>
      <c r="T4376" s="79"/>
      <c r="U4376" s="79"/>
      <c r="V4376" s="79"/>
      <c r="W4376" s="79"/>
      <c r="X4376" s="79"/>
      <c r="Y4376" s="79"/>
      <c r="Z4376" s="79"/>
      <c r="AA4376" s="79"/>
      <c r="AB4376" s="79"/>
      <c r="AC4376" s="79"/>
      <c r="AD4376" s="79"/>
      <c r="AE4376" s="79"/>
      <c r="AF4376" s="79"/>
      <c r="AG4376" s="79"/>
      <c r="AH4376" s="79"/>
      <c r="AI4376" s="79"/>
      <c r="AJ4376" s="79"/>
      <c r="AK4376" s="79"/>
      <c r="AL4376" s="79"/>
      <c r="AM4376" s="79"/>
      <c r="AN4376" s="79"/>
      <c r="AO4376" s="79"/>
      <c r="AP4376" s="79"/>
      <c r="AQ4376" s="79"/>
    </row>
    <row r="4377" spans="13:43" x14ac:dyDescent="0.25">
      <c r="M4377" s="79"/>
      <c r="N4377" s="79"/>
      <c r="O4377" s="79"/>
      <c r="P4377" s="79"/>
      <c r="Q4377" s="79"/>
      <c r="R4377" s="79"/>
      <c r="S4377" s="79"/>
      <c r="T4377" s="79"/>
      <c r="U4377" s="79"/>
      <c r="V4377" s="79"/>
      <c r="W4377" s="79"/>
      <c r="X4377" s="79"/>
      <c r="Y4377" s="79"/>
      <c r="Z4377" s="79"/>
      <c r="AA4377" s="79"/>
      <c r="AB4377" s="79"/>
      <c r="AC4377" s="79"/>
      <c r="AD4377" s="79"/>
      <c r="AE4377" s="79"/>
      <c r="AF4377" s="79"/>
      <c r="AG4377" s="79"/>
      <c r="AH4377" s="79"/>
      <c r="AI4377" s="79"/>
      <c r="AJ4377" s="79"/>
      <c r="AK4377" s="79"/>
      <c r="AL4377" s="79"/>
      <c r="AM4377" s="79"/>
      <c r="AN4377" s="79"/>
      <c r="AO4377" s="79"/>
      <c r="AP4377" s="79"/>
      <c r="AQ4377" s="79"/>
    </row>
    <row r="4378" spans="13:43" x14ac:dyDescent="0.25">
      <c r="M4378" s="79"/>
      <c r="N4378" s="79"/>
      <c r="O4378" s="79"/>
      <c r="P4378" s="79"/>
      <c r="Q4378" s="79"/>
      <c r="R4378" s="79"/>
      <c r="S4378" s="79"/>
      <c r="T4378" s="79"/>
      <c r="U4378" s="79"/>
      <c r="V4378" s="79"/>
      <c r="W4378" s="79"/>
      <c r="X4378" s="79"/>
      <c r="Y4378" s="79"/>
      <c r="Z4378" s="79"/>
      <c r="AA4378" s="79"/>
      <c r="AB4378" s="79"/>
      <c r="AC4378" s="79"/>
      <c r="AD4378" s="79"/>
      <c r="AE4378" s="79"/>
      <c r="AF4378" s="79"/>
      <c r="AG4378" s="79"/>
      <c r="AH4378" s="79"/>
      <c r="AI4378" s="79"/>
      <c r="AJ4378" s="79"/>
      <c r="AK4378" s="79"/>
      <c r="AL4378" s="79"/>
      <c r="AM4378" s="79"/>
      <c r="AN4378" s="79"/>
      <c r="AO4378" s="79"/>
      <c r="AP4378" s="79"/>
      <c r="AQ4378" s="79"/>
    </row>
    <row r="4379" spans="13:43" x14ac:dyDescent="0.25">
      <c r="M4379" s="79"/>
      <c r="N4379" s="79"/>
      <c r="O4379" s="79"/>
      <c r="P4379" s="79"/>
      <c r="Q4379" s="79"/>
      <c r="R4379" s="79"/>
      <c r="S4379" s="79"/>
      <c r="T4379" s="79"/>
      <c r="U4379" s="79"/>
      <c r="V4379" s="79"/>
      <c r="W4379" s="79"/>
      <c r="X4379" s="79"/>
      <c r="Y4379" s="79"/>
      <c r="Z4379" s="79"/>
      <c r="AA4379" s="79"/>
      <c r="AB4379" s="79"/>
      <c r="AC4379" s="79"/>
      <c r="AD4379" s="79"/>
      <c r="AE4379" s="79"/>
      <c r="AF4379" s="79"/>
      <c r="AG4379" s="79"/>
      <c r="AH4379" s="79"/>
      <c r="AI4379" s="79"/>
      <c r="AJ4379" s="79"/>
      <c r="AK4379" s="79"/>
      <c r="AL4379" s="79"/>
      <c r="AM4379" s="79"/>
      <c r="AN4379" s="79"/>
      <c r="AO4379" s="79"/>
      <c r="AP4379" s="79"/>
      <c r="AQ4379" s="79"/>
    </row>
    <row r="4380" spans="13:43" x14ac:dyDescent="0.25">
      <c r="M4380" s="79"/>
      <c r="N4380" s="79"/>
      <c r="O4380" s="79"/>
      <c r="P4380" s="79"/>
      <c r="Q4380" s="79"/>
      <c r="R4380" s="79"/>
      <c r="S4380" s="79"/>
      <c r="T4380" s="79"/>
      <c r="U4380" s="79"/>
      <c r="V4380" s="79"/>
      <c r="W4380" s="79"/>
      <c r="X4380" s="79"/>
      <c r="Y4380" s="79"/>
      <c r="Z4380" s="79"/>
      <c r="AA4380" s="79"/>
      <c r="AB4380" s="79"/>
      <c r="AC4380" s="79"/>
      <c r="AD4380" s="79"/>
      <c r="AE4380" s="79"/>
      <c r="AF4380" s="79"/>
      <c r="AG4380" s="79"/>
      <c r="AH4380" s="79"/>
      <c r="AI4380" s="79"/>
      <c r="AJ4380" s="79"/>
      <c r="AK4380" s="79"/>
      <c r="AL4380" s="79"/>
      <c r="AM4380" s="79"/>
      <c r="AN4380" s="79"/>
      <c r="AO4380" s="79"/>
      <c r="AP4380" s="79"/>
      <c r="AQ4380" s="79"/>
    </row>
    <row r="4381" spans="13:43" x14ac:dyDescent="0.25">
      <c r="M4381" s="79"/>
      <c r="N4381" s="79"/>
      <c r="O4381" s="79"/>
      <c r="P4381" s="79"/>
      <c r="Q4381" s="79"/>
      <c r="R4381" s="79"/>
      <c r="S4381" s="79"/>
      <c r="T4381" s="79"/>
      <c r="U4381" s="79"/>
      <c r="V4381" s="79"/>
      <c r="W4381" s="79"/>
      <c r="X4381" s="79"/>
      <c r="Y4381" s="79"/>
      <c r="Z4381" s="79"/>
      <c r="AA4381" s="79"/>
      <c r="AB4381" s="79"/>
      <c r="AC4381" s="79"/>
      <c r="AD4381" s="79"/>
      <c r="AE4381" s="79"/>
      <c r="AF4381" s="79"/>
      <c r="AG4381" s="79"/>
      <c r="AH4381" s="79"/>
      <c r="AI4381" s="79"/>
      <c r="AJ4381" s="79"/>
      <c r="AK4381" s="79"/>
      <c r="AL4381" s="79"/>
      <c r="AM4381" s="79"/>
      <c r="AN4381" s="79"/>
      <c r="AO4381" s="79"/>
      <c r="AP4381" s="79"/>
      <c r="AQ4381" s="79"/>
    </row>
    <row r="4382" spans="13:43" x14ac:dyDescent="0.25">
      <c r="M4382" s="79"/>
      <c r="N4382" s="79"/>
      <c r="O4382" s="79"/>
      <c r="P4382" s="79"/>
      <c r="Q4382" s="79"/>
      <c r="R4382" s="79"/>
      <c r="S4382" s="79"/>
      <c r="T4382" s="79"/>
      <c r="U4382" s="79"/>
      <c r="V4382" s="79"/>
      <c r="W4382" s="79"/>
      <c r="X4382" s="79"/>
      <c r="Y4382" s="79"/>
      <c r="Z4382" s="79"/>
      <c r="AA4382" s="79"/>
      <c r="AB4382" s="79"/>
      <c r="AC4382" s="79"/>
      <c r="AD4382" s="79"/>
      <c r="AE4382" s="79"/>
      <c r="AF4382" s="79"/>
      <c r="AG4382" s="79"/>
      <c r="AH4382" s="79"/>
      <c r="AI4382" s="79"/>
      <c r="AJ4382" s="79"/>
      <c r="AK4382" s="79"/>
      <c r="AL4382" s="79"/>
      <c r="AM4382" s="79"/>
      <c r="AN4382" s="79"/>
      <c r="AO4382" s="79"/>
      <c r="AP4382" s="79"/>
      <c r="AQ4382" s="79"/>
    </row>
    <row r="4383" spans="13:43" x14ac:dyDescent="0.25">
      <c r="M4383" s="79"/>
      <c r="N4383" s="79"/>
      <c r="O4383" s="79"/>
      <c r="P4383" s="79"/>
      <c r="Q4383" s="79"/>
      <c r="R4383" s="79"/>
      <c r="S4383" s="79"/>
      <c r="T4383" s="79"/>
      <c r="U4383" s="79"/>
      <c r="V4383" s="79"/>
      <c r="W4383" s="79"/>
      <c r="X4383" s="79"/>
      <c r="Y4383" s="79"/>
      <c r="Z4383" s="79"/>
      <c r="AA4383" s="79"/>
      <c r="AB4383" s="79"/>
      <c r="AC4383" s="79"/>
      <c r="AD4383" s="79"/>
      <c r="AE4383" s="79"/>
      <c r="AF4383" s="79"/>
      <c r="AG4383" s="79"/>
      <c r="AH4383" s="79"/>
      <c r="AI4383" s="79"/>
      <c r="AJ4383" s="79"/>
      <c r="AK4383" s="79"/>
      <c r="AL4383" s="79"/>
      <c r="AM4383" s="79"/>
      <c r="AN4383" s="79"/>
      <c r="AO4383" s="79"/>
      <c r="AP4383" s="79"/>
      <c r="AQ4383" s="79"/>
    </row>
  </sheetData>
  <sortState xmlns:xlrd2="http://schemas.microsoft.com/office/spreadsheetml/2017/richdata2" ref="B8:F716">
    <sortCondition ref="E8:E716"/>
    <sortCondition ref="B8:B716"/>
  </sortState>
  <mergeCells count="2">
    <mergeCell ref="I6:J6"/>
    <mergeCell ref="N6:P6"/>
  </mergeCells>
  <phoneticPr fontId="0" type="noConversion"/>
  <conditionalFormatting sqref="I28:J29">
    <cfRule type="cellIs" dxfId="2" priority="1" stopIfTrue="1" operator="greaterThan">
      <formula>30</formula>
    </cfRule>
  </conditionalFormatting>
  <conditionalFormatting sqref="J30:J43">
    <cfRule type="cellIs" dxfId="1" priority="2" stopIfTrue="1" operator="greaterThan">
      <formula>30</formula>
    </cfRule>
  </conditionalFormatting>
  <conditionalFormatting sqref="K8 J8:J25 P8:P38">
    <cfRule type="cellIs" dxfId="0" priority="3" stopIfTrue="1" operator="greaterThan">
      <formula>30</formula>
    </cfRule>
  </conditionalFormatting>
  <printOptions horizontalCentered="1" verticalCentered="1"/>
  <pageMargins left="0.13" right="0.16" top="0.5" bottom="0.5" header="0.5" footer="0.5"/>
  <pageSetup scale="8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743-4AAA-44C9-B3C9-2289C7BB44D4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L45"/>
  <sheetViews>
    <sheetView zoomScale="66" zoomScaleNormal="66" workbookViewId="0">
      <selection activeCell="O12" sqref="O12"/>
    </sheetView>
  </sheetViews>
  <sheetFormatPr defaultRowHeight="12.5" x14ac:dyDescent="0.25"/>
  <cols>
    <col min="2" max="2" width="34.54296875" customWidth="1"/>
    <col min="3" max="12" width="18.54296875" customWidth="1"/>
  </cols>
  <sheetData>
    <row r="1" spans="1:12" ht="23" x14ac:dyDescent="0.5">
      <c r="A1" s="540" t="s">
        <v>5504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</row>
    <row r="2" spans="1:12" ht="13" x14ac:dyDescent="0.3">
      <c r="A2" s="199"/>
      <c r="B2" s="200"/>
      <c r="C2" s="228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18" x14ac:dyDescent="0.4">
      <c r="A3" s="227" t="s">
        <v>697</v>
      </c>
      <c r="B3" s="228" t="s">
        <v>383</v>
      </c>
      <c r="C3" s="388" t="s">
        <v>493</v>
      </c>
      <c r="D3" s="388" t="s">
        <v>492</v>
      </c>
      <c r="E3" s="388" t="s">
        <v>382</v>
      </c>
      <c r="F3" s="388" t="s">
        <v>497</v>
      </c>
      <c r="G3" s="388" t="s">
        <v>496</v>
      </c>
      <c r="H3" s="388" t="s">
        <v>495</v>
      </c>
      <c r="I3" s="388" t="s">
        <v>494</v>
      </c>
      <c r="J3" s="388" t="s">
        <v>384</v>
      </c>
      <c r="K3" s="388" t="s">
        <v>1134</v>
      </c>
      <c r="L3" s="388" t="s">
        <v>1135</v>
      </c>
    </row>
    <row r="4" spans="1:12" ht="18" x14ac:dyDescent="0.4">
      <c r="A4" s="379" t="s">
        <v>5127</v>
      </c>
      <c r="B4" s="211" t="s">
        <v>5468</v>
      </c>
      <c r="C4" s="456" t="s">
        <v>5506</v>
      </c>
      <c r="D4" s="301" t="s">
        <v>5520</v>
      </c>
      <c r="E4" s="301" t="s">
        <v>5544</v>
      </c>
      <c r="F4" s="301" t="s">
        <v>5557</v>
      </c>
      <c r="G4" s="301" t="s">
        <v>5558</v>
      </c>
      <c r="H4" s="301" t="s">
        <v>5559</v>
      </c>
      <c r="I4" s="301" t="s">
        <v>5560</v>
      </c>
      <c r="J4" s="301" t="s">
        <v>5561</v>
      </c>
      <c r="K4" s="301" t="s">
        <v>5562</v>
      </c>
      <c r="L4" s="301" t="s">
        <v>5563</v>
      </c>
    </row>
    <row r="5" spans="1:12" ht="18.5" thickBot="1" x14ac:dyDescent="0.45">
      <c r="A5" s="410"/>
      <c r="B5" s="284" t="s">
        <v>385</v>
      </c>
      <c r="C5" s="457"/>
      <c r="D5" s="457"/>
      <c r="E5" s="457"/>
      <c r="F5" s="457"/>
      <c r="G5" s="457"/>
      <c r="H5" s="457"/>
      <c r="I5" s="457"/>
      <c r="J5" s="457"/>
      <c r="K5" s="457"/>
      <c r="L5" s="457"/>
    </row>
    <row r="6" spans="1:12" ht="18" x14ac:dyDescent="0.4">
      <c r="A6" s="409" t="s">
        <v>5135</v>
      </c>
      <c r="B6" s="211" t="s">
        <v>5299</v>
      </c>
      <c r="C6" s="301" t="s">
        <v>5507</v>
      </c>
      <c r="D6" s="301" t="s">
        <v>1087</v>
      </c>
      <c r="E6" s="301" t="s">
        <v>5545</v>
      </c>
      <c r="F6" s="301" t="s">
        <v>5564</v>
      </c>
      <c r="G6" s="301" t="s">
        <v>5565</v>
      </c>
      <c r="H6" s="301" t="s">
        <v>1463</v>
      </c>
      <c r="I6" s="301" t="s">
        <v>5566</v>
      </c>
      <c r="J6" s="301" t="s">
        <v>5567</v>
      </c>
      <c r="K6" s="301" t="s">
        <v>5568</v>
      </c>
      <c r="L6" s="301" t="s">
        <v>2022</v>
      </c>
    </row>
    <row r="7" spans="1:12" ht="18.5" thickBot="1" x14ac:dyDescent="0.45">
      <c r="A7" s="410"/>
      <c r="B7" s="284" t="s">
        <v>385</v>
      </c>
      <c r="C7" s="458"/>
      <c r="D7" s="458"/>
      <c r="E7" s="458"/>
      <c r="F7" s="458"/>
      <c r="G7" s="458"/>
      <c r="H7" s="458"/>
      <c r="I7" s="458"/>
      <c r="J7" s="458"/>
      <c r="K7" s="458"/>
      <c r="L7" s="458"/>
    </row>
    <row r="8" spans="1:12" ht="18" x14ac:dyDescent="0.4">
      <c r="A8" s="409" t="s">
        <v>5140</v>
      </c>
      <c r="B8" s="204" t="s">
        <v>4693</v>
      </c>
      <c r="C8" s="301" t="s">
        <v>5508</v>
      </c>
      <c r="D8" s="301" t="s">
        <v>4374</v>
      </c>
      <c r="E8" s="301" t="s">
        <v>3167</v>
      </c>
      <c r="F8" s="301" t="s">
        <v>5569</v>
      </c>
      <c r="G8" s="301" t="s">
        <v>3124</v>
      </c>
      <c r="H8" s="301" t="s">
        <v>5570</v>
      </c>
      <c r="I8" s="301" t="s">
        <v>5571</v>
      </c>
      <c r="J8" s="301" t="s">
        <v>5572</v>
      </c>
      <c r="K8" s="301" t="s">
        <v>5573</v>
      </c>
      <c r="L8" s="301" t="s">
        <v>5574</v>
      </c>
    </row>
    <row r="9" spans="1:12" ht="18.5" thickBot="1" x14ac:dyDescent="0.45">
      <c r="A9" s="410"/>
      <c r="B9" s="283" t="s">
        <v>385</v>
      </c>
      <c r="C9" s="461" t="s">
        <v>271</v>
      </c>
      <c r="D9" s="461"/>
      <c r="E9" s="461" t="s">
        <v>4701</v>
      </c>
      <c r="F9" s="461"/>
      <c r="G9" s="461" t="s">
        <v>4701</v>
      </c>
      <c r="H9" s="461" t="s">
        <v>374</v>
      </c>
      <c r="I9" s="461"/>
      <c r="J9" s="461" t="s">
        <v>2674</v>
      </c>
      <c r="K9" s="461" t="s">
        <v>2802</v>
      </c>
      <c r="L9" s="458"/>
    </row>
    <row r="10" spans="1:12" ht="18" x14ac:dyDescent="0.4">
      <c r="A10" s="409" t="s">
        <v>5143</v>
      </c>
      <c r="B10" s="211" t="s">
        <v>914</v>
      </c>
      <c r="C10" s="301" t="s">
        <v>5509</v>
      </c>
      <c r="D10" s="301" t="s">
        <v>5521</v>
      </c>
      <c r="E10" s="301" t="s">
        <v>4295</v>
      </c>
      <c r="F10" s="301" t="s">
        <v>5575</v>
      </c>
      <c r="G10" s="301" t="s">
        <v>5576</v>
      </c>
      <c r="H10" s="301" t="s">
        <v>1986</v>
      </c>
      <c r="I10" s="301" t="s">
        <v>5577</v>
      </c>
      <c r="J10" s="301" t="s">
        <v>5578</v>
      </c>
      <c r="K10" s="301" t="s">
        <v>5579</v>
      </c>
      <c r="L10" s="301" t="s">
        <v>5580</v>
      </c>
    </row>
    <row r="11" spans="1:12" ht="18.5" thickBot="1" x14ac:dyDescent="0.45">
      <c r="A11" s="410"/>
      <c r="B11" s="283" t="s">
        <v>385</v>
      </c>
      <c r="C11" s="458"/>
      <c r="D11" s="458"/>
      <c r="E11" s="458"/>
      <c r="F11" s="458"/>
      <c r="G11" s="458"/>
      <c r="H11" s="458"/>
      <c r="I11" s="458"/>
      <c r="J11" s="458"/>
      <c r="K11" s="458"/>
      <c r="L11" s="458"/>
    </row>
    <row r="12" spans="1:12" ht="18" x14ac:dyDescent="0.4">
      <c r="A12" s="409" t="s">
        <v>5136</v>
      </c>
      <c r="B12" s="211" t="s">
        <v>5121</v>
      </c>
      <c r="C12" s="301" t="s">
        <v>5510</v>
      </c>
      <c r="D12" s="301" t="s">
        <v>5522</v>
      </c>
      <c r="E12" s="301" t="s">
        <v>5546</v>
      </c>
      <c r="F12" s="301" t="s">
        <v>5581</v>
      </c>
      <c r="G12" s="301" t="s">
        <v>4405</v>
      </c>
      <c r="H12" s="301" t="s">
        <v>5582</v>
      </c>
      <c r="I12" s="301" t="s">
        <v>5583</v>
      </c>
      <c r="J12" s="301" t="s">
        <v>5584</v>
      </c>
      <c r="K12" s="301" t="s">
        <v>5585</v>
      </c>
      <c r="L12" s="301" t="s">
        <v>4310</v>
      </c>
    </row>
    <row r="13" spans="1:12" ht="18.5" thickBot="1" x14ac:dyDescent="0.45">
      <c r="A13" s="410"/>
      <c r="B13" s="283" t="s">
        <v>385</v>
      </c>
      <c r="C13" s="458"/>
      <c r="D13" s="458"/>
      <c r="E13" s="458"/>
      <c r="F13" s="458"/>
      <c r="G13" s="458"/>
      <c r="H13" s="461" t="s">
        <v>2371</v>
      </c>
      <c r="I13" s="458"/>
      <c r="J13" s="458"/>
      <c r="K13" s="458"/>
      <c r="L13" s="458"/>
    </row>
    <row r="14" spans="1:12" ht="18" x14ac:dyDescent="0.4">
      <c r="A14" s="409" t="s">
        <v>5132</v>
      </c>
      <c r="B14" s="213" t="s">
        <v>3370</v>
      </c>
      <c r="C14" s="301" t="s">
        <v>1092</v>
      </c>
      <c r="D14" s="301" t="s">
        <v>5523</v>
      </c>
      <c r="E14" s="301" t="s">
        <v>5547</v>
      </c>
      <c r="F14" s="301" t="s">
        <v>5586</v>
      </c>
      <c r="G14" s="301" t="s">
        <v>5587</v>
      </c>
      <c r="H14" s="301" t="s">
        <v>5588</v>
      </c>
      <c r="I14" s="301" t="s">
        <v>5589</v>
      </c>
      <c r="J14" s="301" t="s">
        <v>5590</v>
      </c>
      <c r="K14" s="464" t="s">
        <v>1024</v>
      </c>
      <c r="L14" s="367"/>
    </row>
    <row r="15" spans="1:12" ht="18.5" thickBot="1" x14ac:dyDescent="0.45">
      <c r="A15" s="410"/>
      <c r="B15" s="284" t="s">
        <v>385</v>
      </c>
      <c r="C15" s="458"/>
      <c r="D15" s="458"/>
      <c r="E15" s="458"/>
      <c r="F15" s="458"/>
      <c r="G15" s="458"/>
      <c r="H15" s="458"/>
      <c r="I15" s="458"/>
      <c r="J15" s="458"/>
      <c r="K15" s="458"/>
      <c r="L15" s="465"/>
    </row>
    <row r="16" spans="1:12" ht="18" x14ac:dyDescent="0.4">
      <c r="A16" s="409" t="s">
        <v>5131</v>
      </c>
      <c r="B16" s="211" t="s">
        <v>486</v>
      </c>
      <c r="C16" s="301" t="s">
        <v>5511</v>
      </c>
      <c r="D16" s="301" t="s">
        <v>5524</v>
      </c>
      <c r="E16" s="301" t="s">
        <v>5548</v>
      </c>
      <c r="F16" s="301" t="s">
        <v>1394</v>
      </c>
      <c r="G16" s="301" t="s">
        <v>5591</v>
      </c>
      <c r="H16" s="301" t="s">
        <v>5592</v>
      </c>
      <c r="I16" s="301" t="s">
        <v>5593</v>
      </c>
      <c r="J16" s="301" t="s">
        <v>5594</v>
      </c>
      <c r="K16" s="301" t="s">
        <v>5595</v>
      </c>
      <c r="L16" s="301" t="s">
        <v>5596</v>
      </c>
    </row>
    <row r="17" spans="1:12" ht="18.5" thickBot="1" x14ac:dyDescent="0.45">
      <c r="A17" s="410"/>
      <c r="B17" s="283" t="s">
        <v>385</v>
      </c>
      <c r="C17" s="458"/>
      <c r="D17" s="458"/>
      <c r="E17" s="458"/>
      <c r="F17" s="458"/>
      <c r="G17" s="458"/>
      <c r="H17" s="458"/>
      <c r="I17" s="458"/>
      <c r="J17" s="458"/>
      <c r="K17" s="458"/>
      <c r="L17" s="458"/>
    </row>
    <row r="18" spans="1:12" ht="18" x14ac:dyDescent="0.4">
      <c r="A18" s="409" t="s">
        <v>5144</v>
      </c>
      <c r="B18" s="204" t="s">
        <v>1144</v>
      </c>
      <c r="C18" s="459" t="s">
        <v>5512</v>
      </c>
      <c r="D18" s="301" t="s">
        <v>5525</v>
      </c>
      <c r="E18" s="301" t="s">
        <v>5530</v>
      </c>
      <c r="F18" s="301" t="s">
        <v>4345</v>
      </c>
      <c r="G18" s="301" t="s">
        <v>5531</v>
      </c>
      <c r="H18" s="301" t="s">
        <v>5532</v>
      </c>
      <c r="I18" s="301" t="s">
        <v>3218</v>
      </c>
      <c r="J18" s="301" t="s">
        <v>5533</v>
      </c>
      <c r="K18" s="464" t="s">
        <v>1024</v>
      </c>
      <c r="L18" s="301" t="s">
        <v>5597</v>
      </c>
    </row>
    <row r="19" spans="1:12" ht="18.5" thickBot="1" x14ac:dyDescent="0.45">
      <c r="A19" s="410"/>
      <c r="B19" s="283" t="s">
        <v>385</v>
      </c>
      <c r="C19" s="460"/>
      <c r="D19" s="458"/>
      <c r="E19" s="458"/>
      <c r="F19" s="458"/>
      <c r="G19" s="458"/>
      <c r="H19" s="458"/>
      <c r="I19" s="458"/>
      <c r="J19" s="458"/>
      <c r="K19" s="458"/>
      <c r="L19" s="461" t="s">
        <v>3076</v>
      </c>
    </row>
    <row r="20" spans="1:12" ht="18" x14ac:dyDescent="0.4">
      <c r="A20" s="409" t="s">
        <v>5138</v>
      </c>
      <c r="B20" s="211" t="s">
        <v>4647</v>
      </c>
      <c r="C20" s="301" t="s">
        <v>5514</v>
      </c>
      <c r="D20" s="301" t="s">
        <v>5526</v>
      </c>
      <c r="E20" s="301" t="s">
        <v>954</v>
      </c>
      <c r="F20" s="301" t="s">
        <v>5598</v>
      </c>
      <c r="G20" s="301" t="s">
        <v>5599</v>
      </c>
      <c r="H20" s="301" t="s">
        <v>975</v>
      </c>
      <c r="I20" s="301" t="s">
        <v>439</v>
      </c>
      <c r="J20" s="301" t="s">
        <v>5600</v>
      </c>
      <c r="K20" s="301" t="s">
        <v>5601</v>
      </c>
      <c r="L20" s="301" t="s">
        <v>5602</v>
      </c>
    </row>
    <row r="21" spans="1:12" ht="18.5" thickBot="1" x14ac:dyDescent="0.45">
      <c r="A21" s="410"/>
      <c r="B21" s="284"/>
      <c r="C21" s="458"/>
      <c r="D21" s="458"/>
      <c r="E21" s="458"/>
      <c r="F21" s="458"/>
      <c r="G21" s="458"/>
      <c r="H21" s="458"/>
      <c r="I21" s="458"/>
      <c r="J21" s="458"/>
      <c r="K21" s="458"/>
      <c r="L21" s="458"/>
    </row>
    <row r="22" spans="1:12" ht="18" x14ac:dyDescent="0.4">
      <c r="A22" s="409" t="s">
        <v>5142</v>
      </c>
      <c r="B22" s="204" t="s">
        <v>485</v>
      </c>
      <c r="C22" s="301" t="s">
        <v>5513</v>
      </c>
      <c r="D22" s="301" t="s">
        <v>5528</v>
      </c>
      <c r="E22" s="301" t="s">
        <v>5534</v>
      </c>
      <c r="F22" s="301" t="s">
        <v>5535</v>
      </c>
      <c r="G22" s="301" t="s">
        <v>3543</v>
      </c>
      <c r="H22" s="464" t="s">
        <v>1024</v>
      </c>
      <c r="I22" s="301" t="s">
        <v>5603</v>
      </c>
      <c r="J22" s="301" t="s">
        <v>5604</v>
      </c>
      <c r="K22" s="301" t="s">
        <v>5605</v>
      </c>
      <c r="L22" s="301" t="s">
        <v>5606</v>
      </c>
    </row>
    <row r="23" spans="1:12" ht="18.5" thickBot="1" x14ac:dyDescent="0.45">
      <c r="A23" s="410"/>
      <c r="B23" s="283" t="s">
        <v>385</v>
      </c>
      <c r="C23" s="458"/>
      <c r="D23" s="458"/>
      <c r="E23" s="458"/>
      <c r="F23" s="458"/>
      <c r="G23" s="458"/>
      <c r="H23" s="458"/>
      <c r="I23" s="461" t="s">
        <v>3077</v>
      </c>
      <c r="J23" s="461" t="s">
        <v>4701</v>
      </c>
      <c r="K23" s="461" t="s">
        <v>2371</v>
      </c>
      <c r="L23" s="461" t="s">
        <v>4697</v>
      </c>
    </row>
    <row r="24" spans="1:12" ht="18" x14ac:dyDescent="0.4">
      <c r="A24" s="409" t="s">
        <v>5141</v>
      </c>
      <c r="B24" s="211" t="s">
        <v>5502</v>
      </c>
      <c r="C24" s="301" t="s">
        <v>5515</v>
      </c>
      <c r="D24" s="301" t="s">
        <v>5527</v>
      </c>
      <c r="E24" s="301" t="s">
        <v>5549</v>
      </c>
      <c r="F24" s="301" t="s">
        <v>5607</v>
      </c>
      <c r="G24" s="301" t="s">
        <v>5608</v>
      </c>
      <c r="H24" s="301" t="s">
        <v>5609</v>
      </c>
      <c r="I24" s="300" t="s">
        <v>5610</v>
      </c>
      <c r="J24" s="300" t="s">
        <v>5611</v>
      </c>
      <c r="K24" s="301" t="s">
        <v>1726</v>
      </c>
      <c r="L24" s="301" t="s">
        <v>1023</v>
      </c>
    </row>
    <row r="25" spans="1:12" ht="18.5" thickBot="1" x14ac:dyDescent="0.45">
      <c r="A25" s="410"/>
      <c r="B25" s="284" t="s">
        <v>385</v>
      </c>
      <c r="C25" s="461" t="s">
        <v>271</v>
      </c>
      <c r="D25" s="461" t="s">
        <v>225</v>
      </c>
      <c r="E25" s="461" t="s">
        <v>271</v>
      </c>
      <c r="F25" s="461" t="s">
        <v>374</v>
      </c>
      <c r="G25" s="461" t="s">
        <v>2371</v>
      </c>
      <c r="H25" s="461"/>
      <c r="I25" s="461"/>
      <c r="J25" s="461"/>
      <c r="K25" s="461" t="s">
        <v>225</v>
      </c>
      <c r="L25" s="461" t="s">
        <v>2371</v>
      </c>
    </row>
    <row r="26" spans="1:12" ht="18" x14ac:dyDescent="0.4">
      <c r="A26" s="409" t="s">
        <v>5137</v>
      </c>
      <c r="B26" s="211" t="s">
        <v>231</v>
      </c>
      <c r="C26" s="301" t="s">
        <v>5529</v>
      </c>
      <c r="D26" s="301" t="s">
        <v>5538</v>
      </c>
      <c r="E26" s="301" t="s">
        <v>5550</v>
      </c>
      <c r="F26" s="301" t="s">
        <v>866</v>
      </c>
      <c r="G26" s="301" t="s">
        <v>5612</v>
      </c>
      <c r="H26" s="301" t="s">
        <v>252</v>
      </c>
      <c r="I26" s="301" t="s">
        <v>5613</v>
      </c>
      <c r="J26" s="301" t="s">
        <v>5614</v>
      </c>
      <c r="K26" s="301" t="s">
        <v>5615</v>
      </c>
      <c r="L26" s="301" t="s">
        <v>1760</v>
      </c>
    </row>
    <row r="27" spans="1:12" ht="18.5" thickBot="1" x14ac:dyDescent="0.45">
      <c r="A27" s="410"/>
      <c r="B27" s="284" t="s">
        <v>385</v>
      </c>
      <c r="C27" s="458"/>
      <c r="D27" s="458"/>
      <c r="E27" s="458"/>
      <c r="F27" s="458"/>
      <c r="G27" s="461" t="s">
        <v>3292</v>
      </c>
      <c r="H27" s="461"/>
      <c r="I27" s="461"/>
      <c r="J27" s="461"/>
      <c r="K27" s="461"/>
      <c r="L27" s="461" t="s">
        <v>3077</v>
      </c>
    </row>
    <row r="28" spans="1:12" ht="18" x14ac:dyDescent="0.4">
      <c r="A28" s="409" t="s">
        <v>5139</v>
      </c>
      <c r="B28" s="211" t="s">
        <v>487</v>
      </c>
      <c r="C28" s="301" t="s">
        <v>5516</v>
      </c>
      <c r="D28" s="301" t="s">
        <v>261</v>
      </c>
      <c r="E28" s="301" t="s">
        <v>5551</v>
      </c>
      <c r="F28" s="301" t="s">
        <v>1509</v>
      </c>
      <c r="G28" s="301" t="s">
        <v>5616</v>
      </c>
      <c r="H28" s="301" t="s">
        <v>5617</v>
      </c>
      <c r="I28" s="301" t="s">
        <v>5618</v>
      </c>
      <c r="J28" s="464" t="s">
        <v>1024</v>
      </c>
      <c r="K28" s="367"/>
      <c r="L28" s="367"/>
    </row>
    <row r="29" spans="1:12" ht="18.5" thickBot="1" x14ac:dyDescent="0.45">
      <c r="A29" s="410"/>
      <c r="B29" s="284" t="s">
        <v>385</v>
      </c>
      <c r="C29" s="458"/>
      <c r="D29" s="458"/>
      <c r="E29" s="458"/>
      <c r="F29" s="458"/>
      <c r="G29" s="457"/>
      <c r="H29" s="458"/>
      <c r="I29" s="458"/>
      <c r="J29" s="458"/>
      <c r="K29" s="465"/>
      <c r="L29" s="465"/>
    </row>
    <row r="30" spans="1:12" ht="18" x14ac:dyDescent="0.4">
      <c r="A30" s="409" t="s">
        <v>5134</v>
      </c>
      <c r="B30" s="204" t="s">
        <v>484</v>
      </c>
      <c r="C30" s="303" t="s">
        <v>5536</v>
      </c>
      <c r="D30" s="303" t="s">
        <v>5539</v>
      </c>
      <c r="E30" s="303" t="s">
        <v>5552</v>
      </c>
      <c r="F30" s="303" t="s">
        <v>3176</v>
      </c>
      <c r="G30" s="303" t="s">
        <v>1948</v>
      </c>
      <c r="H30" s="303" t="s">
        <v>3229</v>
      </c>
      <c r="I30" s="303" t="s">
        <v>5619</v>
      </c>
      <c r="J30" s="303" t="s">
        <v>5620</v>
      </c>
      <c r="K30" s="303" t="s">
        <v>5621</v>
      </c>
      <c r="L30" s="303" t="s">
        <v>5622</v>
      </c>
    </row>
    <row r="31" spans="1:12" ht="18.5" thickBot="1" x14ac:dyDescent="0.45">
      <c r="A31" s="410"/>
      <c r="B31" s="283" t="s">
        <v>385</v>
      </c>
      <c r="C31" s="462"/>
      <c r="D31" s="461"/>
      <c r="E31" s="461" t="s">
        <v>4697</v>
      </c>
      <c r="F31" s="461"/>
      <c r="G31" s="458"/>
      <c r="H31" s="458"/>
      <c r="I31" s="458"/>
      <c r="J31" s="458"/>
      <c r="K31" s="458"/>
      <c r="L31" s="458"/>
    </row>
    <row r="32" spans="1:12" ht="18" x14ac:dyDescent="0.4">
      <c r="A32" s="409" t="s">
        <v>5133</v>
      </c>
      <c r="B32" s="211" t="s">
        <v>4556</v>
      </c>
      <c r="C32" s="301" t="s">
        <v>5517</v>
      </c>
      <c r="D32" s="301" t="s">
        <v>5540</v>
      </c>
      <c r="E32" s="301" t="s">
        <v>5553</v>
      </c>
      <c r="F32" s="301" t="s">
        <v>5623</v>
      </c>
      <c r="G32" s="301" t="s">
        <v>3131</v>
      </c>
      <c r="H32" s="301" t="s">
        <v>5624</v>
      </c>
      <c r="I32" s="300" t="s">
        <v>5625</v>
      </c>
      <c r="J32" s="300" t="s">
        <v>5626</v>
      </c>
      <c r="K32" s="301" t="s">
        <v>4262</v>
      </c>
      <c r="L32" s="301" t="s">
        <v>5627</v>
      </c>
    </row>
    <row r="33" spans="1:12" ht="18.5" thickBot="1" x14ac:dyDescent="0.45">
      <c r="A33" s="410"/>
      <c r="B33" s="283" t="s">
        <v>385</v>
      </c>
      <c r="C33" s="458"/>
      <c r="D33" s="458"/>
      <c r="E33" s="458"/>
      <c r="F33" s="458"/>
      <c r="G33" s="458"/>
      <c r="H33" s="458"/>
      <c r="I33" s="458"/>
      <c r="J33" s="461" t="s">
        <v>4697</v>
      </c>
      <c r="K33" s="458"/>
      <c r="L33" s="458"/>
    </row>
    <row r="34" spans="1:12" ht="18" x14ac:dyDescent="0.4">
      <c r="A34" s="409" t="s">
        <v>5674</v>
      </c>
      <c r="B34" s="211" t="s">
        <v>2761</v>
      </c>
      <c r="C34" s="301" t="s">
        <v>5537</v>
      </c>
      <c r="D34" s="301" t="s">
        <v>5541</v>
      </c>
      <c r="E34" s="301" t="s">
        <v>5554</v>
      </c>
      <c r="F34" s="301" t="s">
        <v>5629</v>
      </c>
      <c r="G34" s="301" t="s">
        <v>5630</v>
      </c>
      <c r="H34" s="301" t="s">
        <v>5631</v>
      </c>
      <c r="I34" s="301" t="s">
        <v>3450</v>
      </c>
      <c r="J34" s="301" t="s">
        <v>5632</v>
      </c>
      <c r="K34" s="301" t="s">
        <v>5633</v>
      </c>
      <c r="L34" s="301" t="s">
        <v>5628</v>
      </c>
    </row>
    <row r="35" spans="1:12" ht="18.5" thickBot="1" x14ac:dyDescent="0.45">
      <c r="A35" s="410"/>
      <c r="B35" s="284" t="s">
        <v>385</v>
      </c>
      <c r="C35" s="458"/>
      <c r="D35" s="458"/>
      <c r="E35" s="461" t="s">
        <v>3586</v>
      </c>
      <c r="F35" s="461"/>
      <c r="G35" s="461"/>
      <c r="H35" s="461"/>
      <c r="I35" s="461"/>
      <c r="J35" s="461"/>
      <c r="K35" s="461" t="s">
        <v>2371</v>
      </c>
      <c r="L35" s="458"/>
    </row>
    <row r="36" spans="1:12" ht="18" x14ac:dyDescent="0.4">
      <c r="A36" s="409" t="s">
        <v>5147</v>
      </c>
      <c r="B36" s="213" t="s">
        <v>477</v>
      </c>
      <c r="C36" s="301" t="s">
        <v>5518</v>
      </c>
      <c r="D36" s="301" t="s">
        <v>5542</v>
      </c>
      <c r="E36" s="301" t="s">
        <v>5555</v>
      </c>
      <c r="F36" s="301" t="s">
        <v>1733</v>
      </c>
      <c r="G36" s="301" t="s">
        <v>5634</v>
      </c>
      <c r="H36" s="301" t="s">
        <v>5635</v>
      </c>
      <c r="I36" s="301" t="s">
        <v>5636</v>
      </c>
      <c r="J36" s="300" t="s">
        <v>5637</v>
      </c>
      <c r="K36" s="301" t="s">
        <v>5638</v>
      </c>
      <c r="L36" s="301" t="s">
        <v>5660</v>
      </c>
    </row>
    <row r="37" spans="1:12" ht="18.5" thickBot="1" x14ac:dyDescent="0.45">
      <c r="A37" s="410"/>
      <c r="B37" s="283" t="s">
        <v>385</v>
      </c>
      <c r="C37" s="458"/>
      <c r="D37" s="461" t="s">
        <v>4697</v>
      </c>
      <c r="E37" s="461"/>
      <c r="F37" s="461" t="s">
        <v>4697</v>
      </c>
      <c r="G37" s="458"/>
      <c r="H37" s="458"/>
      <c r="I37" s="458"/>
      <c r="J37" s="458"/>
      <c r="K37" s="458"/>
      <c r="L37" s="458"/>
    </row>
    <row r="38" spans="1:12" ht="18" x14ac:dyDescent="0.4">
      <c r="A38" s="409" t="s">
        <v>5146</v>
      </c>
      <c r="B38" s="204" t="s">
        <v>490</v>
      </c>
      <c r="C38" s="301" t="s">
        <v>5519</v>
      </c>
      <c r="D38" s="301" t="s">
        <v>5543</v>
      </c>
      <c r="E38" s="301" t="s">
        <v>5556</v>
      </c>
      <c r="F38" s="301" t="s">
        <v>5639</v>
      </c>
      <c r="G38" s="301" t="s">
        <v>3109</v>
      </c>
      <c r="H38" s="301" t="s">
        <v>5640</v>
      </c>
      <c r="I38" s="301" t="s">
        <v>5641</v>
      </c>
      <c r="J38" s="301" t="s">
        <v>1031</v>
      </c>
      <c r="K38" s="301" t="s">
        <v>5642</v>
      </c>
      <c r="L38" s="301" t="s">
        <v>5643</v>
      </c>
    </row>
    <row r="39" spans="1:12" ht="18.5" thickBot="1" x14ac:dyDescent="0.45">
      <c r="A39" s="410"/>
      <c r="B39" s="284" t="s">
        <v>385</v>
      </c>
      <c r="C39" s="457"/>
      <c r="D39" s="457"/>
      <c r="E39" s="457"/>
      <c r="F39" s="463" t="s">
        <v>2371</v>
      </c>
      <c r="G39" s="463"/>
      <c r="H39" s="463"/>
      <c r="I39" s="463"/>
      <c r="J39" s="463" t="s">
        <v>3076</v>
      </c>
      <c r="K39" s="463" t="s">
        <v>4697</v>
      </c>
      <c r="L39" s="463" t="s">
        <v>4697</v>
      </c>
    </row>
    <row r="41" spans="1:12" ht="15.5" x14ac:dyDescent="0.35">
      <c r="B41" s="466" t="s">
        <v>1024</v>
      </c>
      <c r="C41" s="369" t="s">
        <v>564</v>
      </c>
      <c r="D41" s="369" t="s">
        <v>735</v>
      </c>
      <c r="E41" s="369" t="s">
        <v>3586</v>
      </c>
      <c r="F41" s="369" t="s">
        <v>3389</v>
      </c>
      <c r="G41" s="369" t="s">
        <v>2674</v>
      </c>
      <c r="H41" s="369" t="s">
        <v>3292</v>
      </c>
      <c r="I41" s="369" t="s">
        <v>5651</v>
      </c>
      <c r="J41" s="369" t="s">
        <v>5652</v>
      </c>
      <c r="K41" s="369" t="s">
        <v>5654</v>
      </c>
    </row>
    <row r="43" spans="1:12" ht="15.5" x14ac:dyDescent="0.35">
      <c r="C43" s="293" t="s">
        <v>5655</v>
      </c>
      <c r="D43" s="293" t="s">
        <v>5644</v>
      </c>
      <c r="E43" s="293" t="s">
        <v>5646</v>
      </c>
      <c r="F43" s="293" t="s">
        <v>3107</v>
      </c>
      <c r="G43" s="293" t="s">
        <v>5648</v>
      </c>
      <c r="H43" s="293" t="s">
        <v>5650</v>
      </c>
      <c r="I43" s="293" t="s">
        <v>1982</v>
      </c>
      <c r="J43" s="293" t="s">
        <v>5653</v>
      </c>
      <c r="K43" s="293" t="s">
        <v>3179</v>
      </c>
    </row>
    <row r="44" spans="1:12" ht="15.5" x14ac:dyDescent="0.35">
      <c r="C44" s="293" t="s">
        <v>5656</v>
      </c>
      <c r="D44" s="293" t="s">
        <v>5645</v>
      </c>
      <c r="E44" s="293"/>
      <c r="F44" s="293" t="s">
        <v>5647</v>
      </c>
      <c r="G44" s="293" t="s">
        <v>1716</v>
      </c>
      <c r="H44" s="293" t="s">
        <v>1944</v>
      </c>
      <c r="I44" s="293" t="s">
        <v>1976</v>
      </c>
      <c r="J44" s="293"/>
      <c r="K44" s="293"/>
    </row>
    <row r="45" spans="1:12" ht="15.5" x14ac:dyDescent="0.35">
      <c r="C45" s="293" t="s">
        <v>5662</v>
      </c>
      <c r="D45" s="293"/>
      <c r="E45" s="293"/>
      <c r="F45" s="293"/>
      <c r="G45" s="293" t="s">
        <v>5649</v>
      </c>
      <c r="H45" s="293"/>
      <c r="I45" s="293"/>
      <c r="J45" s="293"/>
      <c r="K45" s="293"/>
    </row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54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4AC1-370E-4604-A1F1-C2C144D477ED}">
  <sheetPr codeName="Sheet37"/>
  <dimension ref="A1:L205"/>
  <sheetViews>
    <sheetView topLeftCell="A19" zoomScale="60" zoomScaleNormal="60" workbookViewId="0">
      <selection activeCell="L36" sqref="L36"/>
    </sheetView>
  </sheetViews>
  <sheetFormatPr defaultRowHeight="12.5" x14ac:dyDescent="0.25"/>
  <cols>
    <col min="2" max="2" width="29.453125" customWidth="1"/>
    <col min="3" max="12" width="25.7265625" customWidth="1"/>
  </cols>
  <sheetData>
    <row r="1" spans="1:12" ht="23" x14ac:dyDescent="0.5">
      <c r="A1" s="540" t="s">
        <v>6055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</row>
    <row r="2" spans="1:12" ht="13" x14ac:dyDescent="0.3">
      <c r="A2" s="199"/>
      <c r="B2" s="200"/>
      <c r="C2" s="228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18" x14ac:dyDescent="0.4">
      <c r="A3" s="227" t="s">
        <v>697</v>
      </c>
      <c r="B3" s="228" t="s">
        <v>383</v>
      </c>
      <c r="C3" s="388" t="s">
        <v>493</v>
      </c>
      <c r="D3" s="388" t="s">
        <v>492</v>
      </c>
      <c r="E3" s="388" t="s">
        <v>382</v>
      </c>
      <c r="F3" s="388" t="s">
        <v>497</v>
      </c>
      <c r="G3" s="388" t="s">
        <v>496</v>
      </c>
      <c r="H3" s="388" t="s">
        <v>495</v>
      </c>
      <c r="I3" s="388" t="s">
        <v>494</v>
      </c>
      <c r="J3" s="388" t="s">
        <v>384</v>
      </c>
      <c r="K3" s="388" t="s">
        <v>1134</v>
      </c>
      <c r="L3" s="388" t="s">
        <v>1135</v>
      </c>
    </row>
    <row r="4" spans="1:12" ht="20.25" customHeight="1" x14ac:dyDescent="0.4">
      <c r="A4" s="379" t="s">
        <v>5127</v>
      </c>
      <c r="B4" s="213" t="s">
        <v>3370</v>
      </c>
      <c r="C4" s="492"/>
      <c r="D4" s="387"/>
      <c r="E4" s="387"/>
      <c r="F4" s="387"/>
      <c r="G4" s="387"/>
      <c r="H4" s="387"/>
      <c r="I4" s="387"/>
      <c r="J4" s="387"/>
      <c r="K4" s="387"/>
      <c r="L4" s="387"/>
    </row>
    <row r="5" spans="1:12" ht="20.25" customHeight="1" thickBot="1" x14ac:dyDescent="0.45">
      <c r="A5" s="410"/>
      <c r="B5" s="284" t="s">
        <v>385</v>
      </c>
      <c r="C5" s="285"/>
      <c r="D5" s="285"/>
      <c r="E5" s="285"/>
      <c r="F5" s="285"/>
      <c r="G5" s="285"/>
      <c r="H5" s="285"/>
      <c r="I5" s="285"/>
      <c r="J5" s="285"/>
      <c r="K5" s="285"/>
      <c r="L5" s="285"/>
    </row>
    <row r="6" spans="1:12" ht="20.25" customHeight="1" x14ac:dyDescent="0.4">
      <c r="A6" s="409" t="s">
        <v>5135</v>
      </c>
      <c r="B6" s="211" t="s">
        <v>2761</v>
      </c>
      <c r="C6" s="387"/>
      <c r="D6" s="387"/>
      <c r="E6" s="387"/>
      <c r="F6" s="387"/>
      <c r="G6" s="387"/>
      <c r="H6" s="387"/>
      <c r="I6" s="387"/>
      <c r="J6" s="387"/>
      <c r="K6" s="387"/>
      <c r="L6" s="387"/>
    </row>
    <row r="7" spans="1:12" ht="20.25" customHeight="1" thickBot="1" x14ac:dyDescent="0.45">
      <c r="A7" s="410"/>
      <c r="B7" s="284" t="s">
        <v>385</v>
      </c>
      <c r="C7" s="259"/>
      <c r="D7" s="259"/>
      <c r="E7" s="259"/>
      <c r="F7" s="259"/>
      <c r="G7" s="259"/>
      <c r="H7" s="259"/>
      <c r="I7" s="259"/>
      <c r="J7" s="259"/>
      <c r="K7" s="259"/>
      <c r="L7" s="259"/>
    </row>
    <row r="8" spans="1:12" ht="20.25" customHeight="1" x14ac:dyDescent="0.4">
      <c r="A8" s="409" t="s">
        <v>5140</v>
      </c>
      <c r="B8" s="204" t="s">
        <v>5715</v>
      </c>
      <c r="C8" s="387"/>
      <c r="D8" s="387"/>
      <c r="E8" s="387"/>
      <c r="F8" s="387"/>
      <c r="G8" s="387"/>
      <c r="H8" s="387"/>
      <c r="I8" s="387"/>
      <c r="J8" s="387"/>
      <c r="K8" s="387"/>
      <c r="L8" s="387"/>
    </row>
    <row r="9" spans="1:12" ht="20.25" customHeight="1" thickBot="1" x14ac:dyDescent="0.45">
      <c r="A9" s="410"/>
      <c r="B9" s="283" t="s">
        <v>385</v>
      </c>
      <c r="C9" s="259"/>
      <c r="D9" s="259"/>
      <c r="E9" s="259"/>
      <c r="F9" s="259"/>
      <c r="G9" s="259" t="s">
        <v>5696</v>
      </c>
      <c r="H9" s="259"/>
      <c r="I9" s="259"/>
      <c r="J9" s="259" t="s">
        <v>2802</v>
      </c>
      <c r="K9" s="259"/>
      <c r="L9" s="259"/>
    </row>
    <row r="10" spans="1:12" ht="20.25" customHeight="1" x14ac:dyDescent="0.4">
      <c r="A10" s="409" t="s">
        <v>5143</v>
      </c>
      <c r="B10" s="211" t="s">
        <v>914</v>
      </c>
      <c r="C10" s="387"/>
      <c r="D10" s="387"/>
      <c r="E10" s="387"/>
      <c r="F10" s="387"/>
      <c r="G10" s="387"/>
      <c r="H10" s="387"/>
      <c r="I10" s="387"/>
      <c r="J10" s="387"/>
      <c r="K10" s="387"/>
      <c r="L10" s="387"/>
    </row>
    <row r="11" spans="1:12" ht="20.25" customHeight="1" thickBot="1" x14ac:dyDescent="0.45">
      <c r="A11" s="410"/>
      <c r="B11" s="283" t="s">
        <v>385</v>
      </c>
      <c r="C11" s="259"/>
      <c r="D11" s="259"/>
      <c r="E11" s="259"/>
      <c r="F11" s="259"/>
      <c r="G11" s="259"/>
      <c r="H11" s="259"/>
      <c r="I11" s="259"/>
      <c r="J11" s="259"/>
      <c r="K11" s="259"/>
      <c r="L11" s="259"/>
    </row>
    <row r="12" spans="1:12" ht="20.25" customHeight="1" x14ac:dyDescent="0.4">
      <c r="A12" s="409" t="s">
        <v>5136</v>
      </c>
      <c r="B12" s="213" t="s">
        <v>477</v>
      </c>
      <c r="C12" s="387"/>
      <c r="D12" s="387"/>
      <c r="E12" s="387"/>
      <c r="F12" s="387"/>
      <c r="G12" s="387"/>
      <c r="H12" s="387"/>
      <c r="I12" s="387"/>
      <c r="J12" s="387"/>
      <c r="K12" s="387"/>
      <c r="L12" s="387"/>
    </row>
    <row r="13" spans="1:12" ht="20.25" customHeight="1" thickBot="1" x14ac:dyDescent="0.45">
      <c r="A13" s="410"/>
      <c r="B13" s="283" t="s">
        <v>385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</row>
    <row r="14" spans="1:12" ht="20.25" customHeight="1" x14ac:dyDescent="0.4">
      <c r="A14" s="409" t="s">
        <v>5132</v>
      </c>
      <c r="B14" s="211" t="s">
        <v>4556</v>
      </c>
      <c r="C14" s="387"/>
      <c r="D14" s="387"/>
      <c r="E14" s="387"/>
      <c r="F14" s="387"/>
      <c r="G14" s="387"/>
      <c r="H14" s="387"/>
      <c r="I14" s="387"/>
      <c r="J14" s="390"/>
      <c r="K14" s="387"/>
      <c r="L14" s="387"/>
    </row>
    <row r="15" spans="1:12" ht="20.25" customHeight="1" thickBot="1" x14ac:dyDescent="0.45">
      <c r="A15" s="410"/>
      <c r="B15" s="283" t="s">
        <v>385</v>
      </c>
      <c r="C15" s="259"/>
      <c r="D15" s="259"/>
      <c r="E15" s="259"/>
      <c r="F15" s="259"/>
      <c r="G15" s="259"/>
      <c r="H15" s="259"/>
      <c r="I15" s="259"/>
      <c r="J15" s="259"/>
      <c r="K15" s="259"/>
      <c r="L15" s="259"/>
    </row>
    <row r="16" spans="1:12" ht="20.25" customHeight="1" x14ac:dyDescent="0.4">
      <c r="A16" s="409" t="s">
        <v>5131</v>
      </c>
      <c r="B16" s="211" t="s">
        <v>5299</v>
      </c>
      <c r="C16" s="387"/>
      <c r="D16" s="387"/>
      <c r="E16" s="387"/>
      <c r="F16" s="387"/>
      <c r="G16" s="387"/>
      <c r="H16" s="387"/>
      <c r="I16" s="387"/>
      <c r="J16" s="387"/>
      <c r="K16" s="387"/>
      <c r="L16" s="387"/>
    </row>
    <row r="17" spans="1:12" ht="20.25" customHeight="1" thickBot="1" x14ac:dyDescent="0.45">
      <c r="A17" s="410"/>
      <c r="B17" s="284" t="s">
        <v>385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</row>
    <row r="18" spans="1:12" ht="20.25" customHeight="1" x14ac:dyDescent="0.4">
      <c r="A18" s="409" t="s">
        <v>5144</v>
      </c>
      <c r="B18" s="204" t="s">
        <v>1144</v>
      </c>
      <c r="C18" s="387"/>
      <c r="D18" s="387"/>
      <c r="E18" s="387"/>
      <c r="F18" s="387"/>
      <c r="G18" s="387"/>
      <c r="H18" s="387"/>
      <c r="I18" s="387"/>
      <c r="J18" s="387"/>
      <c r="K18" s="387"/>
      <c r="L18" s="387"/>
    </row>
    <row r="19" spans="1:12" ht="20.25" customHeight="1" thickBot="1" x14ac:dyDescent="0.45">
      <c r="A19" s="410"/>
      <c r="B19" s="283" t="s">
        <v>385</v>
      </c>
      <c r="C19" s="259"/>
      <c r="D19" s="259"/>
      <c r="E19" s="259"/>
      <c r="F19" s="259"/>
      <c r="G19" s="259"/>
      <c r="H19" s="259"/>
      <c r="I19" s="259"/>
      <c r="J19" s="259"/>
      <c r="K19" s="259"/>
      <c r="L19" s="259"/>
    </row>
    <row r="20" spans="1:12" ht="20.25" customHeight="1" x14ac:dyDescent="0.4">
      <c r="A20" s="409" t="s">
        <v>5138</v>
      </c>
      <c r="B20" s="204" t="s">
        <v>484</v>
      </c>
      <c r="C20" s="387"/>
      <c r="D20" s="387"/>
      <c r="E20" s="387"/>
      <c r="F20" s="387"/>
      <c r="G20" s="387"/>
      <c r="H20" s="387"/>
      <c r="I20" s="390"/>
      <c r="J20" s="390"/>
      <c r="K20" s="387"/>
      <c r="L20" s="387"/>
    </row>
    <row r="21" spans="1:12" ht="20.25" customHeight="1" thickBot="1" x14ac:dyDescent="0.45">
      <c r="A21" s="410"/>
      <c r="B21" s="283" t="s">
        <v>385</v>
      </c>
      <c r="C21" s="259"/>
      <c r="D21" s="259"/>
      <c r="E21" s="259"/>
      <c r="F21" s="259"/>
      <c r="G21" s="259"/>
      <c r="H21" s="259"/>
      <c r="I21" s="259"/>
      <c r="J21" s="259"/>
      <c r="K21" s="259"/>
      <c r="L21" s="259" t="s">
        <v>6057</v>
      </c>
    </row>
    <row r="22" spans="1:12" ht="20.25" customHeight="1" x14ac:dyDescent="0.4">
      <c r="A22" s="409" t="s">
        <v>5142</v>
      </c>
      <c r="B22" s="204" t="s">
        <v>485</v>
      </c>
      <c r="C22" s="387"/>
      <c r="D22" s="387"/>
      <c r="E22" s="387"/>
      <c r="F22" s="387"/>
      <c r="G22" s="387"/>
      <c r="H22" s="387"/>
      <c r="I22" s="387"/>
      <c r="J22" s="387"/>
      <c r="K22" s="387"/>
      <c r="L22" s="387"/>
    </row>
    <row r="23" spans="1:12" ht="20.25" customHeight="1" thickBot="1" x14ac:dyDescent="0.45">
      <c r="A23" s="410"/>
      <c r="B23" s="283" t="s">
        <v>385</v>
      </c>
      <c r="C23" s="259"/>
      <c r="D23" s="259"/>
      <c r="E23" s="259"/>
      <c r="F23" s="259"/>
      <c r="G23" s="259"/>
      <c r="H23" s="259"/>
      <c r="I23" s="259" t="s">
        <v>3077</v>
      </c>
      <c r="J23" s="259"/>
      <c r="K23" s="259" t="s">
        <v>3077</v>
      </c>
      <c r="L23" s="259"/>
    </row>
    <row r="24" spans="1:12" ht="20.25" customHeight="1" x14ac:dyDescent="0.4">
      <c r="A24" s="409" t="s">
        <v>5141</v>
      </c>
      <c r="B24" s="211" t="s">
        <v>487</v>
      </c>
      <c r="C24" s="387"/>
      <c r="D24" s="387"/>
      <c r="E24" s="387"/>
      <c r="F24" s="387"/>
      <c r="G24" s="387"/>
      <c r="H24" s="387"/>
      <c r="I24" s="387"/>
      <c r="J24" s="387"/>
      <c r="K24" s="387"/>
      <c r="L24" s="387"/>
    </row>
    <row r="25" spans="1:12" ht="20.25" customHeight="1" thickBot="1" x14ac:dyDescent="0.45">
      <c r="A25" s="410"/>
      <c r="B25" s="284" t="s">
        <v>385</v>
      </c>
      <c r="C25" s="259"/>
      <c r="D25" s="259"/>
      <c r="E25" s="259"/>
      <c r="F25" s="259"/>
      <c r="G25" s="259"/>
      <c r="H25" s="259"/>
      <c r="I25" s="259"/>
      <c r="J25" s="259"/>
      <c r="K25" s="259"/>
      <c r="L25" s="259"/>
    </row>
    <row r="26" spans="1:12" ht="20.25" customHeight="1" x14ac:dyDescent="0.4">
      <c r="A26" s="409" t="s">
        <v>5137</v>
      </c>
      <c r="B26" s="211" t="s">
        <v>5468</v>
      </c>
      <c r="C26" s="493"/>
      <c r="D26" s="387"/>
      <c r="E26" s="387"/>
      <c r="F26" s="387"/>
      <c r="G26" s="387"/>
      <c r="H26" s="387"/>
      <c r="I26" s="387"/>
      <c r="J26" s="387"/>
      <c r="K26" s="387"/>
      <c r="L26" s="387"/>
    </row>
    <row r="27" spans="1:12" ht="20.25" customHeight="1" thickBot="1" x14ac:dyDescent="0.45">
      <c r="A27" s="410"/>
      <c r="B27" s="284" t="s">
        <v>385</v>
      </c>
      <c r="C27" s="494"/>
      <c r="D27" s="495"/>
      <c r="E27" s="259"/>
      <c r="F27" s="259"/>
      <c r="G27" s="259"/>
      <c r="H27" s="259"/>
      <c r="I27" s="259"/>
      <c r="J27" s="259"/>
      <c r="K27" s="259"/>
      <c r="L27" s="259" t="s">
        <v>6057</v>
      </c>
    </row>
    <row r="28" spans="1:12" ht="20.25" customHeight="1" x14ac:dyDescent="0.4">
      <c r="A28" s="409" t="s">
        <v>5139</v>
      </c>
      <c r="B28" s="211" t="s">
        <v>4647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20.25" customHeight="1" thickBot="1" x14ac:dyDescent="0.45">
      <c r="A29" s="410"/>
      <c r="B29" s="283" t="s">
        <v>385</v>
      </c>
      <c r="C29" s="287"/>
      <c r="D29" s="259"/>
      <c r="E29" s="259"/>
      <c r="F29" s="259"/>
      <c r="G29" s="285"/>
      <c r="H29" s="259"/>
      <c r="I29" s="259"/>
      <c r="J29" s="259"/>
      <c r="K29" s="259"/>
      <c r="L29" s="259"/>
    </row>
    <row r="30" spans="1:12" ht="20.25" customHeight="1" x14ac:dyDescent="0.4">
      <c r="A30" s="409" t="s">
        <v>5134</v>
      </c>
      <c r="B30" s="211" t="s">
        <v>486</v>
      </c>
      <c r="C30" s="387"/>
      <c r="D30" s="387"/>
      <c r="E30" s="387"/>
      <c r="F30" s="387"/>
      <c r="G30" s="387"/>
      <c r="H30" s="387"/>
      <c r="I30" s="387"/>
      <c r="J30" s="387"/>
      <c r="K30" s="387"/>
      <c r="L30" s="387"/>
    </row>
    <row r="31" spans="1:12" ht="20.25" customHeight="1" thickBot="1" x14ac:dyDescent="0.45">
      <c r="A31" s="410"/>
      <c r="B31" s="283" t="s">
        <v>385</v>
      </c>
      <c r="C31" s="259"/>
      <c r="D31" s="259"/>
      <c r="E31" s="259"/>
      <c r="F31" s="259"/>
      <c r="G31" s="259"/>
      <c r="H31" s="259"/>
      <c r="I31" s="259"/>
      <c r="J31" s="259"/>
      <c r="K31" s="259"/>
      <c r="L31" s="259"/>
    </row>
    <row r="32" spans="1:12" ht="20.25" customHeight="1" x14ac:dyDescent="0.4">
      <c r="A32" s="409" t="s">
        <v>5133</v>
      </c>
      <c r="B32" s="211" t="s">
        <v>5121</v>
      </c>
      <c r="C32" s="387"/>
      <c r="D32" s="387"/>
      <c r="E32" s="387"/>
      <c r="F32" s="387"/>
      <c r="G32" s="387"/>
      <c r="H32" s="387"/>
      <c r="I32" s="387"/>
      <c r="J32" s="387"/>
      <c r="K32" s="387"/>
      <c r="L32" s="387"/>
    </row>
    <row r="33" spans="1:12" ht="20.25" customHeight="1" thickBot="1" x14ac:dyDescent="0.45">
      <c r="A33" s="410"/>
      <c r="B33" s="283" t="s">
        <v>385</v>
      </c>
      <c r="C33" s="259"/>
      <c r="D33" s="259"/>
      <c r="E33" s="259"/>
      <c r="F33" s="259"/>
      <c r="G33" s="259"/>
      <c r="H33" s="259"/>
      <c r="I33" s="259"/>
      <c r="J33" s="259"/>
      <c r="K33" s="259"/>
      <c r="L33" s="259"/>
    </row>
    <row r="34" spans="1:12" ht="20.25" customHeight="1" x14ac:dyDescent="0.4">
      <c r="A34" s="409" t="s">
        <v>5145</v>
      </c>
      <c r="B34" s="211" t="s">
        <v>5502</v>
      </c>
      <c r="C34" s="387"/>
      <c r="D34" s="507"/>
      <c r="E34" s="387"/>
      <c r="F34" s="387"/>
      <c r="G34" s="387"/>
      <c r="H34" s="387"/>
      <c r="I34" s="390"/>
      <c r="J34" s="390"/>
      <c r="K34" s="387"/>
      <c r="L34" s="387"/>
    </row>
    <row r="35" spans="1:12" ht="20.25" customHeight="1" thickBot="1" x14ac:dyDescent="0.45">
      <c r="A35" s="410"/>
      <c r="B35" s="284" t="s">
        <v>385</v>
      </c>
      <c r="C35" s="259"/>
      <c r="D35" s="259" t="s">
        <v>374</v>
      </c>
      <c r="E35" s="259" t="s">
        <v>374</v>
      </c>
      <c r="F35" s="259"/>
      <c r="G35" s="259" t="s">
        <v>374</v>
      </c>
      <c r="H35" s="259"/>
      <c r="I35" s="259"/>
      <c r="J35" s="259" t="s">
        <v>3292</v>
      </c>
      <c r="K35" s="259"/>
      <c r="L35" s="259" t="s">
        <v>6057</v>
      </c>
    </row>
    <row r="36" spans="1:12" ht="20.25" customHeight="1" x14ac:dyDescent="0.4">
      <c r="A36" s="409" t="s">
        <v>5147</v>
      </c>
      <c r="B36" s="211" t="s">
        <v>231</v>
      </c>
      <c r="C36" s="387"/>
      <c r="D36" s="387"/>
      <c r="E36" s="387"/>
      <c r="F36" s="387"/>
      <c r="G36" s="387"/>
      <c r="H36" s="387"/>
      <c r="I36" s="387"/>
      <c r="J36" s="387"/>
      <c r="K36" s="387"/>
      <c r="L36" s="387"/>
    </row>
    <row r="37" spans="1:12" ht="20.25" customHeight="1" thickBot="1" x14ac:dyDescent="0.45">
      <c r="A37" s="410"/>
      <c r="B37" s="284" t="s">
        <v>385</v>
      </c>
      <c r="C37" s="259"/>
      <c r="D37" s="259"/>
      <c r="E37" s="259"/>
      <c r="F37" s="259"/>
      <c r="G37" s="259"/>
      <c r="H37" s="259"/>
      <c r="I37" s="259"/>
      <c r="J37" s="259"/>
      <c r="K37" s="259"/>
      <c r="L37" s="259"/>
    </row>
    <row r="38" spans="1:12" ht="20.25" customHeight="1" x14ac:dyDescent="0.4">
      <c r="A38" s="409" t="s">
        <v>5146</v>
      </c>
      <c r="B38" s="204" t="s">
        <v>490</v>
      </c>
      <c r="C38" s="387"/>
      <c r="D38" s="387"/>
      <c r="E38" s="387"/>
      <c r="F38" s="387"/>
      <c r="G38" s="387"/>
      <c r="H38" s="387"/>
      <c r="I38" s="387"/>
      <c r="J38" s="387"/>
      <c r="K38" s="387"/>
      <c r="L38" s="387"/>
    </row>
    <row r="39" spans="1:12" ht="20.25" customHeight="1" thickBot="1" x14ac:dyDescent="0.45">
      <c r="A39" s="410"/>
      <c r="B39" s="284" t="s">
        <v>385</v>
      </c>
      <c r="C39" s="285"/>
      <c r="D39" s="285"/>
      <c r="E39" s="285"/>
      <c r="F39" s="285"/>
      <c r="G39" s="285"/>
      <c r="H39" s="285"/>
      <c r="I39" s="285"/>
      <c r="J39" s="285"/>
      <c r="K39" s="285" t="s">
        <v>3076</v>
      </c>
      <c r="L39" s="285"/>
    </row>
    <row r="40" spans="1:12" ht="20.25" customHeight="1" x14ac:dyDescent="0.25"/>
    <row r="41" spans="1:12" ht="20.25" customHeight="1" x14ac:dyDescent="0.25"/>
    <row r="42" spans="1:12" ht="20.25" customHeight="1" x14ac:dyDescent="0.25"/>
    <row r="43" spans="1:12" ht="20.25" customHeight="1" x14ac:dyDescent="0.25"/>
    <row r="44" spans="1:12" ht="20.25" customHeight="1" x14ac:dyDescent="0.25"/>
    <row r="45" spans="1:12" ht="20.25" customHeight="1" x14ac:dyDescent="0.25"/>
    <row r="46" spans="1:12" ht="20.25" customHeight="1" x14ac:dyDescent="0.25"/>
    <row r="47" spans="1:12" ht="20.25" customHeight="1" x14ac:dyDescent="0.25"/>
    <row r="48" spans="1:12" ht="20.25" customHeight="1" x14ac:dyDescent="0.25"/>
    <row r="49" ht="20.25" customHeight="1" x14ac:dyDescent="0.25"/>
    <row r="50" ht="20.25" customHeight="1" x14ac:dyDescent="0.25"/>
    <row r="51" ht="20.25" customHeight="1" x14ac:dyDescent="0.25"/>
    <row r="52" ht="20.25" customHeight="1" x14ac:dyDescent="0.25"/>
    <row r="53" ht="20.25" customHeight="1" x14ac:dyDescent="0.25"/>
    <row r="54" ht="20.25" customHeight="1" x14ac:dyDescent="0.25"/>
    <row r="55" ht="20.25" customHeight="1" x14ac:dyDescent="0.25"/>
    <row r="56" ht="20.2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</sheetData>
  <mergeCells count="1">
    <mergeCell ref="A1:L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1:P32"/>
  <sheetViews>
    <sheetView workbookViewId="0">
      <selection activeCell="H3" sqref="H3"/>
    </sheetView>
  </sheetViews>
  <sheetFormatPr defaultRowHeight="12.5" x14ac:dyDescent="0.25"/>
  <cols>
    <col min="1" max="1" width="2.81640625" customWidth="1"/>
    <col min="3" max="3" width="18.81640625" customWidth="1"/>
    <col min="4" max="4" width="12.54296875" customWidth="1"/>
    <col min="5" max="5" width="16.81640625" customWidth="1"/>
    <col min="6" max="6" width="12.54296875" customWidth="1"/>
    <col min="7" max="7" width="17.26953125" customWidth="1"/>
    <col min="8" max="8" width="14.54296875" customWidth="1"/>
    <col min="9" max="16" width="12.54296875" customWidth="1"/>
  </cols>
  <sheetData>
    <row r="1" spans="2:11" ht="23.5" x14ac:dyDescent="0.55000000000000004">
      <c r="C1" s="346" t="s">
        <v>4700</v>
      </c>
    </row>
    <row r="5" spans="2:11" ht="15.5" x14ac:dyDescent="0.35">
      <c r="B5" s="347" t="s">
        <v>697</v>
      </c>
      <c r="C5" s="348" t="s">
        <v>383</v>
      </c>
      <c r="D5" s="347" t="s">
        <v>493</v>
      </c>
      <c r="E5" s="347" t="s">
        <v>492</v>
      </c>
      <c r="F5" s="347" t="s">
        <v>382</v>
      </c>
      <c r="G5" s="347" t="s">
        <v>497</v>
      </c>
      <c r="H5" s="347" t="s">
        <v>496</v>
      </c>
      <c r="I5" s="347" t="s">
        <v>495</v>
      </c>
      <c r="J5" s="347" t="s">
        <v>494</v>
      </c>
      <c r="K5" s="347" t="s">
        <v>384</v>
      </c>
    </row>
    <row r="6" spans="2:11" ht="14" x14ac:dyDescent="0.3">
      <c r="B6" s="349">
        <v>1</v>
      </c>
      <c r="C6" s="350" t="s">
        <v>4697</v>
      </c>
      <c r="D6" s="351" t="s">
        <v>4707</v>
      </c>
      <c r="E6" s="352" t="s">
        <v>4312</v>
      </c>
      <c r="F6" s="352" t="s">
        <v>1412</v>
      </c>
      <c r="G6" s="352" t="s">
        <v>3175</v>
      </c>
      <c r="H6" s="352" t="s">
        <v>435</v>
      </c>
      <c r="I6" s="352" t="s">
        <v>1484</v>
      </c>
      <c r="J6" s="352" t="s">
        <v>3226</v>
      </c>
      <c r="K6" s="352" t="s">
        <v>3533</v>
      </c>
    </row>
    <row r="7" spans="2:11" ht="14.5" thickBot="1" x14ac:dyDescent="0.35">
      <c r="B7" s="353"/>
      <c r="C7" s="354"/>
      <c r="D7" s="355"/>
      <c r="E7" s="355"/>
      <c r="F7" s="355"/>
      <c r="G7" s="355"/>
      <c r="H7" s="355"/>
      <c r="I7" s="356"/>
      <c r="J7" s="355"/>
      <c r="K7" s="355"/>
    </row>
    <row r="8" spans="2:11" ht="14" x14ac:dyDescent="0.3">
      <c r="B8" s="357">
        <v>2</v>
      </c>
      <c r="C8" s="358" t="s">
        <v>4698</v>
      </c>
      <c r="D8" s="352" t="s">
        <v>1080</v>
      </c>
      <c r="E8" s="352" t="s">
        <v>4708</v>
      </c>
      <c r="F8" s="352" t="s">
        <v>3103</v>
      </c>
      <c r="G8" s="352" t="s">
        <v>4709</v>
      </c>
      <c r="H8" s="352" t="s">
        <v>4710</v>
      </c>
      <c r="I8" s="352" t="s">
        <v>3547</v>
      </c>
      <c r="J8" s="352" t="s">
        <v>1753</v>
      </c>
      <c r="K8" s="352" t="s">
        <v>4341</v>
      </c>
    </row>
    <row r="9" spans="2:11" ht="14.5" thickBot="1" x14ac:dyDescent="0.35">
      <c r="B9" s="353"/>
      <c r="C9" s="354"/>
      <c r="D9" s="355"/>
      <c r="E9" s="355"/>
      <c r="F9" s="355"/>
      <c r="G9" s="355"/>
      <c r="H9" s="355"/>
      <c r="I9" s="355"/>
      <c r="J9" s="355"/>
      <c r="K9" s="355"/>
    </row>
    <row r="10" spans="2:11" ht="14" x14ac:dyDescent="0.3">
      <c r="B10" s="357">
        <v>3</v>
      </c>
      <c r="C10" s="350" t="s">
        <v>4701</v>
      </c>
      <c r="D10" s="352" t="s">
        <v>1692</v>
      </c>
      <c r="E10" s="352" t="s">
        <v>1425</v>
      </c>
      <c r="F10" s="352" t="s">
        <v>4711</v>
      </c>
      <c r="G10" s="352" t="s">
        <v>4712</v>
      </c>
      <c r="H10" s="352" t="s">
        <v>4342</v>
      </c>
      <c r="I10" s="352" t="s">
        <v>1445</v>
      </c>
      <c r="J10" s="352" t="s">
        <v>1372</v>
      </c>
      <c r="K10" s="352" t="s">
        <v>3486</v>
      </c>
    </row>
    <row r="11" spans="2:11" ht="14.5" thickBot="1" x14ac:dyDescent="0.35">
      <c r="B11" s="353"/>
      <c r="C11" s="354"/>
      <c r="D11" s="355"/>
      <c r="E11" s="355"/>
      <c r="F11" s="355"/>
      <c r="G11" s="355"/>
      <c r="H11" s="355"/>
      <c r="I11" s="355"/>
      <c r="J11" s="355"/>
      <c r="K11" s="355"/>
    </row>
    <row r="12" spans="2:11" ht="14" x14ac:dyDescent="0.3">
      <c r="B12" s="357">
        <v>4</v>
      </c>
      <c r="C12" s="358" t="s">
        <v>4701</v>
      </c>
      <c r="D12" s="352" t="s">
        <v>4713</v>
      </c>
      <c r="E12" s="352" t="s">
        <v>1748</v>
      </c>
      <c r="F12" s="352" t="s">
        <v>4263</v>
      </c>
      <c r="G12" s="352" t="s">
        <v>4714</v>
      </c>
      <c r="H12" s="352" t="s">
        <v>3477</v>
      </c>
      <c r="I12" s="352" t="s">
        <v>4715</v>
      </c>
      <c r="J12" s="352" t="s">
        <v>4716</v>
      </c>
      <c r="K12" s="352" t="s">
        <v>4717</v>
      </c>
    </row>
    <row r="13" spans="2:11" ht="14.5" thickBot="1" x14ac:dyDescent="0.35">
      <c r="B13" s="353"/>
      <c r="C13" s="354"/>
      <c r="D13" s="355"/>
      <c r="E13" s="355"/>
      <c r="F13" s="355"/>
      <c r="G13" s="355"/>
      <c r="H13" s="355"/>
      <c r="I13" s="355"/>
      <c r="J13" s="355"/>
      <c r="K13" s="355"/>
    </row>
    <row r="14" spans="2:11" ht="14" x14ac:dyDescent="0.3">
      <c r="B14" s="357">
        <v>5</v>
      </c>
      <c r="C14" s="350" t="s">
        <v>4698</v>
      </c>
      <c r="D14" s="352" t="s">
        <v>4718</v>
      </c>
      <c r="E14" s="352" t="s">
        <v>4719</v>
      </c>
      <c r="F14" s="352" t="s">
        <v>4720</v>
      </c>
      <c r="G14" s="352" t="s">
        <v>3117</v>
      </c>
      <c r="H14" s="352" t="s">
        <v>3585</v>
      </c>
      <c r="I14" s="352" t="s">
        <v>4721</v>
      </c>
      <c r="J14" s="352" t="s">
        <v>1518</v>
      </c>
      <c r="K14" s="352" t="s">
        <v>3437</v>
      </c>
    </row>
    <row r="15" spans="2:11" ht="14.5" thickBot="1" x14ac:dyDescent="0.35">
      <c r="B15" s="353"/>
      <c r="C15" s="354"/>
      <c r="D15" s="355"/>
      <c r="E15" s="355"/>
      <c r="F15" s="355"/>
      <c r="G15" s="355"/>
      <c r="H15" s="355"/>
      <c r="I15" s="355"/>
      <c r="J15" s="355"/>
      <c r="K15" s="355"/>
    </row>
    <row r="16" spans="2:11" ht="14" x14ac:dyDescent="0.3">
      <c r="B16" s="357">
        <v>6</v>
      </c>
      <c r="C16" s="358" t="s">
        <v>4697</v>
      </c>
      <c r="D16" s="352" t="s">
        <v>1384</v>
      </c>
      <c r="E16" s="352" t="s">
        <v>1770</v>
      </c>
      <c r="F16" s="352" t="s">
        <v>980</v>
      </c>
      <c r="G16" s="352" t="s">
        <v>3104</v>
      </c>
      <c r="H16" s="352" t="s">
        <v>4722</v>
      </c>
      <c r="I16" s="352" t="s">
        <v>948</v>
      </c>
      <c r="J16" s="352" t="s">
        <v>4723</v>
      </c>
      <c r="K16" s="352" t="s">
        <v>4724</v>
      </c>
    </row>
    <row r="17" spans="2:16" ht="14.5" thickBot="1" x14ac:dyDescent="0.35">
      <c r="B17" s="353"/>
      <c r="C17" s="354"/>
      <c r="D17" s="355"/>
      <c r="E17" s="355"/>
      <c r="F17" s="355"/>
      <c r="G17" s="355"/>
      <c r="H17" s="355"/>
      <c r="I17" s="355"/>
      <c r="J17" s="355"/>
      <c r="K17" s="355"/>
    </row>
    <row r="18" spans="2:16" ht="14" x14ac:dyDescent="0.3">
      <c r="B18" s="359"/>
      <c r="C18" s="360"/>
      <c r="D18" s="361"/>
      <c r="E18" s="361"/>
      <c r="F18" s="361"/>
      <c r="G18" s="361"/>
      <c r="H18" s="361"/>
      <c r="I18" s="361"/>
      <c r="J18" s="361"/>
      <c r="K18" s="361"/>
    </row>
    <row r="19" spans="2:16" ht="14" x14ac:dyDescent="0.3">
      <c r="C19" s="362"/>
    </row>
    <row r="20" spans="2:16" ht="15.5" x14ac:dyDescent="0.35">
      <c r="B20" s="347" t="s">
        <v>697</v>
      </c>
      <c r="C20" s="348" t="s">
        <v>383</v>
      </c>
      <c r="D20" s="347" t="s">
        <v>1134</v>
      </c>
      <c r="E20" s="347" t="s">
        <v>1135</v>
      </c>
      <c r="F20" s="347" t="s">
        <v>4702</v>
      </c>
      <c r="G20" s="347" t="s">
        <v>4703</v>
      </c>
      <c r="H20" s="347" t="s">
        <v>4704</v>
      </c>
      <c r="I20" s="347" t="s">
        <v>4705</v>
      </c>
      <c r="J20" s="347" t="s">
        <v>4706</v>
      </c>
      <c r="K20" s="347" t="s">
        <v>4725</v>
      </c>
      <c r="L20" s="365"/>
      <c r="M20" s="365"/>
      <c r="N20" s="365"/>
      <c r="O20" s="365"/>
      <c r="P20" s="365"/>
    </row>
    <row r="21" spans="2:16" ht="14" x14ac:dyDescent="0.3">
      <c r="B21" s="349">
        <v>1</v>
      </c>
      <c r="C21" s="350" t="s">
        <v>4697</v>
      </c>
      <c r="D21" s="363" t="s">
        <v>4726</v>
      </c>
      <c r="E21" s="363" t="s">
        <v>4727</v>
      </c>
      <c r="F21" s="363" t="s">
        <v>1404</v>
      </c>
      <c r="G21" s="363" t="s">
        <v>4728</v>
      </c>
      <c r="H21" s="363" t="s">
        <v>4311</v>
      </c>
      <c r="I21" s="363" t="s">
        <v>4729</v>
      </c>
      <c r="J21" s="363" t="s">
        <v>4345</v>
      </c>
      <c r="K21" s="363"/>
      <c r="L21" s="366"/>
      <c r="M21" s="366"/>
      <c r="N21" s="366"/>
      <c r="O21" s="366"/>
      <c r="P21" s="366"/>
    </row>
    <row r="22" spans="2:16" ht="14.5" thickBot="1" x14ac:dyDescent="0.35">
      <c r="B22" s="353"/>
      <c r="C22" s="354"/>
      <c r="D22" s="364"/>
      <c r="E22" s="364"/>
      <c r="F22" s="364"/>
      <c r="G22" s="364"/>
      <c r="H22" s="364"/>
      <c r="I22" s="364"/>
      <c r="J22" s="364"/>
      <c r="K22" s="364"/>
      <c r="L22" s="366"/>
      <c r="M22" s="366"/>
      <c r="N22" s="366"/>
      <c r="O22" s="366"/>
      <c r="P22" s="366"/>
    </row>
    <row r="23" spans="2:16" ht="14" x14ac:dyDescent="0.3">
      <c r="B23" s="357">
        <v>2</v>
      </c>
      <c r="C23" s="358" t="s">
        <v>4698</v>
      </c>
      <c r="D23" s="363" t="s">
        <v>4730</v>
      </c>
      <c r="E23" s="363" t="s">
        <v>3154</v>
      </c>
      <c r="F23" s="363" t="s">
        <v>1511</v>
      </c>
      <c r="G23" s="363" t="s">
        <v>1945</v>
      </c>
      <c r="H23" s="363" t="s">
        <v>4731</v>
      </c>
      <c r="I23" s="363" t="s">
        <v>4732</v>
      </c>
      <c r="J23" s="363" t="s">
        <v>4346</v>
      </c>
      <c r="K23" s="363" t="s">
        <v>4733</v>
      </c>
      <c r="L23" s="366"/>
      <c r="M23" s="366"/>
      <c r="N23" s="366"/>
      <c r="O23" s="366"/>
      <c r="P23" s="366"/>
    </row>
    <row r="24" spans="2:16" ht="14.5" thickBot="1" x14ac:dyDescent="0.35">
      <c r="B24" s="353"/>
      <c r="C24" s="354"/>
      <c r="D24" s="364"/>
      <c r="E24" s="364"/>
      <c r="F24" s="364"/>
      <c r="G24" s="364"/>
      <c r="H24" s="364"/>
      <c r="I24" s="364"/>
      <c r="J24" s="364"/>
      <c r="K24" s="364"/>
      <c r="L24" s="366"/>
      <c r="M24" s="366"/>
      <c r="N24" s="366"/>
      <c r="O24" s="366"/>
      <c r="P24" s="366"/>
    </row>
    <row r="25" spans="2:16" ht="14" x14ac:dyDescent="0.3">
      <c r="B25" s="357">
        <v>3</v>
      </c>
      <c r="C25" s="350" t="s">
        <v>4701</v>
      </c>
      <c r="D25" s="363" t="s">
        <v>4734</v>
      </c>
      <c r="E25" s="363" t="s">
        <v>1725</v>
      </c>
      <c r="F25" s="363" t="s">
        <v>298</v>
      </c>
      <c r="G25" s="363" t="s">
        <v>1402</v>
      </c>
      <c r="H25" s="363" t="s">
        <v>2012</v>
      </c>
      <c r="I25" s="363" t="s">
        <v>4735</v>
      </c>
      <c r="J25" s="363" t="s">
        <v>4736</v>
      </c>
      <c r="K25" s="363" t="s">
        <v>4737</v>
      </c>
      <c r="L25" s="366"/>
      <c r="M25" s="366"/>
      <c r="N25" s="366"/>
      <c r="O25" s="366"/>
      <c r="P25" s="366"/>
    </row>
    <row r="26" spans="2:16" ht="14.5" thickBot="1" x14ac:dyDescent="0.35">
      <c r="B26" s="353"/>
      <c r="C26" s="354"/>
      <c r="D26" s="364"/>
      <c r="E26" s="364"/>
      <c r="F26" s="364"/>
      <c r="G26" s="364"/>
      <c r="H26" s="364"/>
      <c r="I26" s="364"/>
      <c r="J26" s="364"/>
      <c r="K26" s="364"/>
      <c r="L26" s="366"/>
      <c r="M26" s="366"/>
      <c r="N26" s="366"/>
      <c r="O26" s="366"/>
      <c r="P26" s="366"/>
    </row>
    <row r="27" spans="2:16" ht="14" x14ac:dyDescent="0.3">
      <c r="B27" s="357">
        <v>4</v>
      </c>
      <c r="C27" s="358" t="s">
        <v>4701</v>
      </c>
      <c r="D27" s="363" t="s">
        <v>4738</v>
      </c>
      <c r="E27" s="363" t="s">
        <v>4400</v>
      </c>
      <c r="F27" s="363" t="s">
        <v>4739</v>
      </c>
      <c r="G27" s="363" t="s">
        <v>4740</v>
      </c>
      <c r="H27" s="363" t="s">
        <v>4741</v>
      </c>
      <c r="I27" s="363" t="s">
        <v>4742</v>
      </c>
      <c r="J27" s="363" t="s">
        <v>4269</v>
      </c>
      <c r="K27" s="363"/>
      <c r="L27" s="366"/>
      <c r="M27" s="366"/>
      <c r="N27" s="366"/>
      <c r="O27" s="366"/>
      <c r="P27" s="366"/>
    </row>
    <row r="28" spans="2:16" ht="14.5" thickBot="1" x14ac:dyDescent="0.35">
      <c r="B28" s="353"/>
      <c r="C28" s="354"/>
      <c r="D28" s="364"/>
      <c r="E28" s="364"/>
      <c r="F28" s="364"/>
      <c r="G28" s="364"/>
      <c r="H28" s="364"/>
      <c r="I28" s="364"/>
      <c r="J28" s="364"/>
      <c r="K28" s="364"/>
      <c r="L28" s="366"/>
      <c r="M28" s="366"/>
      <c r="N28" s="366"/>
      <c r="O28" s="366"/>
      <c r="P28" s="366"/>
    </row>
    <row r="29" spans="2:16" ht="14" x14ac:dyDescent="0.3">
      <c r="B29" s="357">
        <v>5</v>
      </c>
      <c r="C29" s="350" t="s">
        <v>4698</v>
      </c>
      <c r="D29" s="363" t="s">
        <v>4743</v>
      </c>
      <c r="E29" s="363" t="s">
        <v>3102</v>
      </c>
      <c r="F29" s="363" t="s">
        <v>3114</v>
      </c>
      <c r="G29" s="363" t="s">
        <v>4744</v>
      </c>
      <c r="H29" s="363" t="s">
        <v>1942</v>
      </c>
      <c r="I29" s="363" t="s">
        <v>3146</v>
      </c>
      <c r="J29" s="363" t="s">
        <v>4745</v>
      </c>
      <c r="K29" s="363"/>
      <c r="L29" s="366"/>
      <c r="M29" s="366"/>
      <c r="N29" s="366"/>
      <c r="O29" s="366"/>
      <c r="P29" s="366"/>
    </row>
    <row r="30" spans="2:16" ht="14.5" thickBot="1" x14ac:dyDescent="0.35">
      <c r="B30" s="353"/>
      <c r="C30" s="354"/>
      <c r="D30" s="364"/>
      <c r="E30" s="364"/>
      <c r="F30" s="364"/>
      <c r="G30" s="364"/>
      <c r="H30" s="364"/>
      <c r="I30" s="364"/>
      <c r="J30" s="364"/>
      <c r="K30" s="364"/>
      <c r="L30" s="366"/>
      <c r="M30" s="366"/>
      <c r="N30" s="366"/>
      <c r="O30" s="366"/>
      <c r="P30" s="366"/>
    </row>
    <row r="31" spans="2:16" ht="14" x14ac:dyDescent="0.3">
      <c r="B31" s="357">
        <v>6</v>
      </c>
      <c r="C31" s="358" t="s">
        <v>4697</v>
      </c>
      <c r="D31" s="363" t="s">
        <v>1371</v>
      </c>
      <c r="E31" s="363" t="s">
        <v>4275</v>
      </c>
      <c r="F31" s="363" t="s">
        <v>4746</v>
      </c>
      <c r="G31" s="363" t="s">
        <v>1088</v>
      </c>
      <c r="H31" s="363" t="s">
        <v>4747</v>
      </c>
      <c r="I31" s="363" t="s">
        <v>3199</v>
      </c>
      <c r="J31" s="363" t="s">
        <v>4748</v>
      </c>
      <c r="K31" s="363"/>
      <c r="L31" s="366"/>
      <c r="M31" s="366"/>
      <c r="N31" s="366"/>
      <c r="O31" s="366"/>
      <c r="P31" s="366"/>
    </row>
    <row r="32" spans="2:16" ht="14.5" thickBot="1" x14ac:dyDescent="0.35">
      <c r="B32" s="353"/>
      <c r="C32" s="354"/>
      <c r="D32" s="364"/>
      <c r="E32" s="364"/>
      <c r="F32" s="364"/>
      <c r="G32" s="364"/>
      <c r="H32" s="364"/>
      <c r="I32" s="364"/>
      <c r="J32" s="364"/>
      <c r="K32" s="364"/>
      <c r="L32" s="366"/>
      <c r="M32" s="366"/>
      <c r="N32" s="366"/>
      <c r="O32" s="366"/>
      <c r="P32" s="36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L88"/>
  <sheetViews>
    <sheetView zoomScale="54" zoomScaleNormal="5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11" sqref="O11"/>
    </sheetView>
  </sheetViews>
  <sheetFormatPr defaultRowHeight="12.5" x14ac:dyDescent="0.25"/>
  <cols>
    <col min="2" max="2" width="35.81640625" customWidth="1"/>
    <col min="3" max="12" width="25.54296875" customWidth="1"/>
  </cols>
  <sheetData>
    <row r="1" spans="1:12" ht="23" x14ac:dyDescent="0.5">
      <c r="A1" s="540" t="s">
        <v>5984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</row>
    <row r="2" spans="1:12" ht="13" x14ac:dyDescent="0.3">
      <c r="A2" s="199"/>
      <c r="B2" s="200"/>
      <c r="C2" s="228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18" x14ac:dyDescent="0.4">
      <c r="A3" s="227" t="s">
        <v>697</v>
      </c>
      <c r="B3" s="228" t="s">
        <v>383</v>
      </c>
      <c r="C3" s="388" t="s">
        <v>493</v>
      </c>
      <c r="D3" s="388" t="s">
        <v>492</v>
      </c>
      <c r="E3" s="388" t="s">
        <v>382</v>
      </c>
      <c r="F3" s="388" t="s">
        <v>497</v>
      </c>
      <c r="G3" s="388" t="s">
        <v>496</v>
      </c>
      <c r="H3" s="388" t="s">
        <v>495</v>
      </c>
      <c r="I3" s="388" t="s">
        <v>494</v>
      </c>
      <c r="J3" s="388" t="s">
        <v>384</v>
      </c>
      <c r="K3" s="388" t="s">
        <v>1134</v>
      </c>
      <c r="L3" s="388" t="s">
        <v>1135</v>
      </c>
    </row>
    <row r="4" spans="1:12" ht="18" customHeight="1" x14ac:dyDescent="0.4">
      <c r="A4" s="379" t="s">
        <v>5127</v>
      </c>
      <c r="B4" s="213" t="s">
        <v>3370</v>
      </c>
      <c r="C4" s="492" t="s">
        <v>5226</v>
      </c>
      <c r="D4" s="387" t="s">
        <v>6006</v>
      </c>
      <c r="E4" s="387" t="s">
        <v>6007</v>
      </c>
      <c r="F4" s="387" t="s">
        <v>5828</v>
      </c>
      <c r="G4" s="387" t="s">
        <v>5804</v>
      </c>
      <c r="H4" s="387" t="s">
        <v>6008</v>
      </c>
      <c r="I4" s="387" t="s">
        <v>6009</v>
      </c>
      <c r="J4" s="387" t="s">
        <v>6010</v>
      </c>
      <c r="K4" s="505"/>
      <c r="L4" s="505"/>
    </row>
    <row r="5" spans="1:12" ht="18.649999999999999" customHeight="1" thickBot="1" x14ac:dyDescent="0.45">
      <c r="A5" s="410"/>
      <c r="B5" s="284" t="s">
        <v>385</v>
      </c>
      <c r="C5" s="285" t="s">
        <v>2674</v>
      </c>
      <c r="D5" s="285"/>
      <c r="E5" s="285"/>
      <c r="F5" s="285"/>
      <c r="G5" s="285"/>
      <c r="H5" s="285" t="s">
        <v>2674</v>
      </c>
      <c r="I5" s="285"/>
      <c r="J5" s="285"/>
      <c r="K5" s="506"/>
      <c r="L5" s="506"/>
    </row>
    <row r="6" spans="1:12" ht="20" x14ac:dyDescent="0.4">
      <c r="A6" s="409" t="s">
        <v>5135</v>
      </c>
      <c r="B6" s="211" t="s">
        <v>2761</v>
      </c>
      <c r="C6" s="387" t="s">
        <v>5868</v>
      </c>
      <c r="D6" s="387" t="s">
        <v>5898</v>
      </c>
      <c r="E6" s="387" t="s">
        <v>5936</v>
      </c>
      <c r="F6" s="387" t="s">
        <v>5776</v>
      </c>
      <c r="G6" s="387" t="s">
        <v>1235</v>
      </c>
      <c r="H6" s="387" t="s">
        <v>409</v>
      </c>
      <c r="I6" s="387" t="s">
        <v>5821</v>
      </c>
      <c r="J6" s="387" t="s">
        <v>675</v>
      </c>
      <c r="K6" s="387" t="s">
        <v>3706</v>
      </c>
      <c r="L6" s="387" t="s">
        <v>5912</v>
      </c>
    </row>
    <row r="7" spans="1:12" ht="18.5" thickBot="1" x14ac:dyDescent="0.45">
      <c r="A7" s="410"/>
      <c r="B7" s="284" t="s">
        <v>385</v>
      </c>
      <c r="C7" s="259"/>
      <c r="D7" s="259"/>
      <c r="E7" s="259"/>
      <c r="F7" s="259"/>
      <c r="G7" s="259"/>
      <c r="H7" s="259"/>
      <c r="I7" s="259"/>
      <c r="J7" s="259"/>
      <c r="K7" s="259"/>
      <c r="L7" s="259"/>
    </row>
    <row r="8" spans="1:12" ht="20" x14ac:dyDescent="0.4">
      <c r="A8" s="409" t="s">
        <v>5140</v>
      </c>
      <c r="B8" s="204" t="s">
        <v>5715</v>
      </c>
      <c r="C8" s="387" t="s">
        <v>6011</v>
      </c>
      <c r="D8" s="387" t="s">
        <v>6013</v>
      </c>
      <c r="E8" s="387" t="s">
        <v>6012</v>
      </c>
      <c r="F8" s="387" t="s">
        <v>5780</v>
      </c>
      <c r="G8" s="387" t="s">
        <v>5060</v>
      </c>
      <c r="H8" s="387" t="s">
        <v>5050</v>
      </c>
      <c r="I8" s="387" t="s">
        <v>4503</v>
      </c>
      <c r="J8" s="387" t="s">
        <v>5918</v>
      </c>
      <c r="K8" s="387" t="s">
        <v>5944</v>
      </c>
      <c r="L8" s="387" t="s">
        <v>5895</v>
      </c>
    </row>
    <row r="9" spans="1:12" ht="18.5" thickBot="1" x14ac:dyDescent="0.45">
      <c r="A9" s="410"/>
      <c r="B9" s="283" t="s">
        <v>385</v>
      </c>
      <c r="C9" s="259" t="s">
        <v>225</v>
      </c>
      <c r="D9" s="259"/>
      <c r="E9" s="259" t="s">
        <v>271</v>
      </c>
      <c r="F9" s="259" t="s">
        <v>3078</v>
      </c>
      <c r="G9" s="259"/>
      <c r="H9" s="259" t="s">
        <v>374</v>
      </c>
      <c r="I9" s="259"/>
      <c r="J9" s="259" t="s">
        <v>3076</v>
      </c>
      <c r="K9" s="259"/>
      <c r="L9" s="259"/>
    </row>
    <row r="10" spans="1:12" ht="20" x14ac:dyDescent="0.4">
      <c r="A10" s="409" t="s">
        <v>5143</v>
      </c>
      <c r="B10" s="211" t="s">
        <v>914</v>
      </c>
      <c r="C10" s="387" t="s">
        <v>5947</v>
      </c>
      <c r="D10" s="387" t="s">
        <v>5935</v>
      </c>
      <c r="E10" s="387" t="s">
        <v>6014</v>
      </c>
      <c r="F10" s="387" t="s">
        <v>2986</v>
      </c>
      <c r="G10" s="387" t="s">
        <v>5786</v>
      </c>
      <c r="H10" s="387" t="s">
        <v>5393</v>
      </c>
      <c r="I10" s="387" t="s">
        <v>687</v>
      </c>
      <c r="J10" s="387" t="s">
        <v>6015</v>
      </c>
      <c r="K10" s="387" t="s">
        <v>5926</v>
      </c>
      <c r="L10" s="387" t="s">
        <v>5809</v>
      </c>
    </row>
    <row r="11" spans="1:12" ht="18.5" thickBot="1" x14ac:dyDescent="0.45">
      <c r="A11" s="410"/>
      <c r="B11" s="283" t="s">
        <v>385</v>
      </c>
      <c r="C11" s="259"/>
      <c r="D11" s="259"/>
      <c r="E11" s="259"/>
      <c r="F11" s="259"/>
      <c r="G11" s="259"/>
      <c r="H11" s="259"/>
      <c r="I11" s="259"/>
      <c r="J11" s="259"/>
      <c r="K11" s="259"/>
      <c r="L11" s="259"/>
    </row>
    <row r="12" spans="1:12" ht="20" x14ac:dyDescent="0.4">
      <c r="A12" s="409" t="s">
        <v>5136</v>
      </c>
      <c r="B12" s="213" t="s">
        <v>477</v>
      </c>
      <c r="C12" s="387" t="s">
        <v>6016</v>
      </c>
      <c r="D12" s="387" t="s">
        <v>5852</v>
      </c>
      <c r="E12" s="387" t="s">
        <v>6017</v>
      </c>
      <c r="F12" s="387" t="s">
        <v>5838</v>
      </c>
      <c r="G12" s="387" t="s">
        <v>561</v>
      </c>
      <c r="H12" s="387" t="s">
        <v>3704</v>
      </c>
      <c r="I12" s="387" t="s">
        <v>1214</v>
      </c>
      <c r="J12" s="387" t="s">
        <v>5787</v>
      </c>
      <c r="K12" s="387" t="s">
        <v>5953</v>
      </c>
      <c r="L12" s="387" t="s">
        <v>6021</v>
      </c>
    </row>
    <row r="13" spans="1:12" ht="18.5" thickBot="1" x14ac:dyDescent="0.45">
      <c r="A13" s="410"/>
      <c r="B13" s="283" t="s">
        <v>385</v>
      </c>
      <c r="C13" s="259"/>
      <c r="D13" s="259" t="s">
        <v>3586</v>
      </c>
      <c r="E13" s="259" t="s">
        <v>3586</v>
      </c>
      <c r="F13" s="259"/>
      <c r="G13" s="259"/>
      <c r="H13" s="259"/>
      <c r="I13" s="259"/>
      <c r="J13" s="259"/>
      <c r="K13" s="259" t="s">
        <v>3077</v>
      </c>
      <c r="L13" s="259"/>
    </row>
    <row r="14" spans="1:12" ht="20" x14ac:dyDescent="0.4">
      <c r="A14" s="409" t="s">
        <v>5132</v>
      </c>
      <c r="B14" s="211" t="s">
        <v>4556</v>
      </c>
      <c r="C14" s="387" t="s">
        <v>5849</v>
      </c>
      <c r="D14" s="387" t="s">
        <v>5885</v>
      </c>
      <c r="E14" s="387" t="s">
        <v>3703</v>
      </c>
      <c r="F14" s="387" t="s">
        <v>3026</v>
      </c>
      <c r="G14" s="387" t="s">
        <v>5778</v>
      </c>
      <c r="H14" s="387" t="s">
        <v>5770</v>
      </c>
      <c r="I14" s="387" t="s">
        <v>5783</v>
      </c>
      <c r="J14" s="390" t="s">
        <v>5018</v>
      </c>
      <c r="K14" s="387" t="s">
        <v>3023</v>
      </c>
      <c r="L14" s="387" t="s">
        <v>5741</v>
      </c>
    </row>
    <row r="15" spans="1:12" ht="18.5" thickBot="1" x14ac:dyDescent="0.45">
      <c r="A15" s="410"/>
      <c r="B15" s="283" t="s">
        <v>385</v>
      </c>
      <c r="C15" s="259"/>
      <c r="D15" s="259"/>
      <c r="E15" s="259"/>
      <c r="F15" s="259"/>
      <c r="G15" s="259" t="s">
        <v>5965</v>
      </c>
      <c r="H15" s="259"/>
      <c r="I15" s="259" t="s">
        <v>2802</v>
      </c>
      <c r="J15" s="259"/>
      <c r="K15" s="259"/>
      <c r="L15" s="259" t="s">
        <v>5651</v>
      </c>
    </row>
    <row r="16" spans="1:12" ht="20" x14ac:dyDescent="0.4">
      <c r="A16" s="409" t="s">
        <v>5131</v>
      </c>
      <c r="B16" s="211" t="s">
        <v>5299</v>
      </c>
      <c r="C16" s="387" t="s">
        <v>6017</v>
      </c>
      <c r="D16" s="387" t="s">
        <v>6018</v>
      </c>
      <c r="E16" s="387" t="s">
        <v>5762</v>
      </c>
      <c r="F16" s="387" t="s">
        <v>5924</v>
      </c>
      <c r="G16" s="387" t="s">
        <v>3028</v>
      </c>
      <c r="H16" s="387" t="s">
        <v>5755</v>
      </c>
      <c r="I16" s="387" t="s">
        <v>5743</v>
      </c>
      <c r="J16" s="387" t="s">
        <v>5882</v>
      </c>
      <c r="K16" s="387" t="s">
        <v>5874</v>
      </c>
      <c r="L16" s="387" t="s">
        <v>3747</v>
      </c>
    </row>
    <row r="17" spans="1:12" ht="18.5" thickBot="1" x14ac:dyDescent="0.45">
      <c r="A17" s="410"/>
      <c r="B17" s="284" t="s">
        <v>385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</row>
    <row r="18" spans="1:12" ht="20" x14ac:dyDescent="0.4">
      <c r="A18" s="409" t="s">
        <v>5144</v>
      </c>
      <c r="B18" s="204" t="s">
        <v>1144</v>
      </c>
      <c r="C18" s="387" t="s">
        <v>6019</v>
      </c>
      <c r="D18" s="387" t="s">
        <v>5752</v>
      </c>
      <c r="E18" s="387" t="s">
        <v>1855</v>
      </c>
      <c r="F18" s="387" t="s">
        <v>5902</v>
      </c>
      <c r="G18" s="387" t="s">
        <v>1854</v>
      </c>
      <c r="H18" s="387" t="s">
        <v>1554</v>
      </c>
      <c r="I18" s="387" t="s">
        <v>1864</v>
      </c>
      <c r="J18" s="387" t="s">
        <v>3669</v>
      </c>
      <c r="K18" s="387" t="s">
        <v>5758</v>
      </c>
      <c r="L18" s="387" t="s">
        <v>5890</v>
      </c>
    </row>
    <row r="19" spans="1:12" ht="18.5" thickBot="1" x14ac:dyDescent="0.45">
      <c r="A19" s="410"/>
      <c r="B19" s="283" t="s">
        <v>385</v>
      </c>
      <c r="C19" s="259"/>
      <c r="D19" s="259"/>
      <c r="E19" s="259"/>
      <c r="F19" s="259"/>
      <c r="G19" s="259"/>
      <c r="H19" s="259"/>
      <c r="I19" s="259" t="s">
        <v>5652</v>
      </c>
      <c r="J19" s="259" t="s">
        <v>5652</v>
      </c>
      <c r="K19" s="259" t="s">
        <v>5652</v>
      </c>
      <c r="L19" s="259" t="s">
        <v>5965</v>
      </c>
    </row>
    <row r="20" spans="1:12" ht="20" x14ac:dyDescent="0.4">
      <c r="A20" s="409" t="s">
        <v>5138</v>
      </c>
      <c r="B20" s="204" t="s">
        <v>484</v>
      </c>
      <c r="C20" s="387" t="s">
        <v>5749</v>
      </c>
      <c r="D20" s="387" t="s">
        <v>5737</v>
      </c>
      <c r="E20" s="387" t="s">
        <v>5951</v>
      </c>
      <c r="F20" s="387" t="s">
        <v>4523</v>
      </c>
      <c r="G20" s="387" t="s">
        <v>138</v>
      </c>
      <c r="H20" s="387" t="s">
        <v>788</v>
      </c>
      <c r="I20" s="390" t="s">
        <v>6020</v>
      </c>
      <c r="J20" s="390" t="s">
        <v>5759</v>
      </c>
      <c r="K20" s="387" t="s">
        <v>5415</v>
      </c>
      <c r="L20" s="387" t="s">
        <v>5052</v>
      </c>
    </row>
    <row r="21" spans="1:12" ht="18.5" thickBot="1" x14ac:dyDescent="0.45">
      <c r="A21" s="410"/>
      <c r="B21" s="283" t="s">
        <v>385</v>
      </c>
      <c r="C21" s="259"/>
      <c r="D21" s="259"/>
      <c r="E21" s="259"/>
      <c r="F21" s="259" t="s">
        <v>2371</v>
      </c>
      <c r="G21" s="259"/>
      <c r="H21" s="259"/>
      <c r="I21" s="259"/>
      <c r="J21" s="259"/>
      <c r="K21" s="259"/>
      <c r="L21" s="259"/>
    </row>
    <row r="22" spans="1:12" ht="20" x14ac:dyDescent="0.4">
      <c r="A22" s="409" t="s">
        <v>5142</v>
      </c>
      <c r="B22" s="204" t="s">
        <v>485</v>
      </c>
      <c r="C22" s="387" t="s">
        <v>1212</v>
      </c>
      <c r="D22" s="387" t="s">
        <v>5059</v>
      </c>
      <c r="E22" s="387" t="s">
        <v>5839</v>
      </c>
      <c r="F22" s="387" t="s">
        <v>5061</v>
      </c>
      <c r="G22" s="387" t="s">
        <v>5238</v>
      </c>
      <c r="H22" s="387" t="s">
        <v>1024</v>
      </c>
      <c r="I22" s="387" t="s">
        <v>6022</v>
      </c>
      <c r="J22" s="387" t="s">
        <v>5426</v>
      </c>
      <c r="K22" s="387" t="s">
        <v>5360</v>
      </c>
      <c r="L22" s="387" t="s">
        <v>5939</v>
      </c>
    </row>
    <row r="23" spans="1:12" ht="18.5" thickBot="1" x14ac:dyDescent="0.45">
      <c r="A23" s="410"/>
      <c r="B23" s="283" t="s">
        <v>385</v>
      </c>
      <c r="C23" s="259"/>
      <c r="D23" s="259"/>
      <c r="E23" s="259"/>
      <c r="F23" s="259"/>
      <c r="G23" s="259"/>
      <c r="H23" s="259"/>
      <c r="I23" s="259" t="s">
        <v>5696</v>
      </c>
      <c r="J23" s="259" t="s">
        <v>5696</v>
      </c>
      <c r="K23" s="259" t="s">
        <v>5696</v>
      </c>
      <c r="L23" s="259" t="s">
        <v>5696</v>
      </c>
    </row>
    <row r="24" spans="1:12" ht="20" x14ac:dyDescent="0.4">
      <c r="A24" s="409" t="s">
        <v>5141</v>
      </c>
      <c r="B24" s="211" t="s">
        <v>487</v>
      </c>
      <c r="C24" s="387" t="s">
        <v>5733</v>
      </c>
      <c r="D24" s="387" t="s">
        <v>1585</v>
      </c>
      <c r="E24" s="387" t="s">
        <v>5784</v>
      </c>
      <c r="F24" s="387" t="s">
        <v>5894</v>
      </c>
      <c r="G24" s="387" t="s">
        <v>5369</v>
      </c>
      <c r="H24" s="387" t="s">
        <v>3756</v>
      </c>
      <c r="I24" s="387" t="s">
        <v>5883</v>
      </c>
      <c r="J24" s="387" t="s">
        <v>5775</v>
      </c>
      <c r="K24" s="387" t="s">
        <v>1024</v>
      </c>
      <c r="L24" s="505"/>
    </row>
    <row r="25" spans="1:12" ht="18.5" thickBot="1" x14ac:dyDescent="0.45">
      <c r="A25" s="410"/>
      <c r="B25" s="284" t="s">
        <v>385</v>
      </c>
      <c r="C25" s="259"/>
      <c r="D25" s="259"/>
      <c r="E25" s="259"/>
      <c r="F25" s="259"/>
      <c r="G25" s="259"/>
      <c r="H25" s="259"/>
      <c r="I25" s="259"/>
      <c r="J25" s="259"/>
      <c r="K25" s="259"/>
      <c r="L25" s="355"/>
    </row>
    <row r="26" spans="1:12" ht="20" x14ac:dyDescent="0.4">
      <c r="A26" s="409" t="s">
        <v>5137</v>
      </c>
      <c r="B26" s="211" t="s">
        <v>5468</v>
      </c>
      <c r="C26" s="493" t="s">
        <v>5833</v>
      </c>
      <c r="D26" s="387" t="s">
        <v>6023</v>
      </c>
      <c r="E26" s="387" t="s">
        <v>5824</v>
      </c>
      <c r="F26" s="387" t="s">
        <v>5815</v>
      </c>
      <c r="G26" s="387" t="s">
        <v>649</v>
      </c>
      <c r="H26" s="387" t="s">
        <v>3341</v>
      </c>
      <c r="I26" s="387" t="s">
        <v>3729</v>
      </c>
      <c r="J26" s="387" t="s">
        <v>5740</v>
      </c>
      <c r="K26" s="387" t="s">
        <v>6024</v>
      </c>
      <c r="L26" s="387" t="s">
        <v>5806</v>
      </c>
    </row>
    <row r="27" spans="1:12" ht="18.5" thickBot="1" x14ac:dyDescent="0.45">
      <c r="A27" s="410"/>
      <c r="B27" s="284" t="s">
        <v>385</v>
      </c>
      <c r="C27" s="494" t="s">
        <v>3586</v>
      </c>
      <c r="D27" s="495"/>
      <c r="E27" s="259" t="s">
        <v>3586</v>
      </c>
      <c r="F27" s="259" t="s">
        <v>3292</v>
      </c>
      <c r="G27" s="259"/>
      <c r="H27" s="259" t="s">
        <v>2674</v>
      </c>
      <c r="I27" s="259"/>
      <c r="J27" s="259"/>
      <c r="K27" s="259"/>
      <c r="L27" s="259" t="s">
        <v>2674</v>
      </c>
    </row>
    <row r="28" spans="1:12" ht="20" x14ac:dyDescent="0.4">
      <c r="A28" s="409" t="s">
        <v>5139</v>
      </c>
      <c r="B28" s="211" t="s">
        <v>4647</v>
      </c>
      <c r="C28" s="389" t="s">
        <v>592</v>
      </c>
      <c r="D28" s="389" t="s">
        <v>5847</v>
      </c>
      <c r="E28" s="389" t="s">
        <v>5901</v>
      </c>
      <c r="F28" s="389" t="s">
        <v>5846</v>
      </c>
      <c r="G28" s="389" t="s">
        <v>5869</v>
      </c>
      <c r="H28" s="389" t="s">
        <v>5829</v>
      </c>
      <c r="I28" s="389" t="s">
        <v>2146</v>
      </c>
      <c r="J28" s="389" t="s">
        <v>5854</v>
      </c>
      <c r="K28" s="389" t="s">
        <v>4511</v>
      </c>
      <c r="L28" s="389" t="s">
        <v>5801</v>
      </c>
    </row>
    <row r="29" spans="1:12" ht="18.5" thickBot="1" x14ac:dyDescent="0.45">
      <c r="A29" s="410"/>
      <c r="B29" s="284"/>
      <c r="C29" s="287"/>
      <c r="D29" s="259"/>
      <c r="E29" s="259"/>
      <c r="F29" s="259"/>
      <c r="G29" s="285"/>
      <c r="H29" s="259"/>
      <c r="I29" s="259"/>
      <c r="J29" s="259"/>
      <c r="K29" s="259"/>
      <c r="L29" s="259"/>
    </row>
    <row r="30" spans="1:12" ht="20" x14ac:dyDescent="0.4">
      <c r="A30" s="409" t="s">
        <v>5134</v>
      </c>
      <c r="B30" s="211" t="s">
        <v>486</v>
      </c>
      <c r="C30" s="387" t="s">
        <v>5790</v>
      </c>
      <c r="D30" s="387" t="s">
        <v>6025</v>
      </c>
      <c r="E30" s="387" t="s">
        <v>6026</v>
      </c>
      <c r="F30" s="387" t="s">
        <v>6027</v>
      </c>
      <c r="G30" s="387" t="s">
        <v>6028</v>
      </c>
      <c r="H30" s="387" t="s">
        <v>778</v>
      </c>
      <c r="I30" s="387" t="s">
        <v>5925</v>
      </c>
      <c r="J30" s="387" t="s">
        <v>5978</v>
      </c>
      <c r="K30" s="387" t="s">
        <v>175</v>
      </c>
      <c r="L30" s="387" t="s">
        <v>6062</v>
      </c>
    </row>
    <row r="31" spans="1:12" ht="18.5" thickBot="1" x14ac:dyDescent="0.45">
      <c r="A31" s="410"/>
      <c r="B31" s="283" t="s">
        <v>385</v>
      </c>
      <c r="C31" s="259"/>
      <c r="D31" s="259"/>
      <c r="E31" s="259"/>
      <c r="F31" s="259"/>
      <c r="G31" s="259"/>
      <c r="H31" s="259"/>
      <c r="I31" s="259"/>
      <c r="J31" s="259"/>
      <c r="K31" s="259"/>
      <c r="L31" s="259" t="s">
        <v>5965</v>
      </c>
    </row>
    <row r="32" spans="1:12" ht="20" x14ac:dyDescent="0.4">
      <c r="A32" s="409" t="s">
        <v>5133</v>
      </c>
      <c r="B32" s="211" t="s">
        <v>5121</v>
      </c>
      <c r="C32" s="387" t="s">
        <v>5748</v>
      </c>
      <c r="D32" s="387" t="s">
        <v>5842</v>
      </c>
      <c r="E32" s="387" t="s">
        <v>5756</v>
      </c>
      <c r="F32" s="387" t="s">
        <v>6029</v>
      </c>
      <c r="G32" s="387" t="s">
        <v>6030</v>
      </c>
      <c r="H32" s="387" t="s">
        <v>1024</v>
      </c>
      <c r="I32" s="387" t="s">
        <v>6031</v>
      </c>
      <c r="J32" s="387" t="s">
        <v>1314</v>
      </c>
      <c r="K32" s="387" t="s">
        <v>6032</v>
      </c>
      <c r="L32" s="387" t="s">
        <v>6033</v>
      </c>
    </row>
    <row r="33" spans="1:12" ht="18.5" thickBot="1" x14ac:dyDescent="0.45">
      <c r="A33" s="410"/>
      <c r="B33" s="283" t="s">
        <v>385</v>
      </c>
      <c r="C33" s="259"/>
      <c r="D33" s="259"/>
      <c r="E33" s="259"/>
      <c r="F33" s="259"/>
      <c r="G33" s="259"/>
      <c r="H33" s="259" t="s">
        <v>3389</v>
      </c>
      <c r="I33" s="259"/>
      <c r="J33" s="259" t="s">
        <v>3076</v>
      </c>
      <c r="K33" s="259"/>
      <c r="L33" s="259"/>
    </row>
    <row r="34" spans="1:12" ht="20" x14ac:dyDescent="0.4">
      <c r="A34" s="409" t="s">
        <v>5145</v>
      </c>
      <c r="B34" s="211" t="s">
        <v>5502</v>
      </c>
      <c r="C34" s="387" t="s">
        <v>6034</v>
      </c>
      <c r="D34" s="507" t="s">
        <v>5751</v>
      </c>
      <c r="E34" s="387" t="s">
        <v>5892</v>
      </c>
      <c r="F34" s="387" t="s">
        <v>2153</v>
      </c>
      <c r="G34" s="387" t="s">
        <v>5092</v>
      </c>
      <c r="H34" s="387" t="s">
        <v>4489</v>
      </c>
      <c r="I34" s="390" t="s">
        <v>5462</v>
      </c>
      <c r="J34" s="390" t="s">
        <v>6035</v>
      </c>
      <c r="K34" s="387" t="s">
        <v>6036</v>
      </c>
      <c r="L34" s="387" t="s">
        <v>5948</v>
      </c>
    </row>
    <row r="35" spans="1:12" ht="18.5" thickBot="1" x14ac:dyDescent="0.45">
      <c r="A35" s="410"/>
      <c r="B35" s="284" t="s">
        <v>385</v>
      </c>
      <c r="C35" s="259" t="s">
        <v>5965</v>
      </c>
      <c r="D35" s="259" t="s">
        <v>5965</v>
      </c>
      <c r="E35" s="259" t="s">
        <v>2371</v>
      </c>
      <c r="F35" s="259" t="s">
        <v>271</v>
      </c>
      <c r="G35" s="259" t="s">
        <v>5965</v>
      </c>
      <c r="H35" s="259"/>
      <c r="I35" s="259" t="s">
        <v>2371</v>
      </c>
      <c r="J35" s="259" t="s">
        <v>3076</v>
      </c>
      <c r="K35" s="259"/>
      <c r="L35" s="259" t="s">
        <v>5696</v>
      </c>
    </row>
    <row r="36" spans="1:12" ht="20" x14ac:dyDescent="0.4">
      <c r="A36" s="409" t="s">
        <v>5147</v>
      </c>
      <c r="B36" s="211" t="s">
        <v>231</v>
      </c>
      <c r="C36" s="387" t="s">
        <v>5908</v>
      </c>
      <c r="D36" s="387" t="s">
        <v>5771</v>
      </c>
      <c r="E36" s="387" t="s">
        <v>6039</v>
      </c>
      <c r="F36" s="387" t="s">
        <v>5763</v>
      </c>
      <c r="G36" s="387" t="s">
        <v>5916</v>
      </c>
      <c r="H36" s="387" t="s">
        <v>5100</v>
      </c>
      <c r="I36" s="387" t="s">
        <v>5886</v>
      </c>
      <c r="J36" s="387" t="s">
        <v>1024</v>
      </c>
      <c r="K36" s="505"/>
      <c r="L36" s="505"/>
    </row>
    <row r="37" spans="1:12" ht="18.5" thickBot="1" x14ac:dyDescent="0.45">
      <c r="A37" s="410"/>
      <c r="B37" s="284" t="s">
        <v>385</v>
      </c>
      <c r="C37" s="259" t="s">
        <v>5965</v>
      </c>
      <c r="D37" s="259" t="s">
        <v>5965</v>
      </c>
      <c r="E37" s="259" t="s">
        <v>5965</v>
      </c>
      <c r="F37" s="259"/>
      <c r="G37" s="259"/>
      <c r="H37" s="259"/>
      <c r="I37" s="259"/>
      <c r="J37" s="259"/>
      <c r="K37" s="355"/>
      <c r="L37" s="355"/>
    </row>
    <row r="38" spans="1:12" ht="20" x14ac:dyDescent="0.4">
      <c r="A38" s="409" t="s">
        <v>5146</v>
      </c>
      <c r="B38" s="204" t="s">
        <v>490</v>
      </c>
      <c r="C38" s="387" t="s">
        <v>6040</v>
      </c>
      <c r="D38" s="387" t="s">
        <v>5891</v>
      </c>
      <c r="E38" s="387" t="s">
        <v>135</v>
      </c>
      <c r="F38" s="387" t="s">
        <v>6041</v>
      </c>
      <c r="G38" s="387" t="s">
        <v>5923</v>
      </c>
      <c r="H38" s="387" t="s">
        <v>3665</v>
      </c>
      <c r="I38" s="505"/>
      <c r="J38" s="387" t="s">
        <v>5950</v>
      </c>
      <c r="K38" s="387" t="s">
        <v>5867</v>
      </c>
      <c r="L38" s="387" t="s">
        <v>5766</v>
      </c>
    </row>
    <row r="39" spans="1:12" ht="18.5" thickBot="1" x14ac:dyDescent="0.45">
      <c r="A39" s="410"/>
      <c r="B39" s="284" t="s">
        <v>385</v>
      </c>
      <c r="C39" s="285" t="s">
        <v>3586</v>
      </c>
      <c r="D39" s="285" t="s">
        <v>5977</v>
      </c>
      <c r="E39" s="285" t="s">
        <v>5981</v>
      </c>
      <c r="F39" s="285" t="s">
        <v>5981</v>
      </c>
      <c r="G39" s="285"/>
      <c r="H39" s="285"/>
      <c r="I39" s="506" t="s">
        <v>3389</v>
      </c>
      <c r="J39" s="285"/>
      <c r="K39" s="285" t="s">
        <v>5965</v>
      </c>
      <c r="L39" s="285"/>
    </row>
    <row r="40" spans="1:12" ht="20" x14ac:dyDescent="0.4">
      <c r="A40" s="409" t="s">
        <v>5730</v>
      </c>
      <c r="B40" s="204" t="s">
        <v>5715</v>
      </c>
      <c r="C40" s="505"/>
      <c r="D40" s="505"/>
      <c r="E40" s="387" t="s">
        <v>6037</v>
      </c>
      <c r="F40" s="387" t="s">
        <v>4516</v>
      </c>
      <c r="G40" s="505"/>
      <c r="H40" s="505"/>
      <c r="I40" s="505"/>
      <c r="J40" s="387" t="s">
        <v>6038</v>
      </c>
      <c r="K40" s="505"/>
      <c r="L40" s="505"/>
    </row>
    <row r="41" spans="1:12" ht="20.5" thickBot="1" x14ac:dyDescent="0.45">
      <c r="A41" s="410"/>
      <c r="B41" s="284" t="s">
        <v>385</v>
      </c>
      <c r="C41" s="506"/>
      <c r="D41" s="506"/>
      <c r="E41" s="285"/>
      <c r="F41" s="285" t="s">
        <v>2371</v>
      </c>
      <c r="G41" s="505"/>
      <c r="H41" s="505"/>
      <c r="I41" s="505"/>
      <c r="J41" s="285" t="s">
        <v>2674</v>
      </c>
      <c r="K41" s="506"/>
      <c r="L41" s="506"/>
    </row>
    <row r="42" spans="1:12" ht="18" x14ac:dyDescent="0.4">
      <c r="A42" s="473"/>
      <c r="B42" s="474"/>
      <c r="C42" s="361"/>
      <c r="D42" s="361"/>
      <c r="E42" s="361"/>
      <c r="F42" s="361"/>
      <c r="G42" s="361"/>
      <c r="H42" s="361"/>
      <c r="I42" s="361"/>
      <c r="J42" s="361"/>
      <c r="K42" s="361"/>
      <c r="L42" s="361"/>
    </row>
    <row r="44" spans="1:12" ht="20.149999999999999" customHeight="1" x14ac:dyDescent="0.5">
      <c r="B44" s="391" t="s">
        <v>165</v>
      </c>
      <c r="C44" s="6"/>
      <c r="D44" s="6"/>
      <c r="E44" s="6"/>
      <c r="F44" s="6"/>
      <c r="G44" s="6"/>
    </row>
    <row r="45" spans="1:12" ht="16" customHeight="1" x14ac:dyDescent="0.3">
      <c r="B45" s="6"/>
      <c r="C45" s="6"/>
      <c r="D45" s="6"/>
      <c r="E45" s="6"/>
      <c r="F45" s="6"/>
      <c r="G45" s="6"/>
    </row>
    <row r="46" spans="1:12" ht="20.25" customHeight="1" x14ac:dyDescent="0.4">
      <c r="B46" s="386" t="s">
        <v>564</v>
      </c>
      <c r="C46" s="386" t="s">
        <v>6042</v>
      </c>
      <c r="D46" s="386" t="s">
        <v>6043</v>
      </c>
      <c r="E46" s="386" t="s">
        <v>6044</v>
      </c>
      <c r="F46" s="386"/>
      <c r="G46" s="386"/>
      <c r="H46" s="134"/>
      <c r="I46" s="134"/>
    </row>
    <row r="47" spans="1:12" ht="20.25" customHeight="1" x14ac:dyDescent="0.4">
      <c r="B47" s="386" t="s">
        <v>1145</v>
      </c>
      <c r="C47" s="386" t="s">
        <v>6045</v>
      </c>
      <c r="D47" s="386" t="s">
        <v>6046</v>
      </c>
      <c r="E47" s="386" t="s">
        <v>3723</v>
      </c>
      <c r="F47" s="386" t="s">
        <v>4512</v>
      </c>
      <c r="G47" s="386"/>
      <c r="H47" s="134"/>
      <c r="I47" s="134"/>
    </row>
    <row r="48" spans="1:12" ht="20.25" customHeight="1" x14ac:dyDescent="0.4">
      <c r="B48" s="386" t="s">
        <v>235</v>
      </c>
      <c r="C48" s="386" t="s">
        <v>5425</v>
      </c>
      <c r="D48" s="386" t="s">
        <v>4542</v>
      </c>
      <c r="E48" s="386" t="s">
        <v>3004</v>
      </c>
      <c r="F48" s="386"/>
      <c r="G48" s="386"/>
      <c r="H48" s="134"/>
      <c r="I48" s="134"/>
    </row>
    <row r="49" spans="2:9" ht="20.25" customHeight="1" x14ac:dyDescent="0.4">
      <c r="B49" s="386" t="s">
        <v>735</v>
      </c>
      <c r="C49" s="386" t="s">
        <v>3304</v>
      </c>
      <c r="D49" s="386"/>
      <c r="E49" s="386"/>
      <c r="F49" s="386"/>
      <c r="G49" s="386"/>
      <c r="H49" s="134"/>
      <c r="I49" s="134"/>
    </row>
    <row r="50" spans="2:9" ht="20.25" customHeight="1" x14ac:dyDescent="0.4">
      <c r="B50" s="386" t="s">
        <v>543</v>
      </c>
      <c r="C50" s="386" t="s">
        <v>4479</v>
      </c>
      <c r="D50" s="386" t="s">
        <v>764</v>
      </c>
      <c r="E50" s="386"/>
      <c r="F50" s="386"/>
      <c r="G50" s="386"/>
      <c r="H50" s="134"/>
      <c r="I50" s="134"/>
    </row>
    <row r="51" spans="2:9" ht="20.25" customHeight="1" x14ac:dyDescent="0.4">
      <c r="B51" s="386" t="s">
        <v>591</v>
      </c>
      <c r="C51" s="386"/>
      <c r="D51" s="386"/>
      <c r="E51" s="386"/>
      <c r="F51" s="386"/>
      <c r="G51" s="386"/>
      <c r="H51" s="134"/>
      <c r="I51" s="134"/>
    </row>
    <row r="52" spans="2:9" ht="20.25" customHeight="1" x14ac:dyDescent="0.4">
      <c r="B52" s="386" t="s">
        <v>5273</v>
      </c>
      <c r="C52" s="386" t="s">
        <v>6047</v>
      </c>
      <c r="D52" s="386" t="s">
        <v>6048</v>
      </c>
      <c r="E52" s="386" t="s">
        <v>6049</v>
      </c>
      <c r="F52" s="386" t="s">
        <v>6050</v>
      </c>
      <c r="G52" s="386"/>
      <c r="H52" s="134"/>
      <c r="I52" s="134"/>
    </row>
    <row r="53" spans="2:9" ht="16" customHeight="1" x14ac:dyDescent="0.4">
      <c r="B53" s="386"/>
      <c r="C53" s="386"/>
      <c r="D53" s="386"/>
      <c r="E53" s="386"/>
      <c r="F53" s="386"/>
      <c r="G53" s="386"/>
      <c r="H53" s="134"/>
      <c r="I53" s="134"/>
    </row>
    <row r="54" spans="2:9" ht="16" customHeight="1" x14ac:dyDescent="0.4">
      <c r="B54" s="386"/>
      <c r="C54" s="386"/>
      <c r="D54" s="386"/>
      <c r="E54" s="386"/>
      <c r="F54" s="386"/>
      <c r="G54" s="386"/>
      <c r="H54" s="134"/>
      <c r="I54" s="134"/>
    </row>
    <row r="55" spans="2:9" ht="16" customHeight="1" x14ac:dyDescent="0.4">
      <c r="B55" s="386"/>
      <c r="C55" s="386"/>
      <c r="D55" s="386"/>
      <c r="E55" s="386"/>
      <c r="F55" s="386"/>
      <c r="G55" s="386"/>
      <c r="H55" s="134"/>
      <c r="I55" s="134"/>
    </row>
    <row r="56" spans="2:9" ht="16" customHeight="1" x14ac:dyDescent="0.4">
      <c r="B56" s="386"/>
      <c r="C56" s="386"/>
      <c r="D56" s="386"/>
      <c r="E56" s="386"/>
      <c r="F56" s="386"/>
      <c r="G56" s="386"/>
      <c r="H56" s="134"/>
      <c r="I56" s="134"/>
    </row>
    <row r="57" spans="2:9" ht="16" customHeight="1" x14ac:dyDescent="0.4">
      <c r="B57" s="386"/>
      <c r="C57" s="386"/>
      <c r="D57" s="386"/>
      <c r="E57" s="386"/>
      <c r="F57" s="386"/>
      <c r="G57" s="386"/>
      <c r="H57" s="134"/>
      <c r="I57" s="134"/>
    </row>
    <row r="58" spans="2:9" ht="16" customHeight="1" x14ac:dyDescent="0.4">
      <c r="B58" s="386"/>
      <c r="C58" s="386"/>
      <c r="D58" s="386"/>
      <c r="E58" s="386"/>
      <c r="F58" s="386"/>
      <c r="G58" s="386"/>
      <c r="H58" s="134"/>
      <c r="I58" s="134"/>
    </row>
    <row r="59" spans="2:9" ht="16" customHeight="1" x14ac:dyDescent="0.4">
      <c r="B59" s="386"/>
      <c r="C59" s="386"/>
      <c r="D59" s="386"/>
      <c r="E59" s="386"/>
      <c r="F59" s="386"/>
      <c r="G59" s="386"/>
      <c r="H59" s="134"/>
      <c r="I59" s="134"/>
    </row>
    <row r="60" spans="2:9" ht="16" customHeight="1" x14ac:dyDescent="0.4">
      <c r="B60" s="386"/>
      <c r="C60" s="386"/>
      <c r="D60" s="386"/>
      <c r="E60" s="386"/>
      <c r="F60" s="386"/>
      <c r="G60" s="386"/>
      <c r="H60" s="134"/>
      <c r="I60" s="134"/>
    </row>
    <row r="61" spans="2:9" ht="16" customHeight="1" x14ac:dyDescent="0.4">
      <c r="B61" s="386"/>
      <c r="C61" s="386"/>
      <c r="D61" s="386"/>
      <c r="E61" s="386"/>
      <c r="F61" s="386"/>
      <c r="G61" s="386"/>
      <c r="H61" s="134"/>
      <c r="I61" s="134"/>
    </row>
    <row r="62" spans="2:9" ht="16" customHeight="1" x14ac:dyDescent="0.4">
      <c r="B62" s="386"/>
      <c r="C62" s="386"/>
      <c r="D62" s="386"/>
      <c r="E62" s="386"/>
      <c r="F62" s="386"/>
      <c r="G62" s="386"/>
      <c r="H62" s="134"/>
      <c r="I62" s="134"/>
    </row>
    <row r="63" spans="2:9" ht="16" customHeight="1" x14ac:dyDescent="0.4">
      <c r="B63" s="386"/>
      <c r="C63" s="386"/>
      <c r="D63" s="386"/>
      <c r="E63" s="386"/>
      <c r="F63" s="386"/>
      <c r="G63" s="386"/>
      <c r="H63" s="134"/>
      <c r="I63" s="134"/>
    </row>
    <row r="64" spans="2:9" ht="16" customHeight="1" x14ac:dyDescent="0.4">
      <c r="B64" s="386"/>
      <c r="C64" s="386"/>
      <c r="D64" s="386"/>
      <c r="E64" s="386"/>
      <c r="F64" s="386"/>
      <c r="G64" s="386"/>
      <c r="H64" s="134"/>
      <c r="I64" s="134"/>
    </row>
    <row r="65" spans="2:9" ht="16" customHeight="1" x14ac:dyDescent="0.4">
      <c r="B65" s="386"/>
      <c r="C65" s="386"/>
      <c r="D65" s="386"/>
      <c r="E65" s="386"/>
      <c r="F65" s="386"/>
      <c r="G65" s="386"/>
      <c r="H65" s="134"/>
      <c r="I65" s="134"/>
    </row>
    <row r="66" spans="2:9" ht="16" customHeight="1" x14ac:dyDescent="0.4">
      <c r="B66" s="386"/>
      <c r="C66" s="386"/>
      <c r="D66" s="386"/>
      <c r="E66" s="386"/>
      <c r="F66" s="386"/>
      <c r="G66" s="386"/>
      <c r="H66" s="134"/>
      <c r="I66" s="134"/>
    </row>
    <row r="67" spans="2:9" ht="16" customHeight="1" x14ac:dyDescent="0.4">
      <c r="B67" s="386"/>
      <c r="C67" s="386"/>
      <c r="D67" s="386"/>
      <c r="E67" s="386"/>
      <c r="F67" s="386"/>
      <c r="G67" s="386"/>
      <c r="H67" s="134"/>
      <c r="I67" s="134"/>
    </row>
    <row r="68" spans="2:9" ht="16" customHeight="1" x14ac:dyDescent="0.4">
      <c r="B68" s="386"/>
      <c r="C68" s="386"/>
      <c r="D68" s="386"/>
      <c r="E68" s="386"/>
      <c r="F68" s="386"/>
      <c r="G68" s="386"/>
      <c r="H68" s="134"/>
      <c r="I68" s="134"/>
    </row>
    <row r="69" spans="2:9" ht="16" customHeight="1" x14ac:dyDescent="0.4">
      <c r="B69" s="386"/>
      <c r="C69" s="386"/>
      <c r="D69" s="386"/>
      <c r="E69" s="386"/>
      <c r="F69" s="386"/>
      <c r="G69" s="386"/>
      <c r="H69" s="134"/>
      <c r="I69" s="134"/>
    </row>
    <row r="70" spans="2:9" ht="16" customHeight="1" x14ac:dyDescent="0.4">
      <c r="B70" s="386"/>
      <c r="C70" s="386"/>
      <c r="D70" s="386"/>
      <c r="E70" s="386"/>
      <c r="F70" s="386"/>
      <c r="G70" s="386"/>
      <c r="H70" s="134"/>
      <c r="I70" s="134"/>
    </row>
    <row r="71" spans="2:9" ht="16" customHeight="1" x14ac:dyDescent="0.4">
      <c r="B71" s="386"/>
      <c r="C71" s="386"/>
      <c r="D71" s="386"/>
      <c r="E71" s="386"/>
      <c r="F71" s="386"/>
      <c r="G71" s="386"/>
      <c r="H71" s="134"/>
      <c r="I71" s="134"/>
    </row>
    <row r="72" spans="2:9" ht="16" customHeight="1" x14ac:dyDescent="0.4">
      <c r="B72" s="386"/>
      <c r="C72" s="386"/>
      <c r="D72" s="386"/>
      <c r="E72" s="386"/>
      <c r="F72" s="386"/>
      <c r="G72" s="386"/>
      <c r="H72" s="134"/>
      <c r="I72" s="134"/>
    </row>
    <row r="73" spans="2:9" ht="16" customHeight="1" x14ac:dyDescent="0.4">
      <c r="B73" s="386"/>
      <c r="C73" s="386"/>
      <c r="D73" s="386"/>
      <c r="E73" s="386"/>
      <c r="F73" s="386"/>
      <c r="G73" s="386"/>
      <c r="H73" s="134"/>
      <c r="I73" s="134"/>
    </row>
    <row r="74" spans="2:9" ht="16" customHeight="1" x14ac:dyDescent="0.4">
      <c r="B74" s="386"/>
      <c r="C74" s="386"/>
      <c r="D74" s="386"/>
      <c r="E74" s="386"/>
      <c r="F74" s="386"/>
      <c r="G74" s="386"/>
      <c r="H74" s="134"/>
      <c r="I74" s="134"/>
    </row>
    <row r="75" spans="2:9" ht="16" customHeight="1" x14ac:dyDescent="0.4">
      <c r="B75" s="386"/>
      <c r="C75" s="386"/>
      <c r="D75" s="386"/>
      <c r="E75" s="386"/>
      <c r="F75" s="386"/>
      <c r="G75" s="386"/>
      <c r="H75" s="134"/>
      <c r="I75" s="134"/>
    </row>
    <row r="76" spans="2:9" ht="16" customHeight="1" x14ac:dyDescent="0.4">
      <c r="B76" s="386"/>
      <c r="C76" s="386"/>
      <c r="D76" s="386"/>
      <c r="E76" s="386"/>
      <c r="F76" s="386"/>
      <c r="G76" s="386"/>
      <c r="H76" s="134"/>
      <c r="I76" s="134"/>
    </row>
    <row r="77" spans="2:9" ht="16" customHeight="1" x14ac:dyDescent="0.4">
      <c r="B77" s="386"/>
      <c r="C77" s="386"/>
      <c r="D77" s="386"/>
      <c r="E77" s="386"/>
      <c r="F77" s="386"/>
      <c r="G77" s="386"/>
      <c r="H77" s="134"/>
      <c r="I77" s="134"/>
    </row>
    <row r="78" spans="2:9" ht="16" customHeight="1" x14ac:dyDescent="0.4">
      <c r="B78" s="386"/>
      <c r="C78" s="386"/>
      <c r="D78" s="386"/>
      <c r="E78" s="386"/>
      <c r="F78" s="386"/>
      <c r="G78" s="386"/>
      <c r="H78" s="134"/>
      <c r="I78" s="134"/>
    </row>
    <row r="79" spans="2:9" ht="16" customHeight="1" x14ac:dyDescent="0.4">
      <c r="B79" s="386"/>
      <c r="C79" s="386"/>
      <c r="D79" s="386"/>
      <c r="E79" s="386"/>
      <c r="F79" s="386"/>
      <c r="G79" s="386"/>
      <c r="H79" s="134"/>
      <c r="I79" s="134"/>
    </row>
    <row r="80" spans="2:9" ht="16" customHeight="1" x14ac:dyDescent="0.4">
      <c r="B80" s="386"/>
      <c r="C80" s="386"/>
      <c r="D80" s="386"/>
      <c r="E80" s="386"/>
      <c r="F80" s="386"/>
      <c r="G80" s="386"/>
      <c r="H80" s="134"/>
      <c r="I80" s="134"/>
    </row>
    <row r="81" spans="2:9" ht="16" customHeight="1" x14ac:dyDescent="0.4">
      <c r="B81" s="386"/>
      <c r="C81" s="386"/>
      <c r="D81" s="386"/>
      <c r="E81" s="386"/>
      <c r="F81" s="386"/>
      <c r="G81" s="386"/>
      <c r="H81" s="134"/>
      <c r="I81" s="134"/>
    </row>
    <row r="82" spans="2:9" ht="16" customHeight="1" x14ac:dyDescent="0.4">
      <c r="B82" s="386"/>
      <c r="C82" s="386"/>
      <c r="D82" s="386"/>
      <c r="E82" s="386"/>
      <c r="F82" s="386"/>
      <c r="G82" s="386"/>
      <c r="H82" s="134"/>
      <c r="I82" s="134"/>
    </row>
    <row r="83" spans="2:9" ht="16" customHeight="1" x14ac:dyDescent="0.3">
      <c r="B83" s="6"/>
      <c r="C83" s="6"/>
      <c r="D83" s="6"/>
      <c r="E83" s="6"/>
      <c r="F83" s="6"/>
      <c r="G83" s="6"/>
    </row>
    <row r="84" spans="2:9" ht="16" customHeight="1" x14ac:dyDescent="0.3">
      <c r="B84" s="6"/>
      <c r="C84" s="6"/>
      <c r="D84" s="6"/>
      <c r="E84" s="6"/>
      <c r="F84" s="6"/>
      <c r="G84" s="6"/>
    </row>
    <row r="85" spans="2:9" ht="16" customHeight="1" x14ac:dyDescent="0.3">
      <c r="B85" s="6"/>
      <c r="C85" s="6"/>
      <c r="D85" s="6"/>
      <c r="E85" s="6"/>
      <c r="F85" s="6"/>
      <c r="G85" s="6"/>
    </row>
    <row r="86" spans="2:9" ht="16" customHeight="1" x14ac:dyDescent="0.3">
      <c r="B86" s="6"/>
      <c r="C86" s="6"/>
      <c r="D86" s="6"/>
      <c r="E86" s="6"/>
      <c r="F86" s="6"/>
      <c r="G86" s="6"/>
    </row>
    <row r="87" spans="2:9" ht="16" customHeight="1" x14ac:dyDescent="0.25"/>
    <row r="88" spans="2:9" ht="16" customHeight="1" x14ac:dyDescent="0.25"/>
  </sheetData>
  <sortState xmlns:xlrd2="http://schemas.microsoft.com/office/spreadsheetml/2017/richdata2" ref="A4:L39">
    <sortCondition ref="A4:A39"/>
  </sortState>
  <mergeCells count="1">
    <mergeCell ref="A1:L1"/>
  </mergeCells>
  <phoneticPr fontId="7" type="noConversion"/>
  <pageMargins left="0.7" right="0.7" top="0.75" bottom="0.75" header="0.3" footer="0.3"/>
  <pageSetup scale="4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787"/>
  <sheetViews>
    <sheetView topLeftCell="F1" zoomScale="115" zoomScaleNormal="115" workbookViewId="0">
      <pane ySplit="2" topLeftCell="A3" activePane="bottomLeft" state="frozen"/>
      <selection pane="bottomLeft" activeCell="G12" sqref="G12"/>
    </sheetView>
  </sheetViews>
  <sheetFormatPr defaultColWidth="8.81640625" defaultRowHeight="12.5" x14ac:dyDescent="0.25"/>
  <cols>
    <col min="1" max="1" width="17.1796875" style="4" hidden="1" customWidth="1"/>
    <col min="2" max="2" width="15.81640625" style="4" hidden="1" customWidth="1"/>
    <col min="3" max="3" width="7.81640625" style="3" hidden="1" customWidth="1"/>
    <col min="4" max="4" width="5" style="2" hidden="1" customWidth="1"/>
    <col min="5" max="5" width="4" style="15" hidden="1" customWidth="1"/>
    <col min="6" max="6" width="1.54296875" style="15" customWidth="1"/>
    <col min="7" max="7" width="23.81640625" customWidth="1"/>
    <col min="8" max="8" width="7.1796875" customWidth="1"/>
    <col min="9" max="10" width="20.81640625" style="56" customWidth="1"/>
    <col min="11" max="11" width="24" customWidth="1"/>
    <col min="12" max="12" width="20.81640625" style="56" customWidth="1"/>
    <col min="13" max="13" width="22.1796875" style="56" customWidth="1"/>
    <col min="14" max="14" width="22.81640625" style="56" customWidth="1"/>
    <col min="15" max="16" width="22.1796875" style="56" customWidth="1"/>
    <col min="17" max="17" width="3.81640625" style="14" customWidth="1"/>
    <col min="18" max="18" width="13.1796875" style="14" customWidth="1"/>
    <col min="19" max="75" width="9.1796875" style="14" customWidth="1"/>
  </cols>
  <sheetData>
    <row r="1" spans="1:16" ht="18" x14ac:dyDescent="0.4">
      <c r="A1" s="541" t="s">
        <v>873</v>
      </c>
      <c r="B1" s="541"/>
      <c r="C1" s="541"/>
      <c r="D1" s="541"/>
      <c r="G1" s="22" t="s">
        <v>913</v>
      </c>
      <c r="H1" s="22"/>
      <c r="I1" s="51"/>
      <c r="J1" s="51"/>
      <c r="K1" s="22"/>
      <c r="L1" s="51"/>
      <c r="M1" s="51"/>
      <c r="N1" s="51"/>
      <c r="O1" s="51"/>
      <c r="P1" s="51"/>
    </row>
    <row r="2" spans="1:16" ht="21" x14ac:dyDescent="0.25">
      <c r="A2" s="36" t="s">
        <v>693</v>
      </c>
      <c r="B2" s="36" t="s">
        <v>694</v>
      </c>
      <c r="C2" s="36" t="s">
        <v>695</v>
      </c>
      <c r="D2" s="36" t="s">
        <v>697</v>
      </c>
      <c r="E2" s="19"/>
      <c r="F2" s="19"/>
      <c r="G2" s="37" t="s">
        <v>450</v>
      </c>
      <c r="H2" s="38" t="s">
        <v>491</v>
      </c>
      <c r="I2" s="113" t="s">
        <v>213</v>
      </c>
      <c r="J2" s="59" t="s">
        <v>216</v>
      </c>
      <c r="K2" s="37" t="s">
        <v>450</v>
      </c>
      <c r="L2" s="52" t="s">
        <v>215</v>
      </c>
      <c r="M2" s="52" t="s">
        <v>214</v>
      </c>
      <c r="N2" s="37" t="s">
        <v>450</v>
      </c>
      <c r="O2" s="102" t="s">
        <v>1296</v>
      </c>
      <c r="P2" s="102" t="s">
        <v>1297</v>
      </c>
    </row>
    <row r="3" spans="1:16" x14ac:dyDescent="0.25">
      <c r="A3" s="27"/>
      <c r="B3" s="31"/>
      <c r="C3" s="28"/>
      <c r="D3" s="28"/>
      <c r="G3" s="192" t="s">
        <v>493</v>
      </c>
      <c r="H3" s="1"/>
      <c r="I3" s="58"/>
      <c r="J3" s="58"/>
      <c r="K3" s="192" t="s">
        <v>493</v>
      </c>
      <c r="L3" s="53"/>
      <c r="M3" s="53" t="s">
        <v>913</v>
      </c>
      <c r="N3" s="192" t="s">
        <v>493</v>
      </c>
      <c r="O3" s="53"/>
      <c r="P3" s="53" t="s">
        <v>913</v>
      </c>
    </row>
    <row r="4" spans="1:16" ht="13" x14ac:dyDescent="0.3">
      <c r="A4" s="27"/>
      <c r="B4" s="31"/>
      <c r="C4" s="28"/>
      <c r="D4" s="30"/>
      <c r="G4" s="395" t="s">
        <v>3370</v>
      </c>
      <c r="H4" s="57"/>
      <c r="I4" s="397"/>
      <c r="J4" s="223"/>
      <c r="K4" s="393" t="str">
        <f>(G4)</f>
        <v>Maui Wowies</v>
      </c>
      <c r="L4" s="170"/>
      <c r="M4" s="171"/>
      <c r="N4" s="393" t="str">
        <f>(G4)</f>
        <v>Maui Wowies</v>
      </c>
      <c r="O4" s="92"/>
      <c r="P4" s="94"/>
    </row>
    <row r="5" spans="1:16" ht="13" x14ac:dyDescent="0.3">
      <c r="A5" s="27"/>
      <c r="B5" s="31"/>
      <c r="C5" s="28"/>
      <c r="D5" s="28"/>
      <c r="G5" s="394" t="s">
        <v>2761</v>
      </c>
      <c r="H5" s="57"/>
      <c r="I5" s="397"/>
      <c r="J5" s="378"/>
      <c r="K5" s="393" t="str">
        <f t="shared" ref="K5:K21" si="0">(G5)</f>
        <v>St. Paul Ark Angels</v>
      </c>
      <c r="L5" s="172"/>
      <c r="M5" s="173"/>
      <c r="N5" s="393" t="str">
        <f t="shared" ref="N5:N21" si="1">(G5)</f>
        <v>St. Paul Ark Angels</v>
      </c>
      <c r="O5" s="92"/>
      <c r="P5" s="94"/>
    </row>
    <row r="6" spans="1:16" ht="13" x14ac:dyDescent="0.3">
      <c r="A6" s="27"/>
      <c r="B6" s="31"/>
      <c r="C6" s="28"/>
      <c r="D6" s="28"/>
      <c r="G6" s="393" t="s">
        <v>5715</v>
      </c>
      <c r="H6" s="57"/>
      <c r="I6" s="398"/>
      <c r="J6" s="223"/>
      <c r="K6" s="393" t="str">
        <f t="shared" si="0"/>
        <v>Missoula Moose</v>
      </c>
      <c r="L6" s="172"/>
      <c r="M6" s="171"/>
      <c r="N6" s="393" t="str">
        <f t="shared" si="1"/>
        <v>Missoula Moose</v>
      </c>
      <c r="O6" s="93"/>
      <c r="P6" s="95"/>
    </row>
    <row r="7" spans="1:16" ht="13" x14ac:dyDescent="0.3">
      <c r="A7" s="27"/>
      <c r="B7" s="31"/>
      <c r="C7" s="28"/>
      <c r="D7" s="30"/>
      <c r="G7" s="394" t="s">
        <v>914</v>
      </c>
      <c r="H7" s="57"/>
      <c r="I7" s="397"/>
      <c r="J7" s="223"/>
      <c r="K7" s="393" t="str">
        <f t="shared" si="0"/>
        <v>Metroplex Stars</v>
      </c>
      <c r="L7" s="172"/>
      <c r="M7" s="171"/>
      <c r="N7" s="393" t="str">
        <f t="shared" si="1"/>
        <v>Metroplex Stars</v>
      </c>
      <c r="O7" s="93"/>
      <c r="P7" s="94"/>
    </row>
    <row r="8" spans="1:16" ht="13" x14ac:dyDescent="0.3">
      <c r="A8" s="27"/>
      <c r="B8" s="31"/>
      <c r="C8" s="28"/>
      <c r="D8" s="30"/>
      <c r="G8" s="395" t="s">
        <v>477</v>
      </c>
      <c r="H8" s="57"/>
      <c r="I8" s="397"/>
      <c r="J8" s="223"/>
      <c r="K8" s="393" t="str">
        <f t="shared" si="0"/>
        <v>Cazadero Crushers</v>
      </c>
      <c r="L8" s="170"/>
      <c r="M8" s="171"/>
      <c r="N8" s="393" t="str">
        <f t="shared" si="1"/>
        <v>Cazadero Crushers</v>
      </c>
      <c r="O8" s="92"/>
      <c r="P8" s="94"/>
    </row>
    <row r="9" spans="1:16" ht="13" x14ac:dyDescent="0.3">
      <c r="A9" s="27"/>
      <c r="B9" s="31"/>
      <c r="C9" s="28"/>
      <c r="D9" s="28"/>
      <c r="G9" s="394" t="s">
        <v>4556</v>
      </c>
      <c r="H9" s="57"/>
      <c r="I9" s="397"/>
      <c r="J9" s="223"/>
      <c r="K9" s="393" t="str">
        <f t="shared" si="0"/>
        <v>Shizuoka Samaurai</v>
      </c>
      <c r="L9" s="170"/>
      <c r="M9" s="171"/>
      <c r="N9" s="393" t="str">
        <f t="shared" si="1"/>
        <v>Shizuoka Samaurai</v>
      </c>
      <c r="O9" s="92"/>
      <c r="P9" s="94"/>
    </row>
    <row r="10" spans="1:16" ht="13" x14ac:dyDescent="0.3">
      <c r="A10" s="27"/>
      <c r="B10" s="31"/>
      <c r="C10" s="28"/>
      <c r="D10" s="28"/>
      <c r="G10" s="394" t="s">
        <v>5299</v>
      </c>
      <c r="H10" s="57"/>
      <c r="I10" s="398"/>
      <c r="J10" s="223"/>
      <c r="K10" s="393" t="str">
        <f t="shared" si="0"/>
        <v>Las Vegas Neon</v>
      </c>
      <c r="L10" s="170"/>
      <c r="M10" s="171"/>
      <c r="N10" s="393" t="str">
        <f t="shared" si="1"/>
        <v>Las Vegas Neon</v>
      </c>
      <c r="O10" s="92"/>
      <c r="P10" s="94"/>
    </row>
    <row r="11" spans="1:16" ht="13" x14ac:dyDescent="0.3">
      <c r="A11" s="27"/>
      <c r="B11" s="31"/>
      <c r="C11" s="28"/>
      <c r="D11" s="28"/>
      <c r="G11" s="393" t="s">
        <v>1144</v>
      </c>
      <c r="H11" s="57"/>
      <c r="I11" s="397"/>
      <c r="J11" s="223"/>
      <c r="K11" s="393" t="str">
        <f t="shared" si="0"/>
        <v>Capistrano Cougars</v>
      </c>
      <c r="L11" s="170"/>
      <c r="M11" s="171"/>
      <c r="N11" s="393" t="str">
        <f t="shared" si="1"/>
        <v>Capistrano Cougars</v>
      </c>
      <c r="O11" s="92"/>
      <c r="P11" s="94"/>
    </row>
    <row r="12" spans="1:16" ht="13" x14ac:dyDescent="0.3">
      <c r="A12" s="27"/>
      <c r="B12" s="31"/>
      <c r="C12" s="28"/>
      <c r="D12" s="30"/>
      <c r="G12" s="393" t="s">
        <v>484</v>
      </c>
      <c r="H12" s="57"/>
      <c r="I12" s="397"/>
      <c r="J12" s="223"/>
      <c r="K12" s="393" t="str">
        <f t="shared" si="0"/>
        <v>Red Arrow Trolleys</v>
      </c>
      <c r="L12" s="170"/>
      <c r="M12" s="171"/>
      <c r="N12" s="393" t="str">
        <f t="shared" si="1"/>
        <v>Red Arrow Trolleys</v>
      </c>
      <c r="O12" s="92"/>
      <c r="P12" s="94"/>
    </row>
    <row r="13" spans="1:16" ht="13" x14ac:dyDescent="0.3">
      <c r="A13" s="27"/>
      <c r="B13" s="31"/>
      <c r="C13" s="28"/>
      <c r="D13" s="28"/>
      <c r="G13" s="393" t="s">
        <v>485</v>
      </c>
      <c r="H13" s="57"/>
      <c r="I13" s="397"/>
      <c r="J13" s="223"/>
      <c r="K13" s="393" t="str">
        <f t="shared" si="0"/>
        <v>Mission Viejo Vigilantes</v>
      </c>
      <c r="L13" s="170"/>
      <c r="M13" s="171"/>
      <c r="N13" s="393" t="str">
        <f t="shared" si="1"/>
        <v>Mission Viejo Vigilantes</v>
      </c>
      <c r="O13" s="92"/>
      <c r="P13" s="94"/>
    </row>
    <row r="14" spans="1:16" ht="13" x14ac:dyDescent="0.3">
      <c r="A14" s="27"/>
      <c r="B14" s="31"/>
      <c r="C14" s="28"/>
      <c r="D14" s="28"/>
      <c r="G14" s="394" t="s">
        <v>487</v>
      </c>
      <c r="H14" s="57"/>
      <c r="I14" s="397"/>
      <c r="J14" s="223"/>
      <c r="K14" s="393" t="str">
        <f t="shared" si="0"/>
        <v>Orlando Lightning</v>
      </c>
      <c r="L14" s="170"/>
      <c r="M14" s="171"/>
      <c r="N14" s="393" t="str">
        <f t="shared" si="1"/>
        <v>Orlando Lightning</v>
      </c>
      <c r="O14" s="92"/>
      <c r="P14" s="94"/>
    </row>
    <row r="15" spans="1:16" ht="13" x14ac:dyDescent="0.3">
      <c r="A15" s="27"/>
      <c r="B15" s="31"/>
      <c r="C15" s="28"/>
      <c r="D15" s="28"/>
      <c r="G15" s="394" t="s">
        <v>5468</v>
      </c>
      <c r="H15" s="57"/>
      <c r="I15" s="398"/>
      <c r="J15" s="378"/>
      <c r="K15" s="393" t="str">
        <f t="shared" si="0"/>
        <v>Shenango Valley Storm</v>
      </c>
      <c r="L15" s="170"/>
      <c r="M15" s="171"/>
      <c r="N15" s="393" t="str">
        <f t="shared" si="1"/>
        <v>Shenango Valley Storm</v>
      </c>
      <c r="O15" s="92"/>
      <c r="P15" s="94"/>
    </row>
    <row r="16" spans="1:16" ht="13" x14ac:dyDescent="0.3">
      <c r="A16" s="27"/>
      <c r="B16" s="31"/>
      <c r="C16" s="28"/>
      <c r="D16" s="30"/>
      <c r="G16" s="394" t="s">
        <v>4647</v>
      </c>
      <c r="H16" s="57"/>
      <c r="I16" s="397"/>
      <c r="J16" s="223"/>
      <c r="K16" s="393" t="str">
        <f t="shared" si="0"/>
        <v>Cedar Rapids Rampage</v>
      </c>
      <c r="L16" s="170"/>
      <c r="M16" s="171"/>
      <c r="N16" s="393" t="str">
        <f t="shared" si="1"/>
        <v>Cedar Rapids Rampage</v>
      </c>
      <c r="O16" s="92"/>
      <c r="P16" s="94"/>
    </row>
    <row r="17" spans="1:16" ht="13" x14ac:dyDescent="0.3">
      <c r="A17" s="27"/>
      <c r="B17" s="31"/>
      <c r="C17" s="28"/>
      <c r="D17" s="30"/>
      <c r="G17" s="394" t="s">
        <v>486</v>
      </c>
      <c r="H17" s="57"/>
      <c r="I17" s="398"/>
      <c r="J17" s="223"/>
      <c r="K17" s="393" t="str">
        <f t="shared" si="0"/>
        <v>Groton Antiques</v>
      </c>
      <c r="L17" s="170"/>
      <c r="M17" s="171"/>
      <c r="N17" s="393" t="str">
        <f t="shared" si="1"/>
        <v>Groton Antiques</v>
      </c>
      <c r="O17" s="92"/>
      <c r="P17" s="94"/>
    </row>
    <row r="18" spans="1:16" ht="13" x14ac:dyDescent="0.3">
      <c r="A18" s="27"/>
      <c r="B18" s="31"/>
      <c r="C18" s="28"/>
      <c r="D18" s="28"/>
      <c r="G18" s="394" t="s">
        <v>5121</v>
      </c>
      <c r="H18" s="57"/>
      <c r="I18" s="397"/>
      <c r="J18" s="223"/>
      <c r="K18" s="393" t="str">
        <f t="shared" si="0"/>
        <v>Key West</v>
      </c>
      <c r="L18" s="170"/>
      <c r="M18" s="171"/>
      <c r="N18" s="393" t="str">
        <f t="shared" si="1"/>
        <v>Key West</v>
      </c>
      <c r="O18" s="92"/>
      <c r="P18" s="94"/>
    </row>
    <row r="19" spans="1:16" ht="13" x14ac:dyDescent="0.3">
      <c r="A19" s="27"/>
      <c r="B19" s="31"/>
      <c r="C19" s="28"/>
      <c r="D19" s="28"/>
      <c r="G19" s="394" t="s">
        <v>5502</v>
      </c>
      <c r="H19" s="57"/>
      <c r="I19" s="397"/>
      <c r="J19" s="223"/>
      <c r="K19" s="393" t="str">
        <f t="shared" si="0"/>
        <v>Montana Old Geezers</v>
      </c>
      <c r="L19" s="170"/>
      <c r="M19" s="171"/>
      <c r="N19" s="393" t="str">
        <f t="shared" si="1"/>
        <v>Montana Old Geezers</v>
      </c>
      <c r="O19" s="92"/>
      <c r="P19" s="94"/>
    </row>
    <row r="20" spans="1:16" ht="13" x14ac:dyDescent="0.3">
      <c r="A20" s="27"/>
      <c r="B20" s="31"/>
      <c r="C20" s="28"/>
      <c r="D20" s="28"/>
      <c r="G20" s="394" t="s">
        <v>231</v>
      </c>
      <c r="H20" s="57"/>
      <c r="I20" s="397"/>
      <c r="J20" s="223"/>
      <c r="K20" s="393" t="str">
        <f t="shared" si="0"/>
        <v>Terrapin Flyers</v>
      </c>
      <c r="L20" s="172"/>
      <c r="M20" s="173"/>
      <c r="N20" s="393" t="str">
        <f t="shared" si="1"/>
        <v>Terrapin Flyers</v>
      </c>
      <c r="O20" s="93"/>
      <c r="P20" s="95"/>
    </row>
    <row r="21" spans="1:16" ht="13" x14ac:dyDescent="0.3">
      <c r="A21" s="27"/>
      <c r="B21" s="31"/>
      <c r="C21" s="28"/>
      <c r="D21" s="32"/>
      <c r="G21" s="393" t="s">
        <v>490</v>
      </c>
      <c r="H21" s="57"/>
      <c r="I21" s="398"/>
      <c r="J21" s="223"/>
      <c r="K21" s="393" t="str">
        <f t="shared" si="0"/>
        <v>New England Mariners</v>
      </c>
      <c r="L21" s="170"/>
      <c r="M21" s="173"/>
      <c r="N21" s="393" t="str">
        <f t="shared" si="1"/>
        <v>New England Mariners</v>
      </c>
      <c r="O21" s="92"/>
      <c r="P21" s="95"/>
    </row>
    <row r="22" spans="1:16" x14ac:dyDescent="0.25">
      <c r="A22" s="27"/>
      <c r="B22" s="31"/>
      <c r="C22" s="28"/>
      <c r="D22" s="28"/>
      <c r="G22" s="14"/>
      <c r="H22" s="14"/>
      <c r="I22" s="399"/>
      <c r="J22" s="191"/>
      <c r="K22" s="14"/>
      <c r="L22" s="96"/>
      <c r="M22" s="97"/>
      <c r="N22" s="14"/>
      <c r="O22" s="54"/>
      <c r="P22" s="55"/>
    </row>
    <row r="23" spans="1:16" x14ac:dyDescent="0.25">
      <c r="A23" s="27"/>
      <c r="B23" s="31"/>
      <c r="C23" s="28"/>
      <c r="D23" s="28"/>
      <c r="G23" s="193" t="s">
        <v>492</v>
      </c>
      <c r="H23" s="396"/>
      <c r="I23" s="399"/>
      <c r="J23" s="191"/>
      <c r="K23" s="193" t="s">
        <v>492</v>
      </c>
      <c r="L23" s="191"/>
      <c r="M23" s="191"/>
      <c r="N23" s="193" t="s">
        <v>492</v>
      </c>
      <c r="O23" s="54"/>
      <c r="P23" s="55"/>
    </row>
    <row r="24" spans="1:16" ht="13" x14ac:dyDescent="0.3">
      <c r="A24" s="27"/>
      <c r="B24" s="31"/>
      <c r="C24" s="28"/>
      <c r="D24" s="28"/>
      <c r="G24" s="395" t="s">
        <v>3370</v>
      </c>
      <c r="H24" s="57"/>
      <c r="I24" s="397"/>
      <c r="J24" s="223"/>
      <c r="K24" s="393" t="str">
        <f>(G24)</f>
        <v>Maui Wowies</v>
      </c>
      <c r="L24" s="170"/>
      <c r="M24" s="171"/>
      <c r="N24" s="393" t="str">
        <f>(G24)</f>
        <v>Maui Wowies</v>
      </c>
      <c r="O24" s="92"/>
      <c r="P24" s="94"/>
    </row>
    <row r="25" spans="1:16" ht="13" x14ac:dyDescent="0.3">
      <c r="A25" s="27"/>
      <c r="B25" s="31"/>
      <c r="C25" s="28"/>
      <c r="D25" s="28"/>
      <c r="G25" s="394" t="s">
        <v>2761</v>
      </c>
      <c r="H25" s="57"/>
      <c r="I25" s="397"/>
      <c r="J25" s="378"/>
      <c r="K25" s="393" t="str">
        <f t="shared" ref="K25:K41" si="2">(G25)</f>
        <v>St. Paul Ark Angels</v>
      </c>
      <c r="L25" s="172"/>
      <c r="M25" s="173"/>
      <c r="N25" s="393" t="str">
        <f t="shared" ref="N25:N41" si="3">(G25)</f>
        <v>St. Paul Ark Angels</v>
      </c>
      <c r="O25" s="93"/>
      <c r="P25" s="95"/>
    </row>
    <row r="26" spans="1:16" ht="13" x14ac:dyDescent="0.3">
      <c r="A26" s="27"/>
      <c r="B26" s="31"/>
      <c r="C26" s="28"/>
      <c r="D26" s="30"/>
      <c r="G26" s="393" t="s">
        <v>5715</v>
      </c>
      <c r="H26" s="57"/>
      <c r="I26" s="398"/>
      <c r="J26" s="223"/>
      <c r="K26" s="393" t="str">
        <f t="shared" si="2"/>
        <v>Missoula Moose</v>
      </c>
      <c r="L26" s="172"/>
      <c r="M26" s="171"/>
      <c r="N26" s="393" t="str">
        <f t="shared" si="3"/>
        <v>Missoula Moose</v>
      </c>
      <c r="O26" s="93"/>
      <c r="P26" s="94"/>
    </row>
    <row r="27" spans="1:16" ht="13" x14ac:dyDescent="0.3">
      <c r="A27" s="27"/>
      <c r="B27" s="31"/>
      <c r="C27" s="28"/>
      <c r="D27" s="28"/>
      <c r="G27" s="394" t="s">
        <v>914</v>
      </c>
      <c r="H27" s="57"/>
      <c r="I27" s="397"/>
      <c r="J27" s="223"/>
      <c r="K27" s="393" t="str">
        <f t="shared" si="2"/>
        <v>Metroplex Stars</v>
      </c>
      <c r="L27" s="172"/>
      <c r="M27" s="171"/>
      <c r="N27" s="393" t="str">
        <f t="shared" si="3"/>
        <v>Metroplex Stars</v>
      </c>
      <c r="O27" s="93"/>
      <c r="P27" s="94"/>
    </row>
    <row r="28" spans="1:16" ht="13" x14ac:dyDescent="0.3">
      <c r="A28" s="27"/>
      <c r="B28" s="31"/>
      <c r="C28" s="28"/>
      <c r="D28" s="30"/>
      <c r="G28" s="395" t="s">
        <v>477</v>
      </c>
      <c r="H28" s="57"/>
      <c r="I28" s="397"/>
      <c r="J28" s="223"/>
      <c r="K28" s="393" t="str">
        <f t="shared" si="2"/>
        <v>Cazadero Crushers</v>
      </c>
      <c r="L28" s="170"/>
      <c r="M28" s="171"/>
      <c r="N28" s="393" t="str">
        <f t="shared" si="3"/>
        <v>Cazadero Crushers</v>
      </c>
      <c r="O28" s="92"/>
      <c r="P28" s="94"/>
    </row>
    <row r="29" spans="1:16" ht="13" x14ac:dyDescent="0.3">
      <c r="A29" s="27"/>
      <c r="B29" s="31"/>
      <c r="C29" s="28"/>
      <c r="D29" s="30"/>
      <c r="E29" s="15" t="s">
        <v>913</v>
      </c>
      <c r="G29" s="394" t="s">
        <v>4556</v>
      </c>
      <c r="H29" s="57"/>
      <c r="I29" s="397"/>
      <c r="J29" s="223"/>
      <c r="K29" s="393" t="str">
        <f t="shared" si="2"/>
        <v>Shizuoka Samaurai</v>
      </c>
      <c r="L29" s="170"/>
      <c r="M29" s="171"/>
      <c r="N29" s="393" t="str">
        <f t="shared" si="3"/>
        <v>Shizuoka Samaurai</v>
      </c>
      <c r="O29" s="92"/>
      <c r="P29" s="94"/>
    </row>
    <row r="30" spans="1:16" ht="13" x14ac:dyDescent="0.3">
      <c r="A30" s="27"/>
      <c r="B30" s="31"/>
      <c r="C30" s="28"/>
      <c r="D30" s="30"/>
      <c r="G30" s="394" t="s">
        <v>5299</v>
      </c>
      <c r="H30" s="57"/>
      <c r="I30" s="398"/>
      <c r="J30" s="223"/>
      <c r="K30" s="393" t="str">
        <f t="shared" si="2"/>
        <v>Las Vegas Neon</v>
      </c>
      <c r="L30" s="170"/>
      <c r="M30" s="171"/>
      <c r="N30" s="393" t="str">
        <f t="shared" si="3"/>
        <v>Las Vegas Neon</v>
      </c>
      <c r="O30" s="92"/>
      <c r="P30" s="94"/>
    </row>
    <row r="31" spans="1:16" ht="13" x14ac:dyDescent="0.3">
      <c r="A31" s="27"/>
      <c r="B31" s="31"/>
      <c r="C31" s="28"/>
      <c r="D31" s="28"/>
      <c r="G31" s="393" t="s">
        <v>1144</v>
      </c>
      <c r="H31" s="57"/>
      <c r="I31" s="397"/>
      <c r="J31" s="223"/>
      <c r="K31" s="393" t="str">
        <f t="shared" si="2"/>
        <v>Capistrano Cougars</v>
      </c>
      <c r="L31" s="170"/>
      <c r="M31" s="171"/>
      <c r="N31" s="393" t="str">
        <f t="shared" si="3"/>
        <v>Capistrano Cougars</v>
      </c>
      <c r="O31" s="92"/>
      <c r="P31" s="94"/>
    </row>
    <row r="32" spans="1:16" ht="13" x14ac:dyDescent="0.3">
      <c r="A32" s="27"/>
      <c r="B32" s="31"/>
      <c r="C32" s="28"/>
      <c r="D32" s="28"/>
      <c r="G32" s="393" t="s">
        <v>484</v>
      </c>
      <c r="H32" s="57"/>
      <c r="I32" s="397"/>
      <c r="J32" s="223"/>
      <c r="K32" s="393" t="str">
        <f t="shared" si="2"/>
        <v>Red Arrow Trolleys</v>
      </c>
      <c r="L32" s="170"/>
      <c r="M32" s="171"/>
      <c r="N32" s="393" t="str">
        <f t="shared" si="3"/>
        <v>Red Arrow Trolleys</v>
      </c>
      <c r="O32" s="92"/>
      <c r="P32" s="94"/>
    </row>
    <row r="33" spans="1:16" ht="13" x14ac:dyDescent="0.3">
      <c r="A33" s="27"/>
      <c r="B33" s="31"/>
      <c r="C33" s="28"/>
      <c r="D33" s="28"/>
      <c r="G33" s="393" t="s">
        <v>485</v>
      </c>
      <c r="H33" s="57"/>
      <c r="I33" s="397"/>
      <c r="J33" s="223"/>
      <c r="K33" s="393" t="str">
        <f t="shared" si="2"/>
        <v>Mission Viejo Vigilantes</v>
      </c>
      <c r="L33" s="170"/>
      <c r="M33" s="171"/>
      <c r="N33" s="393" t="str">
        <f t="shared" si="3"/>
        <v>Mission Viejo Vigilantes</v>
      </c>
      <c r="O33" s="92"/>
      <c r="P33" s="94"/>
    </row>
    <row r="34" spans="1:16" ht="13" x14ac:dyDescent="0.3">
      <c r="A34" s="27"/>
      <c r="B34" s="31"/>
      <c r="C34" s="28"/>
      <c r="D34" s="30"/>
      <c r="G34" s="394" t="s">
        <v>487</v>
      </c>
      <c r="H34" s="57"/>
      <c r="I34" s="397"/>
      <c r="J34" s="223"/>
      <c r="K34" s="393" t="str">
        <f t="shared" si="2"/>
        <v>Orlando Lightning</v>
      </c>
      <c r="L34" s="170"/>
      <c r="M34" s="171"/>
      <c r="N34" s="393" t="str">
        <f t="shared" si="3"/>
        <v>Orlando Lightning</v>
      </c>
      <c r="O34" s="92"/>
      <c r="P34" s="94"/>
    </row>
    <row r="35" spans="1:16" ht="13" x14ac:dyDescent="0.3">
      <c r="A35" s="27"/>
      <c r="B35" s="31"/>
      <c r="C35" s="28"/>
      <c r="D35" s="28"/>
      <c r="G35" s="394" t="s">
        <v>5468</v>
      </c>
      <c r="H35" s="57"/>
      <c r="I35" s="398"/>
      <c r="J35" s="378"/>
      <c r="K35" s="393" t="str">
        <f t="shared" si="2"/>
        <v>Shenango Valley Storm</v>
      </c>
      <c r="L35" s="170"/>
      <c r="M35" s="171"/>
      <c r="N35" s="393" t="str">
        <f t="shared" si="3"/>
        <v>Shenango Valley Storm</v>
      </c>
      <c r="O35" s="92"/>
      <c r="P35" s="94"/>
    </row>
    <row r="36" spans="1:16" ht="13" x14ac:dyDescent="0.3">
      <c r="A36" s="27"/>
      <c r="B36" s="31"/>
      <c r="C36" s="28"/>
      <c r="D36" s="28"/>
      <c r="G36" s="394" t="s">
        <v>4647</v>
      </c>
      <c r="H36" s="57"/>
      <c r="I36" s="397"/>
      <c r="J36" s="223"/>
      <c r="K36" s="393" t="str">
        <f t="shared" si="2"/>
        <v>Cedar Rapids Rampage</v>
      </c>
      <c r="L36" s="170"/>
      <c r="M36" s="171"/>
      <c r="N36" s="393" t="str">
        <f t="shared" si="3"/>
        <v>Cedar Rapids Rampage</v>
      </c>
      <c r="O36" s="92"/>
      <c r="P36" s="94"/>
    </row>
    <row r="37" spans="1:16" ht="13" x14ac:dyDescent="0.3">
      <c r="A37" s="27"/>
      <c r="B37" s="31"/>
      <c r="C37" s="28"/>
      <c r="D37" s="30"/>
      <c r="G37" s="394" t="s">
        <v>486</v>
      </c>
      <c r="H37" s="57"/>
      <c r="I37" s="398"/>
      <c r="J37" s="223"/>
      <c r="K37" s="393" t="str">
        <f t="shared" si="2"/>
        <v>Groton Antiques</v>
      </c>
      <c r="L37" s="170"/>
      <c r="M37" s="171"/>
      <c r="N37" s="393" t="str">
        <f t="shared" si="3"/>
        <v>Groton Antiques</v>
      </c>
      <c r="O37" s="92"/>
      <c r="P37" s="94"/>
    </row>
    <row r="38" spans="1:16" ht="13" x14ac:dyDescent="0.3">
      <c r="A38" s="27"/>
      <c r="B38" s="31"/>
      <c r="C38" s="28"/>
      <c r="D38" s="28"/>
      <c r="G38" s="394" t="s">
        <v>5121</v>
      </c>
      <c r="H38" s="57"/>
      <c r="I38" s="397"/>
      <c r="J38" s="223"/>
      <c r="K38" s="393" t="str">
        <f t="shared" si="2"/>
        <v>Key West</v>
      </c>
      <c r="L38" s="170"/>
      <c r="M38" s="171"/>
      <c r="N38" s="393" t="str">
        <f t="shared" si="3"/>
        <v>Key West</v>
      </c>
      <c r="O38" s="92"/>
      <c r="P38" s="94"/>
    </row>
    <row r="39" spans="1:16" ht="13" x14ac:dyDescent="0.3">
      <c r="A39" s="27"/>
      <c r="B39" s="31"/>
      <c r="C39" s="28"/>
      <c r="D39" s="30"/>
      <c r="G39" s="394" t="s">
        <v>5502</v>
      </c>
      <c r="H39" s="57"/>
      <c r="I39" s="397"/>
      <c r="J39" s="223"/>
      <c r="K39" s="393" t="str">
        <f t="shared" si="2"/>
        <v>Montana Old Geezers</v>
      </c>
      <c r="L39" s="170"/>
      <c r="M39" s="171"/>
      <c r="N39" s="393" t="str">
        <f t="shared" si="3"/>
        <v>Montana Old Geezers</v>
      </c>
      <c r="P39" s="94"/>
    </row>
    <row r="40" spans="1:16" ht="13" x14ac:dyDescent="0.3">
      <c r="A40" s="27"/>
      <c r="B40" s="31"/>
      <c r="C40" s="28"/>
      <c r="D40" s="28"/>
      <c r="G40" s="394" t="s">
        <v>231</v>
      </c>
      <c r="H40" s="57"/>
      <c r="I40" s="397"/>
      <c r="J40" s="223"/>
      <c r="K40" s="393" t="str">
        <f t="shared" si="2"/>
        <v>Terrapin Flyers</v>
      </c>
      <c r="L40" s="172"/>
      <c r="M40" s="173"/>
      <c r="N40" s="393" t="str">
        <f t="shared" si="3"/>
        <v>Terrapin Flyers</v>
      </c>
      <c r="O40" s="93"/>
      <c r="P40" s="95"/>
    </row>
    <row r="41" spans="1:16" ht="13" x14ac:dyDescent="0.3">
      <c r="A41" s="27"/>
      <c r="B41" s="31"/>
      <c r="C41" s="28"/>
      <c r="D41" s="28"/>
      <c r="G41" s="393" t="s">
        <v>490</v>
      </c>
      <c r="H41" s="57"/>
      <c r="I41" s="398"/>
      <c r="J41" s="223"/>
      <c r="K41" s="393" t="str">
        <f t="shared" si="2"/>
        <v>New England Mariners</v>
      </c>
      <c r="L41" s="170"/>
      <c r="M41" s="173"/>
      <c r="N41" s="393" t="str">
        <f t="shared" si="3"/>
        <v>New England Mariners</v>
      </c>
      <c r="O41" s="92"/>
      <c r="P41" s="95"/>
    </row>
    <row r="42" spans="1:16" x14ac:dyDescent="0.25">
      <c r="A42" s="27"/>
      <c r="B42" s="31"/>
      <c r="C42" s="28"/>
      <c r="D42" s="28"/>
      <c r="G42" s="14"/>
      <c r="H42" s="14"/>
      <c r="I42" s="399"/>
      <c r="J42" s="191"/>
      <c r="K42" s="14"/>
      <c r="L42" s="96"/>
      <c r="M42" s="97"/>
      <c r="N42" s="14"/>
      <c r="O42" s="96"/>
      <c r="P42" s="97"/>
    </row>
    <row r="43" spans="1:16" x14ac:dyDescent="0.25">
      <c r="A43" s="27"/>
      <c r="B43" s="31"/>
      <c r="C43" s="28"/>
      <c r="D43" s="30"/>
      <c r="G43" s="415" t="s">
        <v>382</v>
      </c>
      <c r="H43" s="420"/>
      <c r="I43" s="399"/>
      <c r="J43" s="191"/>
      <c r="K43" s="415" t="s">
        <v>382</v>
      </c>
      <c r="L43" s="191"/>
      <c r="M43" s="191"/>
      <c r="N43" s="415" t="s">
        <v>382</v>
      </c>
      <c r="O43" s="96"/>
      <c r="P43" s="97"/>
    </row>
    <row r="44" spans="1:16" ht="13" x14ac:dyDescent="0.3">
      <c r="A44" s="27"/>
      <c r="B44" s="31"/>
      <c r="C44" s="28"/>
      <c r="D44" s="32"/>
      <c r="G44" s="395" t="s">
        <v>3370</v>
      </c>
      <c r="H44" s="57"/>
      <c r="I44" s="397"/>
      <c r="J44" s="223"/>
      <c r="K44" s="393" t="str">
        <f>(G44)</f>
        <v>Maui Wowies</v>
      </c>
      <c r="L44" s="170"/>
      <c r="M44" s="171"/>
      <c r="N44" s="393" t="str">
        <f>(G44)</f>
        <v>Maui Wowies</v>
      </c>
      <c r="O44" s="92"/>
      <c r="P44" s="94"/>
    </row>
    <row r="45" spans="1:16" ht="13" x14ac:dyDescent="0.3">
      <c r="A45" s="27"/>
      <c r="B45" s="31"/>
      <c r="C45" s="28"/>
      <c r="D45" s="30"/>
      <c r="G45" s="394" t="s">
        <v>2761</v>
      </c>
      <c r="H45" s="57"/>
      <c r="I45" s="397"/>
      <c r="J45" s="378"/>
      <c r="K45" s="393" t="str">
        <f t="shared" ref="K45:K61" si="4">(G45)</f>
        <v>St. Paul Ark Angels</v>
      </c>
      <c r="L45" s="172"/>
      <c r="M45" s="173"/>
      <c r="N45" s="393" t="str">
        <f t="shared" ref="N45:N61" si="5">(G45)</f>
        <v>St. Paul Ark Angels</v>
      </c>
      <c r="O45" s="93"/>
      <c r="P45" s="95"/>
    </row>
    <row r="46" spans="1:16" ht="13" x14ac:dyDescent="0.3">
      <c r="A46" s="27"/>
      <c r="B46" s="31"/>
      <c r="C46" s="28"/>
      <c r="D46" s="30"/>
      <c r="G46" s="393" t="s">
        <v>5715</v>
      </c>
      <c r="H46" s="57"/>
      <c r="I46" s="398"/>
      <c r="J46" s="223"/>
      <c r="K46" s="393" t="str">
        <f t="shared" si="4"/>
        <v>Missoula Moose</v>
      </c>
      <c r="L46" s="172"/>
      <c r="M46" s="171"/>
      <c r="N46" s="393" t="str">
        <f t="shared" si="5"/>
        <v>Missoula Moose</v>
      </c>
      <c r="O46" s="93"/>
      <c r="P46" s="94"/>
    </row>
    <row r="47" spans="1:16" ht="13" x14ac:dyDescent="0.3">
      <c r="A47" s="27"/>
      <c r="B47" s="31"/>
      <c r="C47" s="28"/>
      <c r="D47" s="30"/>
      <c r="G47" s="394" t="s">
        <v>914</v>
      </c>
      <c r="H47" s="57"/>
      <c r="I47" s="397"/>
      <c r="J47" s="223"/>
      <c r="K47" s="393" t="str">
        <f t="shared" si="4"/>
        <v>Metroplex Stars</v>
      </c>
      <c r="L47" s="172"/>
      <c r="M47" s="171"/>
      <c r="N47" s="393" t="str">
        <f t="shared" si="5"/>
        <v>Metroplex Stars</v>
      </c>
      <c r="O47" s="93"/>
      <c r="P47" s="94"/>
    </row>
    <row r="48" spans="1:16" ht="13" x14ac:dyDescent="0.3">
      <c r="A48" s="27"/>
      <c r="B48" s="31"/>
      <c r="C48" s="28"/>
      <c r="D48" s="28"/>
      <c r="G48" s="395" t="s">
        <v>477</v>
      </c>
      <c r="H48" s="57"/>
      <c r="I48" s="397"/>
      <c r="J48" s="223"/>
      <c r="K48" s="393" t="str">
        <f t="shared" si="4"/>
        <v>Cazadero Crushers</v>
      </c>
      <c r="L48" s="170"/>
      <c r="M48" s="171"/>
      <c r="N48" s="393" t="str">
        <f t="shared" si="5"/>
        <v>Cazadero Crushers</v>
      </c>
      <c r="O48" s="92"/>
      <c r="P48" s="94"/>
    </row>
    <row r="49" spans="1:18" ht="13" x14ac:dyDescent="0.3">
      <c r="A49" s="27"/>
      <c r="B49" s="31"/>
      <c r="C49" s="28"/>
      <c r="D49" s="28"/>
      <c r="E49" s="19" t="s">
        <v>3633</v>
      </c>
      <c r="G49" s="394" t="s">
        <v>4556</v>
      </c>
      <c r="H49" s="57"/>
      <c r="I49" s="397"/>
      <c r="J49" s="223"/>
      <c r="K49" s="393" t="str">
        <f t="shared" si="4"/>
        <v>Shizuoka Samaurai</v>
      </c>
      <c r="L49" s="170"/>
      <c r="M49" s="171"/>
      <c r="N49" s="393" t="str">
        <f t="shared" si="5"/>
        <v>Shizuoka Samaurai</v>
      </c>
      <c r="O49" s="92"/>
      <c r="P49" s="94"/>
    </row>
    <row r="50" spans="1:18" ht="13" x14ac:dyDescent="0.3">
      <c r="A50" s="27"/>
      <c r="B50" s="31"/>
      <c r="C50" s="28"/>
      <c r="D50" s="28"/>
      <c r="G50" s="394" t="s">
        <v>5299</v>
      </c>
      <c r="H50" s="57"/>
      <c r="I50" s="398"/>
      <c r="J50" s="223"/>
      <c r="K50" s="393" t="str">
        <f t="shared" si="4"/>
        <v>Las Vegas Neon</v>
      </c>
      <c r="L50" s="170"/>
      <c r="M50" s="171"/>
      <c r="N50" s="393" t="str">
        <f t="shared" si="5"/>
        <v>Las Vegas Neon</v>
      </c>
      <c r="O50" s="92"/>
      <c r="P50" s="94"/>
    </row>
    <row r="51" spans="1:18" ht="13" x14ac:dyDescent="0.3">
      <c r="A51" s="27"/>
      <c r="B51" s="31"/>
      <c r="C51" s="28"/>
      <c r="D51" s="28"/>
      <c r="G51" s="393" t="s">
        <v>1144</v>
      </c>
      <c r="H51" s="57"/>
      <c r="I51" s="397"/>
      <c r="J51" s="223"/>
      <c r="K51" s="393" t="str">
        <f t="shared" si="4"/>
        <v>Capistrano Cougars</v>
      </c>
      <c r="L51" s="170"/>
      <c r="M51" s="171"/>
      <c r="N51" s="393" t="str">
        <f t="shared" si="5"/>
        <v>Capistrano Cougars</v>
      </c>
      <c r="O51" s="92"/>
      <c r="P51" s="94"/>
    </row>
    <row r="52" spans="1:18" ht="13" x14ac:dyDescent="0.3">
      <c r="A52" s="27"/>
      <c r="B52" s="31"/>
      <c r="C52" s="28"/>
      <c r="D52" s="28"/>
      <c r="G52" s="393" t="s">
        <v>484</v>
      </c>
      <c r="H52" s="57"/>
      <c r="I52" s="397"/>
      <c r="J52" s="223"/>
      <c r="K52" s="393" t="str">
        <f t="shared" si="4"/>
        <v>Red Arrow Trolleys</v>
      </c>
      <c r="L52" s="170"/>
      <c r="M52" s="171"/>
      <c r="N52" s="393" t="str">
        <f t="shared" si="5"/>
        <v>Red Arrow Trolleys</v>
      </c>
      <c r="O52" s="92"/>
      <c r="P52" s="94"/>
    </row>
    <row r="53" spans="1:18" ht="13" x14ac:dyDescent="0.3">
      <c r="A53" s="27"/>
      <c r="B53" s="31"/>
      <c r="C53" s="28"/>
      <c r="D53" s="28"/>
      <c r="G53" s="393" t="s">
        <v>485</v>
      </c>
      <c r="H53" s="57"/>
      <c r="I53" s="397"/>
      <c r="J53" s="223"/>
      <c r="K53" s="393" t="str">
        <f t="shared" si="4"/>
        <v>Mission Viejo Vigilantes</v>
      </c>
      <c r="L53" s="170"/>
      <c r="M53" s="171"/>
      <c r="N53" s="393" t="str">
        <f t="shared" si="5"/>
        <v>Mission Viejo Vigilantes</v>
      </c>
      <c r="O53" s="92"/>
      <c r="P53" s="94"/>
    </row>
    <row r="54" spans="1:18" ht="13" x14ac:dyDescent="0.3">
      <c r="A54" s="27"/>
      <c r="B54" s="31"/>
      <c r="C54" s="28"/>
      <c r="D54" s="28"/>
      <c r="G54" s="394" t="s">
        <v>487</v>
      </c>
      <c r="H54" s="57"/>
      <c r="I54" s="397"/>
      <c r="J54" s="223"/>
      <c r="K54" s="393" t="str">
        <f t="shared" si="4"/>
        <v>Orlando Lightning</v>
      </c>
      <c r="L54" s="170"/>
      <c r="M54" s="171"/>
      <c r="N54" s="393" t="str">
        <f t="shared" si="5"/>
        <v>Orlando Lightning</v>
      </c>
      <c r="O54" s="92"/>
      <c r="P54" s="94"/>
    </row>
    <row r="55" spans="1:18" ht="13" x14ac:dyDescent="0.3">
      <c r="A55" s="27"/>
      <c r="B55" s="31"/>
      <c r="C55" s="28"/>
      <c r="D55" s="30"/>
      <c r="G55" s="394" t="s">
        <v>5468</v>
      </c>
      <c r="H55" s="57"/>
      <c r="I55" s="398"/>
      <c r="J55" s="378"/>
      <c r="K55" s="393" t="str">
        <f t="shared" si="4"/>
        <v>Shenango Valley Storm</v>
      </c>
      <c r="L55" s="170"/>
      <c r="M55" s="171"/>
      <c r="N55" s="393" t="str">
        <f t="shared" si="5"/>
        <v>Shenango Valley Storm</v>
      </c>
      <c r="O55" s="92"/>
      <c r="P55" s="94"/>
    </row>
    <row r="56" spans="1:18" ht="13" x14ac:dyDescent="0.3">
      <c r="A56" s="27"/>
      <c r="B56" s="31"/>
      <c r="C56" s="28"/>
      <c r="D56" s="28"/>
      <c r="G56" s="394" t="s">
        <v>4647</v>
      </c>
      <c r="H56" s="57"/>
      <c r="I56" s="397"/>
      <c r="J56" s="223"/>
      <c r="K56" s="393" t="str">
        <f t="shared" si="4"/>
        <v>Cedar Rapids Rampage</v>
      </c>
      <c r="L56" s="170"/>
      <c r="M56" s="171"/>
      <c r="N56" s="393" t="str">
        <f t="shared" si="5"/>
        <v>Cedar Rapids Rampage</v>
      </c>
      <c r="O56" s="92"/>
      <c r="P56" s="94"/>
    </row>
    <row r="57" spans="1:18" ht="13" x14ac:dyDescent="0.3">
      <c r="A57" s="27"/>
      <c r="B57" s="31"/>
      <c r="C57" s="28"/>
      <c r="D57" s="28"/>
      <c r="G57" s="394" t="s">
        <v>486</v>
      </c>
      <c r="H57" s="57"/>
      <c r="I57" s="398"/>
      <c r="J57" s="223"/>
      <c r="K57" s="393" t="str">
        <f t="shared" si="4"/>
        <v>Groton Antiques</v>
      </c>
      <c r="L57" s="170"/>
      <c r="M57" s="171"/>
      <c r="N57" s="393" t="str">
        <f t="shared" si="5"/>
        <v>Groton Antiques</v>
      </c>
      <c r="O57" s="92"/>
      <c r="P57" s="94"/>
    </row>
    <row r="58" spans="1:18" ht="13" x14ac:dyDescent="0.3">
      <c r="A58" s="27"/>
      <c r="B58" s="31"/>
      <c r="C58" s="28"/>
      <c r="D58" s="28"/>
      <c r="G58" s="394" t="s">
        <v>5121</v>
      </c>
      <c r="H58" s="57"/>
      <c r="I58" s="397"/>
      <c r="J58" s="223"/>
      <c r="K58" s="393" t="str">
        <f t="shared" si="4"/>
        <v>Key West</v>
      </c>
      <c r="L58" s="170"/>
      <c r="M58" s="171"/>
      <c r="N58" s="393" t="str">
        <f t="shared" si="5"/>
        <v>Key West</v>
      </c>
      <c r="O58" s="92"/>
      <c r="P58" s="94"/>
    </row>
    <row r="59" spans="1:18" ht="13" x14ac:dyDescent="0.3">
      <c r="A59" s="27"/>
      <c r="B59" s="31"/>
      <c r="C59" s="28"/>
      <c r="D59" s="28"/>
      <c r="G59" s="394" t="s">
        <v>5502</v>
      </c>
      <c r="H59" s="57"/>
      <c r="I59" s="397"/>
      <c r="J59" s="223"/>
      <c r="K59" s="393" t="str">
        <f t="shared" si="4"/>
        <v>Montana Old Geezers</v>
      </c>
      <c r="L59" s="170"/>
      <c r="M59" s="171"/>
      <c r="N59" s="393" t="str">
        <f t="shared" si="5"/>
        <v>Montana Old Geezers</v>
      </c>
      <c r="O59" s="92"/>
      <c r="P59" s="94"/>
    </row>
    <row r="60" spans="1:18" ht="13" x14ac:dyDescent="0.3">
      <c r="A60" s="27"/>
      <c r="B60" s="31"/>
      <c r="C60" s="28"/>
      <c r="D60" s="28"/>
      <c r="G60" s="394" t="s">
        <v>231</v>
      </c>
      <c r="H60" s="57"/>
      <c r="I60" s="397"/>
      <c r="J60" s="223"/>
      <c r="K60" s="393" t="str">
        <f t="shared" si="4"/>
        <v>Terrapin Flyers</v>
      </c>
      <c r="L60" s="172"/>
      <c r="M60" s="173"/>
      <c r="N60" s="393" t="str">
        <f t="shared" si="5"/>
        <v>Terrapin Flyers</v>
      </c>
      <c r="O60" s="93"/>
      <c r="P60" s="95"/>
    </row>
    <row r="61" spans="1:18" ht="13" x14ac:dyDescent="0.3">
      <c r="A61" s="27"/>
      <c r="B61" s="31"/>
      <c r="C61" s="28"/>
      <c r="D61" s="28"/>
      <c r="G61" s="393" t="s">
        <v>490</v>
      </c>
      <c r="H61" s="57"/>
      <c r="I61" s="398"/>
      <c r="J61" s="223"/>
      <c r="K61" s="393" t="str">
        <f t="shared" si="4"/>
        <v>New England Mariners</v>
      </c>
      <c r="L61" s="170"/>
      <c r="M61" s="173"/>
      <c r="N61" s="393" t="str">
        <f t="shared" si="5"/>
        <v>New England Mariners</v>
      </c>
      <c r="O61" s="92"/>
      <c r="P61" s="95"/>
    </row>
    <row r="62" spans="1:18" ht="15" customHeight="1" x14ac:dyDescent="0.25">
      <c r="A62" s="31"/>
      <c r="B62" s="27"/>
      <c r="C62" s="28"/>
      <c r="D62" s="28"/>
      <c r="G62" s="14"/>
      <c r="H62" s="14"/>
      <c r="I62" s="399"/>
      <c r="J62" s="191"/>
      <c r="K62" s="14"/>
      <c r="L62" s="96"/>
      <c r="M62" s="97"/>
      <c r="N62" s="14"/>
      <c r="O62" s="96"/>
      <c r="P62" s="97"/>
      <c r="R62" s="421"/>
    </row>
    <row r="63" spans="1:18" x14ac:dyDescent="0.25">
      <c r="A63" s="27"/>
      <c r="B63" s="31"/>
      <c r="C63" s="28"/>
      <c r="D63" s="28"/>
      <c r="G63" s="415" t="s">
        <v>3262</v>
      </c>
      <c r="H63" s="14"/>
      <c r="I63" s="399"/>
      <c r="J63" s="191"/>
      <c r="K63" s="415" t="s">
        <v>3262</v>
      </c>
      <c r="L63" s="422"/>
      <c r="M63" s="97"/>
      <c r="N63" s="415" t="s">
        <v>3262</v>
      </c>
      <c r="O63" s="96"/>
      <c r="P63" s="97"/>
    </row>
    <row r="64" spans="1:18" ht="13" x14ac:dyDescent="0.3">
      <c r="A64" s="27"/>
      <c r="B64" s="31"/>
      <c r="C64" s="28"/>
      <c r="D64" s="28"/>
      <c r="G64" s="395" t="s">
        <v>3370</v>
      </c>
      <c r="H64" s="57"/>
      <c r="I64" s="397"/>
      <c r="J64" s="223"/>
      <c r="K64" s="393" t="str">
        <f>(G64)</f>
        <v>Maui Wowies</v>
      </c>
      <c r="L64" s="170"/>
      <c r="M64" s="171"/>
      <c r="N64" s="393" t="str">
        <f>(G64)</f>
        <v>Maui Wowies</v>
      </c>
      <c r="O64" s="92"/>
      <c r="P64" s="94"/>
    </row>
    <row r="65" spans="1:16" ht="13" x14ac:dyDescent="0.3">
      <c r="A65" s="27"/>
      <c r="B65" s="31"/>
      <c r="C65" s="28"/>
      <c r="D65" s="28"/>
      <c r="G65" s="394" t="s">
        <v>2761</v>
      </c>
      <c r="H65" s="57"/>
      <c r="I65" s="397"/>
      <c r="J65" s="378"/>
      <c r="K65" s="393" t="str">
        <f t="shared" ref="K65:K81" si="6">(G65)</f>
        <v>St. Paul Ark Angels</v>
      </c>
      <c r="L65" s="172"/>
      <c r="M65" s="173"/>
      <c r="N65" s="393" t="str">
        <f t="shared" ref="N65:N81" si="7">(G65)</f>
        <v>St. Paul Ark Angels</v>
      </c>
      <c r="O65" s="93"/>
      <c r="P65" s="95"/>
    </row>
    <row r="66" spans="1:16" ht="13" x14ac:dyDescent="0.3">
      <c r="A66" s="27"/>
      <c r="B66" s="31"/>
      <c r="C66" s="28"/>
      <c r="D66" s="30"/>
      <c r="G66" s="393" t="s">
        <v>5715</v>
      </c>
      <c r="H66" s="57"/>
      <c r="I66" s="398"/>
      <c r="J66" s="223"/>
      <c r="K66" s="393" t="str">
        <f t="shared" si="6"/>
        <v>Missoula Moose</v>
      </c>
      <c r="L66" s="172"/>
      <c r="M66" s="171"/>
      <c r="N66" s="393" t="str">
        <f t="shared" si="7"/>
        <v>Missoula Moose</v>
      </c>
      <c r="O66" s="93"/>
      <c r="P66" s="94"/>
    </row>
    <row r="67" spans="1:16" ht="13" x14ac:dyDescent="0.3">
      <c r="A67" s="27"/>
      <c r="B67" s="31"/>
      <c r="C67" s="28"/>
      <c r="D67" s="28"/>
      <c r="G67" s="394" t="s">
        <v>914</v>
      </c>
      <c r="H67" s="57"/>
      <c r="I67" s="397"/>
      <c r="J67" s="223"/>
      <c r="K67" s="393" t="str">
        <f t="shared" si="6"/>
        <v>Metroplex Stars</v>
      </c>
      <c r="L67" s="172"/>
      <c r="M67" s="171"/>
      <c r="N67" s="393" t="str">
        <f t="shared" si="7"/>
        <v>Metroplex Stars</v>
      </c>
      <c r="O67" s="93"/>
      <c r="P67" s="94"/>
    </row>
    <row r="68" spans="1:16" ht="13" x14ac:dyDescent="0.3">
      <c r="A68" s="27"/>
      <c r="B68" s="31"/>
      <c r="C68" s="28"/>
      <c r="D68" s="32"/>
      <c r="G68" s="395" t="s">
        <v>477</v>
      </c>
      <c r="H68" s="57"/>
      <c r="I68" s="397"/>
      <c r="J68" s="223"/>
      <c r="K68" s="393" t="str">
        <f t="shared" si="6"/>
        <v>Cazadero Crushers</v>
      </c>
      <c r="L68" s="170"/>
      <c r="M68" s="171"/>
      <c r="N68" s="393" t="str">
        <f t="shared" si="7"/>
        <v>Cazadero Crushers</v>
      </c>
      <c r="O68" s="92"/>
      <c r="P68" s="94"/>
    </row>
    <row r="69" spans="1:16" ht="13" x14ac:dyDescent="0.3">
      <c r="A69" s="27"/>
      <c r="B69" s="31"/>
      <c r="C69" s="28"/>
      <c r="D69" s="28"/>
      <c r="G69" s="394" t="s">
        <v>4556</v>
      </c>
      <c r="H69" s="57"/>
      <c r="I69" s="397"/>
      <c r="J69" s="223"/>
      <c r="K69" s="393" t="str">
        <f t="shared" si="6"/>
        <v>Shizuoka Samaurai</v>
      </c>
      <c r="L69" s="170"/>
      <c r="M69" s="171"/>
      <c r="N69" s="393" t="str">
        <f t="shared" si="7"/>
        <v>Shizuoka Samaurai</v>
      </c>
      <c r="O69" s="92"/>
      <c r="P69" s="94"/>
    </row>
    <row r="70" spans="1:16" ht="13" x14ac:dyDescent="0.3">
      <c r="A70" s="27"/>
      <c r="B70" s="31"/>
      <c r="C70" s="28"/>
      <c r="D70" s="28"/>
      <c r="G70" s="394" t="s">
        <v>5299</v>
      </c>
      <c r="H70" s="57"/>
      <c r="I70" s="398"/>
      <c r="J70" s="223"/>
      <c r="K70" s="393" t="str">
        <f t="shared" si="6"/>
        <v>Las Vegas Neon</v>
      </c>
      <c r="L70" s="170"/>
      <c r="M70" s="171"/>
      <c r="N70" s="393" t="str">
        <f t="shared" si="7"/>
        <v>Las Vegas Neon</v>
      </c>
      <c r="O70" s="92"/>
      <c r="P70" s="94"/>
    </row>
    <row r="71" spans="1:16" ht="13" x14ac:dyDescent="0.3">
      <c r="A71" s="27"/>
      <c r="B71" s="31"/>
      <c r="C71" s="28"/>
      <c r="D71" s="30"/>
      <c r="G71" s="393" t="s">
        <v>1144</v>
      </c>
      <c r="H71" s="57"/>
      <c r="I71" s="397"/>
      <c r="J71" s="223"/>
      <c r="K71" s="393" t="str">
        <f t="shared" si="6"/>
        <v>Capistrano Cougars</v>
      </c>
      <c r="L71" s="170"/>
      <c r="M71" s="171"/>
      <c r="N71" s="393" t="str">
        <f t="shared" si="7"/>
        <v>Capistrano Cougars</v>
      </c>
      <c r="O71" s="92"/>
      <c r="P71" s="94"/>
    </row>
    <row r="72" spans="1:16" ht="13" x14ac:dyDescent="0.3">
      <c r="A72" s="27"/>
      <c r="B72" s="31"/>
      <c r="C72" s="28"/>
      <c r="D72" s="30"/>
      <c r="G72" s="393" t="s">
        <v>484</v>
      </c>
      <c r="H72" s="57"/>
      <c r="I72" s="397"/>
      <c r="J72" s="223"/>
      <c r="K72" s="393" t="str">
        <f t="shared" si="6"/>
        <v>Red Arrow Trolleys</v>
      </c>
      <c r="L72" s="170"/>
      <c r="M72" s="171"/>
      <c r="N72" s="393" t="str">
        <f t="shared" si="7"/>
        <v>Red Arrow Trolleys</v>
      </c>
      <c r="O72" s="92"/>
      <c r="P72" s="94"/>
    </row>
    <row r="73" spans="1:16" ht="13" x14ac:dyDescent="0.3">
      <c r="A73" s="27"/>
      <c r="B73" s="31"/>
      <c r="C73" s="28"/>
      <c r="D73" s="28"/>
      <c r="G73" s="393" t="s">
        <v>485</v>
      </c>
      <c r="H73" s="57"/>
      <c r="I73" s="397"/>
      <c r="J73" s="223"/>
      <c r="K73" s="393" t="str">
        <f t="shared" si="6"/>
        <v>Mission Viejo Vigilantes</v>
      </c>
      <c r="L73" s="170"/>
      <c r="M73" s="171"/>
      <c r="N73" s="393" t="str">
        <f t="shared" si="7"/>
        <v>Mission Viejo Vigilantes</v>
      </c>
      <c r="O73" s="92"/>
      <c r="P73" s="94"/>
    </row>
    <row r="74" spans="1:16" ht="13" x14ac:dyDescent="0.3">
      <c r="A74" s="27"/>
      <c r="B74" s="31"/>
      <c r="C74" s="28"/>
      <c r="D74" s="30"/>
      <c r="G74" s="394" t="s">
        <v>487</v>
      </c>
      <c r="H74" s="57"/>
      <c r="I74" s="397"/>
      <c r="J74" s="223"/>
      <c r="K74" s="393" t="str">
        <f t="shared" si="6"/>
        <v>Orlando Lightning</v>
      </c>
      <c r="L74" s="170"/>
      <c r="M74" s="171"/>
      <c r="N74" s="393" t="str">
        <f t="shared" si="7"/>
        <v>Orlando Lightning</v>
      </c>
      <c r="O74" s="92"/>
      <c r="P74" s="94"/>
    </row>
    <row r="75" spans="1:16" ht="13" x14ac:dyDescent="0.3">
      <c r="A75" s="27"/>
      <c r="B75" s="31"/>
      <c r="C75" s="28"/>
      <c r="D75" s="28"/>
      <c r="G75" s="394" t="s">
        <v>5468</v>
      </c>
      <c r="H75" s="57"/>
      <c r="I75" s="398"/>
      <c r="J75" s="378"/>
      <c r="K75" s="393" t="str">
        <f t="shared" si="6"/>
        <v>Shenango Valley Storm</v>
      </c>
      <c r="L75" s="170"/>
      <c r="M75" s="171"/>
      <c r="N75" s="393" t="str">
        <f t="shared" si="7"/>
        <v>Shenango Valley Storm</v>
      </c>
      <c r="O75" s="92"/>
      <c r="P75" s="94"/>
    </row>
    <row r="76" spans="1:16" ht="13" x14ac:dyDescent="0.3">
      <c r="A76" s="27"/>
      <c r="B76" s="31"/>
      <c r="C76" s="28"/>
      <c r="D76" s="28"/>
      <c r="G76" s="394" t="s">
        <v>4647</v>
      </c>
      <c r="H76" s="57"/>
      <c r="I76" s="397"/>
      <c r="J76" s="223"/>
      <c r="K76" s="393" t="str">
        <f t="shared" si="6"/>
        <v>Cedar Rapids Rampage</v>
      </c>
      <c r="L76" s="170"/>
      <c r="M76" s="171"/>
      <c r="N76" s="393" t="str">
        <f t="shared" si="7"/>
        <v>Cedar Rapids Rampage</v>
      </c>
      <c r="O76" s="92"/>
      <c r="P76" s="94"/>
    </row>
    <row r="77" spans="1:16" ht="13" x14ac:dyDescent="0.3">
      <c r="A77" s="27"/>
      <c r="B77" s="31"/>
      <c r="C77" s="28"/>
      <c r="D77" s="30"/>
      <c r="G77" s="394" t="s">
        <v>486</v>
      </c>
      <c r="H77" s="57"/>
      <c r="I77" s="398"/>
      <c r="J77" s="223"/>
      <c r="K77" s="393" t="str">
        <f t="shared" si="6"/>
        <v>Groton Antiques</v>
      </c>
      <c r="L77" s="170"/>
      <c r="M77" s="171"/>
      <c r="N77" s="393" t="str">
        <f t="shared" si="7"/>
        <v>Groton Antiques</v>
      </c>
      <c r="O77" s="92"/>
      <c r="P77" s="94"/>
    </row>
    <row r="78" spans="1:16" ht="13" x14ac:dyDescent="0.3">
      <c r="A78" s="27"/>
      <c r="B78" s="31"/>
      <c r="C78" s="28"/>
      <c r="D78" s="28"/>
      <c r="G78" s="394" t="s">
        <v>5121</v>
      </c>
      <c r="H78" s="57"/>
      <c r="I78" s="397"/>
      <c r="J78" s="223"/>
      <c r="K78" s="393" t="str">
        <f t="shared" si="6"/>
        <v>Key West</v>
      </c>
      <c r="L78" s="170"/>
      <c r="M78" s="171"/>
      <c r="N78" s="393" t="str">
        <f t="shared" si="7"/>
        <v>Key West</v>
      </c>
      <c r="O78" s="92"/>
      <c r="P78" s="94"/>
    </row>
    <row r="79" spans="1:16" ht="13" x14ac:dyDescent="0.3">
      <c r="A79" s="27"/>
      <c r="B79" s="31"/>
      <c r="C79" s="28"/>
      <c r="D79" s="28"/>
      <c r="G79" s="394" t="s">
        <v>5502</v>
      </c>
      <c r="H79" s="57"/>
      <c r="I79" s="397"/>
      <c r="J79" s="223"/>
      <c r="K79" s="393" t="str">
        <f t="shared" si="6"/>
        <v>Montana Old Geezers</v>
      </c>
      <c r="L79" s="170"/>
      <c r="M79" s="171"/>
      <c r="N79" s="393" t="str">
        <f t="shared" si="7"/>
        <v>Montana Old Geezers</v>
      </c>
      <c r="O79" s="92"/>
      <c r="P79" s="94"/>
    </row>
    <row r="80" spans="1:16" ht="13" x14ac:dyDescent="0.3">
      <c r="A80" s="27"/>
      <c r="B80" s="31"/>
      <c r="C80" s="28"/>
      <c r="D80" s="30"/>
      <c r="G80" s="394" t="s">
        <v>231</v>
      </c>
      <c r="H80" s="57"/>
      <c r="I80" s="397"/>
      <c r="J80" s="223"/>
      <c r="K80" s="393" t="str">
        <f t="shared" si="6"/>
        <v>Terrapin Flyers</v>
      </c>
      <c r="L80" s="172"/>
      <c r="M80" s="173"/>
      <c r="N80" s="393" t="str">
        <f t="shared" si="7"/>
        <v>Terrapin Flyers</v>
      </c>
      <c r="O80" s="93"/>
      <c r="P80" s="95"/>
    </row>
    <row r="81" spans="1:16" ht="13" x14ac:dyDescent="0.3">
      <c r="A81" s="27"/>
      <c r="B81" s="31"/>
      <c r="C81" s="28"/>
      <c r="D81" s="32"/>
      <c r="G81" s="393" t="s">
        <v>490</v>
      </c>
      <c r="H81" s="57"/>
      <c r="I81" s="398"/>
      <c r="J81" s="223"/>
      <c r="K81" s="393" t="str">
        <f t="shared" si="6"/>
        <v>New England Mariners</v>
      </c>
      <c r="L81" s="170"/>
      <c r="M81" s="173"/>
      <c r="N81" s="393" t="str">
        <f t="shared" si="7"/>
        <v>New England Mariners</v>
      </c>
      <c r="O81" s="92"/>
      <c r="P81" s="95"/>
    </row>
    <row r="82" spans="1:16" x14ac:dyDescent="0.25">
      <c r="A82" s="27"/>
      <c r="B82" s="31"/>
      <c r="C82" s="28"/>
      <c r="D82" s="30"/>
      <c r="G82" s="14"/>
      <c r="H82" s="14"/>
      <c r="I82" s="399"/>
      <c r="J82" s="191"/>
      <c r="K82" s="14"/>
      <c r="L82" s="96"/>
      <c r="M82" s="97"/>
      <c r="N82" s="14"/>
      <c r="O82" s="96"/>
      <c r="P82" s="97"/>
    </row>
    <row r="83" spans="1:16" x14ac:dyDescent="0.25">
      <c r="A83" s="27"/>
      <c r="B83" s="31"/>
      <c r="C83" s="28"/>
      <c r="D83" s="28"/>
      <c r="G83" s="415" t="s">
        <v>5679</v>
      </c>
      <c r="H83" s="14"/>
      <c r="I83" s="399"/>
      <c r="J83" s="191"/>
      <c r="K83" s="415" t="s">
        <v>496</v>
      </c>
      <c r="L83" s="96"/>
      <c r="M83" s="97"/>
      <c r="N83" s="415" t="s">
        <v>496</v>
      </c>
      <c r="O83" s="96"/>
      <c r="P83" s="97"/>
    </row>
    <row r="84" spans="1:16" ht="13" x14ac:dyDescent="0.3">
      <c r="A84" s="27"/>
      <c r="B84" s="31"/>
      <c r="C84" s="28"/>
      <c r="D84" s="28"/>
      <c r="G84" s="395" t="s">
        <v>3370</v>
      </c>
      <c r="H84" s="57"/>
      <c r="I84" s="397"/>
      <c r="J84" s="223"/>
      <c r="K84" s="393" t="str">
        <f>(G84)</f>
        <v>Maui Wowies</v>
      </c>
      <c r="L84" s="170"/>
      <c r="M84" s="171"/>
      <c r="N84" s="393" t="str">
        <f>(G84)</f>
        <v>Maui Wowies</v>
      </c>
      <c r="O84" s="92"/>
      <c r="P84" s="94"/>
    </row>
    <row r="85" spans="1:16" ht="13" x14ac:dyDescent="0.3">
      <c r="A85" s="27"/>
      <c r="B85" s="31"/>
      <c r="C85" s="28"/>
      <c r="D85" s="28"/>
      <c r="G85" s="394" t="s">
        <v>2761</v>
      </c>
      <c r="H85" s="57"/>
      <c r="I85" s="397"/>
      <c r="J85" s="378"/>
      <c r="K85" s="393" t="str">
        <f t="shared" ref="K85:K101" si="8">(G85)</f>
        <v>St. Paul Ark Angels</v>
      </c>
      <c r="L85" s="172"/>
      <c r="M85" s="173"/>
      <c r="N85" s="393" t="str">
        <f t="shared" ref="N85:N101" si="9">(G85)</f>
        <v>St. Paul Ark Angels</v>
      </c>
      <c r="O85" s="93"/>
      <c r="P85" s="95"/>
    </row>
    <row r="86" spans="1:16" ht="13" x14ac:dyDescent="0.3">
      <c r="A86" s="27"/>
      <c r="B86" s="31"/>
      <c r="C86" s="28"/>
      <c r="D86" s="30"/>
      <c r="G86" s="393" t="s">
        <v>5715</v>
      </c>
      <c r="H86" s="57"/>
      <c r="I86" s="398"/>
      <c r="J86" s="223"/>
      <c r="K86" s="393" t="str">
        <f t="shared" si="8"/>
        <v>Missoula Moose</v>
      </c>
      <c r="L86" s="172"/>
      <c r="M86" s="171"/>
      <c r="N86" s="393" t="str">
        <f t="shared" si="9"/>
        <v>Missoula Moose</v>
      </c>
      <c r="O86" s="93"/>
      <c r="P86" s="94"/>
    </row>
    <row r="87" spans="1:16" ht="13" x14ac:dyDescent="0.3">
      <c r="A87" s="27"/>
      <c r="B87" s="31"/>
      <c r="C87" s="28"/>
      <c r="D87" s="30"/>
      <c r="G87" s="394" t="s">
        <v>914</v>
      </c>
      <c r="H87" s="57"/>
      <c r="I87" s="397"/>
      <c r="J87" s="223"/>
      <c r="K87" s="393" t="str">
        <f t="shared" si="8"/>
        <v>Metroplex Stars</v>
      </c>
      <c r="L87" s="172"/>
      <c r="M87" s="171"/>
      <c r="N87" s="393" t="str">
        <f t="shared" si="9"/>
        <v>Metroplex Stars</v>
      </c>
      <c r="O87" s="93"/>
      <c r="P87" s="94"/>
    </row>
    <row r="88" spans="1:16" ht="13" x14ac:dyDescent="0.3">
      <c r="A88" s="27"/>
      <c r="B88" s="31"/>
      <c r="C88" s="28"/>
      <c r="D88" s="30"/>
      <c r="G88" s="395" t="s">
        <v>477</v>
      </c>
      <c r="H88" s="57"/>
      <c r="I88" s="397"/>
      <c r="J88" s="223"/>
      <c r="K88" s="393" t="str">
        <f t="shared" si="8"/>
        <v>Cazadero Crushers</v>
      </c>
      <c r="L88" s="170"/>
      <c r="M88" s="171"/>
      <c r="N88" s="393" t="str">
        <f t="shared" si="9"/>
        <v>Cazadero Crushers</v>
      </c>
      <c r="O88" s="92"/>
      <c r="P88" s="94"/>
    </row>
    <row r="89" spans="1:16" ht="13" x14ac:dyDescent="0.3">
      <c r="A89" s="27"/>
      <c r="B89" s="31"/>
      <c r="C89" s="28"/>
      <c r="D89" s="30"/>
      <c r="G89" s="394" t="s">
        <v>4556</v>
      </c>
      <c r="H89" s="57"/>
      <c r="I89" s="397"/>
      <c r="J89" s="223"/>
      <c r="K89" s="393" t="str">
        <f t="shared" si="8"/>
        <v>Shizuoka Samaurai</v>
      </c>
      <c r="L89" s="170"/>
      <c r="M89" s="171"/>
      <c r="N89" s="393" t="str">
        <f t="shared" si="9"/>
        <v>Shizuoka Samaurai</v>
      </c>
      <c r="O89" s="92"/>
      <c r="P89" s="94"/>
    </row>
    <row r="90" spans="1:16" ht="13" x14ac:dyDescent="0.3">
      <c r="A90" s="27"/>
      <c r="B90" s="31"/>
      <c r="C90" s="28"/>
      <c r="D90" s="30"/>
      <c r="G90" s="394" t="s">
        <v>5299</v>
      </c>
      <c r="H90" s="57"/>
      <c r="I90" s="398"/>
      <c r="J90" s="223"/>
      <c r="K90" s="393" t="str">
        <f t="shared" si="8"/>
        <v>Las Vegas Neon</v>
      </c>
      <c r="L90" s="170"/>
      <c r="M90" s="171"/>
      <c r="N90" s="393" t="str">
        <f t="shared" si="9"/>
        <v>Las Vegas Neon</v>
      </c>
      <c r="O90" s="92"/>
      <c r="P90" s="94"/>
    </row>
    <row r="91" spans="1:16" ht="13" x14ac:dyDescent="0.3">
      <c r="A91" s="27"/>
      <c r="B91" s="31"/>
      <c r="C91" s="28"/>
      <c r="D91" s="28"/>
      <c r="G91" s="393" t="s">
        <v>1144</v>
      </c>
      <c r="H91" s="57"/>
      <c r="I91" s="397"/>
      <c r="J91" s="223"/>
      <c r="K91" s="393" t="str">
        <f t="shared" si="8"/>
        <v>Capistrano Cougars</v>
      </c>
      <c r="L91" s="170"/>
      <c r="M91" s="171"/>
      <c r="N91" s="393" t="str">
        <f t="shared" si="9"/>
        <v>Capistrano Cougars</v>
      </c>
      <c r="O91" s="92"/>
      <c r="P91" s="94"/>
    </row>
    <row r="92" spans="1:16" ht="13" x14ac:dyDescent="0.3">
      <c r="A92" s="27"/>
      <c r="B92" s="31"/>
      <c r="C92" s="28"/>
      <c r="D92" s="30"/>
      <c r="G92" s="393" t="s">
        <v>484</v>
      </c>
      <c r="H92" s="57"/>
      <c r="I92" s="397"/>
      <c r="J92" s="223"/>
      <c r="K92" s="393" t="str">
        <f t="shared" si="8"/>
        <v>Red Arrow Trolleys</v>
      </c>
      <c r="L92" s="170"/>
      <c r="M92" s="171"/>
      <c r="N92" s="393" t="str">
        <f t="shared" si="9"/>
        <v>Red Arrow Trolleys</v>
      </c>
      <c r="O92" s="92"/>
      <c r="P92" s="94"/>
    </row>
    <row r="93" spans="1:16" ht="13" x14ac:dyDescent="0.3">
      <c r="A93" s="27"/>
      <c r="B93" s="31"/>
      <c r="C93" s="28"/>
      <c r="D93" s="30"/>
      <c r="G93" s="393" t="s">
        <v>485</v>
      </c>
      <c r="H93" s="57"/>
      <c r="I93" s="397"/>
      <c r="J93" s="223"/>
      <c r="K93" s="393" t="str">
        <f t="shared" si="8"/>
        <v>Mission Viejo Vigilantes</v>
      </c>
      <c r="L93" s="170"/>
      <c r="M93" s="171"/>
      <c r="N93" s="393" t="str">
        <f t="shared" si="9"/>
        <v>Mission Viejo Vigilantes</v>
      </c>
      <c r="O93" s="92"/>
      <c r="P93" s="94"/>
    </row>
    <row r="94" spans="1:16" ht="13" x14ac:dyDescent="0.3">
      <c r="A94" s="27"/>
      <c r="B94" s="31"/>
      <c r="C94" s="28"/>
      <c r="D94" s="32"/>
      <c r="G94" s="394" t="s">
        <v>487</v>
      </c>
      <c r="H94" s="57"/>
      <c r="I94" s="397"/>
      <c r="J94" s="223"/>
      <c r="K94" s="393" t="str">
        <f t="shared" si="8"/>
        <v>Orlando Lightning</v>
      </c>
      <c r="L94" s="170"/>
      <c r="M94" s="171"/>
      <c r="N94" s="393" t="str">
        <f t="shared" si="9"/>
        <v>Orlando Lightning</v>
      </c>
      <c r="O94" s="92"/>
      <c r="P94" s="94"/>
    </row>
    <row r="95" spans="1:16" ht="13" x14ac:dyDescent="0.3">
      <c r="A95" s="27"/>
      <c r="B95" s="31"/>
      <c r="C95" s="28"/>
      <c r="D95" s="28"/>
      <c r="G95" s="394" t="s">
        <v>5468</v>
      </c>
      <c r="H95" s="57"/>
      <c r="I95" s="398"/>
      <c r="J95" s="378"/>
      <c r="K95" s="393" t="str">
        <f t="shared" si="8"/>
        <v>Shenango Valley Storm</v>
      </c>
      <c r="L95" s="170"/>
      <c r="M95" s="171"/>
      <c r="N95" s="393" t="str">
        <f t="shared" si="9"/>
        <v>Shenango Valley Storm</v>
      </c>
      <c r="O95" s="92"/>
      <c r="P95" s="94"/>
    </row>
    <row r="96" spans="1:16" ht="13" x14ac:dyDescent="0.3">
      <c r="A96" s="27"/>
      <c r="B96" s="31"/>
      <c r="C96" s="28"/>
      <c r="D96" s="30"/>
      <c r="G96" s="394" t="s">
        <v>4647</v>
      </c>
      <c r="H96" s="57"/>
      <c r="I96" s="397"/>
      <c r="J96" s="223"/>
      <c r="K96" s="393" t="str">
        <f t="shared" si="8"/>
        <v>Cedar Rapids Rampage</v>
      </c>
      <c r="L96" s="170"/>
      <c r="M96" s="171"/>
      <c r="N96" s="393" t="str">
        <f t="shared" si="9"/>
        <v>Cedar Rapids Rampage</v>
      </c>
      <c r="O96" s="92"/>
      <c r="P96" s="94"/>
    </row>
    <row r="97" spans="1:16" ht="13" x14ac:dyDescent="0.3">
      <c r="A97" s="27"/>
      <c r="B97" s="31"/>
      <c r="C97" s="28"/>
      <c r="D97" s="32"/>
      <c r="G97" s="394" t="s">
        <v>486</v>
      </c>
      <c r="H97" s="57"/>
      <c r="I97" s="398"/>
      <c r="J97" s="223"/>
      <c r="K97" s="393" t="str">
        <f t="shared" si="8"/>
        <v>Groton Antiques</v>
      </c>
      <c r="L97" s="170"/>
      <c r="M97" s="171"/>
      <c r="N97" s="393" t="str">
        <f t="shared" si="9"/>
        <v>Groton Antiques</v>
      </c>
      <c r="O97" s="92"/>
      <c r="P97" s="94"/>
    </row>
    <row r="98" spans="1:16" ht="13" x14ac:dyDescent="0.3">
      <c r="A98" s="27"/>
      <c r="B98" s="31"/>
      <c r="C98" s="28"/>
      <c r="D98" s="30"/>
      <c r="G98" s="394" t="s">
        <v>5121</v>
      </c>
      <c r="H98" s="57"/>
      <c r="I98" s="397"/>
      <c r="J98" s="223"/>
      <c r="K98" s="393" t="str">
        <f t="shared" si="8"/>
        <v>Key West</v>
      </c>
      <c r="L98" s="170"/>
      <c r="M98" s="171"/>
      <c r="N98" s="393" t="str">
        <f t="shared" si="9"/>
        <v>Key West</v>
      </c>
      <c r="O98" s="92"/>
      <c r="P98" s="94"/>
    </row>
    <row r="99" spans="1:16" ht="13" x14ac:dyDescent="0.3">
      <c r="A99" s="27"/>
      <c r="B99" s="31"/>
      <c r="C99" s="28"/>
      <c r="D99" s="28"/>
      <c r="G99" s="394" t="s">
        <v>5502</v>
      </c>
      <c r="H99" s="57"/>
      <c r="I99" s="397"/>
      <c r="J99" s="223"/>
      <c r="K99" s="393" t="str">
        <f t="shared" si="8"/>
        <v>Montana Old Geezers</v>
      </c>
      <c r="L99" s="170"/>
      <c r="M99" s="171"/>
      <c r="N99" s="393" t="str">
        <f t="shared" si="9"/>
        <v>Montana Old Geezers</v>
      </c>
      <c r="O99" s="92"/>
      <c r="P99" s="94"/>
    </row>
    <row r="100" spans="1:16" ht="13" x14ac:dyDescent="0.3">
      <c r="A100" s="27"/>
      <c r="B100" s="31"/>
      <c r="C100" s="28"/>
      <c r="D100" s="28"/>
      <c r="G100" s="394" t="s">
        <v>231</v>
      </c>
      <c r="H100" s="57"/>
      <c r="I100" s="397"/>
      <c r="J100" s="223"/>
      <c r="K100" s="393" t="str">
        <f t="shared" si="8"/>
        <v>Terrapin Flyers</v>
      </c>
      <c r="L100" s="172"/>
      <c r="M100" s="173"/>
      <c r="N100" s="393" t="str">
        <f t="shared" si="9"/>
        <v>Terrapin Flyers</v>
      </c>
      <c r="O100" s="93"/>
      <c r="P100" s="95"/>
    </row>
    <row r="101" spans="1:16" ht="13" x14ac:dyDescent="0.3">
      <c r="A101" s="27"/>
      <c r="B101" s="31"/>
      <c r="C101" s="28"/>
      <c r="D101" s="30"/>
      <c r="G101" s="393" t="s">
        <v>490</v>
      </c>
      <c r="H101" s="57"/>
      <c r="I101" s="398"/>
      <c r="J101" s="223"/>
      <c r="K101" s="393" t="str">
        <f t="shared" si="8"/>
        <v>New England Mariners</v>
      </c>
      <c r="L101" s="170"/>
      <c r="M101" s="173"/>
      <c r="N101" s="393" t="str">
        <f t="shared" si="9"/>
        <v>New England Mariners</v>
      </c>
      <c r="O101" s="92"/>
      <c r="P101" s="95"/>
    </row>
    <row r="102" spans="1:16" x14ac:dyDescent="0.25">
      <c r="A102" s="27"/>
      <c r="B102" s="31"/>
      <c r="C102" s="28"/>
      <c r="D102" s="28"/>
      <c r="G102" s="14"/>
      <c r="H102" s="14"/>
      <c r="I102" s="399"/>
      <c r="J102" s="191"/>
      <c r="N102" s="14"/>
    </row>
    <row r="103" spans="1:16" x14ac:dyDescent="0.25">
      <c r="A103" s="27"/>
      <c r="B103" s="31"/>
      <c r="C103" s="28"/>
      <c r="D103" s="30"/>
      <c r="G103" s="415" t="s">
        <v>495</v>
      </c>
      <c r="H103" s="14"/>
      <c r="I103" s="399"/>
      <c r="J103" s="191"/>
      <c r="K103" s="416"/>
      <c r="N103" s="423" t="s">
        <v>495</v>
      </c>
    </row>
    <row r="104" spans="1:16" ht="13" x14ac:dyDescent="0.3">
      <c r="A104" s="27"/>
      <c r="B104" s="31"/>
      <c r="C104" s="28"/>
      <c r="D104" s="30"/>
      <c r="G104" s="395" t="s">
        <v>3370</v>
      </c>
      <c r="H104" s="57"/>
      <c r="I104" s="397"/>
      <c r="J104" s="223"/>
      <c r="K104" s="393" t="str">
        <f>(G104)</f>
        <v>Maui Wowies</v>
      </c>
      <c r="L104" s="170"/>
      <c r="M104" s="171"/>
      <c r="N104" s="393" t="str">
        <f>(G104)</f>
        <v>Maui Wowies</v>
      </c>
    </row>
    <row r="105" spans="1:16" ht="13" x14ac:dyDescent="0.3">
      <c r="A105" s="27"/>
      <c r="B105" s="31"/>
      <c r="C105" s="28"/>
      <c r="D105" s="28"/>
      <c r="G105" s="394" t="s">
        <v>2761</v>
      </c>
      <c r="H105" s="57"/>
      <c r="I105" s="397"/>
      <c r="J105" s="378"/>
      <c r="K105" s="393" t="str">
        <f t="shared" ref="K105:K121" si="10">(G105)</f>
        <v>St. Paul Ark Angels</v>
      </c>
      <c r="L105" s="172"/>
      <c r="M105" s="173"/>
      <c r="N105" s="393" t="str">
        <f t="shared" ref="N105:N121" si="11">(G105)</f>
        <v>St. Paul Ark Angels</v>
      </c>
    </row>
    <row r="106" spans="1:16" ht="13" x14ac:dyDescent="0.3">
      <c r="A106" s="27"/>
      <c r="B106" s="31"/>
      <c r="C106" s="28"/>
      <c r="D106" s="28"/>
      <c r="G106" s="393" t="s">
        <v>5715</v>
      </c>
      <c r="H106" s="57"/>
      <c r="I106" s="398"/>
      <c r="J106" s="223"/>
      <c r="K106" s="393" t="str">
        <f t="shared" si="10"/>
        <v>Missoula Moose</v>
      </c>
      <c r="L106" s="172"/>
      <c r="M106" s="171"/>
      <c r="N106" s="393" t="str">
        <f t="shared" si="11"/>
        <v>Missoula Moose</v>
      </c>
    </row>
    <row r="107" spans="1:16" ht="13" x14ac:dyDescent="0.3">
      <c r="A107" s="371"/>
      <c r="B107" s="372"/>
      <c r="C107" s="373"/>
      <c r="D107" s="373"/>
      <c r="G107" s="394" t="s">
        <v>914</v>
      </c>
      <c r="H107" s="57"/>
      <c r="I107" s="397"/>
      <c r="J107" s="223"/>
      <c r="K107" s="393" t="str">
        <f t="shared" si="10"/>
        <v>Metroplex Stars</v>
      </c>
      <c r="L107" s="172"/>
      <c r="M107" s="171"/>
      <c r="N107" s="393" t="str">
        <f t="shared" si="11"/>
        <v>Metroplex Stars</v>
      </c>
    </row>
    <row r="108" spans="1:16" ht="13" x14ac:dyDescent="0.3">
      <c r="A108" s="27"/>
      <c r="B108" s="31"/>
      <c r="C108" s="28"/>
      <c r="D108" s="28"/>
      <c r="G108" s="395" t="s">
        <v>477</v>
      </c>
      <c r="H108" s="57"/>
      <c r="I108" s="397"/>
      <c r="J108" s="223"/>
      <c r="K108" s="393" t="str">
        <f t="shared" si="10"/>
        <v>Cazadero Crushers</v>
      </c>
      <c r="L108" s="170"/>
      <c r="M108" s="171"/>
      <c r="N108" s="393" t="str">
        <f t="shared" si="11"/>
        <v>Cazadero Crushers</v>
      </c>
    </row>
    <row r="109" spans="1:16" ht="13" x14ac:dyDescent="0.3">
      <c r="A109" s="308"/>
      <c r="B109" s="309"/>
      <c r="C109" s="310"/>
      <c r="D109" s="310"/>
      <c r="G109" s="394" t="s">
        <v>4556</v>
      </c>
      <c r="H109" s="57"/>
      <c r="I109" s="397"/>
      <c r="J109" s="223"/>
      <c r="K109" s="393" t="str">
        <f t="shared" si="10"/>
        <v>Shizuoka Samaurai</v>
      </c>
      <c r="L109" s="170"/>
      <c r="M109" s="171"/>
      <c r="N109" s="393" t="str">
        <f t="shared" si="11"/>
        <v>Shizuoka Samaurai</v>
      </c>
    </row>
    <row r="110" spans="1:16" ht="13" x14ac:dyDescent="0.3">
      <c r="A110" s="27"/>
      <c r="B110" s="31"/>
      <c r="C110" s="28"/>
      <c r="D110" s="28"/>
      <c r="G110" s="394" t="s">
        <v>5299</v>
      </c>
      <c r="H110" s="57"/>
      <c r="I110" s="398"/>
      <c r="J110" s="223"/>
      <c r="K110" s="393" t="str">
        <f t="shared" si="10"/>
        <v>Las Vegas Neon</v>
      </c>
      <c r="L110" s="170"/>
      <c r="M110" s="171"/>
      <c r="N110" s="393" t="str">
        <f t="shared" si="11"/>
        <v>Las Vegas Neon</v>
      </c>
    </row>
    <row r="111" spans="1:16" ht="13" x14ac:dyDescent="0.3">
      <c r="A111" s="27"/>
      <c r="B111" s="31"/>
      <c r="C111" s="28"/>
      <c r="D111" s="30"/>
      <c r="G111" s="393" t="s">
        <v>1144</v>
      </c>
      <c r="H111" s="57"/>
      <c r="I111" s="397"/>
      <c r="J111" s="223"/>
      <c r="K111" s="393" t="str">
        <f t="shared" si="10"/>
        <v>Capistrano Cougars</v>
      </c>
      <c r="L111" s="170"/>
      <c r="M111" s="171"/>
      <c r="N111" s="393" t="str">
        <f t="shared" si="11"/>
        <v>Capistrano Cougars</v>
      </c>
      <c r="O111" s="51"/>
      <c r="P111" s="51"/>
    </row>
    <row r="112" spans="1:16" ht="13" x14ac:dyDescent="0.3">
      <c r="A112" s="308"/>
      <c r="B112" s="309"/>
      <c r="C112" s="310"/>
      <c r="D112" s="304"/>
      <c r="G112" s="393" t="s">
        <v>484</v>
      </c>
      <c r="H112" s="57"/>
      <c r="I112" s="397"/>
      <c r="J112" s="223"/>
      <c r="K112" s="393" t="str">
        <f t="shared" si="10"/>
        <v>Red Arrow Trolleys</v>
      </c>
      <c r="L112" s="170"/>
      <c r="M112" s="171"/>
      <c r="N112" s="393" t="str">
        <f t="shared" si="11"/>
        <v>Red Arrow Trolleys</v>
      </c>
      <c r="O112" s="51"/>
      <c r="P112" s="51"/>
    </row>
    <row r="113" spans="1:16" ht="13" x14ac:dyDescent="0.3">
      <c r="A113" s="27"/>
      <c r="B113" s="31"/>
      <c r="C113" s="28"/>
      <c r="D113" s="28"/>
      <c r="G113" s="393" t="s">
        <v>485</v>
      </c>
      <c r="H113" s="57"/>
      <c r="I113" s="397"/>
      <c r="J113" s="223"/>
      <c r="K113" s="393" t="str">
        <f t="shared" si="10"/>
        <v>Mission Viejo Vigilantes</v>
      </c>
      <c r="L113" s="170"/>
      <c r="M113" s="171"/>
      <c r="N113" s="393" t="str">
        <f t="shared" si="11"/>
        <v>Mission Viejo Vigilantes</v>
      </c>
      <c r="O113" s="51"/>
      <c r="P113" s="51"/>
    </row>
    <row r="114" spans="1:16" ht="13" x14ac:dyDescent="0.3">
      <c r="A114" s="308"/>
      <c r="B114" s="309"/>
      <c r="C114" s="310"/>
      <c r="D114" s="310"/>
      <c r="G114" s="394" t="s">
        <v>487</v>
      </c>
      <c r="H114" s="57"/>
      <c r="I114" s="397"/>
      <c r="J114" s="223"/>
      <c r="K114" s="393" t="str">
        <f t="shared" si="10"/>
        <v>Orlando Lightning</v>
      </c>
      <c r="L114" s="170"/>
      <c r="M114" s="171"/>
      <c r="N114" s="393" t="str">
        <f t="shared" si="11"/>
        <v>Orlando Lightning</v>
      </c>
      <c r="O114" s="51"/>
      <c r="P114" s="51"/>
    </row>
    <row r="115" spans="1:16" ht="13" x14ac:dyDescent="0.3">
      <c r="A115" s="27"/>
      <c r="B115" s="31"/>
      <c r="C115" s="28"/>
      <c r="D115" s="28"/>
      <c r="G115" s="394" t="s">
        <v>5468</v>
      </c>
      <c r="H115" s="57"/>
      <c r="I115" s="398"/>
      <c r="J115" s="378"/>
      <c r="K115" s="393" t="str">
        <f t="shared" si="10"/>
        <v>Shenango Valley Storm</v>
      </c>
      <c r="L115" s="170"/>
      <c r="M115" s="171"/>
      <c r="N115" s="393" t="str">
        <f t="shared" si="11"/>
        <v>Shenango Valley Storm</v>
      </c>
      <c r="O115" s="51"/>
      <c r="P115" s="51"/>
    </row>
    <row r="116" spans="1:16" ht="13" x14ac:dyDescent="0.3">
      <c r="A116" s="27"/>
      <c r="B116" s="31"/>
      <c r="C116" s="28"/>
      <c r="D116" s="28"/>
      <c r="G116" s="394" t="s">
        <v>4647</v>
      </c>
      <c r="H116" s="57"/>
      <c r="I116" s="397"/>
      <c r="J116" s="223"/>
      <c r="K116" s="393" t="str">
        <f t="shared" si="10"/>
        <v>Cedar Rapids Rampage</v>
      </c>
      <c r="L116" s="170"/>
      <c r="M116" s="171"/>
      <c r="N116" s="393" t="str">
        <f t="shared" si="11"/>
        <v>Cedar Rapids Rampage</v>
      </c>
      <c r="O116" s="51"/>
      <c r="P116" s="51"/>
    </row>
    <row r="117" spans="1:16" ht="13" x14ac:dyDescent="0.3">
      <c r="A117" s="308"/>
      <c r="B117" s="309"/>
      <c r="C117" s="310"/>
      <c r="D117" s="310"/>
      <c r="G117" s="394" t="s">
        <v>486</v>
      </c>
      <c r="H117" s="57"/>
      <c r="I117" s="398"/>
      <c r="J117" s="223"/>
      <c r="K117" s="393" t="str">
        <f t="shared" si="10"/>
        <v>Groton Antiques</v>
      </c>
      <c r="L117" s="170"/>
      <c r="M117" s="171"/>
      <c r="N117" s="393" t="str">
        <f t="shared" si="11"/>
        <v>Groton Antiques</v>
      </c>
      <c r="O117" s="51"/>
      <c r="P117" s="51"/>
    </row>
    <row r="118" spans="1:16" ht="13" x14ac:dyDescent="0.3">
      <c r="A118" s="27"/>
      <c r="B118" s="31"/>
      <c r="C118" s="28"/>
      <c r="D118" s="30"/>
      <c r="G118" s="394" t="s">
        <v>5121</v>
      </c>
      <c r="H118" s="57"/>
      <c r="I118" s="397"/>
      <c r="J118" s="223"/>
      <c r="K118" s="393" t="str">
        <f t="shared" si="10"/>
        <v>Key West</v>
      </c>
      <c r="L118" s="170"/>
      <c r="M118" s="171"/>
      <c r="N118" s="393" t="str">
        <f t="shared" si="11"/>
        <v>Key West</v>
      </c>
      <c r="O118" s="51"/>
      <c r="P118" s="51"/>
    </row>
    <row r="119" spans="1:16" ht="13" x14ac:dyDescent="0.3">
      <c r="A119" s="308"/>
      <c r="B119" s="309"/>
      <c r="C119" s="310"/>
      <c r="D119" s="304"/>
      <c r="G119" s="394" t="s">
        <v>5502</v>
      </c>
      <c r="H119" s="57"/>
      <c r="I119" s="397"/>
      <c r="J119" s="223"/>
      <c r="K119" s="393" t="str">
        <f t="shared" si="10"/>
        <v>Montana Old Geezers</v>
      </c>
      <c r="L119" s="170"/>
      <c r="M119" s="171"/>
      <c r="N119" s="393" t="str">
        <f t="shared" si="11"/>
        <v>Montana Old Geezers</v>
      </c>
      <c r="O119" s="51"/>
      <c r="P119" s="51"/>
    </row>
    <row r="120" spans="1:16" ht="13" x14ac:dyDescent="0.3">
      <c r="A120" s="27"/>
      <c r="B120" s="31"/>
      <c r="C120" s="28"/>
      <c r="D120" s="32"/>
      <c r="G120" s="394" t="s">
        <v>231</v>
      </c>
      <c r="H120" s="57"/>
      <c r="I120" s="397"/>
      <c r="J120" s="223"/>
      <c r="K120" s="393" t="str">
        <f t="shared" si="10"/>
        <v>Terrapin Flyers</v>
      </c>
      <c r="L120" s="172"/>
      <c r="M120" s="173"/>
      <c r="N120" s="393" t="str">
        <f t="shared" si="11"/>
        <v>Terrapin Flyers</v>
      </c>
      <c r="O120" s="51"/>
      <c r="P120" s="51"/>
    </row>
    <row r="121" spans="1:16" ht="13" x14ac:dyDescent="0.3">
      <c r="A121" s="27"/>
      <c r="B121" s="31"/>
      <c r="C121" s="28"/>
      <c r="D121" s="28"/>
      <c r="G121" s="393" t="s">
        <v>490</v>
      </c>
      <c r="H121" s="57"/>
      <c r="I121" s="398"/>
      <c r="J121" s="223"/>
      <c r="K121" s="393" t="str">
        <f t="shared" si="10"/>
        <v>New England Mariners</v>
      </c>
      <c r="L121" s="170"/>
      <c r="M121" s="173"/>
      <c r="N121" s="393" t="str">
        <f t="shared" si="11"/>
        <v>New England Mariners</v>
      </c>
      <c r="O121" s="51"/>
      <c r="P121" s="51"/>
    </row>
    <row r="122" spans="1:16" x14ac:dyDescent="0.25">
      <c r="A122" s="27"/>
      <c r="B122" s="31"/>
      <c r="C122" s="28"/>
      <c r="D122" s="28"/>
      <c r="G122" s="425"/>
      <c r="H122" s="57"/>
      <c r="I122" s="398"/>
      <c r="J122" s="424"/>
      <c r="N122" s="14"/>
      <c r="O122" s="51"/>
      <c r="P122" s="51"/>
    </row>
    <row r="123" spans="1:16" x14ac:dyDescent="0.25">
      <c r="A123" s="308"/>
      <c r="B123" s="309"/>
      <c r="C123" s="310"/>
      <c r="D123" s="310"/>
      <c r="G123" s="415" t="s">
        <v>494</v>
      </c>
      <c r="H123" s="65"/>
      <c r="I123" s="426"/>
      <c r="J123" s="191"/>
      <c r="K123" s="415" t="s">
        <v>494</v>
      </c>
      <c r="L123" s="96"/>
      <c r="M123" s="97"/>
      <c r="N123" s="415" t="s">
        <v>494</v>
      </c>
      <c r="O123" s="51"/>
      <c r="P123" s="51"/>
    </row>
    <row r="124" spans="1:16" ht="13" x14ac:dyDescent="0.3">
      <c r="A124" s="27"/>
      <c r="B124" s="31"/>
      <c r="C124" s="28"/>
      <c r="D124" s="30"/>
      <c r="G124" s="427"/>
      <c r="H124" s="428"/>
      <c r="I124" s="397"/>
      <c r="J124" s="223"/>
      <c r="K124" s="417"/>
      <c r="L124" s="92"/>
      <c r="M124" s="94"/>
      <c r="N124" s="417"/>
      <c r="O124" s="51"/>
      <c r="P124" s="51"/>
    </row>
    <row r="125" spans="1:16" x14ac:dyDescent="0.25">
      <c r="A125" s="27"/>
      <c r="B125" s="31"/>
      <c r="C125" s="28"/>
      <c r="D125" s="28"/>
      <c r="G125" s="415" t="s">
        <v>384</v>
      </c>
      <c r="H125" s="429"/>
      <c r="I125" s="430"/>
      <c r="J125" s="378"/>
      <c r="K125" s="417"/>
      <c r="L125" s="93"/>
      <c r="M125" s="95"/>
      <c r="N125" s="417"/>
      <c r="O125" s="51"/>
      <c r="P125" s="51"/>
    </row>
    <row r="126" spans="1:16" ht="13" x14ac:dyDescent="0.3">
      <c r="A126" s="27"/>
      <c r="B126" s="31"/>
      <c r="C126" s="28"/>
      <c r="D126" s="32"/>
      <c r="G126" s="427"/>
      <c r="H126" s="428"/>
      <c r="I126" s="397"/>
      <c r="J126" s="223"/>
      <c r="K126" s="417"/>
      <c r="L126" s="93"/>
      <c r="M126" s="94"/>
      <c r="N126" s="417"/>
      <c r="O126" s="51"/>
      <c r="P126" s="51"/>
    </row>
    <row r="127" spans="1:16" x14ac:dyDescent="0.25">
      <c r="A127" s="27"/>
      <c r="B127" s="31"/>
      <c r="C127" s="28"/>
      <c r="D127" s="28"/>
      <c r="G127" s="415" t="s">
        <v>1134</v>
      </c>
      <c r="H127" s="429"/>
      <c r="I127" s="431"/>
      <c r="J127" s="223"/>
      <c r="K127" s="417"/>
      <c r="L127" s="93"/>
      <c r="M127" s="94"/>
      <c r="N127" s="417"/>
      <c r="O127" s="51"/>
      <c r="P127" s="51"/>
    </row>
    <row r="128" spans="1:16" ht="13" x14ac:dyDescent="0.3">
      <c r="A128" s="27"/>
      <c r="B128" s="31"/>
      <c r="C128" s="28"/>
      <c r="D128" s="28"/>
      <c r="G128" s="427"/>
      <c r="H128" s="428"/>
      <c r="I128" s="397"/>
      <c r="J128" s="223"/>
      <c r="K128" s="418"/>
      <c r="L128" s="92"/>
      <c r="M128" s="94"/>
      <c r="N128" s="418"/>
      <c r="O128" s="51"/>
      <c r="P128" s="51"/>
    </row>
    <row r="129" spans="1:16" ht="13" x14ac:dyDescent="0.3">
      <c r="A129" s="27"/>
      <c r="B129" s="31"/>
      <c r="C129" s="28"/>
      <c r="D129" s="30"/>
      <c r="G129" s="413"/>
      <c r="H129" s="57"/>
      <c r="I129" s="397"/>
      <c r="J129" s="223"/>
      <c r="K129" s="418"/>
      <c r="L129" s="92"/>
      <c r="M129" s="94"/>
      <c r="N129" s="418"/>
      <c r="O129" s="51"/>
      <c r="P129" s="51"/>
    </row>
    <row r="130" spans="1:16" ht="13" x14ac:dyDescent="0.3">
      <c r="A130" s="27"/>
      <c r="B130" s="31"/>
      <c r="C130" s="28"/>
      <c r="D130" s="28"/>
      <c r="G130" s="413"/>
      <c r="H130" s="57"/>
      <c r="I130" s="398"/>
      <c r="J130" s="223"/>
      <c r="K130" s="419"/>
      <c r="L130" s="92"/>
      <c r="M130" s="94"/>
      <c r="N130" s="419"/>
      <c r="O130" s="51"/>
      <c r="P130" s="51"/>
    </row>
    <row r="131" spans="1:16" ht="13" x14ac:dyDescent="0.3">
      <c r="A131" s="27"/>
      <c r="B131" s="31"/>
      <c r="C131" s="28"/>
      <c r="D131" s="32"/>
      <c r="G131" s="413"/>
      <c r="H131" s="57"/>
      <c r="I131" s="397"/>
      <c r="J131" s="223"/>
      <c r="K131" s="419"/>
      <c r="L131" s="92"/>
      <c r="M131" s="94"/>
      <c r="N131" s="419"/>
      <c r="O131" s="51"/>
      <c r="P131" s="51"/>
    </row>
    <row r="132" spans="1:16" ht="13" x14ac:dyDescent="0.3">
      <c r="A132" s="27"/>
      <c r="B132" s="31"/>
      <c r="C132" s="28"/>
      <c r="D132" s="28"/>
      <c r="G132" s="412"/>
      <c r="H132" s="57"/>
      <c r="I132" s="397"/>
      <c r="J132" s="223"/>
      <c r="K132" s="419"/>
      <c r="L132" s="92"/>
      <c r="M132" s="94"/>
      <c r="N132" s="419"/>
      <c r="O132" s="51"/>
      <c r="P132" s="51"/>
    </row>
    <row r="133" spans="1:16" ht="13" x14ac:dyDescent="0.3">
      <c r="A133" s="27"/>
      <c r="B133" s="31"/>
      <c r="C133" s="28"/>
      <c r="D133" s="28"/>
      <c r="G133" s="413"/>
      <c r="H133" s="57"/>
      <c r="I133" s="397"/>
      <c r="J133" s="223"/>
      <c r="K133" s="419"/>
      <c r="L133" s="92"/>
      <c r="M133" s="94"/>
      <c r="N133" s="419"/>
      <c r="O133" s="51"/>
      <c r="P133" s="51"/>
    </row>
    <row r="134" spans="1:16" ht="13" x14ac:dyDescent="0.3">
      <c r="A134" s="27"/>
      <c r="B134" s="31"/>
      <c r="C134" s="28"/>
      <c r="D134" s="30"/>
      <c r="G134" s="413"/>
      <c r="H134" s="57"/>
      <c r="I134" s="397"/>
      <c r="J134" s="378"/>
      <c r="K134" s="419"/>
      <c r="L134" s="92"/>
      <c r="M134" s="94"/>
      <c r="N134" s="419"/>
      <c r="O134" s="51"/>
      <c r="P134" s="51"/>
    </row>
    <row r="135" spans="1:16" ht="13" x14ac:dyDescent="0.3">
      <c r="A135" s="27"/>
      <c r="B135" s="31"/>
      <c r="C135" s="28"/>
      <c r="D135" s="28"/>
      <c r="G135" s="413"/>
      <c r="H135" s="57"/>
      <c r="I135" s="398"/>
      <c r="J135" s="223"/>
      <c r="K135" s="417"/>
      <c r="L135" s="92"/>
      <c r="M135" s="94"/>
      <c r="N135" s="417"/>
      <c r="O135" s="51"/>
      <c r="P135" s="51"/>
    </row>
    <row r="136" spans="1:16" ht="13" x14ac:dyDescent="0.3">
      <c r="A136" s="27"/>
      <c r="B136" s="31"/>
      <c r="C136" s="28"/>
      <c r="D136" s="28"/>
      <c r="G136" s="413"/>
      <c r="H136" s="57"/>
      <c r="I136" s="397"/>
      <c r="J136" s="223"/>
      <c r="K136" s="419"/>
      <c r="L136" s="92"/>
      <c r="M136" s="94"/>
      <c r="N136" s="419"/>
      <c r="O136" s="51"/>
      <c r="P136" s="51"/>
    </row>
    <row r="137" spans="1:16" ht="13" x14ac:dyDescent="0.3">
      <c r="A137" s="27"/>
      <c r="B137" s="31"/>
      <c r="C137" s="28"/>
      <c r="D137" s="28"/>
      <c r="G137" s="413"/>
      <c r="H137" s="57"/>
      <c r="I137" s="398"/>
      <c r="J137" s="223"/>
      <c r="K137" s="419"/>
      <c r="L137" s="92"/>
      <c r="M137" s="94"/>
      <c r="N137" s="419"/>
      <c r="O137" s="51"/>
      <c r="P137" s="51"/>
    </row>
    <row r="138" spans="1:16" ht="13" x14ac:dyDescent="0.3">
      <c r="A138" s="27"/>
      <c r="B138" s="31"/>
      <c r="C138" s="28"/>
      <c r="D138" s="28"/>
      <c r="G138" s="414"/>
      <c r="H138" s="57"/>
      <c r="I138" s="397"/>
      <c r="J138" s="223"/>
      <c r="K138" s="419"/>
      <c r="L138" s="92"/>
      <c r="M138" s="94"/>
      <c r="N138" s="419"/>
      <c r="O138" s="51"/>
      <c r="P138" s="51"/>
    </row>
    <row r="139" spans="1:16" ht="13" x14ac:dyDescent="0.3">
      <c r="A139" s="27"/>
      <c r="B139" s="31"/>
      <c r="C139" s="28"/>
      <c r="D139" s="28"/>
      <c r="G139" s="412"/>
      <c r="H139" s="57"/>
      <c r="I139" s="397"/>
      <c r="J139" s="223"/>
      <c r="K139" s="419"/>
      <c r="L139" s="92"/>
      <c r="M139" s="94"/>
      <c r="N139" s="419"/>
      <c r="O139" s="51"/>
      <c r="P139" s="51"/>
    </row>
    <row r="140" spans="1:16" ht="13" x14ac:dyDescent="0.3">
      <c r="A140" s="27"/>
      <c r="B140" s="31"/>
      <c r="C140" s="28"/>
      <c r="D140" s="30"/>
      <c r="G140" s="413"/>
      <c r="H140" s="57"/>
      <c r="I140" s="397"/>
      <c r="J140" s="223"/>
      <c r="K140" s="419"/>
      <c r="L140" s="93"/>
      <c r="M140" s="95"/>
      <c r="N140" s="419"/>
      <c r="O140" s="51"/>
      <c r="P140" s="51"/>
    </row>
    <row r="141" spans="1:16" ht="13" x14ac:dyDescent="0.3">
      <c r="A141" s="27"/>
      <c r="B141" s="31"/>
      <c r="C141" s="28"/>
      <c r="D141" s="30"/>
      <c r="G141" s="414"/>
      <c r="H141" s="57"/>
      <c r="I141" s="398"/>
      <c r="J141" s="223"/>
      <c r="K141" s="419"/>
      <c r="L141" s="92"/>
      <c r="M141" s="95"/>
      <c r="N141" s="419"/>
      <c r="O141" s="51"/>
      <c r="P141" s="51"/>
    </row>
    <row r="142" spans="1:16" x14ac:dyDescent="0.25">
      <c r="A142" s="27"/>
      <c r="B142" s="31"/>
      <c r="C142" s="28"/>
      <c r="D142" s="30"/>
      <c r="G142" s="14"/>
      <c r="H142" s="14"/>
      <c r="I142" s="399"/>
      <c r="J142" s="432"/>
      <c r="K142" s="14"/>
      <c r="N142" s="14"/>
      <c r="O142" s="51"/>
      <c r="P142" s="51"/>
    </row>
    <row r="143" spans="1:16" x14ac:dyDescent="0.25">
      <c r="A143" s="27"/>
      <c r="B143" s="31"/>
      <c r="C143" s="28"/>
      <c r="D143" s="28"/>
      <c r="G143" s="14"/>
      <c r="H143" s="14"/>
      <c r="I143" s="399"/>
      <c r="J143" s="432"/>
      <c r="K143" s="14"/>
      <c r="N143" s="14"/>
      <c r="O143" s="51"/>
      <c r="P143" s="51"/>
    </row>
    <row r="144" spans="1:16" x14ac:dyDescent="0.25">
      <c r="A144" s="27"/>
      <c r="B144" s="31"/>
      <c r="C144" s="28"/>
      <c r="D144" s="32"/>
      <c r="G144" s="14"/>
      <c r="H144" s="14"/>
      <c r="I144" s="399"/>
      <c r="J144" s="432"/>
      <c r="K144" s="14"/>
      <c r="N144" s="14"/>
      <c r="O144" s="51"/>
      <c r="P144" s="51"/>
    </row>
    <row r="145" spans="1:16" x14ac:dyDescent="0.25">
      <c r="A145" s="27"/>
      <c r="B145" s="31"/>
      <c r="C145" s="28"/>
      <c r="D145" s="28"/>
      <c r="G145" s="14"/>
      <c r="H145" s="14"/>
      <c r="I145" s="399"/>
      <c r="J145" s="432"/>
      <c r="K145" s="14"/>
      <c r="N145" s="14"/>
      <c r="O145" s="51"/>
      <c r="P145" s="51"/>
    </row>
    <row r="146" spans="1:16" ht="13" x14ac:dyDescent="0.3">
      <c r="A146" s="27"/>
      <c r="B146" s="31"/>
      <c r="C146" s="28"/>
      <c r="D146" s="28"/>
      <c r="G146" s="14"/>
      <c r="H146" s="14"/>
      <c r="I146" s="433"/>
      <c r="J146" s="420"/>
      <c r="K146" s="14"/>
      <c r="L146"/>
      <c r="M146"/>
      <c r="N146" s="14"/>
      <c r="O146" s="14"/>
      <c r="P146" s="14"/>
    </row>
    <row r="147" spans="1:16" ht="13" x14ac:dyDescent="0.3">
      <c r="A147" s="27"/>
      <c r="B147" s="31"/>
      <c r="C147" s="28"/>
      <c r="D147" s="28"/>
      <c r="G147" s="14"/>
      <c r="H147" s="14"/>
      <c r="I147" s="433"/>
      <c r="J147" s="420"/>
      <c r="K147" s="14"/>
      <c r="L147"/>
      <c r="M147"/>
      <c r="N147" s="14"/>
      <c r="O147" s="14"/>
      <c r="P147" s="14"/>
    </row>
    <row r="148" spans="1:16" ht="13" x14ac:dyDescent="0.3">
      <c r="A148" s="27"/>
      <c r="B148" s="31"/>
      <c r="C148" s="28"/>
      <c r="D148" s="28"/>
      <c r="G148" s="14"/>
      <c r="H148" s="14"/>
      <c r="I148" s="433"/>
      <c r="J148" s="420"/>
      <c r="K148" s="14"/>
      <c r="L148"/>
      <c r="M148"/>
      <c r="N148" s="14"/>
      <c r="O148" s="14"/>
      <c r="P148" s="14"/>
    </row>
    <row r="149" spans="1:16" ht="13" x14ac:dyDescent="0.3">
      <c r="A149" s="27"/>
      <c r="B149" s="31"/>
      <c r="C149" s="28"/>
      <c r="D149" s="30"/>
      <c r="G149" s="14"/>
      <c r="H149" s="14"/>
      <c r="I149" s="433"/>
      <c r="J149" s="420"/>
      <c r="K149" s="14"/>
      <c r="L149" s="14"/>
      <c r="M149" s="14"/>
      <c r="N149" s="14"/>
      <c r="O149" s="14"/>
      <c r="P149" s="14"/>
    </row>
    <row r="150" spans="1:16" ht="13" x14ac:dyDescent="0.3">
      <c r="A150" s="27"/>
      <c r="B150" s="31"/>
      <c r="C150" s="28"/>
      <c r="D150" s="28"/>
      <c r="G150" s="14"/>
      <c r="H150" s="14"/>
      <c r="I150" s="433"/>
      <c r="J150" s="420"/>
      <c r="K150" s="14"/>
      <c r="L150" s="14"/>
      <c r="M150" s="14"/>
      <c r="N150" s="14"/>
      <c r="O150" s="14"/>
      <c r="P150" s="14"/>
    </row>
    <row r="151" spans="1:16" ht="13" x14ac:dyDescent="0.3">
      <c r="A151" s="27"/>
      <c r="B151" s="31"/>
      <c r="C151" s="28"/>
      <c r="D151" s="30"/>
      <c r="G151" s="14"/>
      <c r="H151" s="14"/>
      <c r="I151" s="433"/>
      <c r="J151" s="420"/>
      <c r="K151" s="14"/>
      <c r="L151" s="14"/>
      <c r="M151" s="14"/>
      <c r="N151" s="14"/>
      <c r="O151" s="14"/>
      <c r="P151" s="14"/>
    </row>
    <row r="152" spans="1:16" ht="13" x14ac:dyDescent="0.3">
      <c r="A152" s="27"/>
      <c r="B152" s="31"/>
      <c r="C152" s="28"/>
      <c r="D152" s="28"/>
      <c r="G152" s="14"/>
      <c r="H152" s="14"/>
      <c r="I152" s="433"/>
      <c r="J152" s="420"/>
      <c r="K152" s="14"/>
      <c r="L152" s="14"/>
      <c r="M152" s="14"/>
      <c r="N152" s="14"/>
      <c r="O152" s="14"/>
      <c r="P152" s="14"/>
    </row>
    <row r="153" spans="1:16" ht="13" x14ac:dyDescent="0.3">
      <c r="A153" s="27"/>
      <c r="B153" s="31"/>
      <c r="C153" s="28"/>
      <c r="D153" s="30"/>
      <c r="G153" s="14"/>
      <c r="H153" s="14"/>
      <c r="I153" s="433"/>
      <c r="J153" s="420"/>
      <c r="K153" s="14"/>
      <c r="L153" s="14"/>
      <c r="M153" s="14"/>
      <c r="N153" s="14"/>
      <c r="O153" s="14"/>
      <c r="P153" s="14"/>
    </row>
    <row r="154" spans="1:16" ht="13" x14ac:dyDescent="0.3">
      <c r="A154" s="27"/>
      <c r="B154" s="31"/>
      <c r="C154" s="28"/>
      <c r="D154" s="30"/>
      <c r="G154" s="14"/>
      <c r="H154" s="14"/>
      <c r="I154" s="433"/>
      <c r="J154" s="420"/>
      <c r="K154" s="14"/>
      <c r="L154" s="14"/>
      <c r="M154" s="14"/>
      <c r="N154" s="14"/>
      <c r="O154" s="14"/>
      <c r="P154" s="14"/>
    </row>
    <row r="155" spans="1:16" ht="13" x14ac:dyDescent="0.3">
      <c r="A155" s="27"/>
      <c r="B155" s="31"/>
      <c r="C155" s="28"/>
      <c r="D155" s="28"/>
      <c r="G155" s="14"/>
      <c r="H155" s="14"/>
      <c r="I155" s="433"/>
      <c r="J155" s="420"/>
      <c r="K155" s="14"/>
      <c r="L155" s="14"/>
      <c r="M155" s="14"/>
      <c r="N155" s="14"/>
      <c r="O155" s="14"/>
      <c r="P155" s="14"/>
    </row>
    <row r="156" spans="1:16" ht="13" x14ac:dyDescent="0.3">
      <c r="A156" s="27"/>
      <c r="B156" s="31"/>
      <c r="C156" s="28"/>
      <c r="D156" s="28"/>
      <c r="G156" s="14"/>
      <c r="H156" s="14"/>
      <c r="I156" s="433"/>
      <c r="J156" s="420"/>
      <c r="K156" s="14"/>
      <c r="L156" s="14"/>
      <c r="M156" s="14"/>
      <c r="N156" s="14"/>
      <c r="O156" s="14"/>
      <c r="P156" s="14"/>
    </row>
    <row r="157" spans="1:16" ht="13" x14ac:dyDescent="0.3">
      <c r="A157" s="27"/>
      <c r="B157" s="31"/>
      <c r="C157" s="28"/>
      <c r="D157" s="30"/>
      <c r="G157" s="14"/>
      <c r="H157" s="14"/>
      <c r="I157" s="433"/>
      <c r="J157" s="420"/>
      <c r="K157" s="14"/>
      <c r="L157" s="14"/>
      <c r="M157" s="14"/>
      <c r="N157" s="14"/>
      <c r="O157" s="14"/>
      <c r="P157" s="14"/>
    </row>
    <row r="158" spans="1:16" ht="13" x14ac:dyDescent="0.3">
      <c r="A158" s="27"/>
      <c r="B158" s="31"/>
      <c r="C158" s="28"/>
      <c r="D158" s="28"/>
      <c r="G158" s="14"/>
      <c r="H158" s="14"/>
      <c r="I158" s="433"/>
      <c r="J158" s="420"/>
      <c r="K158" s="14"/>
      <c r="L158" s="14"/>
      <c r="M158" s="14"/>
      <c r="N158" s="14"/>
      <c r="O158" s="14"/>
      <c r="P158" s="14"/>
    </row>
    <row r="159" spans="1:16" ht="13" x14ac:dyDescent="0.3">
      <c r="A159" s="27"/>
      <c r="B159" s="31"/>
      <c r="C159" s="28"/>
      <c r="D159" s="28"/>
      <c r="G159" s="14"/>
      <c r="H159" s="14"/>
      <c r="I159" s="433"/>
      <c r="J159" s="420"/>
      <c r="K159" s="14"/>
      <c r="L159" s="14"/>
      <c r="M159" s="14"/>
      <c r="N159" s="14"/>
      <c r="O159" s="14"/>
      <c r="P159" s="14"/>
    </row>
    <row r="160" spans="1:16" ht="13" x14ac:dyDescent="0.3">
      <c r="A160" s="27"/>
      <c r="B160" s="31"/>
      <c r="C160" s="28"/>
      <c r="D160" s="28"/>
      <c r="G160" s="14"/>
      <c r="H160" s="14"/>
      <c r="I160" s="433"/>
      <c r="J160" s="420"/>
      <c r="K160" s="14"/>
      <c r="L160" s="14"/>
      <c r="M160" s="14"/>
      <c r="N160" s="14"/>
      <c r="O160" s="14"/>
      <c r="P160" s="14"/>
    </row>
    <row r="161" spans="1:17" ht="13" x14ac:dyDescent="0.3">
      <c r="A161" s="27"/>
      <c r="B161" s="31"/>
      <c r="C161" s="28"/>
      <c r="D161" s="28"/>
      <c r="G161" s="14"/>
      <c r="H161" s="14"/>
      <c r="I161" s="433"/>
      <c r="J161" s="420"/>
      <c r="K161" s="14"/>
      <c r="L161" s="14"/>
      <c r="M161" s="14"/>
      <c r="N161" s="14"/>
      <c r="O161" s="14"/>
      <c r="P161" s="14"/>
    </row>
    <row r="162" spans="1:17" ht="13" x14ac:dyDescent="0.3">
      <c r="A162" s="27"/>
      <c r="B162" s="31"/>
      <c r="C162" s="28"/>
      <c r="D162" s="28"/>
      <c r="G162" s="14"/>
      <c r="H162" s="14"/>
      <c r="I162" s="433"/>
      <c r="J162" s="420"/>
      <c r="K162" s="14"/>
      <c r="L162" s="14"/>
      <c r="M162" s="14"/>
      <c r="N162" s="14"/>
      <c r="O162" s="14"/>
      <c r="P162" s="14"/>
    </row>
    <row r="163" spans="1:17" x14ac:dyDescent="0.25">
      <c r="A163" s="27"/>
      <c r="B163" s="31"/>
      <c r="C163" s="28"/>
      <c r="D163" s="28"/>
      <c r="G163" s="14"/>
      <c r="H163" s="14"/>
      <c r="I163" s="399"/>
      <c r="J163" s="432"/>
      <c r="K163" s="14"/>
      <c r="L163" s="51"/>
      <c r="M163" s="51"/>
      <c r="N163" s="14"/>
      <c r="O163" s="51"/>
      <c r="P163" s="51"/>
    </row>
    <row r="164" spans="1:17" x14ac:dyDescent="0.25">
      <c r="A164" s="27"/>
      <c r="B164" s="31"/>
      <c r="C164" s="28"/>
      <c r="D164" s="28"/>
      <c r="G164" s="14"/>
      <c r="H164" s="14"/>
      <c r="I164" s="399"/>
      <c r="J164" s="432"/>
      <c r="K164" s="14"/>
      <c r="L164" s="51"/>
      <c r="M164" s="51"/>
      <c r="N164" s="14"/>
      <c r="O164" s="51"/>
      <c r="P164" s="51"/>
    </row>
    <row r="165" spans="1:17" x14ac:dyDescent="0.25">
      <c r="A165" s="27"/>
      <c r="B165" s="31"/>
      <c r="C165" s="28"/>
      <c r="D165" s="28"/>
      <c r="G165" s="14"/>
      <c r="H165" s="14"/>
      <c r="I165" s="399"/>
      <c r="J165" s="432"/>
      <c r="K165" s="14"/>
      <c r="L165" s="51"/>
      <c r="M165" s="51"/>
      <c r="N165" s="14"/>
      <c r="O165" s="51"/>
      <c r="P165" s="51"/>
    </row>
    <row r="166" spans="1:17" x14ac:dyDescent="0.25">
      <c r="A166" s="27"/>
      <c r="B166" s="31"/>
      <c r="C166" s="28"/>
      <c r="D166" s="28"/>
      <c r="G166" s="14"/>
      <c r="H166" s="14"/>
      <c r="I166" s="399"/>
      <c r="J166" s="432"/>
      <c r="K166" s="14"/>
      <c r="L166" s="51"/>
      <c r="M166" s="51"/>
      <c r="N166" s="14"/>
      <c r="O166" s="51"/>
      <c r="P166" s="51"/>
    </row>
    <row r="167" spans="1:17" ht="18" x14ac:dyDescent="0.4">
      <c r="A167" s="27"/>
      <c r="B167" s="31"/>
      <c r="C167" s="28"/>
      <c r="D167" s="30"/>
      <c r="G167" s="434"/>
      <c r="H167" s="434"/>
      <c r="I167" s="399"/>
      <c r="J167" s="432"/>
      <c r="K167" s="14"/>
      <c r="L167" s="51"/>
      <c r="M167" s="51"/>
      <c r="N167" s="14"/>
      <c r="O167" s="51"/>
      <c r="P167" s="51"/>
    </row>
    <row r="168" spans="1:17" ht="18.5" thickBot="1" x14ac:dyDescent="0.45">
      <c r="A168" s="27"/>
      <c r="B168" s="31"/>
      <c r="C168" s="28"/>
      <c r="D168" s="28"/>
      <c r="G168" s="435"/>
      <c r="H168" s="435"/>
      <c r="I168" s="399"/>
      <c r="J168" s="432"/>
      <c r="K168" s="14"/>
      <c r="L168" s="51"/>
      <c r="M168" s="51"/>
      <c r="N168" s="14"/>
      <c r="O168" s="51"/>
      <c r="P168" s="51"/>
    </row>
    <row r="169" spans="1:17" ht="18" x14ac:dyDescent="0.4">
      <c r="A169" s="27"/>
      <c r="B169" s="31"/>
      <c r="C169" s="28"/>
      <c r="D169" s="32"/>
      <c r="G169" s="434"/>
      <c r="H169" s="434"/>
      <c r="I169" s="399"/>
      <c r="J169" s="432"/>
      <c r="K169" s="14"/>
      <c r="L169" s="51"/>
      <c r="M169" s="51"/>
      <c r="N169" s="14"/>
      <c r="O169" s="51"/>
      <c r="P169" s="51"/>
    </row>
    <row r="170" spans="1:17" ht="18.5" thickBot="1" x14ac:dyDescent="0.45">
      <c r="A170" s="27"/>
      <c r="B170" s="31"/>
      <c r="C170" s="28"/>
      <c r="D170" s="28"/>
      <c r="G170" s="435"/>
      <c r="H170" s="435"/>
      <c r="I170" s="399"/>
      <c r="J170" s="432"/>
      <c r="K170" s="14"/>
      <c r="L170" s="51"/>
      <c r="M170" s="51"/>
      <c r="N170" s="14"/>
      <c r="O170" s="51"/>
      <c r="P170" s="51"/>
    </row>
    <row r="171" spans="1:17" ht="18" x14ac:dyDescent="0.4">
      <c r="A171" s="27"/>
      <c r="B171" s="31"/>
      <c r="C171" s="28"/>
      <c r="D171" s="30"/>
      <c r="G171" s="436"/>
      <c r="H171" s="436"/>
      <c r="I171" s="399"/>
      <c r="J171" s="432"/>
      <c r="K171" s="14"/>
      <c r="L171" s="51"/>
      <c r="M171" s="51"/>
      <c r="N171" s="14"/>
      <c r="O171" s="51"/>
      <c r="P171" s="51"/>
    </row>
    <row r="172" spans="1:17" ht="18.5" thickBot="1" x14ac:dyDescent="0.45">
      <c r="A172" s="27"/>
      <c r="B172" s="31"/>
      <c r="C172" s="28"/>
      <c r="D172" s="28"/>
      <c r="G172" s="437"/>
      <c r="H172" s="437"/>
      <c r="I172" s="399"/>
      <c r="J172" s="432"/>
      <c r="K172" s="14"/>
      <c r="L172" s="51"/>
      <c r="M172" s="51"/>
      <c r="N172" s="14"/>
      <c r="O172" s="51"/>
      <c r="P172" s="51"/>
    </row>
    <row r="173" spans="1:17" ht="18" x14ac:dyDescent="0.4">
      <c r="A173" s="27"/>
      <c r="B173" s="31"/>
      <c r="C173" s="28"/>
      <c r="D173" s="28"/>
      <c r="G173" s="434"/>
      <c r="H173" s="434"/>
      <c r="I173" s="399"/>
      <c r="J173" s="432"/>
      <c r="K173" s="14"/>
      <c r="L173" s="51"/>
      <c r="M173" s="51"/>
      <c r="N173" s="14"/>
      <c r="O173" s="51"/>
      <c r="P173" s="51"/>
      <c r="Q173" s="3"/>
    </row>
    <row r="174" spans="1:17" ht="18.5" thickBot="1" x14ac:dyDescent="0.45">
      <c r="A174" s="27"/>
      <c r="B174" s="31"/>
      <c r="C174" s="28"/>
      <c r="D174" s="30"/>
      <c r="G174" s="437"/>
      <c r="H174" s="437"/>
      <c r="I174" s="399"/>
      <c r="J174" s="432"/>
      <c r="K174" s="14"/>
      <c r="L174" s="51"/>
      <c r="M174" s="51"/>
      <c r="N174" s="14"/>
      <c r="O174" s="51"/>
      <c r="P174" s="51"/>
      <c r="Q174" s="4"/>
    </row>
    <row r="175" spans="1:17" ht="18" x14ac:dyDescent="0.4">
      <c r="A175" s="27"/>
      <c r="B175" s="31"/>
      <c r="C175" s="28"/>
      <c r="D175" s="28"/>
      <c r="G175" s="434"/>
      <c r="H175" s="434"/>
      <c r="I175" s="399"/>
      <c r="J175" s="432"/>
      <c r="K175" s="14"/>
      <c r="L175" s="51"/>
      <c r="M175" s="51"/>
      <c r="N175" s="14"/>
      <c r="O175" s="51"/>
      <c r="P175" s="51"/>
      <c r="Q175" s="3"/>
    </row>
    <row r="176" spans="1:17" ht="18.5" thickBot="1" x14ac:dyDescent="0.45">
      <c r="A176" s="27"/>
      <c r="B176" s="31"/>
      <c r="C176" s="28"/>
      <c r="D176" s="28"/>
      <c r="G176" s="437"/>
      <c r="H176" s="437"/>
      <c r="I176" s="399"/>
      <c r="J176" s="432"/>
      <c r="K176" s="14"/>
      <c r="L176" s="51"/>
      <c r="M176" s="51"/>
      <c r="N176" s="14"/>
      <c r="O176" s="51"/>
      <c r="P176" s="51"/>
      <c r="Q176" s="4"/>
    </row>
    <row r="177" spans="1:17" ht="18" x14ac:dyDescent="0.4">
      <c r="A177" s="27"/>
      <c r="B177" s="31"/>
      <c r="C177" s="28"/>
      <c r="D177" s="28"/>
      <c r="G177" s="438"/>
      <c r="H177" s="438"/>
      <c r="I177" s="399"/>
      <c r="J177" s="432"/>
      <c r="K177" s="14"/>
      <c r="L177" s="51"/>
      <c r="M177" s="51"/>
      <c r="N177" s="14"/>
      <c r="O177" s="51"/>
      <c r="P177" s="51"/>
      <c r="Q177" s="3"/>
    </row>
    <row r="178" spans="1:17" ht="18.5" thickBot="1" x14ac:dyDescent="0.45">
      <c r="A178" s="27"/>
      <c r="B178" s="31"/>
      <c r="C178" s="28"/>
      <c r="D178" s="30"/>
      <c r="G178" s="435"/>
      <c r="H178" s="435"/>
      <c r="I178" s="399"/>
      <c r="J178" s="432"/>
      <c r="K178" s="14"/>
      <c r="L178" s="51"/>
      <c r="M178" s="51"/>
      <c r="N178" s="14"/>
      <c r="O178" s="51"/>
      <c r="P178" s="51"/>
      <c r="Q178" s="3"/>
    </row>
    <row r="179" spans="1:17" ht="18" x14ac:dyDescent="0.4">
      <c r="A179" s="27"/>
      <c r="B179" s="31"/>
      <c r="C179" s="28"/>
      <c r="D179" s="28"/>
      <c r="G179" s="434"/>
      <c r="H179" s="434"/>
      <c r="I179" s="399"/>
      <c r="J179" s="432"/>
      <c r="K179" s="14"/>
      <c r="L179" s="51"/>
      <c r="M179" s="51"/>
      <c r="N179" s="14"/>
      <c r="O179" s="51"/>
      <c r="P179" s="51"/>
      <c r="Q179" s="4"/>
    </row>
    <row r="180" spans="1:17" ht="18.5" thickBot="1" x14ac:dyDescent="0.45">
      <c r="A180" s="27"/>
      <c r="B180" s="31"/>
      <c r="C180" s="28"/>
      <c r="D180" s="28"/>
      <c r="G180" s="437"/>
      <c r="H180" s="437"/>
      <c r="I180" s="399"/>
      <c r="J180" s="432"/>
      <c r="K180" s="14"/>
      <c r="L180" s="51"/>
      <c r="M180" s="51"/>
      <c r="N180" s="14"/>
      <c r="O180" s="51"/>
      <c r="P180" s="51"/>
      <c r="Q180"/>
    </row>
    <row r="181" spans="1:17" ht="18" x14ac:dyDescent="0.4">
      <c r="A181" s="27"/>
      <c r="B181" s="31"/>
      <c r="C181" s="28"/>
      <c r="D181" s="28"/>
      <c r="G181" s="436"/>
      <c r="H181" s="436"/>
      <c r="I181" s="399"/>
      <c r="J181" s="432"/>
      <c r="K181" s="14"/>
      <c r="L181" s="51"/>
      <c r="M181" s="51"/>
      <c r="N181" s="14"/>
      <c r="O181" s="51"/>
      <c r="P181" s="51"/>
      <c r="Q181" s="3"/>
    </row>
    <row r="182" spans="1:17" ht="18.5" thickBot="1" x14ac:dyDescent="0.45">
      <c r="A182" s="27"/>
      <c r="B182" s="31"/>
      <c r="C182" s="28"/>
      <c r="D182" s="30"/>
      <c r="G182" s="437"/>
      <c r="H182" s="437"/>
      <c r="I182" s="399"/>
      <c r="J182" s="432"/>
      <c r="K182" s="14"/>
      <c r="L182" s="51"/>
      <c r="M182" s="51"/>
      <c r="N182" s="14"/>
      <c r="O182" s="51"/>
      <c r="P182" s="51"/>
      <c r="Q182" s="3"/>
    </row>
    <row r="183" spans="1:17" ht="18" x14ac:dyDescent="0.4">
      <c r="A183" s="27"/>
      <c r="B183" s="31"/>
      <c r="C183" s="28"/>
      <c r="D183" s="30"/>
      <c r="G183" s="434"/>
      <c r="H183" s="434"/>
      <c r="I183" s="399"/>
      <c r="J183" s="432"/>
      <c r="K183" s="14"/>
      <c r="L183" s="51"/>
      <c r="M183" s="51"/>
      <c r="N183" s="14"/>
      <c r="O183" s="51"/>
      <c r="P183" s="51"/>
      <c r="Q183" s="3"/>
    </row>
    <row r="184" spans="1:17" ht="18.5" thickBot="1" x14ac:dyDescent="0.45">
      <c r="A184" s="27"/>
      <c r="B184" s="31"/>
      <c r="C184" s="28"/>
      <c r="D184" s="32"/>
      <c r="G184" s="435"/>
      <c r="H184" s="435"/>
      <c r="I184" s="399"/>
      <c r="J184" s="432"/>
      <c r="K184" s="14"/>
      <c r="L184" s="51"/>
      <c r="M184" s="51"/>
      <c r="N184" s="14"/>
      <c r="O184" s="51"/>
      <c r="P184" s="51"/>
      <c r="Q184" s="4"/>
    </row>
    <row r="185" spans="1:17" ht="18" x14ac:dyDescent="0.4">
      <c r="A185" s="27"/>
      <c r="B185" s="31"/>
      <c r="C185" s="28"/>
      <c r="D185" s="28"/>
      <c r="G185" s="436"/>
      <c r="H185" s="436"/>
      <c r="I185" s="399"/>
      <c r="J185" s="432"/>
      <c r="K185" s="14"/>
      <c r="L185" s="51"/>
      <c r="M185" s="51"/>
      <c r="N185" s="14"/>
      <c r="O185" s="51"/>
      <c r="P185" s="51"/>
      <c r="Q185" s="3"/>
    </row>
    <row r="186" spans="1:17" ht="18.5" thickBot="1" x14ac:dyDescent="0.45">
      <c r="A186" s="27"/>
      <c r="B186" s="31"/>
      <c r="C186" s="28"/>
      <c r="D186" s="30"/>
      <c r="G186" s="437"/>
      <c r="H186" s="437"/>
      <c r="I186" s="399"/>
      <c r="J186" s="432"/>
      <c r="K186" s="14"/>
      <c r="L186" s="51"/>
      <c r="M186" s="51"/>
      <c r="N186" s="14"/>
      <c r="O186" s="51"/>
      <c r="P186" s="51"/>
      <c r="Q186" s="3"/>
    </row>
    <row r="187" spans="1:17" ht="18" x14ac:dyDescent="0.4">
      <c r="A187" s="27"/>
      <c r="B187" s="31"/>
      <c r="C187" s="28"/>
      <c r="D187" s="30"/>
      <c r="G187" s="434"/>
      <c r="H187" s="434"/>
      <c r="I187" s="399"/>
      <c r="J187" s="432"/>
      <c r="K187" s="14"/>
      <c r="L187" s="51"/>
      <c r="M187" s="51"/>
      <c r="N187" s="14"/>
      <c r="O187" s="51"/>
      <c r="P187" s="51"/>
      <c r="Q187" s="3"/>
    </row>
    <row r="188" spans="1:17" ht="18.5" thickBot="1" x14ac:dyDescent="0.45">
      <c r="A188" s="27"/>
      <c r="B188" s="31"/>
      <c r="C188" s="28"/>
      <c r="D188" s="30"/>
      <c r="G188" s="435"/>
      <c r="H188" s="435"/>
      <c r="I188" s="399"/>
      <c r="J188" s="432"/>
      <c r="K188" s="14"/>
      <c r="L188" s="51"/>
      <c r="M188" s="51"/>
      <c r="N188" s="14"/>
      <c r="O188" s="51"/>
      <c r="P188" s="51"/>
      <c r="Q188"/>
    </row>
    <row r="189" spans="1:17" ht="18" x14ac:dyDescent="0.4">
      <c r="A189" s="27"/>
      <c r="B189" s="31"/>
      <c r="C189" s="28"/>
      <c r="D189" s="30"/>
      <c r="G189" s="434"/>
      <c r="H189" s="434"/>
      <c r="I189" s="399"/>
      <c r="J189" s="432"/>
      <c r="K189" s="14"/>
      <c r="L189" s="51"/>
      <c r="M189" s="51"/>
      <c r="N189" s="14"/>
      <c r="O189" s="51"/>
      <c r="P189" s="51"/>
      <c r="Q189" s="3"/>
    </row>
    <row r="190" spans="1:17" ht="18.5" thickBot="1" x14ac:dyDescent="0.45">
      <c r="A190" s="27"/>
      <c r="B190" s="31"/>
      <c r="C190" s="28"/>
      <c r="D190" s="30"/>
      <c r="G190" s="435"/>
      <c r="H190" s="435"/>
      <c r="I190" s="399"/>
      <c r="J190" s="432"/>
      <c r="K190" s="14"/>
      <c r="L190" s="51"/>
      <c r="M190" s="51"/>
      <c r="N190" s="14"/>
      <c r="O190" s="51"/>
      <c r="P190" s="51"/>
      <c r="Q190" s="4"/>
    </row>
    <row r="191" spans="1:17" ht="18" x14ac:dyDescent="0.4">
      <c r="A191" s="27"/>
      <c r="B191" s="31"/>
      <c r="C191" s="28"/>
      <c r="D191" s="28"/>
      <c r="G191" s="434"/>
      <c r="H191" s="434"/>
      <c r="I191" s="399"/>
      <c r="J191" s="432"/>
      <c r="K191" s="14"/>
      <c r="L191" s="51"/>
      <c r="M191" s="51"/>
      <c r="N191" s="14"/>
      <c r="O191" s="51"/>
      <c r="P191" s="51"/>
    </row>
    <row r="192" spans="1:17" ht="18.5" thickBot="1" x14ac:dyDescent="0.45">
      <c r="A192" s="27"/>
      <c r="B192" s="31"/>
      <c r="C192" s="28"/>
      <c r="D192" s="30"/>
      <c r="G192" s="435"/>
      <c r="H192" s="435"/>
      <c r="I192" s="399"/>
      <c r="J192" s="432"/>
      <c r="K192" s="14"/>
      <c r="L192" s="51"/>
      <c r="M192" s="51"/>
      <c r="N192" s="14"/>
      <c r="O192" s="51"/>
      <c r="P192" s="51"/>
    </row>
    <row r="193" spans="1:16" ht="18" x14ac:dyDescent="0.4">
      <c r="A193" s="27"/>
      <c r="B193" s="31"/>
      <c r="C193" s="28"/>
      <c r="D193" s="28"/>
      <c r="G193" s="436"/>
      <c r="H193" s="436"/>
      <c r="I193" s="399"/>
      <c r="J193" s="432"/>
      <c r="K193" s="14"/>
      <c r="L193" s="51"/>
      <c r="M193" s="51"/>
      <c r="N193" s="14"/>
      <c r="O193" s="51"/>
      <c r="P193" s="51"/>
    </row>
    <row r="194" spans="1:16" ht="18.5" thickBot="1" x14ac:dyDescent="0.45">
      <c r="A194" s="20"/>
      <c r="B194" s="20"/>
      <c r="C194" s="35"/>
      <c r="D194" s="19"/>
      <c r="G194" s="437"/>
      <c r="H194" s="437"/>
      <c r="I194" s="399"/>
      <c r="J194" s="432"/>
      <c r="K194" s="14"/>
      <c r="L194" s="51"/>
      <c r="M194" s="51"/>
      <c r="N194" s="14"/>
      <c r="O194" s="51"/>
      <c r="P194" s="51"/>
    </row>
    <row r="195" spans="1:16" ht="18" x14ac:dyDescent="0.4">
      <c r="A195" s="20"/>
      <c r="B195" s="20"/>
      <c r="C195" s="35"/>
      <c r="D195" s="19"/>
      <c r="G195" s="434"/>
      <c r="H195" s="434"/>
      <c r="I195" s="399"/>
      <c r="J195" s="432"/>
      <c r="K195" s="14"/>
      <c r="L195" s="51"/>
      <c r="M195" s="51"/>
      <c r="N195" s="14"/>
      <c r="O195" s="51"/>
      <c r="P195" s="51"/>
    </row>
    <row r="196" spans="1:16" ht="18.5" thickBot="1" x14ac:dyDescent="0.45">
      <c r="A196" s="20"/>
      <c r="B196" s="20"/>
      <c r="C196" s="35"/>
      <c r="D196" s="19"/>
      <c r="G196" s="437"/>
      <c r="H196" s="437"/>
      <c r="I196" s="399"/>
      <c r="J196" s="51"/>
      <c r="K196" s="14"/>
      <c r="L196" s="51"/>
      <c r="M196" s="51"/>
      <c r="N196" s="14"/>
      <c r="O196" s="51"/>
      <c r="P196" s="51"/>
    </row>
    <row r="197" spans="1:16" ht="18" x14ac:dyDescent="0.4">
      <c r="A197" s="20"/>
      <c r="B197" s="20"/>
      <c r="C197" s="35"/>
      <c r="D197" s="19"/>
      <c r="G197" s="434"/>
      <c r="H197" s="434"/>
      <c r="I197" s="399"/>
      <c r="J197" s="51"/>
      <c r="K197" s="14"/>
      <c r="L197" s="51"/>
      <c r="M197" s="51"/>
      <c r="N197" s="14"/>
      <c r="O197" s="51"/>
      <c r="P197" s="51"/>
    </row>
    <row r="198" spans="1:16" ht="18.5" thickBot="1" x14ac:dyDescent="0.45">
      <c r="A198" s="20"/>
      <c r="B198" s="20"/>
      <c r="C198" s="35"/>
      <c r="D198" s="19"/>
      <c r="G198" s="435"/>
      <c r="H198" s="435"/>
      <c r="I198" s="399"/>
      <c r="J198" s="51"/>
      <c r="K198" s="14"/>
      <c r="L198" s="51"/>
      <c r="M198" s="51"/>
      <c r="N198" s="14"/>
      <c r="O198" s="51"/>
      <c r="P198" s="51"/>
    </row>
    <row r="199" spans="1:16" ht="18" x14ac:dyDescent="0.4">
      <c r="A199" s="20"/>
      <c r="B199" s="20"/>
      <c r="C199" s="35"/>
      <c r="D199" s="19"/>
      <c r="G199" s="438"/>
      <c r="H199" s="438"/>
      <c r="I199" s="399"/>
      <c r="J199" s="51"/>
      <c r="K199" s="14"/>
      <c r="L199" s="51"/>
      <c r="M199" s="51"/>
      <c r="N199" s="14"/>
      <c r="O199" s="51"/>
      <c r="P199" s="51"/>
    </row>
    <row r="200" spans="1:16" ht="18.5" thickBot="1" x14ac:dyDescent="0.45">
      <c r="A200" s="20"/>
      <c r="B200" s="20"/>
      <c r="C200" s="35"/>
      <c r="D200" s="19"/>
      <c r="G200" s="437"/>
      <c r="H200" s="437"/>
      <c r="I200" s="399"/>
      <c r="J200" s="51"/>
      <c r="K200" s="14"/>
      <c r="L200" s="51"/>
      <c r="M200" s="51"/>
      <c r="N200" s="14"/>
      <c r="O200" s="51"/>
      <c r="P200" s="51"/>
    </row>
    <row r="201" spans="1:16" ht="18" x14ac:dyDescent="0.4">
      <c r="A201" s="20"/>
      <c r="B201" s="20"/>
      <c r="C201" s="35"/>
      <c r="D201" s="19"/>
      <c r="G201" s="436"/>
      <c r="H201" s="436"/>
      <c r="I201" s="399"/>
      <c r="J201" s="51"/>
      <c r="K201" s="14"/>
      <c r="L201" s="51"/>
      <c r="M201" s="51"/>
      <c r="N201" s="14"/>
      <c r="O201" s="51"/>
      <c r="P201" s="51"/>
    </row>
    <row r="202" spans="1:16" ht="18.5" thickBot="1" x14ac:dyDescent="0.45">
      <c r="A202" s="20"/>
      <c r="B202" s="20"/>
      <c r="C202" s="35"/>
      <c r="D202" s="19"/>
      <c r="G202" s="435"/>
      <c r="H202" s="435"/>
      <c r="I202" s="399"/>
      <c r="J202" s="51"/>
      <c r="K202" s="14"/>
      <c r="L202" s="51"/>
      <c r="M202" s="51"/>
      <c r="N202" s="14"/>
      <c r="O202" s="51"/>
      <c r="P202" s="51"/>
    </row>
    <row r="203" spans="1:16" x14ac:dyDescent="0.25">
      <c r="A203" s="20"/>
      <c r="B203" s="20"/>
      <c r="C203" s="35"/>
      <c r="D203" s="19"/>
      <c r="G203" s="14"/>
      <c r="H203" s="14"/>
      <c r="I203" s="399"/>
      <c r="J203" s="51"/>
      <c r="K203" s="14"/>
      <c r="L203" s="51"/>
      <c r="M203" s="51"/>
      <c r="N203" s="14"/>
      <c r="O203" s="51"/>
      <c r="P203" s="51"/>
    </row>
    <row r="204" spans="1:16" x14ac:dyDescent="0.25">
      <c r="A204" s="20"/>
      <c r="B204" s="20"/>
      <c r="C204" s="35"/>
      <c r="D204" s="19"/>
      <c r="G204" s="14"/>
      <c r="H204" s="14"/>
      <c r="I204" s="399"/>
      <c r="J204" s="51"/>
      <c r="K204" s="14"/>
      <c r="L204" s="51"/>
      <c r="M204" s="51"/>
      <c r="N204" s="14"/>
      <c r="O204" s="51"/>
      <c r="P204" s="51"/>
    </row>
    <row r="205" spans="1:16" x14ac:dyDescent="0.25">
      <c r="A205" s="20"/>
      <c r="B205" s="20"/>
      <c r="C205" s="35"/>
      <c r="D205" s="19"/>
      <c r="G205" s="14"/>
      <c r="H205" s="14"/>
      <c r="I205" s="399"/>
      <c r="J205" s="51"/>
      <c r="K205" s="14"/>
      <c r="L205" s="51"/>
      <c r="M205" s="51"/>
      <c r="N205" s="14"/>
      <c r="O205" s="51"/>
      <c r="P205" s="51"/>
    </row>
    <row r="206" spans="1:16" x14ac:dyDescent="0.25">
      <c r="A206" s="20"/>
      <c r="B206" s="20"/>
      <c r="C206" s="35"/>
      <c r="D206" s="19"/>
      <c r="G206" s="14"/>
      <c r="H206" s="14"/>
      <c r="I206" s="399"/>
      <c r="J206" s="51"/>
      <c r="K206" s="14"/>
      <c r="L206" s="51"/>
      <c r="M206" s="51"/>
      <c r="N206" s="14"/>
      <c r="O206" s="51"/>
      <c r="P206" s="51"/>
    </row>
    <row r="207" spans="1:16" x14ac:dyDescent="0.25">
      <c r="A207" s="20"/>
      <c r="B207" s="20"/>
      <c r="C207" s="35"/>
      <c r="D207" s="19"/>
      <c r="G207" s="14"/>
      <c r="H207" s="14"/>
      <c r="I207" s="399"/>
      <c r="J207" s="51"/>
      <c r="K207" s="14"/>
      <c r="L207" s="51"/>
      <c r="M207" s="51"/>
      <c r="N207" s="14"/>
      <c r="O207" s="51"/>
      <c r="P207" s="51"/>
    </row>
    <row r="208" spans="1:16" x14ac:dyDescent="0.25">
      <c r="A208" s="20"/>
      <c r="B208" s="20"/>
      <c r="C208" s="35"/>
      <c r="D208" s="19"/>
      <c r="G208" s="14"/>
      <c r="H208" s="14"/>
      <c r="I208" s="399"/>
      <c r="J208" s="51"/>
      <c r="K208" s="14"/>
      <c r="L208" s="51"/>
      <c r="M208" s="51"/>
      <c r="N208" s="14"/>
      <c r="O208" s="51"/>
      <c r="P208" s="51"/>
    </row>
    <row r="209" spans="1:16" x14ac:dyDescent="0.25">
      <c r="A209" s="20"/>
      <c r="B209" s="20"/>
      <c r="C209" s="35"/>
      <c r="D209" s="19"/>
      <c r="G209" s="14"/>
      <c r="H209" s="14"/>
      <c r="I209" s="399"/>
      <c r="J209" s="51"/>
      <c r="K209" s="14"/>
      <c r="L209" s="51"/>
      <c r="M209" s="51"/>
      <c r="N209" s="14"/>
      <c r="O209" s="51"/>
      <c r="P209" s="51"/>
    </row>
    <row r="210" spans="1:16" x14ac:dyDescent="0.25">
      <c r="A210" s="20"/>
      <c r="B210" s="20"/>
      <c r="C210" s="35"/>
      <c r="D210" s="19"/>
      <c r="G210" s="14"/>
      <c r="H210" s="14"/>
      <c r="I210" s="399"/>
      <c r="J210" s="51"/>
      <c r="K210" s="14"/>
      <c r="L210" s="51"/>
      <c r="M210" s="51"/>
      <c r="N210" s="14"/>
      <c r="O210" s="51"/>
      <c r="P210" s="51"/>
    </row>
    <row r="211" spans="1:16" x14ac:dyDescent="0.25">
      <c r="A211" s="20"/>
      <c r="B211" s="20"/>
      <c r="C211" s="35"/>
      <c r="D211" s="19"/>
      <c r="G211" s="14"/>
      <c r="H211" s="14"/>
      <c r="I211" s="399"/>
      <c r="J211" s="51"/>
      <c r="K211" s="14"/>
      <c r="L211" s="51"/>
      <c r="M211" s="51"/>
      <c r="N211" s="14"/>
      <c r="O211" s="51"/>
      <c r="P211" s="51"/>
    </row>
    <row r="212" spans="1:16" x14ac:dyDescent="0.25">
      <c r="A212" s="20"/>
      <c r="B212" s="20"/>
      <c r="C212" s="35"/>
      <c r="D212" s="19"/>
      <c r="G212" s="14"/>
      <c r="H212" s="14"/>
      <c r="I212" s="399"/>
      <c r="J212" s="51"/>
      <c r="K212" s="14"/>
      <c r="L212" s="51"/>
      <c r="M212" s="51"/>
      <c r="N212" s="14"/>
      <c r="O212" s="51"/>
      <c r="P212" s="51"/>
    </row>
    <row r="213" spans="1:16" x14ac:dyDescent="0.25">
      <c r="A213" s="20"/>
      <c r="B213" s="20"/>
      <c r="C213" s="35"/>
      <c r="D213" s="19"/>
      <c r="G213" s="14"/>
      <c r="H213" s="14"/>
      <c r="I213" s="399"/>
      <c r="J213" s="51"/>
      <c r="K213" s="14"/>
      <c r="L213" s="51"/>
      <c r="M213" s="51"/>
      <c r="N213" s="14"/>
      <c r="O213" s="51"/>
      <c r="P213" s="51"/>
    </row>
    <row r="214" spans="1:16" x14ac:dyDescent="0.25">
      <c r="A214" s="20"/>
      <c r="B214" s="20"/>
      <c r="C214" s="35"/>
      <c r="D214" s="19"/>
      <c r="G214" s="14"/>
      <c r="H214" s="14"/>
      <c r="I214" s="399"/>
      <c r="J214" s="51"/>
      <c r="K214" s="14"/>
      <c r="L214" s="51"/>
      <c r="M214" s="51"/>
      <c r="N214" s="14"/>
      <c r="O214" s="51"/>
      <c r="P214" s="51"/>
    </row>
    <row r="215" spans="1:16" x14ac:dyDescent="0.25">
      <c r="A215" s="20"/>
      <c r="B215" s="20"/>
      <c r="C215" s="35"/>
      <c r="D215" s="19"/>
      <c r="G215" s="14"/>
      <c r="H215" s="14"/>
      <c r="I215" s="399"/>
      <c r="J215" s="51"/>
      <c r="K215" s="14"/>
      <c r="L215" s="51"/>
      <c r="M215" s="51"/>
      <c r="N215" s="14"/>
      <c r="O215" s="51"/>
      <c r="P215" s="51"/>
    </row>
    <row r="216" spans="1:16" x14ac:dyDescent="0.25">
      <c r="A216" s="20"/>
      <c r="B216" s="20"/>
      <c r="C216" s="35"/>
      <c r="D216" s="19"/>
      <c r="G216" s="14"/>
      <c r="H216" s="14"/>
      <c r="I216" s="399"/>
      <c r="J216" s="51"/>
      <c r="K216" s="14"/>
      <c r="L216" s="51"/>
      <c r="M216" s="51"/>
      <c r="N216" s="14"/>
      <c r="O216" s="51"/>
      <c r="P216" s="51"/>
    </row>
    <row r="217" spans="1:16" x14ac:dyDescent="0.25">
      <c r="A217" s="20"/>
      <c r="B217" s="20"/>
      <c r="C217" s="35"/>
      <c r="D217" s="19"/>
      <c r="G217" s="14"/>
      <c r="H217" s="14"/>
      <c r="I217" s="399"/>
      <c r="J217" s="51"/>
      <c r="K217" s="14"/>
      <c r="L217" s="51"/>
      <c r="M217" s="51"/>
      <c r="N217" s="14"/>
      <c r="O217" s="51"/>
      <c r="P217" s="51"/>
    </row>
    <row r="218" spans="1:16" x14ac:dyDescent="0.25">
      <c r="A218" s="20"/>
      <c r="B218" s="20"/>
      <c r="C218" s="35"/>
      <c r="D218" s="19"/>
      <c r="G218" s="14"/>
      <c r="H218" s="14"/>
      <c r="I218" s="399"/>
      <c r="J218" s="51"/>
      <c r="K218" s="14"/>
      <c r="L218" s="51"/>
      <c r="M218" s="51"/>
      <c r="N218" s="14"/>
      <c r="O218" s="51"/>
      <c r="P218" s="51"/>
    </row>
    <row r="219" spans="1:16" x14ac:dyDescent="0.25">
      <c r="A219" s="20"/>
      <c r="B219" s="20"/>
      <c r="C219" s="35"/>
      <c r="D219" s="19"/>
      <c r="G219" s="14"/>
      <c r="H219" s="14"/>
      <c r="I219" s="399"/>
      <c r="J219" s="51"/>
      <c r="K219" s="14"/>
      <c r="L219" s="51"/>
      <c r="M219" s="51"/>
      <c r="N219" s="14"/>
      <c r="O219" s="51"/>
      <c r="P219" s="51"/>
    </row>
    <row r="220" spans="1:16" x14ac:dyDescent="0.25">
      <c r="A220" s="20"/>
      <c r="B220" s="20"/>
      <c r="C220" s="35"/>
      <c r="D220" s="19"/>
      <c r="G220" s="14"/>
      <c r="H220" s="14"/>
      <c r="I220" s="439"/>
      <c r="J220" s="51"/>
      <c r="K220" s="14"/>
      <c r="L220" s="51"/>
      <c r="M220" s="51"/>
      <c r="N220" s="14"/>
      <c r="O220" s="51"/>
      <c r="P220" s="51"/>
    </row>
    <row r="221" spans="1:16" x14ac:dyDescent="0.25">
      <c r="A221" s="20"/>
      <c r="B221" s="20"/>
      <c r="C221" s="35"/>
      <c r="D221" s="19"/>
      <c r="G221" s="14"/>
      <c r="H221" s="14"/>
      <c r="I221" s="439"/>
      <c r="J221" s="51"/>
      <c r="K221" s="14"/>
      <c r="L221" s="51"/>
      <c r="M221" s="51"/>
      <c r="N221" s="14"/>
      <c r="O221" s="51"/>
      <c r="P221" s="51"/>
    </row>
    <row r="222" spans="1:16" x14ac:dyDescent="0.25">
      <c r="A222" s="20"/>
      <c r="B222" s="20"/>
      <c r="C222" s="35"/>
      <c r="D222" s="19"/>
      <c r="G222" s="14"/>
      <c r="H222" s="14"/>
      <c r="I222" s="439"/>
      <c r="J222" s="51"/>
      <c r="K222" s="14"/>
      <c r="L222" s="51"/>
      <c r="M222" s="51"/>
      <c r="N222" s="14"/>
      <c r="O222" s="51"/>
      <c r="P222" s="51"/>
    </row>
    <row r="223" spans="1:16" x14ac:dyDescent="0.25">
      <c r="A223" s="20"/>
      <c r="B223" s="20"/>
      <c r="C223" s="35"/>
      <c r="D223" s="19"/>
      <c r="G223" s="14"/>
      <c r="H223" s="14"/>
      <c r="I223" s="439"/>
      <c r="J223" s="51"/>
      <c r="K223" s="14"/>
      <c r="L223" s="51"/>
      <c r="M223" s="51"/>
      <c r="N223" s="14"/>
      <c r="O223" s="51"/>
      <c r="P223" s="51"/>
    </row>
    <row r="224" spans="1:16" x14ac:dyDescent="0.25">
      <c r="A224" s="20"/>
      <c r="B224" s="20"/>
      <c r="C224" s="35"/>
      <c r="D224" s="19"/>
      <c r="G224" s="14"/>
      <c r="H224" s="14"/>
      <c r="I224" s="439"/>
      <c r="J224" s="51"/>
      <c r="K224" s="14"/>
      <c r="L224" s="51"/>
      <c r="M224" s="51"/>
      <c r="N224" s="14"/>
      <c r="O224" s="51"/>
      <c r="P224" s="51"/>
    </row>
    <row r="225" spans="1:16" x14ac:dyDescent="0.25">
      <c r="A225" s="20"/>
      <c r="B225" s="20"/>
      <c r="C225" s="35"/>
      <c r="D225" s="19"/>
      <c r="G225" s="14"/>
      <c r="H225" s="14"/>
      <c r="I225" s="439"/>
      <c r="J225" s="51"/>
      <c r="K225" s="14"/>
      <c r="L225" s="51"/>
      <c r="M225" s="51"/>
      <c r="N225" s="14"/>
      <c r="O225" s="51"/>
      <c r="P225" s="51"/>
    </row>
    <row r="226" spans="1:16" x14ac:dyDescent="0.25">
      <c r="A226" s="20"/>
      <c r="B226" s="20"/>
      <c r="C226" s="35"/>
      <c r="D226" s="19"/>
      <c r="G226" s="14"/>
      <c r="H226" s="14"/>
      <c r="I226" s="439"/>
      <c r="J226" s="51"/>
      <c r="K226" s="14"/>
      <c r="L226" s="51"/>
      <c r="M226" s="51"/>
      <c r="N226" s="14"/>
      <c r="O226" s="51"/>
      <c r="P226" s="51"/>
    </row>
    <row r="227" spans="1:16" x14ac:dyDescent="0.25">
      <c r="A227" s="20"/>
      <c r="B227" s="20"/>
      <c r="C227" s="35"/>
      <c r="D227" s="19"/>
      <c r="G227" s="14"/>
      <c r="H227" s="14"/>
      <c r="I227" s="439"/>
      <c r="J227" s="51"/>
      <c r="K227" s="14"/>
      <c r="L227" s="51"/>
      <c r="M227" s="51"/>
      <c r="N227" s="14"/>
      <c r="O227" s="51"/>
      <c r="P227" s="51"/>
    </row>
    <row r="228" spans="1:16" x14ac:dyDescent="0.25">
      <c r="A228" s="20"/>
      <c r="B228" s="20"/>
      <c r="C228" s="35"/>
      <c r="D228" s="19"/>
      <c r="G228" s="14"/>
      <c r="H228" s="14"/>
      <c r="I228" s="439"/>
      <c r="J228" s="51"/>
      <c r="K228" s="14"/>
      <c r="L228" s="51"/>
      <c r="M228" s="51"/>
      <c r="N228" s="14"/>
      <c r="O228" s="51"/>
      <c r="P228" s="51"/>
    </row>
    <row r="229" spans="1:16" x14ac:dyDescent="0.25">
      <c r="A229" s="20"/>
      <c r="B229" s="20"/>
      <c r="C229" s="35"/>
      <c r="D229" s="19"/>
      <c r="G229" s="14"/>
      <c r="H229" s="14"/>
      <c r="I229" s="440"/>
      <c r="J229" s="51"/>
      <c r="K229" s="14"/>
      <c r="L229" s="51"/>
      <c r="M229" s="51"/>
      <c r="N229" s="14"/>
      <c r="O229" s="51"/>
      <c r="P229" s="51"/>
    </row>
    <row r="230" spans="1:16" x14ac:dyDescent="0.25">
      <c r="A230" s="20"/>
      <c r="B230" s="20"/>
      <c r="C230" s="35"/>
      <c r="D230" s="19"/>
      <c r="G230" s="14"/>
      <c r="H230" s="14"/>
      <c r="I230" s="440"/>
      <c r="J230" s="51"/>
      <c r="K230" s="14"/>
      <c r="L230" s="51"/>
      <c r="M230" s="51"/>
      <c r="N230" s="14"/>
      <c r="O230" s="51"/>
      <c r="P230" s="51"/>
    </row>
    <row r="231" spans="1:16" x14ac:dyDescent="0.25">
      <c r="A231" s="20"/>
      <c r="B231" s="20"/>
      <c r="C231" s="35"/>
      <c r="D231" s="19"/>
      <c r="G231" s="14"/>
      <c r="H231" s="14"/>
      <c r="I231" s="440"/>
      <c r="J231" s="51"/>
      <c r="K231" s="14"/>
      <c r="L231" s="51"/>
      <c r="M231" s="51"/>
      <c r="N231" s="14"/>
      <c r="O231" s="51"/>
      <c r="P231" s="51"/>
    </row>
    <row r="232" spans="1:16" x14ac:dyDescent="0.25">
      <c r="A232" s="20"/>
      <c r="B232" s="20"/>
      <c r="C232" s="35"/>
      <c r="D232" s="19"/>
      <c r="G232" s="14"/>
      <c r="H232" s="14"/>
      <c r="I232" s="440"/>
      <c r="J232" s="51"/>
      <c r="K232" s="14"/>
      <c r="L232" s="51"/>
      <c r="M232" s="51"/>
      <c r="N232" s="14"/>
      <c r="O232" s="51"/>
      <c r="P232" s="51"/>
    </row>
    <row r="233" spans="1:16" x14ac:dyDescent="0.25">
      <c r="A233" s="20"/>
      <c r="B233" s="20"/>
      <c r="C233" s="35"/>
      <c r="D233" s="19"/>
      <c r="G233" s="14"/>
      <c r="H233" s="14"/>
      <c r="I233" s="440"/>
      <c r="J233" s="51"/>
      <c r="K233" s="14"/>
      <c r="L233" s="51"/>
      <c r="M233" s="51"/>
      <c r="N233" s="14"/>
      <c r="O233" s="51"/>
      <c r="P233" s="51"/>
    </row>
    <row r="234" spans="1:16" x14ac:dyDescent="0.25">
      <c r="A234" s="20"/>
      <c r="B234" s="20"/>
      <c r="C234" s="35"/>
      <c r="D234" s="19"/>
      <c r="G234" s="14"/>
      <c r="H234" s="14"/>
      <c r="I234" s="440"/>
      <c r="J234" s="51"/>
      <c r="K234" s="14"/>
      <c r="L234" s="51"/>
      <c r="M234" s="51"/>
      <c r="N234" s="14"/>
      <c r="O234" s="51"/>
      <c r="P234" s="51"/>
    </row>
    <row r="235" spans="1:16" x14ac:dyDescent="0.25">
      <c r="A235" s="20"/>
      <c r="B235" s="20"/>
      <c r="C235" s="35"/>
      <c r="D235" s="19"/>
      <c r="G235" s="14"/>
      <c r="H235" s="14"/>
      <c r="I235" s="440"/>
      <c r="J235" s="51"/>
      <c r="K235" s="14"/>
      <c r="L235" s="51"/>
      <c r="M235" s="51"/>
      <c r="N235" s="14"/>
      <c r="O235" s="51"/>
      <c r="P235" s="51"/>
    </row>
    <row r="236" spans="1:16" x14ac:dyDescent="0.25">
      <c r="A236" s="20"/>
      <c r="B236" s="20"/>
      <c r="C236" s="35"/>
      <c r="D236" s="19"/>
      <c r="G236" s="14"/>
      <c r="H236" s="14"/>
      <c r="I236" s="440"/>
      <c r="J236" s="51"/>
      <c r="K236" s="14"/>
      <c r="L236" s="51"/>
      <c r="M236" s="51"/>
      <c r="N236" s="14"/>
      <c r="O236" s="51"/>
      <c r="P236" s="51"/>
    </row>
    <row r="237" spans="1:16" x14ac:dyDescent="0.25">
      <c r="A237" s="20"/>
      <c r="B237" s="20"/>
      <c r="C237" s="35"/>
      <c r="D237" s="19"/>
      <c r="G237" s="14"/>
      <c r="H237" s="14"/>
      <c r="I237" s="440"/>
      <c r="J237" s="51"/>
      <c r="K237" s="14"/>
      <c r="L237" s="51"/>
      <c r="M237" s="51"/>
      <c r="N237" s="14"/>
      <c r="O237" s="51"/>
      <c r="P237" s="51"/>
    </row>
    <row r="238" spans="1:16" x14ac:dyDescent="0.25">
      <c r="A238" s="20"/>
      <c r="B238" s="20"/>
      <c r="C238" s="35"/>
      <c r="D238" s="19"/>
      <c r="G238" s="14"/>
      <c r="H238" s="14"/>
      <c r="I238" s="440"/>
      <c r="J238" s="51"/>
      <c r="K238" s="14"/>
      <c r="L238" s="51"/>
      <c r="M238" s="51"/>
      <c r="N238" s="14"/>
      <c r="O238" s="51"/>
      <c r="P238" s="51"/>
    </row>
    <row r="239" spans="1:16" x14ac:dyDescent="0.25">
      <c r="A239" s="20"/>
      <c r="B239" s="20"/>
      <c r="C239" s="35"/>
      <c r="D239" s="19"/>
      <c r="G239" s="14"/>
      <c r="H239" s="14"/>
      <c r="I239" s="440"/>
      <c r="J239" s="51"/>
      <c r="K239" s="14"/>
      <c r="L239" s="51"/>
      <c r="M239" s="51"/>
      <c r="N239" s="14"/>
      <c r="O239" s="51"/>
      <c r="P239" s="51"/>
    </row>
    <row r="240" spans="1:16" x14ac:dyDescent="0.25">
      <c r="A240" s="20"/>
      <c r="B240" s="20"/>
      <c r="C240" s="35"/>
      <c r="D240" s="19"/>
      <c r="G240" s="14"/>
      <c r="H240" s="14"/>
      <c r="I240" s="440"/>
      <c r="J240" s="51"/>
      <c r="K240" s="14"/>
      <c r="L240" s="51"/>
      <c r="M240" s="51"/>
      <c r="N240" s="14"/>
      <c r="O240" s="51"/>
      <c r="P240" s="51"/>
    </row>
    <row r="241" spans="1:16" ht="15.5" x14ac:dyDescent="0.35">
      <c r="A241" s="20"/>
      <c r="B241" s="20"/>
      <c r="C241" s="35"/>
      <c r="D241" s="19"/>
      <c r="F241" s="15">
        <v>1</v>
      </c>
      <c r="G241" s="441" t="s">
        <v>5468</v>
      </c>
      <c r="H241" s="399"/>
      <c r="I241" s="440"/>
      <c r="J241" s="51"/>
      <c r="K241" s="14"/>
      <c r="L241" s="51"/>
      <c r="M241" s="51"/>
      <c r="N241" s="14"/>
      <c r="O241" s="51"/>
      <c r="P241" s="51"/>
    </row>
    <row r="242" spans="1:16" ht="15.5" x14ac:dyDescent="0.35">
      <c r="A242" s="20"/>
      <c r="B242" s="20"/>
      <c r="C242" s="35"/>
      <c r="D242" s="19"/>
      <c r="F242" s="15">
        <v>2</v>
      </c>
      <c r="G242" s="441" t="s">
        <v>5299</v>
      </c>
      <c r="H242" s="399"/>
      <c r="I242" s="440"/>
      <c r="J242" s="51"/>
      <c r="K242" s="14"/>
      <c r="L242" s="51"/>
      <c r="M242" s="51"/>
      <c r="N242" s="14"/>
      <c r="O242" s="51"/>
      <c r="P242" s="51"/>
    </row>
    <row r="243" spans="1:16" ht="15.5" x14ac:dyDescent="0.35">
      <c r="A243" s="20"/>
      <c r="B243" s="20"/>
      <c r="C243" s="35"/>
      <c r="D243" s="19"/>
      <c r="F243" s="15">
        <v>3</v>
      </c>
      <c r="G243" s="442" t="s">
        <v>4693</v>
      </c>
      <c r="H243" s="399"/>
      <c r="I243" s="440"/>
      <c r="J243" s="51"/>
      <c r="K243" s="14"/>
      <c r="L243" s="51"/>
      <c r="M243" s="51"/>
      <c r="N243" s="14"/>
      <c r="O243" s="51"/>
      <c r="P243" s="51"/>
    </row>
    <row r="244" spans="1:16" ht="15.5" x14ac:dyDescent="0.35">
      <c r="A244" s="20"/>
      <c r="B244" s="20"/>
      <c r="C244" s="35"/>
      <c r="D244" s="19"/>
      <c r="F244" s="15">
        <v>4</v>
      </c>
      <c r="G244" s="441" t="s">
        <v>914</v>
      </c>
      <c r="H244" s="399"/>
      <c r="I244" s="440"/>
      <c r="J244" s="51"/>
      <c r="K244" s="14"/>
      <c r="L244" s="51"/>
      <c r="M244" s="51"/>
      <c r="N244" s="14"/>
      <c r="O244" s="51"/>
      <c r="P244" s="51"/>
    </row>
    <row r="245" spans="1:16" ht="15.5" x14ac:dyDescent="0.35">
      <c r="A245" s="20"/>
      <c r="B245" s="20"/>
      <c r="C245" s="35"/>
      <c r="D245" s="19"/>
      <c r="F245" s="15">
        <v>5</v>
      </c>
      <c r="G245" s="441" t="s">
        <v>5121</v>
      </c>
      <c r="H245" s="399"/>
      <c r="I245" s="440"/>
      <c r="J245" s="51"/>
      <c r="K245" s="14"/>
      <c r="L245" s="51"/>
      <c r="M245" s="51"/>
      <c r="N245" s="14"/>
      <c r="O245" s="51"/>
      <c r="P245" s="51"/>
    </row>
    <row r="246" spans="1:16" ht="15.5" x14ac:dyDescent="0.35">
      <c r="A246" s="20"/>
      <c r="B246" s="20"/>
      <c r="C246" s="35"/>
      <c r="D246" s="19"/>
      <c r="F246" s="15">
        <v>6</v>
      </c>
      <c r="G246" s="369" t="s">
        <v>3370</v>
      </c>
      <c r="H246" s="399"/>
      <c r="I246" s="440"/>
      <c r="J246" s="51"/>
      <c r="K246" s="14"/>
      <c r="L246" s="51"/>
      <c r="M246" s="51"/>
      <c r="N246" s="14"/>
      <c r="O246" s="51"/>
      <c r="P246" s="51"/>
    </row>
    <row r="247" spans="1:16" ht="15.5" x14ac:dyDescent="0.35">
      <c r="A247" s="20"/>
      <c r="B247" s="20"/>
      <c r="C247" s="35"/>
      <c r="D247" s="19"/>
      <c r="F247" s="15">
        <v>7</v>
      </c>
      <c r="G247" s="441" t="s">
        <v>486</v>
      </c>
      <c r="H247" s="399"/>
      <c r="I247" s="440"/>
      <c r="J247" s="51"/>
      <c r="K247" s="14"/>
      <c r="L247" s="51"/>
      <c r="M247" s="51"/>
      <c r="N247" s="14"/>
      <c r="O247" s="51"/>
      <c r="P247" s="51"/>
    </row>
    <row r="248" spans="1:16" ht="15.5" x14ac:dyDescent="0.35">
      <c r="A248" s="20"/>
      <c r="B248" s="20"/>
      <c r="C248" s="35"/>
      <c r="D248" s="19"/>
      <c r="F248" s="15">
        <v>8</v>
      </c>
      <c r="G248" s="442" t="s">
        <v>1144</v>
      </c>
      <c r="H248" s="399"/>
      <c r="I248" s="440"/>
      <c r="J248" s="51"/>
      <c r="K248" s="14"/>
      <c r="L248" s="51"/>
      <c r="M248" s="51"/>
      <c r="N248" s="14"/>
      <c r="O248" s="51"/>
      <c r="P248" s="51"/>
    </row>
    <row r="249" spans="1:16" ht="15.5" x14ac:dyDescent="0.35">
      <c r="A249" s="20"/>
      <c r="B249" s="20"/>
      <c r="C249" s="35"/>
      <c r="D249" s="19"/>
      <c r="F249" s="15">
        <v>9</v>
      </c>
      <c r="G249" s="441" t="s">
        <v>4647</v>
      </c>
      <c r="H249" s="399"/>
      <c r="I249" s="440"/>
      <c r="J249" s="51"/>
      <c r="K249" s="14"/>
      <c r="L249" s="51"/>
      <c r="M249" s="51"/>
      <c r="N249" s="14"/>
      <c r="O249" s="51"/>
      <c r="P249" s="51"/>
    </row>
    <row r="250" spans="1:16" ht="15.5" x14ac:dyDescent="0.35">
      <c r="A250" s="20"/>
      <c r="B250" s="20"/>
      <c r="C250" s="35"/>
      <c r="D250" s="19"/>
      <c r="F250" s="15">
        <v>10</v>
      </c>
      <c r="G250" s="442" t="s">
        <v>485</v>
      </c>
      <c r="H250" s="399"/>
      <c r="I250" s="440"/>
      <c r="J250" s="51"/>
      <c r="K250" s="14"/>
      <c r="L250" s="51"/>
      <c r="M250" s="51"/>
      <c r="N250" s="14"/>
      <c r="O250" s="51"/>
      <c r="P250" s="51"/>
    </row>
    <row r="251" spans="1:16" ht="15.5" x14ac:dyDescent="0.35">
      <c r="A251" s="20"/>
      <c r="B251" s="20"/>
      <c r="C251" s="35"/>
      <c r="D251" s="19"/>
      <c r="F251" s="15">
        <v>11</v>
      </c>
      <c r="G251" s="441" t="s">
        <v>5502</v>
      </c>
      <c r="H251" s="399"/>
      <c r="I251" s="440"/>
      <c r="J251" s="51"/>
      <c r="K251" s="14"/>
      <c r="L251" s="51"/>
      <c r="M251" s="51"/>
      <c r="N251" s="14"/>
      <c r="O251" s="51"/>
      <c r="P251" s="51"/>
    </row>
    <row r="252" spans="1:16" ht="15.5" x14ac:dyDescent="0.35">
      <c r="A252" s="20"/>
      <c r="B252" s="20"/>
      <c r="C252" s="35"/>
      <c r="D252" s="19"/>
      <c r="F252" s="15">
        <v>12</v>
      </c>
      <c r="G252" s="441" t="s">
        <v>231</v>
      </c>
      <c r="H252" s="399"/>
      <c r="I252" s="440"/>
      <c r="J252" s="51"/>
      <c r="K252" s="14"/>
      <c r="L252" s="51"/>
      <c r="M252" s="51"/>
      <c r="N252" s="14"/>
      <c r="O252" s="51"/>
      <c r="P252" s="51"/>
    </row>
    <row r="253" spans="1:16" ht="15.5" x14ac:dyDescent="0.35">
      <c r="A253" s="20"/>
      <c r="B253" s="20"/>
      <c r="C253" s="35"/>
      <c r="D253" s="19"/>
      <c r="F253" s="15">
        <v>13</v>
      </c>
      <c r="G253" s="441" t="s">
        <v>487</v>
      </c>
      <c r="H253" s="399"/>
      <c r="I253" s="440"/>
      <c r="J253" s="51"/>
      <c r="K253" s="14"/>
      <c r="L253" s="51"/>
      <c r="M253" s="51"/>
      <c r="N253" s="14"/>
      <c r="O253" s="51"/>
      <c r="P253" s="51"/>
    </row>
    <row r="254" spans="1:16" ht="15.5" x14ac:dyDescent="0.35">
      <c r="A254" s="20"/>
      <c r="B254" s="20"/>
      <c r="C254" s="35"/>
      <c r="D254" s="19"/>
      <c r="F254" s="15">
        <v>14</v>
      </c>
      <c r="G254" s="442" t="s">
        <v>484</v>
      </c>
      <c r="H254" s="399"/>
      <c r="I254" s="440"/>
      <c r="J254" s="51"/>
      <c r="K254" s="14"/>
      <c r="L254" s="51"/>
      <c r="M254" s="51"/>
      <c r="N254" s="14"/>
      <c r="O254" s="51"/>
      <c r="P254" s="51"/>
    </row>
    <row r="255" spans="1:16" ht="15.5" x14ac:dyDescent="0.35">
      <c r="A255" s="20"/>
      <c r="B255" s="20"/>
      <c r="C255" s="35"/>
      <c r="D255" s="19"/>
      <c r="F255" s="15">
        <v>15</v>
      </c>
      <c r="G255" s="441" t="s">
        <v>4556</v>
      </c>
      <c r="H255" s="399"/>
      <c r="I255" s="440"/>
      <c r="J255" s="51"/>
      <c r="K255" s="14"/>
      <c r="L255" s="51"/>
      <c r="M255" s="51"/>
      <c r="N255" s="14"/>
      <c r="O255" s="51"/>
      <c r="P255" s="51"/>
    </row>
    <row r="256" spans="1:16" ht="15.5" x14ac:dyDescent="0.35">
      <c r="A256" s="20"/>
      <c r="B256" s="20"/>
      <c r="C256" s="35"/>
      <c r="D256" s="19"/>
      <c r="F256" s="15">
        <v>16</v>
      </c>
      <c r="G256" s="441" t="s">
        <v>2761</v>
      </c>
      <c r="H256" s="399"/>
      <c r="I256" s="440"/>
      <c r="J256" s="51"/>
      <c r="K256" s="14"/>
      <c r="L256" s="51"/>
      <c r="M256" s="51"/>
      <c r="N256" s="14"/>
      <c r="O256" s="51"/>
      <c r="P256" s="51"/>
    </row>
    <row r="257" spans="1:16" ht="15.5" x14ac:dyDescent="0.35">
      <c r="A257" s="20"/>
      <c r="B257" s="20"/>
      <c r="C257" s="35"/>
      <c r="D257" s="19"/>
      <c r="F257" s="15">
        <v>17</v>
      </c>
      <c r="G257" s="369" t="s">
        <v>477</v>
      </c>
      <c r="H257" s="399"/>
      <c r="I257" s="440"/>
      <c r="J257" s="51"/>
      <c r="K257" s="14"/>
      <c r="L257" s="51"/>
      <c r="M257" s="51"/>
      <c r="N257" s="14"/>
      <c r="O257" s="51"/>
      <c r="P257" s="51"/>
    </row>
    <row r="258" spans="1:16" ht="15.5" x14ac:dyDescent="0.35">
      <c r="A258" s="20"/>
      <c r="B258" s="20"/>
      <c r="C258" s="35"/>
      <c r="D258" s="19"/>
      <c r="F258" s="15">
        <v>18</v>
      </c>
      <c r="G258" s="442" t="s">
        <v>490</v>
      </c>
      <c r="H258" s="399"/>
      <c r="I258" s="440"/>
      <c r="J258" s="51"/>
      <c r="K258" s="14"/>
      <c r="L258" s="51"/>
      <c r="M258" s="51"/>
      <c r="N258" s="14"/>
      <c r="O258" s="51"/>
      <c r="P258" s="51"/>
    </row>
    <row r="259" spans="1:16" ht="18.5" thickBot="1" x14ac:dyDescent="0.45">
      <c r="A259" s="20"/>
      <c r="B259" s="20"/>
      <c r="C259" s="35"/>
      <c r="D259" s="19"/>
      <c r="G259" s="443"/>
      <c r="H259" s="399"/>
      <c r="I259" s="440"/>
      <c r="J259" s="51"/>
      <c r="K259" s="14"/>
      <c r="L259" s="51"/>
      <c r="M259" s="51"/>
      <c r="N259" s="14"/>
      <c r="O259" s="51"/>
      <c r="P259" s="51"/>
    </row>
    <row r="260" spans="1:16" ht="18" x14ac:dyDescent="0.4">
      <c r="A260" s="20"/>
      <c r="B260" s="20"/>
      <c r="C260" s="35"/>
      <c r="D260" s="19"/>
      <c r="G260" s="444"/>
      <c r="H260" s="399"/>
      <c r="I260" s="440"/>
      <c r="J260" s="51"/>
      <c r="K260" s="14"/>
      <c r="L260" s="51"/>
      <c r="M260" s="51"/>
      <c r="N260" s="14"/>
      <c r="O260" s="51"/>
      <c r="P260" s="51"/>
    </row>
    <row r="261" spans="1:16" ht="18.5" thickBot="1" x14ac:dyDescent="0.45">
      <c r="A261" s="20"/>
      <c r="B261" s="20"/>
      <c r="C261" s="35"/>
      <c r="D261" s="19"/>
      <c r="G261" s="437"/>
      <c r="H261" s="399"/>
      <c r="I261" s="440"/>
      <c r="J261" s="51"/>
      <c r="K261" s="14"/>
      <c r="L261" s="51"/>
      <c r="M261" s="51"/>
      <c r="N261" s="14"/>
      <c r="O261" s="51"/>
      <c r="P261" s="51"/>
    </row>
    <row r="262" spans="1:16" ht="18" x14ac:dyDescent="0.4">
      <c r="A262" s="20"/>
      <c r="B262" s="20"/>
      <c r="C262" s="35"/>
      <c r="D262" s="19"/>
      <c r="G262" s="445"/>
      <c r="H262" s="399"/>
      <c r="I262" s="51"/>
      <c r="J262" s="51"/>
      <c r="K262" s="14"/>
      <c r="L262" s="51"/>
      <c r="M262" s="51"/>
      <c r="N262" s="14"/>
      <c r="O262" s="51"/>
      <c r="P262" s="51"/>
    </row>
    <row r="263" spans="1:16" ht="18.5" thickBot="1" x14ac:dyDescent="0.45">
      <c r="A263" s="20"/>
      <c r="B263" s="20"/>
      <c r="C263" s="35"/>
      <c r="D263" s="19"/>
      <c r="G263" s="437"/>
      <c r="H263" s="399"/>
      <c r="I263" s="51"/>
      <c r="J263" s="51"/>
      <c r="K263" s="14"/>
      <c r="L263" s="51"/>
      <c r="M263" s="51"/>
      <c r="N263" s="14"/>
      <c r="O263" s="51"/>
      <c r="P263" s="51"/>
    </row>
    <row r="264" spans="1:16" ht="18" x14ac:dyDescent="0.4">
      <c r="A264" s="20"/>
      <c r="B264" s="20"/>
      <c r="C264" s="35"/>
      <c r="D264" s="19"/>
      <c r="G264" s="444"/>
      <c r="H264" s="399"/>
      <c r="I264" s="51"/>
      <c r="J264" s="51"/>
      <c r="K264" s="14"/>
      <c r="L264" s="51"/>
      <c r="M264" s="51"/>
      <c r="N264" s="14"/>
      <c r="O264" s="51"/>
      <c r="P264" s="51"/>
    </row>
    <row r="265" spans="1:16" ht="18.5" thickBot="1" x14ac:dyDescent="0.45">
      <c r="A265" s="20"/>
      <c r="B265" s="20"/>
      <c r="C265" s="35"/>
      <c r="D265" s="19"/>
      <c r="G265" s="437"/>
      <c r="H265" s="399"/>
      <c r="I265" s="51"/>
      <c r="J265" s="51"/>
      <c r="K265" s="14"/>
      <c r="L265" s="51"/>
      <c r="M265" s="51"/>
      <c r="N265" s="14"/>
      <c r="O265" s="51"/>
      <c r="P265" s="51"/>
    </row>
    <row r="266" spans="1:16" ht="18" x14ac:dyDescent="0.4">
      <c r="A266" s="20"/>
      <c r="B266" s="20"/>
      <c r="C266" s="35"/>
      <c r="D266" s="19"/>
      <c r="G266" s="445"/>
      <c r="H266" s="399"/>
      <c r="I266" s="51"/>
      <c r="J266" s="51"/>
      <c r="K266" s="14"/>
      <c r="L266" s="51"/>
      <c r="M266" s="51"/>
      <c r="N266" s="14"/>
      <c r="O266" s="51"/>
      <c r="P266" s="51"/>
    </row>
    <row r="267" spans="1:16" ht="18.5" thickBot="1" x14ac:dyDescent="0.45">
      <c r="A267" s="20"/>
      <c r="B267" s="20"/>
      <c r="C267" s="35"/>
      <c r="D267" s="19"/>
      <c r="G267" s="435"/>
      <c r="H267" s="399"/>
      <c r="I267" s="51"/>
      <c r="J267" s="51"/>
      <c r="K267" s="14"/>
      <c r="L267" s="51"/>
      <c r="M267" s="51"/>
      <c r="N267" s="14"/>
      <c r="O267" s="51"/>
      <c r="P267" s="51"/>
    </row>
    <row r="268" spans="1:16" ht="18" x14ac:dyDescent="0.4">
      <c r="A268" s="20"/>
      <c r="B268" s="20"/>
      <c r="C268" s="35"/>
      <c r="D268" s="19"/>
      <c r="G268" s="445"/>
      <c r="H268" s="399"/>
      <c r="I268" s="51"/>
      <c r="J268" s="51"/>
      <c r="K268" s="14"/>
      <c r="L268" s="51"/>
      <c r="M268" s="51"/>
      <c r="N268" s="14"/>
      <c r="O268" s="51"/>
      <c r="P268" s="51"/>
    </row>
    <row r="269" spans="1:16" ht="18.5" thickBot="1" x14ac:dyDescent="0.45">
      <c r="A269" s="20"/>
      <c r="B269" s="20"/>
      <c r="C269" s="35"/>
      <c r="D269" s="19"/>
      <c r="G269" s="435"/>
      <c r="H269" s="399"/>
      <c r="I269" s="51"/>
      <c r="J269" s="51"/>
      <c r="K269" s="14"/>
      <c r="L269" s="51"/>
      <c r="M269" s="51"/>
      <c r="N269" s="14"/>
      <c r="O269" s="51"/>
      <c r="P269" s="51"/>
    </row>
    <row r="270" spans="1:16" ht="18" x14ac:dyDescent="0.4">
      <c r="A270" s="20"/>
      <c r="B270" s="20"/>
      <c r="C270" s="35"/>
      <c r="D270" s="19"/>
      <c r="G270" s="444"/>
      <c r="H270" s="399"/>
      <c r="I270" s="51"/>
      <c r="J270" s="51"/>
      <c r="K270" s="14"/>
      <c r="L270" s="51"/>
      <c r="M270" s="51"/>
      <c r="N270" s="14"/>
      <c r="O270" s="51"/>
      <c r="P270" s="51"/>
    </row>
    <row r="271" spans="1:16" ht="18.5" thickBot="1" x14ac:dyDescent="0.45">
      <c r="A271" s="20"/>
      <c r="B271" s="20"/>
      <c r="C271" s="35"/>
      <c r="D271" s="19"/>
      <c r="G271" s="435"/>
      <c r="H271" s="399"/>
      <c r="I271" s="51"/>
      <c r="J271" s="51"/>
      <c r="K271" s="14"/>
      <c r="L271" s="51"/>
      <c r="M271" s="51"/>
      <c r="N271" s="14"/>
      <c r="O271" s="51"/>
      <c r="P271" s="51"/>
    </row>
    <row r="272" spans="1:16" ht="18" x14ac:dyDescent="0.4">
      <c r="A272" s="20"/>
      <c r="B272" s="20"/>
      <c r="C272" s="35"/>
      <c r="D272" s="19"/>
      <c r="G272" s="445"/>
      <c r="H272" s="399"/>
      <c r="I272" s="51"/>
      <c r="J272" s="51"/>
      <c r="K272" s="14"/>
      <c r="L272" s="51"/>
      <c r="M272" s="51"/>
      <c r="N272" s="14"/>
      <c r="O272" s="51"/>
      <c r="P272" s="51"/>
    </row>
    <row r="273" spans="1:16" ht="18.5" thickBot="1" x14ac:dyDescent="0.45">
      <c r="A273" s="20"/>
      <c r="B273" s="20"/>
      <c r="C273" s="35"/>
      <c r="D273" s="19"/>
      <c r="G273" s="435"/>
      <c r="H273" s="399"/>
      <c r="I273" s="51"/>
      <c r="J273" s="51"/>
      <c r="K273" s="14"/>
      <c r="L273" s="51"/>
      <c r="M273" s="51"/>
      <c r="N273" s="14"/>
      <c r="O273" s="51"/>
      <c r="P273" s="51"/>
    </row>
    <row r="274" spans="1:16" ht="18" x14ac:dyDescent="0.4">
      <c r="A274" s="20"/>
      <c r="B274" s="20"/>
      <c r="C274" s="35"/>
      <c r="D274" s="19"/>
      <c r="G274" s="445"/>
      <c r="H274" s="399"/>
      <c r="I274" s="51"/>
      <c r="J274" s="51"/>
      <c r="K274" s="14"/>
      <c r="L274" s="51"/>
      <c r="M274" s="51"/>
      <c r="N274" s="14"/>
      <c r="O274" s="51"/>
      <c r="P274" s="51"/>
    </row>
    <row r="275" spans="1:16" ht="18.5" thickBot="1" x14ac:dyDescent="0.45">
      <c r="A275" s="20"/>
      <c r="B275" s="20"/>
      <c r="C275" s="35"/>
      <c r="D275" s="19"/>
      <c r="G275" s="435"/>
      <c r="H275" s="399"/>
      <c r="I275" s="51"/>
      <c r="J275" s="51"/>
      <c r="K275" s="14"/>
      <c r="L275" s="51"/>
      <c r="M275" s="51"/>
      <c r="N275" s="14"/>
      <c r="O275" s="51"/>
      <c r="P275" s="51"/>
    </row>
    <row r="276" spans="1:16" x14ac:dyDescent="0.25">
      <c r="A276" s="20"/>
      <c r="B276" s="20"/>
      <c r="C276" s="35"/>
      <c r="D276" s="19"/>
      <c r="G276" s="14"/>
      <c r="H276" s="399"/>
      <c r="I276" s="51"/>
      <c r="J276" s="51"/>
      <c r="K276" s="14"/>
      <c r="L276" s="51"/>
      <c r="M276" s="51"/>
      <c r="N276" s="14"/>
      <c r="O276" s="51"/>
      <c r="P276" s="51"/>
    </row>
    <row r="277" spans="1:16" x14ac:dyDescent="0.25">
      <c r="A277" s="20"/>
      <c r="B277" s="20"/>
      <c r="C277" s="35"/>
      <c r="D277" s="19"/>
      <c r="G277" s="14"/>
      <c r="H277" s="399"/>
      <c r="I277" s="51"/>
      <c r="J277" s="51"/>
      <c r="K277" s="14"/>
      <c r="L277" s="51"/>
      <c r="M277" s="51"/>
      <c r="N277" s="14"/>
      <c r="O277" s="51"/>
      <c r="P277" s="51"/>
    </row>
    <row r="278" spans="1:16" x14ac:dyDescent="0.25">
      <c r="A278" s="20"/>
      <c r="B278" s="20"/>
      <c r="C278" s="35"/>
      <c r="D278" s="19"/>
      <c r="G278" s="14"/>
      <c r="H278" s="399"/>
      <c r="I278" s="51"/>
      <c r="J278" s="51"/>
      <c r="K278" s="14"/>
      <c r="L278" s="51"/>
      <c r="M278" s="51"/>
      <c r="N278" s="14"/>
      <c r="O278" s="51"/>
      <c r="P278" s="51"/>
    </row>
    <row r="279" spans="1:16" x14ac:dyDescent="0.25">
      <c r="A279" s="20"/>
      <c r="B279" s="20"/>
      <c r="C279" s="35"/>
      <c r="D279" s="19"/>
      <c r="G279" s="14"/>
      <c r="H279" s="399"/>
      <c r="I279" s="51"/>
      <c r="J279" s="51"/>
      <c r="K279" s="14"/>
      <c r="L279" s="51"/>
      <c r="M279" s="51"/>
      <c r="N279" s="14"/>
      <c r="O279" s="51"/>
      <c r="P279" s="51"/>
    </row>
    <row r="280" spans="1:16" x14ac:dyDescent="0.25">
      <c r="A280" s="20"/>
      <c r="B280" s="20"/>
      <c r="C280" s="35"/>
      <c r="D280" s="19"/>
      <c r="G280" s="14"/>
      <c r="H280" s="399"/>
      <c r="I280" s="51"/>
      <c r="J280" s="51"/>
      <c r="K280" s="14"/>
      <c r="L280" s="51"/>
      <c r="M280" s="51"/>
      <c r="N280" s="14"/>
      <c r="O280" s="51"/>
      <c r="P280" s="51"/>
    </row>
    <row r="281" spans="1:16" x14ac:dyDescent="0.25">
      <c r="A281" s="20"/>
      <c r="B281" s="20"/>
      <c r="C281" s="35"/>
      <c r="D281" s="19"/>
      <c r="G281" s="14"/>
      <c r="H281" s="399"/>
      <c r="I281" s="51"/>
      <c r="J281" s="51"/>
      <c r="K281" s="14"/>
      <c r="L281" s="51"/>
      <c r="M281" s="51"/>
      <c r="N281" s="14"/>
      <c r="O281" s="51"/>
      <c r="P281" s="51"/>
    </row>
    <row r="282" spans="1:16" x14ac:dyDescent="0.25">
      <c r="A282" s="20"/>
      <c r="B282" s="20"/>
      <c r="C282" s="35"/>
      <c r="D282" s="19"/>
      <c r="G282" s="14"/>
      <c r="H282" s="399"/>
      <c r="I282" s="51"/>
      <c r="J282" s="51"/>
      <c r="K282" s="14"/>
      <c r="L282" s="51"/>
      <c r="M282" s="51"/>
      <c r="N282" s="14"/>
      <c r="O282" s="51"/>
      <c r="P282" s="51"/>
    </row>
    <row r="283" spans="1:16" x14ac:dyDescent="0.25">
      <c r="A283" s="20"/>
      <c r="B283" s="20"/>
      <c r="C283" s="35"/>
      <c r="D283" s="19"/>
      <c r="G283" s="14"/>
      <c r="H283" s="399"/>
      <c r="I283" s="51"/>
      <c r="J283" s="51"/>
      <c r="K283" s="14"/>
      <c r="L283" s="51"/>
      <c r="M283" s="51"/>
      <c r="N283" s="14"/>
      <c r="O283" s="51"/>
      <c r="P283" s="51"/>
    </row>
    <row r="284" spans="1:16" x14ac:dyDescent="0.25">
      <c r="A284" s="20"/>
      <c r="B284" s="20"/>
      <c r="C284" s="35"/>
      <c r="D284" s="19"/>
      <c r="G284" s="14"/>
      <c r="H284" s="399"/>
      <c r="I284" s="51"/>
      <c r="J284" s="51"/>
      <c r="K284" s="14"/>
      <c r="L284" s="51"/>
      <c r="M284" s="51"/>
      <c r="N284" s="14"/>
      <c r="O284" s="51"/>
      <c r="P284" s="51"/>
    </row>
    <row r="285" spans="1:16" x14ac:dyDescent="0.25">
      <c r="A285" s="20"/>
      <c r="B285" s="20"/>
      <c r="C285" s="35"/>
      <c r="D285" s="19"/>
      <c r="G285" s="14"/>
      <c r="H285" s="399"/>
      <c r="I285" s="51"/>
      <c r="J285" s="51"/>
      <c r="K285" s="14"/>
      <c r="L285" s="51"/>
      <c r="M285" s="51"/>
      <c r="N285" s="14"/>
      <c r="O285" s="51"/>
      <c r="P285" s="51"/>
    </row>
    <row r="286" spans="1:16" x14ac:dyDescent="0.25">
      <c r="A286" s="20"/>
      <c r="B286" s="20"/>
      <c r="C286" s="35"/>
      <c r="D286" s="19"/>
      <c r="G286" s="14"/>
      <c r="H286" s="399"/>
      <c r="I286" s="51"/>
      <c r="J286" s="51"/>
      <c r="K286" s="14"/>
      <c r="L286" s="51"/>
      <c r="M286" s="51"/>
      <c r="N286" s="14"/>
      <c r="O286" s="51"/>
      <c r="P286" s="51"/>
    </row>
    <row r="287" spans="1:16" x14ac:dyDescent="0.25">
      <c r="A287" s="20"/>
      <c r="B287" s="20"/>
      <c r="C287" s="35"/>
      <c r="D287" s="19"/>
      <c r="G287" s="14"/>
      <c r="H287" s="399"/>
      <c r="I287" s="51"/>
      <c r="J287" s="51"/>
      <c r="K287" s="14"/>
      <c r="L287" s="51"/>
      <c r="M287" s="51"/>
      <c r="N287" s="14"/>
      <c r="O287" s="51"/>
      <c r="P287" s="51"/>
    </row>
    <row r="288" spans="1:16" x14ac:dyDescent="0.25">
      <c r="A288" s="20"/>
      <c r="B288" s="20"/>
      <c r="C288" s="35"/>
      <c r="D288" s="19"/>
      <c r="G288" s="14"/>
      <c r="H288" s="399"/>
      <c r="I288" s="51"/>
      <c r="J288" s="51"/>
      <c r="K288" s="14"/>
      <c r="L288" s="51"/>
      <c r="M288" s="51"/>
      <c r="N288" s="14"/>
      <c r="O288" s="51"/>
      <c r="P288" s="51"/>
    </row>
    <row r="289" spans="1:16" x14ac:dyDescent="0.25">
      <c r="A289" s="20"/>
      <c r="B289" s="20"/>
      <c r="C289" s="35"/>
      <c r="D289" s="19"/>
      <c r="G289" s="14"/>
      <c r="H289" s="399"/>
      <c r="I289" s="51"/>
      <c r="J289" s="51"/>
      <c r="K289" s="14"/>
      <c r="L289" s="51"/>
      <c r="M289" s="51"/>
      <c r="N289" s="14"/>
      <c r="O289" s="51"/>
      <c r="P289" s="51"/>
    </row>
    <row r="290" spans="1:16" x14ac:dyDescent="0.25">
      <c r="A290" s="20"/>
      <c r="B290" s="20"/>
      <c r="C290" s="35"/>
      <c r="D290" s="19"/>
      <c r="G290" s="14"/>
      <c r="H290" s="399"/>
      <c r="I290" s="51"/>
      <c r="J290" s="51"/>
      <c r="K290" s="14"/>
      <c r="L290" s="51"/>
      <c r="M290" s="51"/>
      <c r="N290" s="14"/>
      <c r="O290" s="51"/>
      <c r="P290" s="51"/>
    </row>
    <row r="291" spans="1:16" x14ac:dyDescent="0.25">
      <c r="A291" s="20"/>
      <c r="B291" s="20"/>
      <c r="C291" s="35"/>
      <c r="D291" s="19"/>
      <c r="G291" s="14"/>
      <c r="H291" s="399"/>
      <c r="I291" s="51"/>
      <c r="J291" s="51"/>
      <c r="K291" s="14"/>
      <c r="L291" s="51"/>
      <c r="M291" s="51"/>
      <c r="N291" s="14"/>
      <c r="O291" s="51"/>
      <c r="P291" s="51"/>
    </row>
    <row r="292" spans="1:16" x14ac:dyDescent="0.25">
      <c r="A292" s="20"/>
      <c r="B292" s="20"/>
      <c r="C292" s="35"/>
      <c r="D292" s="19"/>
      <c r="G292" s="14"/>
      <c r="H292" s="399"/>
      <c r="I292" s="51"/>
      <c r="J292" s="51"/>
      <c r="K292" s="14"/>
      <c r="L292" s="51"/>
      <c r="M292" s="51"/>
      <c r="N292" s="14"/>
      <c r="O292" s="51"/>
      <c r="P292" s="51"/>
    </row>
    <row r="293" spans="1:16" x14ac:dyDescent="0.25">
      <c r="A293" s="20"/>
      <c r="B293" s="20"/>
      <c r="C293" s="35"/>
      <c r="D293" s="19"/>
      <c r="G293" s="14"/>
      <c r="H293" s="439"/>
      <c r="I293" s="51"/>
      <c r="J293" s="51"/>
      <c r="K293" s="14"/>
      <c r="L293" s="51"/>
      <c r="M293" s="51"/>
      <c r="N293" s="14"/>
      <c r="O293" s="51"/>
      <c r="P293" s="51"/>
    </row>
    <row r="294" spans="1:16" x14ac:dyDescent="0.25">
      <c r="A294" s="20"/>
      <c r="B294" s="20"/>
      <c r="C294" s="35"/>
      <c r="D294" s="19"/>
      <c r="G294" s="14"/>
      <c r="H294" s="439"/>
      <c r="I294" s="51"/>
      <c r="J294" s="51"/>
      <c r="K294" s="14"/>
      <c r="L294" s="51"/>
      <c r="M294" s="51"/>
      <c r="N294" s="14"/>
      <c r="O294" s="51"/>
      <c r="P294" s="51"/>
    </row>
    <row r="295" spans="1:16" x14ac:dyDescent="0.25">
      <c r="A295" s="20"/>
      <c r="B295" s="20"/>
      <c r="C295" s="35"/>
      <c r="D295" s="19"/>
      <c r="G295" s="14"/>
      <c r="H295" s="439"/>
      <c r="I295" s="51"/>
      <c r="J295" s="51"/>
      <c r="K295" s="14"/>
      <c r="L295" s="51"/>
      <c r="M295" s="51"/>
      <c r="N295" s="14"/>
      <c r="O295" s="51"/>
      <c r="P295" s="51"/>
    </row>
    <row r="296" spans="1:16" x14ac:dyDescent="0.25">
      <c r="A296" s="20"/>
      <c r="B296" s="20"/>
      <c r="C296" s="35"/>
      <c r="D296" s="19"/>
      <c r="G296" s="14"/>
      <c r="H296" s="439"/>
      <c r="I296" s="51"/>
      <c r="J296" s="51"/>
      <c r="K296" s="14"/>
      <c r="L296" s="51"/>
      <c r="M296" s="51"/>
      <c r="N296" s="14"/>
      <c r="O296" s="51"/>
      <c r="P296" s="51"/>
    </row>
    <row r="297" spans="1:16" x14ac:dyDescent="0.25">
      <c r="A297" s="20"/>
      <c r="B297" s="20"/>
      <c r="C297" s="35"/>
      <c r="D297" s="19"/>
      <c r="G297" s="14"/>
      <c r="H297" s="439"/>
      <c r="I297" s="51"/>
      <c r="J297" s="51"/>
      <c r="K297" s="14"/>
      <c r="L297" s="51"/>
      <c r="M297" s="51"/>
      <c r="N297" s="14"/>
      <c r="O297" s="51"/>
      <c r="P297" s="51"/>
    </row>
    <row r="298" spans="1:16" x14ac:dyDescent="0.25">
      <c r="A298" s="20"/>
      <c r="B298" s="20"/>
      <c r="C298" s="35"/>
      <c r="D298" s="19"/>
      <c r="G298" s="14"/>
      <c r="H298" s="439"/>
      <c r="I298" s="51"/>
      <c r="J298" s="51"/>
      <c r="K298" s="14"/>
      <c r="L298" s="51"/>
      <c r="M298" s="51"/>
      <c r="N298" s="14"/>
      <c r="O298" s="51"/>
      <c r="P298" s="51"/>
    </row>
    <row r="299" spans="1:16" x14ac:dyDescent="0.25">
      <c r="A299" s="20"/>
      <c r="B299" s="20"/>
      <c r="C299" s="35"/>
      <c r="D299" s="19"/>
      <c r="G299" s="14"/>
      <c r="H299" s="439"/>
      <c r="I299" s="51"/>
      <c r="J299" s="51"/>
      <c r="K299" s="14"/>
      <c r="L299" s="51"/>
      <c r="M299" s="51"/>
      <c r="N299" s="14"/>
      <c r="O299" s="51"/>
      <c r="P299" s="51"/>
    </row>
    <row r="300" spans="1:16" x14ac:dyDescent="0.25">
      <c r="A300" s="20"/>
      <c r="B300" s="20"/>
      <c r="C300" s="35"/>
      <c r="D300" s="19"/>
      <c r="G300" s="14"/>
      <c r="H300" s="439"/>
      <c r="I300" s="51"/>
      <c r="J300" s="51"/>
      <c r="K300" s="14"/>
      <c r="L300" s="51"/>
      <c r="M300" s="51"/>
      <c r="N300" s="14"/>
      <c r="O300" s="51"/>
      <c r="P300" s="51"/>
    </row>
    <row r="301" spans="1:16" x14ac:dyDescent="0.25">
      <c r="A301" s="20"/>
      <c r="B301" s="20"/>
      <c r="C301" s="35"/>
      <c r="D301" s="19"/>
      <c r="G301" s="14"/>
      <c r="H301" s="439"/>
      <c r="I301" s="51"/>
      <c r="J301" s="51"/>
      <c r="K301" s="14"/>
      <c r="L301" s="51"/>
      <c r="M301" s="51"/>
      <c r="N301" s="14"/>
      <c r="O301" s="51"/>
      <c r="P301" s="51"/>
    </row>
    <row r="302" spans="1:16" x14ac:dyDescent="0.25">
      <c r="A302" s="20"/>
      <c r="B302" s="20"/>
      <c r="C302" s="35"/>
      <c r="D302" s="19"/>
      <c r="G302" s="14"/>
      <c r="H302" s="440"/>
      <c r="I302" s="51"/>
      <c r="J302" s="51"/>
      <c r="K302" s="14"/>
      <c r="L302" s="51"/>
      <c r="M302" s="51"/>
      <c r="N302" s="14"/>
      <c r="O302" s="51"/>
      <c r="P302" s="51"/>
    </row>
    <row r="303" spans="1:16" x14ac:dyDescent="0.25">
      <c r="A303" s="20"/>
      <c r="B303" s="20"/>
      <c r="C303" s="35"/>
      <c r="D303" s="19"/>
      <c r="G303" s="14"/>
      <c r="H303" s="440"/>
      <c r="I303" s="51"/>
      <c r="J303" s="51"/>
      <c r="K303" s="14"/>
      <c r="L303" s="51"/>
      <c r="M303" s="51"/>
      <c r="N303" s="14"/>
      <c r="O303" s="51"/>
      <c r="P303" s="51"/>
    </row>
    <row r="304" spans="1:16" x14ac:dyDescent="0.25">
      <c r="A304" s="20"/>
      <c r="B304" s="20"/>
      <c r="C304" s="35"/>
      <c r="D304" s="19"/>
      <c r="G304" s="14"/>
      <c r="H304" s="440"/>
      <c r="I304" s="51"/>
      <c r="J304" s="51"/>
      <c r="K304" s="14"/>
      <c r="L304" s="51"/>
      <c r="M304" s="51"/>
      <c r="N304" s="14"/>
      <c r="O304" s="51"/>
      <c r="P304" s="51"/>
    </row>
    <row r="305" spans="1:16" x14ac:dyDescent="0.25">
      <c r="A305" s="20"/>
      <c r="B305" s="20"/>
      <c r="C305" s="35"/>
      <c r="D305" s="19"/>
      <c r="G305" s="14"/>
      <c r="H305" s="440"/>
      <c r="I305" s="51"/>
      <c r="J305" s="51"/>
      <c r="K305" s="14"/>
      <c r="L305" s="51"/>
      <c r="M305" s="51"/>
      <c r="N305" s="14"/>
      <c r="O305" s="51"/>
      <c r="P305" s="51"/>
    </row>
    <row r="306" spans="1:16" x14ac:dyDescent="0.25">
      <c r="A306" s="20"/>
      <c r="B306" s="20"/>
      <c r="C306" s="35"/>
      <c r="D306" s="19"/>
      <c r="G306" s="14"/>
      <c r="H306" s="440"/>
      <c r="I306" s="51"/>
      <c r="J306" s="51"/>
      <c r="K306" s="14"/>
      <c r="L306" s="51"/>
      <c r="M306" s="51"/>
      <c r="N306" s="14"/>
      <c r="O306" s="51"/>
      <c r="P306" s="51"/>
    </row>
    <row r="307" spans="1:16" x14ac:dyDescent="0.25">
      <c r="A307" s="20"/>
      <c r="B307" s="20"/>
      <c r="C307" s="35"/>
      <c r="D307" s="19"/>
      <c r="G307" s="14"/>
      <c r="H307" s="440"/>
      <c r="I307" s="51"/>
      <c r="J307" s="51"/>
      <c r="K307" s="14"/>
      <c r="L307" s="51"/>
      <c r="M307" s="51"/>
      <c r="N307" s="14"/>
      <c r="O307" s="51"/>
      <c r="P307" s="51"/>
    </row>
    <row r="308" spans="1:16" x14ac:dyDescent="0.25">
      <c r="A308" s="20"/>
      <c r="B308" s="20"/>
      <c r="C308" s="35"/>
      <c r="D308" s="19"/>
      <c r="G308" s="14"/>
      <c r="H308" s="440"/>
      <c r="I308" s="51"/>
      <c r="J308" s="51"/>
      <c r="K308" s="14"/>
      <c r="L308" s="51"/>
      <c r="M308" s="51"/>
      <c r="N308" s="14"/>
      <c r="O308" s="51"/>
      <c r="P308" s="51"/>
    </row>
    <row r="309" spans="1:16" x14ac:dyDescent="0.25">
      <c r="A309" s="20"/>
      <c r="B309" s="20"/>
      <c r="C309" s="35"/>
      <c r="D309" s="19"/>
      <c r="G309" s="14"/>
      <c r="H309" s="440"/>
      <c r="I309" s="51"/>
      <c r="J309" s="51"/>
      <c r="K309" s="14"/>
      <c r="L309" s="51"/>
      <c r="M309" s="51"/>
      <c r="N309" s="14"/>
      <c r="O309" s="51"/>
      <c r="P309" s="51"/>
    </row>
    <row r="310" spans="1:16" x14ac:dyDescent="0.25">
      <c r="A310" s="20"/>
      <c r="B310" s="20"/>
      <c r="C310" s="35"/>
      <c r="D310" s="19"/>
      <c r="G310" s="14"/>
      <c r="H310" s="440"/>
      <c r="I310" s="51"/>
      <c r="J310" s="51"/>
      <c r="K310" s="14"/>
      <c r="L310" s="51"/>
      <c r="M310" s="51"/>
      <c r="N310" s="14"/>
      <c r="O310" s="51"/>
      <c r="P310" s="51"/>
    </row>
    <row r="311" spans="1:16" x14ac:dyDescent="0.25">
      <c r="A311" s="20"/>
      <c r="B311" s="20"/>
      <c r="C311" s="35"/>
      <c r="D311" s="19"/>
      <c r="G311" s="14"/>
      <c r="H311" s="440"/>
      <c r="I311" s="51"/>
      <c r="J311" s="51"/>
      <c r="K311" s="14"/>
      <c r="L311" s="51"/>
      <c r="M311" s="51"/>
      <c r="N311" s="14"/>
      <c r="O311" s="51"/>
      <c r="P311" s="51"/>
    </row>
    <row r="312" spans="1:16" x14ac:dyDescent="0.25">
      <c r="A312" s="20"/>
      <c r="B312" s="20"/>
      <c r="C312" s="35"/>
      <c r="D312" s="19"/>
      <c r="G312" s="14"/>
      <c r="H312" s="440"/>
      <c r="I312" s="51"/>
      <c r="J312" s="51"/>
      <c r="K312" s="14"/>
      <c r="L312" s="51"/>
      <c r="M312" s="51"/>
      <c r="N312" s="14"/>
      <c r="O312" s="51"/>
      <c r="P312" s="51"/>
    </row>
    <row r="313" spans="1:16" x14ac:dyDescent="0.25">
      <c r="A313" s="20"/>
      <c r="B313" s="20"/>
      <c r="C313" s="35"/>
      <c r="D313" s="19"/>
      <c r="G313" s="14"/>
      <c r="H313" s="440"/>
      <c r="I313" s="51"/>
      <c r="J313" s="51"/>
      <c r="K313" s="14"/>
      <c r="L313" s="51"/>
      <c r="M313" s="51"/>
      <c r="N313" s="14"/>
      <c r="O313" s="51"/>
      <c r="P313" s="51"/>
    </row>
    <row r="314" spans="1:16" x14ac:dyDescent="0.25">
      <c r="A314" s="20"/>
      <c r="B314" s="20"/>
      <c r="C314" s="35"/>
      <c r="D314" s="19"/>
      <c r="G314" s="14"/>
      <c r="H314" s="440"/>
      <c r="I314" s="51"/>
      <c r="J314" s="51"/>
      <c r="K314" s="14"/>
      <c r="L314" s="51"/>
      <c r="M314" s="51"/>
      <c r="N314" s="14"/>
      <c r="O314" s="51"/>
      <c r="P314" s="51"/>
    </row>
    <row r="315" spans="1:16" x14ac:dyDescent="0.25">
      <c r="A315" s="20"/>
      <c r="B315" s="20"/>
      <c r="C315" s="35"/>
      <c r="D315" s="19"/>
      <c r="G315" s="14"/>
      <c r="H315" s="440"/>
      <c r="I315" s="51"/>
      <c r="J315" s="51"/>
      <c r="K315" s="14"/>
      <c r="L315" s="51"/>
      <c r="M315" s="51"/>
      <c r="N315" s="14"/>
      <c r="O315" s="51"/>
      <c r="P315" s="51"/>
    </row>
    <row r="316" spans="1:16" x14ac:dyDescent="0.25">
      <c r="A316" s="20"/>
      <c r="B316" s="20"/>
      <c r="C316" s="35"/>
      <c r="D316" s="19"/>
      <c r="G316" s="14"/>
      <c r="H316" s="440"/>
      <c r="I316" s="51"/>
      <c r="J316" s="51"/>
      <c r="K316" s="14"/>
      <c r="L316" s="51"/>
      <c r="M316" s="51"/>
      <c r="N316" s="14"/>
      <c r="O316" s="51"/>
      <c r="P316" s="51"/>
    </row>
    <row r="317" spans="1:16" x14ac:dyDescent="0.25">
      <c r="A317" s="20"/>
      <c r="B317" s="20"/>
      <c r="C317" s="35"/>
      <c r="D317" s="19"/>
      <c r="G317" s="14"/>
      <c r="H317" s="440"/>
      <c r="I317" s="51"/>
      <c r="J317" s="51"/>
      <c r="K317" s="14"/>
      <c r="L317" s="51"/>
      <c r="M317" s="51"/>
      <c r="N317" s="14"/>
      <c r="O317" s="51"/>
      <c r="P317" s="51"/>
    </row>
    <row r="318" spans="1:16" x14ac:dyDescent="0.25">
      <c r="A318" s="20"/>
      <c r="B318" s="20"/>
      <c r="C318" s="35"/>
      <c r="D318" s="19"/>
      <c r="G318" s="14"/>
      <c r="H318" s="440"/>
      <c r="I318" s="51"/>
      <c r="J318" s="51"/>
      <c r="K318" s="14"/>
      <c r="L318" s="51"/>
      <c r="M318" s="51"/>
      <c r="N318" s="14"/>
      <c r="O318" s="51"/>
      <c r="P318" s="51"/>
    </row>
    <row r="319" spans="1:16" x14ac:dyDescent="0.25">
      <c r="A319" s="20"/>
      <c r="B319" s="20"/>
      <c r="C319" s="35"/>
      <c r="D319" s="19"/>
      <c r="G319" s="14"/>
      <c r="H319" s="440"/>
      <c r="I319" s="51"/>
      <c r="J319" s="51"/>
      <c r="K319" s="14"/>
      <c r="L319" s="51"/>
      <c r="M319" s="51"/>
      <c r="N319" s="14"/>
      <c r="O319" s="51"/>
      <c r="P319" s="51"/>
    </row>
    <row r="320" spans="1:16" x14ac:dyDescent="0.25">
      <c r="A320" s="20"/>
      <c r="B320" s="20"/>
      <c r="C320" s="35"/>
      <c r="D320" s="19"/>
      <c r="G320" s="14"/>
      <c r="H320" s="440"/>
      <c r="I320" s="51"/>
      <c r="J320" s="51"/>
      <c r="K320" s="14"/>
      <c r="L320" s="51"/>
      <c r="M320" s="51"/>
      <c r="N320" s="14"/>
      <c r="O320" s="51"/>
      <c r="P320" s="51"/>
    </row>
    <row r="321" spans="1:16" x14ac:dyDescent="0.25">
      <c r="A321" s="20"/>
      <c r="B321" s="20"/>
      <c r="C321" s="35"/>
      <c r="D321" s="19"/>
      <c r="G321" s="14"/>
      <c r="H321" s="440"/>
      <c r="I321" s="51"/>
      <c r="J321" s="51"/>
      <c r="K321" s="14"/>
      <c r="L321" s="51"/>
      <c r="M321" s="51"/>
      <c r="N321" s="14"/>
      <c r="O321" s="51"/>
      <c r="P321" s="51"/>
    </row>
    <row r="322" spans="1:16" x14ac:dyDescent="0.25">
      <c r="A322" s="20"/>
      <c r="B322" s="20"/>
      <c r="C322" s="35"/>
      <c r="D322" s="19"/>
      <c r="G322" s="14"/>
      <c r="H322" s="440"/>
      <c r="I322" s="51"/>
      <c r="J322" s="51"/>
      <c r="K322" s="14"/>
      <c r="L322" s="51"/>
      <c r="M322" s="51"/>
      <c r="N322" s="14"/>
      <c r="O322" s="51"/>
      <c r="P322" s="51"/>
    </row>
    <row r="323" spans="1:16" x14ac:dyDescent="0.25">
      <c r="A323" s="20"/>
      <c r="B323" s="20"/>
      <c r="C323" s="35"/>
      <c r="D323" s="19"/>
      <c r="G323" s="14"/>
      <c r="H323" s="440"/>
      <c r="I323" s="51"/>
      <c r="J323" s="51"/>
      <c r="K323" s="14"/>
      <c r="L323" s="51"/>
      <c r="M323" s="51"/>
      <c r="N323" s="14"/>
      <c r="O323" s="51"/>
      <c r="P323" s="51"/>
    </row>
    <row r="324" spans="1:16" x14ac:dyDescent="0.25">
      <c r="A324" s="20"/>
      <c r="B324" s="20"/>
      <c r="C324" s="35"/>
      <c r="D324" s="19"/>
      <c r="G324" s="14"/>
      <c r="H324" s="440"/>
      <c r="I324" s="51"/>
      <c r="J324" s="51"/>
      <c r="K324" s="14"/>
      <c r="L324" s="51"/>
      <c r="M324" s="51"/>
      <c r="N324" s="14"/>
      <c r="O324" s="51"/>
      <c r="P324" s="51"/>
    </row>
    <row r="325" spans="1:16" x14ac:dyDescent="0.25">
      <c r="A325" s="20"/>
      <c r="B325" s="20"/>
      <c r="C325" s="35"/>
      <c r="D325" s="19"/>
      <c r="G325" s="14"/>
      <c r="H325" s="440"/>
      <c r="I325" s="51"/>
      <c r="J325" s="51"/>
      <c r="K325" s="14"/>
      <c r="L325" s="51"/>
      <c r="M325" s="51"/>
      <c r="N325" s="14"/>
      <c r="O325" s="51"/>
      <c r="P325" s="51"/>
    </row>
    <row r="326" spans="1:16" x14ac:dyDescent="0.25">
      <c r="A326" s="20"/>
      <c r="B326" s="20"/>
      <c r="C326" s="35"/>
      <c r="D326" s="19"/>
      <c r="G326" s="14"/>
      <c r="H326" s="440"/>
      <c r="I326" s="51"/>
      <c r="J326" s="51"/>
      <c r="K326" s="14"/>
      <c r="L326" s="51"/>
      <c r="M326" s="51"/>
      <c r="N326" s="14"/>
      <c r="O326" s="51"/>
      <c r="P326" s="51"/>
    </row>
    <row r="327" spans="1:16" x14ac:dyDescent="0.25">
      <c r="A327" s="20"/>
      <c r="B327" s="20"/>
      <c r="C327" s="35"/>
      <c r="D327" s="19"/>
      <c r="G327" s="14"/>
      <c r="H327" s="440"/>
      <c r="I327" s="51"/>
      <c r="J327" s="51"/>
      <c r="K327" s="14"/>
      <c r="L327" s="51"/>
      <c r="M327" s="51"/>
      <c r="N327" s="14"/>
      <c r="O327" s="51"/>
      <c r="P327" s="51"/>
    </row>
    <row r="328" spans="1:16" x14ac:dyDescent="0.25">
      <c r="A328" s="20"/>
      <c r="B328" s="20"/>
      <c r="C328" s="35"/>
      <c r="D328" s="19"/>
      <c r="G328" s="14"/>
      <c r="H328" s="440"/>
      <c r="I328" s="51"/>
      <c r="J328" s="51"/>
      <c r="K328" s="14"/>
      <c r="L328" s="51"/>
      <c r="M328" s="51"/>
      <c r="N328" s="14"/>
      <c r="O328" s="51"/>
      <c r="P328" s="51"/>
    </row>
    <row r="329" spans="1:16" x14ac:dyDescent="0.25">
      <c r="A329" s="20"/>
      <c r="B329" s="20"/>
      <c r="C329" s="35"/>
      <c r="D329" s="19"/>
      <c r="G329" s="14"/>
      <c r="H329" s="440"/>
      <c r="I329" s="51"/>
      <c r="J329" s="51"/>
      <c r="K329" s="14"/>
      <c r="L329" s="51"/>
      <c r="M329" s="51"/>
      <c r="N329" s="14"/>
      <c r="O329" s="51"/>
      <c r="P329" s="51"/>
    </row>
    <row r="330" spans="1:16" x14ac:dyDescent="0.25">
      <c r="A330" s="20"/>
      <c r="B330" s="20"/>
      <c r="C330" s="35"/>
      <c r="D330" s="19"/>
      <c r="G330" s="14"/>
      <c r="H330" s="440"/>
      <c r="I330" s="51"/>
      <c r="J330" s="51"/>
      <c r="K330" s="14"/>
      <c r="L330" s="51"/>
      <c r="M330" s="51"/>
      <c r="N330" s="14"/>
      <c r="O330" s="51"/>
      <c r="P330" s="51"/>
    </row>
    <row r="331" spans="1:16" x14ac:dyDescent="0.25">
      <c r="A331" s="20"/>
      <c r="B331" s="20"/>
      <c r="C331" s="35"/>
      <c r="D331" s="19"/>
      <c r="G331" s="14"/>
      <c r="H331" s="440"/>
      <c r="I331" s="51"/>
      <c r="J331" s="51"/>
      <c r="K331" s="14"/>
      <c r="L331" s="51"/>
      <c r="M331" s="51"/>
      <c r="N331" s="14"/>
      <c r="O331" s="51"/>
      <c r="P331" s="51"/>
    </row>
    <row r="332" spans="1:16" x14ac:dyDescent="0.25">
      <c r="A332" s="20"/>
      <c r="B332" s="20"/>
      <c r="C332" s="35"/>
      <c r="D332" s="19"/>
      <c r="G332" s="14"/>
      <c r="H332" s="14"/>
      <c r="I332" s="51"/>
      <c r="J332" s="51"/>
      <c r="K332" s="14"/>
      <c r="L332" s="51"/>
      <c r="M332" s="51"/>
      <c r="N332" s="14"/>
      <c r="O332" s="51"/>
      <c r="P332" s="51"/>
    </row>
    <row r="333" spans="1:16" x14ac:dyDescent="0.25">
      <c r="A333" s="20"/>
      <c r="B333" s="20"/>
      <c r="C333" s="35"/>
      <c r="D333" s="19"/>
      <c r="G333" s="14"/>
      <c r="H333" s="14"/>
      <c r="I333" s="51"/>
      <c r="J333" s="51"/>
      <c r="K333" s="14"/>
      <c r="L333" s="51"/>
      <c r="M333" s="51"/>
      <c r="N333" s="14"/>
      <c r="O333" s="51"/>
      <c r="P333" s="51"/>
    </row>
    <row r="334" spans="1:16" x14ac:dyDescent="0.25">
      <c r="A334" s="20"/>
      <c r="B334" s="20"/>
      <c r="C334" s="35"/>
      <c r="D334" s="19"/>
      <c r="G334" s="14"/>
      <c r="H334" s="14"/>
      <c r="I334" s="51"/>
      <c r="J334" s="51"/>
      <c r="K334" s="14"/>
      <c r="L334" s="51"/>
      <c r="M334" s="51"/>
      <c r="N334" s="14"/>
      <c r="O334" s="51"/>
      <c r="P334" s="51"/>
    </row>
    <row r="335" spans="1:16" x14ac:dyDescent="0.25">
      <c r="A335" s="20"/>
      <c r="B335" s="20"/>
      <c r="C335" s="35"/>
      <c r="D335" s="19"/>
      <c r="G335" s="14"/>
      <c r="H335" s="14"/>
      <c r="I335" s="51"/>
      <c r="J335" s="51"/>
      <c r="K335" s="14"/>
      <c r="L335" s="51"/>
      <c r="M335" s="51"/>
      <c r="N335" s="14"/>
      <c r="O335" s="51"/>
      <c r="P335" s="51"/>
    </row>
    <row r="336" spans="1:16" x14ac:dyDescent="0.25">
      <c r="A336" s="20"/>
      <c r="B336" s="20"/>
      <c r="C336" s="35"/>
      <c r="D336" s="19"/>
      <c r="G336" s="14"/>
      <c r="H336" s="14"/>
      <c r="I336" s="51"/>
      <c r="J336" s="51"/>
      <c r="K336" s="14"/>
      <c r="L336" s="51"/>
      <c r="M336" s="51"/>
      <c r="N336" s="14"/>
      <c r="O336" s="51"/>
      <c r="P336" s="51"/>
    </row>
    <row r="337" spans="1:16" x14ac:dyDescent="0.25">
      <c r="A337" s="20"/>
      <c r="B337" s="20"/>
      <c r="C337" s="35"/>
      <c r="D337" s="19"/>
      <c r="G337" s="14"/>
      <c r="H337" s="14"/>
      <c r="I337" s="51"/>
      <c r="J337" s="51"/>
      <c r="K337" s="14"/>
      <c r="L337" s="51"/>
      <c r="M337" s="51"/>
      <c r="N337" s="14"/>
      <c r="O337" s="51"/>
      <c r="P337" s="51"/>
    </row>
    <row r="338" spans="1:16" x14ac:dyDescent="0.25">
      <c r="A338" s="20"/>
      <c r="B338" s="20"/>
      <c r="C338" s="35"/>
      <c r="D338" s="19"/>
      <c r="G338" s="14"/>
      <c r="H338" s="14"/>
      <c r="I338" s="51"/>
      <c r="J338" s="51"/>
      <c r="K338" s="14"/>
      <c r="L338" s="51"/>
      <c r="M338" s="51"/>
      <c r="N338" s="14"/>
      <c r="O338" s="51"/>
      <c r="P338" s="51"/>
    </row>
    <row r="339" spans="1:16" x14ac:dyDescent="0.25">
      <c r="A339" s="20"/>
      <c r="B339" s="20"/>
      <c r="C339" s="35"/>
      <c r="D339" s="19"/>
      <c r="G339" s="14"/>
      <c r="H339" s="14"/>
      <c r="I339" s="51"/>
      <c r="J339" s="51"/>
      <c r="K339" s="14"/>
      <c r="L339" s="51"/>
      <c r="M339" s="51"/>
      <c r="N339" s="14"/>
      <c r="O339" s="51"/>
      <c r="P339" s="51"/>
    </row>
    <row r="340" spans="1:16" x14ac:dyDescent="0.25">
      <c r="A340" s="20"/>
      <c r="B340" s="20"/>
      <c r="C340" s="35"/>
      <c r="D340" s="19"/>
      <c r="G340" s="14"/>
      <c r="H340" s="14"/>
      <c r="I340" s="51"/>
      <c r="J340" s="51"/>
      <c r="K340" s="14"/>
      <c r="L340" s="51"/>
      <c r="M340" s="51"/>
      <c r="N340" s="14"/>
      <c r="O340" s="51"/>
      <c r="P340" s="51"/>
    </row>
    <row r="341" spans="1:16" x14ac:dyDescent="0.25">
      <c r="A341" s="20"/>
      <c r="B341" s="20"/>
      <c r="C341" s="35"/>
      <c r="D341" s="19"/>
      <c r="G341" s="14"/>
      <c r="H341" s="14"/>
      <c r="I341" s="51"/>
      <c r="J341" s="51"/>
      <c r="K341" s="14"/>
      <c r="L341" s="51"/>
      <c r="M341" s="51"/>
      <c r="N341" s="14"/>
      <c r="O341" s="51"/>
      <c r="P341" s="51"/>
    </row>
    <row r="342" spans="1:16" x14ac:dyDescent="0.25">
      <c r="A342" s="20"/>
      <c r="B342" s="20"/>
      <c r="C342" s="35"/>
      <c r="D342" s="19"/>
      <c r="G342" s="14"/>
      <c r="H342" s="14"/>
      <c r="I342" s="51"/>
      <c r="J342" s="51"/>
      <c r="K342" s="14"/>
      <c r="L342" s="51"/>
      <c r="M342" s="51"/>
      <c r="N342" s="14"/>
      <c r="O342" s="51"/>
      <c r="P342" s="51"/>
    </row>
    <row r="343" spans="1:16" x14ac:dyDescent="0.25">
      <c r="A343" s="20"/>
      <c r="B343" s="20"/>
      <c r="C343" s="35"/>
      <c r="D343" s="19"/>
      <c r="G343" s="14"/>
      <c r="H343" s="14"/>
      <c r="I343" s="51"/>
      <c r="J343" s="51"/>
      <c r="K343" s="14"/>
      <c r="L343" s="51"/>
      <c r="M343" s="51"/>
      <c r="N343" s="51"/>
      <c r="O343" s="51"/>
      <c r="P343" s="51"/>
    </row>
    <row r="344" spans="1:16" x14ac:dyDescent="0.25">
      <c r="A344" s="20"/>
      <c r="B344" s="20"/>
      <c r="C344" s="35"/>
      <c r="D344" s="19"/>
      <c r="G344" s="14"/>
      <c r="H344" s="14"/>
      <c r="I344" s="51"/>
      <c r="J344" s="51"/>
      <c r="K344" s="14"/>
      <c r="L344" s="51"/>
      <c r="M344" s="51"/>
      <c r="N344" s="51"/>
      <c r="O344" s="51"/>
      <c r="P344" s="51"/>
    </row>
    <row r="345" spans="1:16" x14ac:dyDescent="0.25">
      <c r="A345" s="20"/>
      <c r="B345" s="20"/>
      <c r="C345" s="35"/>
      <c r="D345" s="19"/>
      <c r="G345" s="14"/>
      <c r="H345" s="14"/>
      <c r="I345" s="51"/>
      <c r="J345" s="51"/>
      <c r="K345" s="14"/>
      <c r="L345" s="51"/>
      <c r="M345" s="51"/>
      <c r="N345" s="51"/>
      <c r="O345" s="51"/>
      <c r="P345" s="51"/>
    </row>
    <row r="346" spans="1:16" x14ac:dyDescent="0.25">
      <c r="A346" s="20"/>
      <c r="B346" s="20"/>
      <c r="C346" s="35"/>
      <c r="D346" s="19"/>
      <c r="G346" s="14"/>
      <c r="H346" s="14"/>
      <c r="I346" s="51"/>
      <c r="J346" s="51"/>
      <c r="K346" s="14"/>
      <c r="L346" s="51"/>
      <c r="M346" s="51"/>
      <c r="N346" s="51"/>
      <c r="O346" s="51"/>
      <c r="P346" s="51"/>
    </row>
    <row r="347" spans="1:16" x14ac:dyDescent="0.25">
      <c r="A347" s="20"/>
      <c r="B347" s="20"/>
      <c r="C347" s="35"/>
      <c r="D347" s="19"/>
      <c r="G347" s="14"/>
      <c r="H347" s="14"/>
      <c r="I347" s="51"/>
      <c r="J347" s="51"/>
      <c r="K347" s="14"/>
      <c r="L347" s="51"/>
      <c r="M347" s="51"/>
      <c r="N347" s="51"/>
      <c r="O347" s="51"/>
      <c r="P347" s="51"/>
    </row>
    <row r="348" spans="1:16" x14ac:dyDescent="0.25">
      <c r="A348" s="20"/>
      <c r="B348" s="20"/>
      <c r="C348" s="35"/>
      <c r="D348" s="19"/>
      <c r="G348" s="14"/>
      <c r="H348" s="14"/>
      <c r="I348" s="51"/>
      <c r="J348" s="51"/>
      <c r="K348" s="14"/>
      <c r="L348" s="51"/>
      <c r="M348" s="51"/>
      <c r="N348" s="51"/>
      <c r="O348" s="51"/>
      <c r="P348" s="51"/>
    </row>
    <row r="349" spans="1:16" x14ac:dyDescent="0.25">
      <c r="A349" s="20"/>
      <c r="B349" s="20"/>
      <c r="C349" s="35"/>
      <c r="D349" s="19"/>
      <c r="G349" s="14"/>
      <c r="H349" s="14"/>
      <c r="I349" s="51"/>
      <c r="J349" s="51"/>
      <c r="K349" s="14"/>
      <c r="L349" s="51"/>
      <c r="M349" s="51"/>
      <c r="N349" s="51"/>
      <c r="O349" s="51"/>
      <c r="P349" s="51"/>
    </row>
    <row r="350" spans="1:16" x14ac:dyDescent="0.25">
      <c r="A350" s="20"/>
      <c r="B350" s="20"/>
      <c r="C350" s="35"/>
      <c r="D350" s="19"/>
      <c r="G350" s="14"/>
      <c r="H350" s="14"/>
      <c r="I350" s="51"/>
      <c r="J350" s="51"/>
      <c r="K350" s="14"/>
      <c r="L350" s="51"/>
      <c r="M350" s="51"/>
      <c r="N350" s="51"/>
      <c r="O350" s="51"/>
      <c r="P350" s="51"/>
    </row>
    <row r="351" spans="1:16" x14ac:dyDescent="0.25">
      <c r="A351" s="20"/>
      <c r="B351" s="20"/>
      <c r="C351" s="35"/>
      <c r="D351" s="19"/>
      <c r="G351" s="14"/>
      <c r="H351" s="14"/>
      <c r="I351" s="51"/>
      <c r="J351" s="51"/>
      <c r="K351" s="14"/>
      <c r="L351" s="51"/>
      <c r="M351" s="51"/>
      <c r="N351" s="51"/>
      <c r="O351" s="51"/>
      <c r="P351" s="51"/>
    </row>
    <row r="352" spans="1:16" x14ac:dyDescent="0.25">
      <c r="A352" s="20"/>
      <c r="B352" s="20"/>
      <c r="C352" s="35"/>
      <c r="D352" s="19"/>
      <c r="G352" s="14"/>
      <c r="H352" s="14"/>
      <c r="I352" s="51"/>
      <c r="J352" s="51"/>
      <c r="K352" s="14"/>
      <c r="L352" s="51"/>
      <c r="M352" s="51"/>
      <c r="N352" s="51"/>
      <c r="O352" s="51"/>
      <c r="P352" s="51"/>
    </row>
    <row r="353" spans="1:16" x14ac:dyDescent="0.25">
      <c r="A353" s="20"/>
      <c r="B353" s="20"/>
      <c r="C353" s="35"/>
      <c r="D353" s="19"/>
      <c r="G353" s="14"/>
      <c r="H353" s="14"/>
      <c r="I353" s="51"/>
      <c r="J353" s="51"/>
      <c r="K353" s="14"/>
      <c r="L353" s="51"/>
      <c r="M353" s="51"/>
      <c r="N353" s="51"/>
      <c r="O353" s="51"/>
      <c r="P353" s="51"/>
    </row>
    <row r="354" spans="1:16" x14ac:dyDescent="0.25">
      <c r="A354" s="20"/>
      <c r="B354" s="20"/>
      <c r="C354" s="35"/>
      <c r="D354" s="19"/>
      <c r="G354" s="14"/>
      <c r="H354" s="14"/>
      <c r="I354" s="51"/>
      <c r="J354" s="51"/>
      <c r="K354" s="14"/>
      <c r="L354" s="51"/>
      <c r="M354" s="51"/>
      <c r="N354" s="51"/>
      <c r="O354" s="51"/>
      <c r="P354" s="51"/>
    </row>
    <row r="355" spans="1:16" x14ac:dyDescent="0.25">
      <c r="A355" s="20"/>
      <c r="B355" s="20"/>
      <c r="C355" s="35"/>
      <c r="D355" s="19"/>
      <c r="G355" s="14"/>
      <c r="H355" s="14"/>
      <c r="I355" s="51"/>
      <c r="J355" s="51"/>
      <c r="K355" s="14"/>
      <c r="L355" s="51"/>
      <c r="M355" s="51"/>
      <c r="N355" s="51"/>
      <c r="O355" s="51"/>
      <c r="P355" s="51"/>
    </row>
    <row r="356" spans="1:16" x14ac:dyDescent="0.25">
      <c r="A356" s="20"/>
      <c r="B356" s="20"/>
      <c r="C356" s="35"/>
      <c r="D356" s="19"/>
      <c r="G356" s="14"/>
      <c r="H356" s="14"/>
      <c r="I356" s="51"/>
      <c r="J356" s="51"/>
      <c r="K356" s="14"/>
      <c r="L356" s="51"/>
      <c r="M356" s="51"/>
      <c r="N356" s="51"/>
      <c r="O356" s="51"/>
      <c r="P356" s="51"/>
    </row>
    <row r="357" spans="1:16" x14ac:dyDescent="0.25">
      <c r="A357" s="20"/>
      <c r="B357" s="20"/>
      <c r="C357" s="35"/>
      <c r="D357" s="19"/>
      <c r="G357" s="14"/>
      <c r="H357" s="14"/>
      <c r="I357" s="51"/>
      <c r="J357" s="51"/>
      <c r="K357" s="14"/>
      <c r="L357" s="51"/>
      <c r="M357" s="51"/>
      <c r="N357" s="51"/>
      <c r="O357" s="51"/>
      <c r="P357" s="51"/>
    </row>
    <row r="358" spans="1:16" x14ac:dyDescent="0.25">
      <c r="A358" s="20"/>
      <c r="B358" s="20"/>
      <c r="C358" s="35"/>
      <c r="D358" s="19"/>
      <c r="G358" s="14"/>
      <c r="H358" s="14"/>
      <c r="I358" s="51"/>
      <c r="J358" s="51"/>
      <c r="K358" s="14"/>
      <c r="L358" s="51"/>
      <c r="M358" s="51"/>
      <c r="N358" s="51"/>
      <c r="O358" s="51"/>
      <c r="P358" s="51"/>
    </row>
    <row r="359" spans="1:16" x14ac:dyDescent="0.25">
      <c r="A359" s="20"/>
      <c r="B359" s="20"/>
      <c r="C359" s="35"/>
      <c r="D359" s="19"/>
      <c r="G359" s="14"/>
      <c r="H359" s="14"/>
      <c r="I359" s="51"/>
      <c r="J359" s="51"/>
      <c r="K359" s="14"/>
      <c r="L359" s="51"/>
      <c r="M359" s="51"/>
      <c r="N359" s="51"/>
      <c r="O359" s="51"/>
      <c r="P359" s="51"/>
    </row>
    <row r="360" spans="1:16" x14ac:dyDescent="0.25">
      <c r="A360" s="20"/>
      <c r="B360" s="20"/>
      <c r="C360" s="35"/>
      <c r="D360" s="19"/>
      <c r="G360" s="14"/>
      <c r="H360" s="14"/>
      <c r="I360" s="51"/>
      <c r="J360" s="51"/>
      <c r="K360" s="14"/>
      <c r="L360" s="51"/>
      <c r="M360" s="51"/>
      <c r="N360" s="51"/>
      <c r="O360" s="51"/>
      <c r="P360" s="51"/>
    </row>
    <row r="361" spans="1:16" x14ac:dyDescent="0.25">
      <c r="A361" s="20"/>
      <c r="B361" s="20"/>
      <c r="C361" s="35"/>
      <c r="D361" s="19"/>
      <c r="G361" s="14"/>
      <c r="H361" s="14"/>
      <c r="I361" s="51"/>
      <c r="J361" s="51"/>
      <c r="K361" s="14"/>
      <c r="L361" s="51"/>
      <c r="M361" s="51"/>
      <c r="N361" s="51"/>
      <c r="O361" s="51"/>
      <c r="P361" s="51"/>
    </row>
    <row r="362" spans="1:16" x14ac:dyDescent="0.25">
      <c r="A362" s="20"/>
      <c r="B362" s="20"/>
      <c r="C362" s="35"/>
      <c r="D362" s="19"/>
      <c r="G362" s="14"/>
      <c r="H362" s="14"/>
      <c r="I362" s="51"/>
      <c r="J362" s="51"/>
      <c r="K362" s="14"/>
      <c r="L362" s="51"/>
      <c r="M362" s="51"/>
      <c r="N362" s="51"/>
      <c r="O362" s="51"/>
      <c r="P362" s="51"/>
    </row>
    <row r="363" spans="1:16" x14ac:dyDescent="0.25">
      <c r="A363" s="20"/>
      <c r="B363" s="20"/>
      <c r="C363" s="35"/>
      <c r="D363" s="19"/>
      <c r="G363" s="14"/>
      <c r="H363" s="14"/>
      <c r="I363" s="51"/>
      <c r="J363" s="51"/>
      <c r="K363" s="14"/>
      <c r="L363" s="51"/>
      <c r="M363" s="51"/>
      <c r="N363" s="51"/>
      <c r="O363" s="51"/>
      <c r="P363" s="51"/>
    </row>
    <row r="364" spans="1:16" x14ac:dyDescent="0.25">
      <c r="A364" s="20"/>
      <c r="B364" s="20"/>
      <c r="C364" s="35"/>
      <c r="D364" s="19"/>
      <c r="G364" s="14"/>
      <c r="H364" s="14"/>
      <c r="I364" s="51"/>
      <c r="J364" s="51"/>
      <c r="K364" s="14"/>
      <c r="L364" s="51"/>
      <c r="M364" s="51"/>
      <c r="N364" s="51"/>
      <c r="O364" s="51"/>
      <c r="P364" s="51"/>
    </row>
    <row r="365" spans="1:16" x14ac:dyDescent="0.25">
      <c r="A365" s="20"/>
      <c r="B365" s="20"/>
      <c r="C365" s="35"/>
      <c r="D365" s="19"/>
      <c r="G365" s="14"/>
      <c r="H365" s="14"/>
      <c r="I365" s="51"/>
      <c r="J365" s="51"/>
      <c r="K365" s="14"/>
      <c r="L365" s="51"/>
      <c r="M365" s="51"/>
      <c r="N365" s="51"/>
      <c r="O365" s="51"/>
      <c r="P365" s="51"/>
    </row>
    <row r="366" spans="1:16" x14ac:dyDescent="0.25">
      <c r="A366" s="20"/>
      <c r="B366" s="20"/>
      <c r="C366" s="35"/>
      <c r="D366" s="19"/>
      <c r="G366" s="14"/>
      <c r="H366" s="14"/>
      <c r="I366" s="51"/>
      <c r="J366" s="51"/>
      <c r="K366" s="14"/>
      <c r="L366" s="51"/>
      <c r="M366" s="51"/>
      <c r="N366" s="51"/>
      <c r="O366" s="51"/>
      <c r="P366" s="51"/>
    </row>
    <row r="367" spans="1:16" x14ac:dyDescent="0.25">
      <c r="A367" s="20"/>
      <c r="B367" s="20"/>
      <c r="C367" s="35"/>
      <c r="D367" s="19"/>
      <c r="G367" s="14"/>
      <c r="H367" s="14"/>
      <c r="I367" s="51"/>
      <c r="J367" s="51"/>
      <c r="K367" s="14"/>
      <c r="L367" s="51"/>
      <c r="M367" s="51"/>
      <c r="N367" s="51"/>
      <c r="O367" s="51"/>
      <c r="P367" s="51"/>
    </row>
    <row r="368" spans="1:16" x14ac:dyDescent="0.25">
      <c r="A368" s="20"/>
      <c r="B368" s="20"/>
      <c r="C368" s="35"/>
      <c r="D368" s="19"/>
      <c r="G368" s="14"/>
      <c r="H368" s="14"/>
      <c r="I368" s="51"/>
      <c r="J368" s="51"/>
      <c r="K368" s="14"/>
      <c r="L368" s="51"/>
      <c r="M368" s="51"/>
      <c r="N368" s="51"/>
      <c r="O368" s="51"/>
      <c r="P368" s="51"/>
    </row>
    <row r="369" spans="1:16" x14ac:dyDescent="0.25">
      <c r="A369" s="20"/>
      <c r="B369" s="20"/>
      <c r="C369" s="35"/>
      <c r="D369" s="19"/>
      <c r="G369" s="14"/>
      <c r="H369" s="14"/>
      <c r="I369" s="51"/>
      <c r="J369" s="51"/>
      <c r="K369" s="14"/>
      <c r="L369" s="51"/>
      <c r="M369" s="51"/>
      <c r="N369" s="51"/>
      <c r="O369" s="51"/>
      <c r="P369" s="51"/>
    </row>
    <row r="370" spans="1:16" x14ac:dyDescent="0.25">
      <c r="A370" s="20"/>
      <c r="B370" s="20"/>
      <c r="C370" s="35"/>
      <c r="D370" s="19"/>
      <c r="G370" s="14"/>
      <c r="H370" s="14"/>
      <c r="I370" s="51"/>
      <c r="J370" s="51"/>
      <c r="K370" s="14"/>
      <c r="L370" s="51"/>
      <c r="M370" s="51"/>
      <c r="N370" s="51"/>
      <c r="O370" s="51"/>
      <c r="P370" s="51"/>
    </row>
    <row r="371" spans="1:16" x14ac:dyDescent="0.25">
      <c r="A371" s="20"/>
      <c r="B371" s="20"/>
      <c r="C371" s="35"/>
      <c r="D371" s="19"/>
      <c r="G371" s="14"/>
      <c r="H371" s="14"/>
      <c r="I371" s="51"/>
      <c r="J371" s="51"/>
      <c r="K371" s="14"/>
      <c r="L371" s="51"/>
      <c r="M371" s="51"/>
      <c r="N371" s="51"/>
      <c r="O371" s="51"/>
      <c r="P371" s="51"/>
    </row>
    <row r="372" spans="1:16" x14ac:dyDescent="0.25">
      <c r="A372" s="20"/>
      <c r="B372" s="20"/>
      <c r="C372" s="35"/>
      <c r="D372" s="19"/>
      <c r="G372" s="14"/>
      <c r="H372" s="14"/>
      <c r="I372" s="51"/>
      <c r="J372" s="51"/>
      <c r="K372" s="14"/>
      <c r="L372" s="51"/>
      <c r="M372" s="51"/>
      <c r="N372" s="51"/>
      <c r="O372" s="51"/>
      <c r="P372" s="51"/>
    </row>
    <row r="373" spans="1:16" x14ac:dyDescent="0.25">
      <c r="A373" s="20"/>
      <c r="B373" s="20"/>
      <c r="C373" s="35"/>
      <c r="D373" s="19"/>
      <c r="G373" s="14"/>
      <c r="H373" s="14"/>
      <c r="I373" s="51"/>
      <c r="J373" s="51"/>
      <c r="K373" s="14"/>
      <c r="L373" s="51"/>
      <c r="M373" s="51"/>
      <c r="N373" s="51"/>
      <c r="O373" s="51"/>
      <c r="P373" s="51"/>
    </row>
    <row r="374" spans="1:16" x14ac:dyDescent="0.25">
      <c r="A374" s="20"/>
      <c r="B374" s="20"/>
      <c r="C374" s="35"/>
      <c r="D374" s="19"/>
      <c r="G374" s="14"/>
      <c r="H374" s="14"/>
      <c r="I374" s="51"/>
      <c r="J374" s="51"/>
      <c r="K374" s="14"/>
      <c r="L374" s="51"/>
      <c r="M374" s="51"/>
      <c r="N374" s="51"/>
      <c r="O374" s="51"/>
      <c r="P374" s="51"/>
    </row>
    <row r="375" spans="1:16" x14ac:dyDescent="0.25">
      <c r="A375" s="20"/>
      <c r="B375" s="20"/>
      <c r="C375" s="35"/>
      <c r="D375" s="19"/>
      <c r="G375" s="14"/>
      <c r="H375" s="14"/>
      <c r="I375" s="51"/>
      <c r="J375" s="51"/>
      <c r="K375" s="14"/>
      <c r="L375" s="51"/>
      <c r="M375" s="51"/>
      <c r="N375" s="51"/>
      <c r="O375" s="51"/>
      <c r="P375" s="51"/>
    </row>
    <row r="376" spans="1:16" x14ac:dyDescent="0.25">
      <c r="A376" s="20"/>
      <c r="B376" s="20"/>
      <c r="C376" s="35"/>
      <c r="D376" s="19"/>
      <c r="G376" s="14"/>
      <c r="H376" s="14"/>
      <c r="I376" s="51"/>
      <c r="J376" s="51"/>
      <c r="K376" s="14"/>
      <c r="L376" s="51"/>
      <c r="M376" s="51"/>
      <c r="N376" s="51"/>
      <c r="O376" s="51"/>
      <c r="P376" s="51"/>
    </row>
    <row r="377" spans="1:16" x14ac:dyDescent="0.25">
      <c r="A377" s="20"/>
      <c r="B377" s="20"/>
      <c r="C377" s="35"/>
      <c r="D377" s="19"/>
      <c r="G377" s="14"/>
      <c r="H377" s="14"/>
      <c r="I377" s="51"/>
      <c r="J377" s="51"/>
      <c r="K377" s="14"/>
      <c r="L377" s="51"/>
      <c r="M377" s="51"/>
      <c r="N377" s="51"/>
      <c r="O377" s="51"/>
      <c r="P377" s="51"/>
    </row>
    <row r="378" spans="1:16" x14ac:dyDescent="0.25">
      <c r="A378" s="20"/>
      <c r="B378" s="20"/>
      <c r="C378" s="35"/>
      <c r="D378" s="19"/>
      <c r="G378" s="14"/>
      <c r="H378" s="14"/>
      <c r="I378" s="51"/>
      <c r="J378" s="51"/>
      <c r="K378" s="14"/>
      <c r="L378" s="51"/>
      <c r="M378" s="51"/>
      <c r="N378" s="51"/>
      <c r="O378" s="51"/>
      <c r="P378" s="51"/>
    </row>
    <row r="379" spans="1:16" x14ac:dyDescent="0.25">
      <c r="A379" s="20"/>
      <c r="B379" s="20"/>
      <c r="C379" s="35"/>
      <c r="D379" s="19"/>
      <c r="G379" s="14"/>
      <c r="H379" s="14"/>
      <c r="I379" s="51"/>
      <c r="J379" s="51"/>
      <c r="K379" s="14"/>
      <c r="L379" s="51"/>
      <c r="M379" s="51"/>
      <c r="N379" s="51"/>
      <c r="O379" s="51"/>
      <c r="P379" s="51"/>
    </row>
    <row r="380" spans="1:16" x14ac:dyDescent="0.25">
      <c r="A380" s="20"/>
      <c r="B380" s="20"/>
      <c r="C380" s="35"/>
      <c r="D380" s="19"/>
      <c r="G380" s="14"/>
      <c r="H380" s="14"/>
      <c r="I380" s="51"/>
      <c r="J380" s="51"/>
      <c r="K380" s="14"/>
      <c r="L380" s="51"/>
      <c r="M380" s="51"/>
      <c r="N380" s="51"/>
      <c r="O380" s="51"/>
      <c r="P380" s="51"/>
    </row>
    <row r="381" spans="1:16" x14ac:dyDescent="0.25">
      <c r="A381" s="20"/>
      <c r="B381" s="20"/>
      <c r="C381" s="35"/>
      <c r="D381" s="19"/>
      <c r="G381" s="14"/>
      <c r="H381" s="14"/>
      <c r="I381" s="51"/>
      <c r="J381" s="51"/>
      <c r="K381" s="14"/>
      <c r="L381" s="51"/>
      <c r="M381" s="51"/>
      <c r="N381" s="51"/>
      <c r="O381" s="51"/>
      <c r="P381" s="51"/>
    </row>
    <row r="382" spans="1:16" x14ac:dyDescent="0.25">
      <c r="A382" s="20"/>
      <c r="B382" s="20"/>
      <c r="C382" s="35"/>
      <c r="D382" s="19"/>
      <c r="G382" s="14"/>
      <c r="H382" s="14"/>
      <c r="I382" s="51"/>
      <c r="J382" s="51"/>
      <c r="K382" s="14"/>
      <c r="L382" s="51"/>
      <c r="M382" s="51"/>
      <c r="N382" s="51"/>
      <c r="O382" s="51"/>
      <c r="P382" s="51"/>
    </row>
    <row r="383" spans="1:16" x14ac:dyDescent="0.25">
      <c r="A383" s="20"/>
      <c r="B383" s="20"/>
      <c r="C383" s="35"/>
      <c r="D383" s="19"/>
      <c r="G383" s="14"/>
      <c r="H383" s="14"/>
      <c r="I383" s="51"/>
      <c r="J383" s="51"/>
      <c r="K383" s="14"/>
      <c r="L383" s="51"/>
      <c r="M383" s="51"/>
      <c r="N383" s="51"/>
      <c r="O383" s="51"/>
      <c r="P383" s="51"/>
    </row>
    <row r="384" spans="1:16" x14ac:dyDescent="0.25">
      <c r="A384" s="20"/>
      <c r="B384" s="20"/>
      <c r="C384" s="35"/>
      <c r="D384" s="19"/>
      <c r="G384" s="14"/>
      <c r="H384" s="14"/>
      <c r="I384" s="51"/>
      <c r="J384" s="51"/>
      <c r="K384" s="14"/>
      <c r="L384" s="51"/>
      <c r="M384" s="51"/>
      <c r="N384" s="51"/>
      <c r="O384" s="51"/>
      <c r="P384" s="51"/>
    </row>
    <row r="385" spans="1:16" x14ac:dyDescent="0.25">
      <c r="A385" s="20"/>
      <c r="B385" s="20"/>
      <c r="C385" s="35"/>
      <c r="D385" s="19"/>
      <c r="G385" s="14"/>
      <c r="H385" s="14"/>
      <c r="I385" s="51"/>
      <c r="J385" s="51"/>
      <c r="K385" s="14"/>
      <c r="L385" s="51"/>
      <c r="M385" s="51"/>
      <c r="N385" s="51"/>
      <c r="O385" s="51"/>
      <c r="P385" s="51"/>
    </row>
    <row r="386" spans="1:16" x14ac:dyDescent="0.25">
      <c r="A386" s="20"/>
      <c r="B386" s="20"/>
      <c r="C386" s="35"/>
      <c r="D386" s="19"/>
      <c r="G386" s="14"/>
      <c r="H386" s="14"/>
      <c r="I386" s="51"/>
      <c r="J386" s="51"/>
      <c r="K386" s="14"/>
      <c r="L386" s="51"/>
      <c r="M386" s="51"/>
      <c r="N386" s="51"/>
      <c r="O386" s="51"/>
      <c r="P386" s="51"/>
    </row>
    <row r="387" spans="1:16" x14ac:dyDescent="0.25">
      <c r="A387" s="20"/>
      <c r="B387" s="20"/>
      <c r="C387" s="35"/>
      <c r="D387" s="19"/>
      <c r="G387" s="14"/>
      <c r="H387" s="14"/>
      <c r="I387" s="51"/>
      <c r="J387" s="51"/>
      <c r="K387" s="14"/>
      <c r="L387" s="51"/>
      <c r="M387" s="51"/>
      <c r="N387" s="51"/>
      <c r="O387" s="51"/>
      <c r="P387" s="51"/>
    </row>
    <row r="388" spans="1:16" x14ac:dyDescent="0.25">
      <c r="A388" s="20"/>
      <c r="B388" s="20"/>
      <c r="C388" s="35"/>
      <c r="D388" s="19"/>
      <c r="G388" s="14"/>
      <c r="H388" s="14"/>
      <c r="I388" s="51"/>
      <c r="J388" s="51"/>
      <c r="K388" s="14"/>
      <c r="L388" s="51"/>
      <c r="M388" s="51"/>
      <c r="N388" s="51"/>
      <c r="O388" s="51"/>
      <c r="P388" s="51"/>
    </row>
    <row r="389" spans="1:16" x14ac:dyDescent="0.25">
      <c r="A389" s="20"/>
      <c r="B389" s="20"/>
      <c r="C389" s="35"/>
      <c r="D389" s="19"/>
      <c r="G389" s="14"/>
      <c r="H389" s="14"/>
      <c r="I389" s="51"/>
      <c r="J389" s="51"/>
      <c r="K389" s="14"/>
      <c r="L389" s="51"/>
      <c r="M389" s="51"/>
      <c r="N389" s="51"/>
      <c r="O389" s="51"/>
      <c r="P389" s="51"/>
    </row>
    <row r="390" spans="1:16" x14ac:dyDescent="0.25">
      <c r="A390" s="20"/>
      <c r="B390" s="20"/>
      <c r="C390" s="35"/>
      <c r="D390" s="19"/>
      <c r="G390" s="14"/>
      <c r="H390" s="14"/>
      <c r="I390" s="51"/>
      <c r="J390" s="51"/>
      <c r="K390" s="14"/>
      <c r="L390" s="51"/>
      <c r="M390" s="51"/>
      <c r="N390" s="51"/>
      <c r="O390" s="51"/>
      <c r="P390" s="51"/>
    </row>
    <row r="391" spans="1:16" x14ac:dyDescent="0.25">
      <c r="A391" s="20"/>
      <c r="B391" s="20"/>
      <c r="C391" s="35"/>
      <c r="D391" s="19"/>
      <c r="G391" s="14"/>
      <c r="H391" s="14"/>
      <c r="I391" s="51"/>
      <c r="J391" s="51"/>
      <c r="K391" s="14"/>
      <c r="L391" s="51"/>
      <c r="M391" s="51"/>
      <c r="N391" s="51"/>
      <c r="O391" s="51"/>
      <c r="P391" s="51"/>
    </row>
    <row r="392" spans="1:16" x14ac:dyDescent="0.25">
      <c r="A392" s="20"/>
      <c r="B392" s="20"/>
      <c r="C392" s="35"/>
      <c r="D392" s="19"/>
      <c r="G392" s="14"/>
      <c r="H392" s="14"/>
      <c r="I392" s="51"/>
      <c r="J392" s="51"/>
      <c r="K392" s="14"/>
      <c r="L392" s="51"/>
      <c r="M392" s="51"/>
      <c r="N392" s="51"/>
      <c r="O392" s="51"/>
      <c r="P392" s="51"/>
    </row>
    <row r="393" spans="1:16" x14ac:dyDescent="0.25">
      <c r="A393" s="20"/>
      <c r="B393" s="20"/>
      <c r="C393" s="35"/>
      <c r="D393" s="19"/>
      <c r="G393" s="14"/>
      <c r="H393" s="14"/>
      <c r="I393" s="51"/>
      <c r="J393" s="51"/>
      <c r="K393" s="14"/>
      <c r="L393" s="51"/>
      <c r="M393" s="51"/>
      <c r="N393" s="51"/>
      <c r="O393" s="51"/>
      <c r="P393" s="51"/>
    </row>
    <row r="394" spans="1:16" x14ac:dyDescent="0.25">
      <c r="A394" s="20"/>
      <c r="B394" s="20"/>
      <c r="C394" s="35"/>
      <c r="D394" s="19"/>
      <c r="G394" s="14"/>
      <c r="H394" s="14"/>
      <c r="I394" s="51"/>
      <c r="J394" s="51"/>
      <c r="K394" s="14"/>
      <c r="L394" s="51"/>
      <c r="M394" s="51"/>
      <c r="N394" s="51"/>
      <c r="O394" s="51"/>
      <c r="P394" s="51"/>
    </row>
    <row r="395" spans="1:16" x14ac:dyDescent="0.25">
      <c r="A395" s="20"/>
      <c r="B395" s="20"/>
      <c r="C395" s="35"/>
      <c r="D395" s="19"/>
      <c r="G395" s="14"/>
      <c r="H395" s="14"/>
      <c r="I395" s="51"/>
      <c r="J395" s="51"/>
      <c r="K395" s="14"/>
      <c r="L395" s="51"/>
      <c r="M395" s="51"/>
      <c r="N395" s="51"/>
      <c r="O395" s="51"/>
      <c r="P395" s="51"/>
    </row>
    <row r="396" spans="1:16" x14ac:dyDescent="0.25">
      <c r="A396" s="20"/>
      <c r="B396" s="20"/>
      <c r="C396" s="35"/>
      <c r="D396" s="19"/>
      <c r="G396" s="14"/>
      <c r="H396" s="14"/>
      <c r="I396" s="51"/>
      <c r="J396" s="51"/>
      <c r="K396" s="14"/>
      <c r="L396" s="51"/>
      <c r="M396" s="51"/>
      <c r="N396" s="51"/>
      <c r="O396" s="51"/>
      <c r="P396" s="51"/>
    </row>
    <row r="397" spans="1:16" x14ac:dyDescent="0.25">
      <c r="A397" s="20"/>
      <c r="B397" s="20"/>
      <c r="C397" s="35"/>
      <c r="D397" s="19"/>
      <c r="G397" s="14"/>
      <c r="H397" s="14"/>
      <c r="I397" s="51"/>
      <c r="J397" s="51"/>
      <c r="K397" s="14"/>
      <c r="L397" s="51"/>
      <c r="M397" s="51"/>
      <c r="N397" s="51"/>
      <c r="O397" s="51"/>
      <c r="P397" s="51"/>
    </row>
    <row r="398" spans="1:16" x14ac:dyDescent="0.25">
      <c r="A398" s="20"/>
      <c r="B398" s="20"/>
      <c r="C398" s="35"/>
      <c r="D398" s="19"/>
      <c r="G398" s="14"/>
      <c r="H398" s="14"/>
      <c r="I398" s="51"/>
      <c r="J398" s="51"/>
      <c r="K398" s="14"/>
      <c r="L398" s="51"/>
      <c r="M398" s="51"/>
      <c r="N398" s="51"/>
      <c r="O398" s="51"/>
      <c r="P398" s="51"/>
    </row>
    <row r="399" spans="1:16" x14ac:dyDescent="0.25">
      <c r="A399" s="20"/>
      <c r="B399" s="20"/>
      <c r="C399" s="35"/>
      <c r="D399" s="19"/>
      <c r="G399" s="14"/>
      <c r="H399" s="14"/>
      <c r="I399" s="51"/>
      <c r="J399" s="51"/>
      <c r="K399" s="14"/>
      <c r="L399" s="51"/>
      <c r="M399" s="51"/>
      <c r="N399" s="51"/>
      <c r="O399" s="51"/>
      <c r="P399" s="51"/>
    </row>
    <row r="400" spans="1:16" x14ac:dyDescent="0.25">
      <c r="A400" s="20"/>
      <c r="B400" s="20"/>
      <c r="C400" s="35"/>
      <c r="D400" s="19"/>
      <c r="G400" s="14"/>
      <c r="H400" s="14"/>
      <c r="I400" s="51"/>
      <c r="J400" s="51"/>
      <c r="K400" s="14"/>
      <c r="L400" s="51"/>
      <c r="M400" s="51"/>
      <c r="N400" s="51"/>
      <c r="O400" s="51"/>
      <c r="P400" s="51"/>
    </row>
    <row r="401" spans="1:16" x14ac:dyDescent="0.25">
      <c r="A401" s="20"/>
      <c r="B401" s="20"/>
      <c r="C401" s="35"/>
      <c r="D401" s="19"/>
      <c r="G401" s="14"/>
      <c r="H401" s="14"/>
      <c r="I401" s="51"/>
      <c r="J401" s="51"/>
      <c r="K401" s="14"/>
      <c r="L401" s="51"/>
      <c r="M401" s="51"/>
      <c r="N401" s="51"/>
      <c r="O401" s="51"/>
      <c r="P401" s="51"/>
    </row>
    <row r="402" spans="1:16" x14ac:dyDescent="0.25">
      <c r="A402" s="20"/>
      <c r="B402" s="20"/>
      <c r="C402" s="35"/>
      <c r="D402" s="19"/>
      <c r="G402" s="14"/>
      <c r="H402" s="14"/>
      <c r="I402" s="51"/>
      <c r="J402" s="51"/>
      <c r="K402" s="14"/>
      <c r="L402" s="51"/>
      <c r="M402" s="51"/>
      <c r="N402" s="51"/>
      <c r="O402" s="51"/>
      <c r="P402" s="51"/>
    </row>
    <row r="403" spans="1:16" x14ac:dyDescent="0.25">
      <c r="A403" s="20"/>
      <c r="B403" s="20"/>
      <c r="C403" s="35"/>
      <c r="D403" s="19"/>
      <c r="G403" s="14"/>
      <c r="H403" s="14"/>
      <c r="I403" s="51"/>
      <c r="J403" s="51"/>
      <c r="K403" s="14"/>
      <c r="L403" s="51"/>
      <c r="M403" s="51"/>
      <c r="N403" s="51"/>
      <c r="O403" s="51"/>
      <c r="P403" s="51"/>
    </row>
    <row r="404" spans="1:16" x14ac:dyDescent="0.25">
      <c r="A404" s="20"/>
      <c r="B404" s="20"/>
      <c r="C404" s="35"/>
      <c r="D404" s="19"/>
      <c r="G404" s="14"/>
      <c r="H404" s="14"/>
      <c r="I404" s="51"/>
      <c r="J404" s="51"/>
      <c r="K404" s="14"/>
      <c r="L404" s="51"/>
      <c r="M404" s="51"/>
      <c r="N404" s="51"/>
      <c r="O404" s="51"/>
      <c r="P404" s="51"/>
    </row>
    <row r="405" spans="1:16" x14ac:dyDescent="0.25">
      <c r="A405" s="20"/>
      <c r="B405" s="20"/>
      <c r="C405" s="35"/>
      <c r="D405" s="19"/>
      <c r="G405" s="14"/>
      <c r="H405" s="14"/>
      <c r="I405" s="51"/>
      <c r="J405" s="51"/>
      <c r="K405" s="14"/>
      <c r="L405" s="51"/>
      <c r="M405" s="51"/>
      <c r="N405" s="51"/>
      <c r="O405" s="51"/>
      <c r="P405" s="51"/>
    </row>
    <row r="406" spans="1:16" x14ac:dyDescent="0.25">
      <c r="A406" s="20"/>
      <c r="B406" s="20"/>
      <c r="C406" s="35"/>
      <c r="D406" s="19"/>
      <c r="G406" s="14"/>
      <c r="H406" s="14"/>
      <c r="I406" s="51"/>
      <c r="J406" s="51"/>
      <c r="K406" s="14"/>
      <c r="L406" s="51"/>
      <c r="M406" s="51"/>
      <c r="N406" s="51"/>
      <c r="O406" s="51"/>
      <c r="P406" s="51"/>
    </row>
    <row r="407" spans="1:16" x14ac:dyDescent="0.25">
      <c r="A407" s="20"/>
      <c r="B407" s="20"/>
      <c r="C407" s="35"/>
      <c r="D407" s="19"/>
      <c r="G407" s="14"/>
      <c r="H407" s="14"/>
      <c r="I407" s="51"/>
      <c r="J407" s="51"/>
      <c r="K407" s="14"/>
      <c r="L407" s="51"/>
      <c r="M407" s="51"/>
      <c r="N407" s="51"/>
      <c r="O407" s="51"/>
      <c r="P407" s="51"/>
    </row>
    <row r="408" spans="1:16" x14ac:dyDescent="0.25">
      <c r="A408" s="20"/>
      <c r="B408" s="20"/>
      <c r="C408" s="35"/>
      <c r="D408" s="19"/>
      <c r="G408" s="14"/>
      <c r="H408" s="14"/>
      <c r="I408" s="51"/>
      <c r="J408" s="51"/>
      <c r="K408" s="14"/>
      <c r="L408" s="51"/>
      <c r="M408" s="51"/>
      <c r="N408" s="51"/>
      <c r="O408" s="51"/>
      <c r="P408" s="51"/>
    </row>
    <row r="409" spans="1:16" x14ac:dyDescent="0.25">
      <c r="A409" s="20"/>
      <c r="B409" s="20"/>
      <c r="C409" s="35"/>
      <c r="D409" s="19"/>
      <c r="G409" s="14"/>
      <c r="H409" s="14"/>
      <c r="I409" s="51"/>
      <c r="J409" s="51"/>
      <c r="K409" s="14"/>
      <c r="L409" s="51"/>
      <c r="M409" s="51"/>
      <c r="N409" s="51"/>
      <c r="O409" s="51"/>
      <c r="P409" s="51"/>
    </row>
    <row r="410" spans="1:16" x14ac:dyDescent="0.25">
      <c r="A410" s="20"/>
      <c r="B410" s="20"/>
      <c r="C410" s="35"/>
      <c r="D410" s="19"/>
      <c r="G410" s="14"/>
      <c r="H410" s="14"/>
      <c r="I410" s="51"/>
      <c r="J410" s="51"/>
      <c r="K410" s="14"/>
      <c r="L410" s="51"/>
      <c r="M410" s="51"/>
      <c r="N410" s="51"/>
      <c r="O410" s="51"/>
      <c r="P410" s="51"/>
    </row>
    <row r="411" spans="1:16" x14ac:dyDescent="0.25">
      <c r="A411" s="20"/>
      <c r="B411" s="20"/>
      <c r="C411" s="35"/>
      <c r="D411" s="19"/>
      <c r="G411" s="14"/>
      <c r="H411" s="14"/>
      <c r="I411" s="51"/>
      <c r="J411" s="51"/>
      <c r="K411" s="14"/>
      <c r="L411" s="51"/>
      <c r="M411" s="51"/>
      <c r="N411" s="51"/>
      <c r="O411" s="51"/>
      <c r="P411" s="51"/>
    </row>
    <row r="412" spans="1:16" x14ac:dyDescent="0.25">
      <c r="A412" s="20"/>
      <c r="B412" s="20"/>
      <c r="C412" s="35"/>
      <c r="D412" s="19"/>
      <c r="G412" s="14"/>
      <c r="H412" s="14"/>
      <c r="I412" s="51"/>
      <c r="J412" s="51"/>
      <c r="K412" s="14"/>
      <c r="L412" s="51"/>
      <c r="M412" s="51"/>
      <c r="N412" s="51"/>
      <c r="O412" s="51"/>
      <c r="P412" s="51"/>
    </row>
    <row r="413" spans="1:16" x14ac:dyDescent="0.25">
      <c r="A413" s="20"/>
      <c r="B413" s="20"/>
      <c r="C413" s="35"/>
      <c r="D413" s="19"/>
      <c r="G413" s="14"/>
      <c r="H413" s="14"/>
      <c r="I413" s="51"/>
      <c r="J413" s="51"/>
      <c r="K413" s="14"/>
      <c r="L413" s="51"/>
      <c r="M413" s="51"/>
      <c r="N413" s="51"/>
      <c r="O413" s="51"/>
      <c r="P413" s="51"/>
    </row>
    <row r="414" spans="1:16" x14ac:dyDescent="0.25">
      <c r="A414" s="20"/>
      <c r="B414" s="20"/>
      <c r="C414" s="35"/>
      <c r="D414" s="19"/>
      <c r="G414" s="14"/>
      <c r="H414" s="14"/>
      <c r="I414" s="51"/>
      <c r="J414" s="51"/>
      <c r="K414" s="14"/>
      <c r="L414" s="51"/>
      <c r="M414" s="51"/>
      <c r="N414" s="51"/>
      <c r="O414" s="51"/>
      <c r="P414" s="51"/>
    </row>
    <row r="415" spans="1:16" x14ac:dyDescent="0.25">
      <c r="A415" s="20"/>
      <c r="B415" s="20"/>
      <c r="C415" s="35"/>
      <c r="D415" s="19"/>
      <c r="G415" s="14"/>
      <c r="H415" s="14"/>
      <c r="I415" s="51"/>
      <c r="J415" s="51"/>
      <c r="K415" s="14"/>
      <c r="L415" s="51"/>
      <c r="M415" s="51"/>
      <c r="N415" s="51"/>
      <c r="O415" s="51"/>
      <c r="P415" s="51"/>
    </row>
    <row r="416" spans="1:16" x14ac:dyDescent="0.25">
      <c r="A416" s="20"/>
      <c r="B416" s="20"/>
      <c r="C416" s="35"/>
      <c r="D416" s="19"/>
      <c r="G416" s="14"/>
      <c r="H416" s="14"/>
      <c r="I416" s="51"/>
      <c r="J416" s="51"/>
      <c r="K416" s="14"/>
      <c r="L416" s="51"/>
      <c r="M416" s="51"/>
      <c r="N416" s="51"/>
      <c r="O416" s="51"/>
      <c r="P416" s="51"/>
    </row>
    <row r="417" spans="1:16" x14ac:dyDescent="0.25">
      <c r="A417" s="20"/>
      <c r="B417" s="20"/>
      <c r="C417" s="35"/>
      <c r="D417" s="19"/>
      <c r="G417" s="14"/>
      <c r="H417" s="14"/>
      <c r="I417" s="51"/>
      <c r="J417" s="51"/>
      <c r="K417" s="14"/>
      <c r="L417" s="51"/>
      <c r="M417" s="51"/>
      <c r="N417" s="51"/>
      <c r="O417" s="51"/>
      <c r="P417" s="51"/>
    </row>
    <row r="418" spans="1:16" x14ac:dyDescent="0.25">
      <c r="A418" s="20"/>
      <c r="B418" s="20"/>
      <c r="C418" s="35"/>
      <c r="D418" s="19"/>
      <c r="G418" s="14"/>
      <c r="H418" s="14"/>
      <c r="I418" s="51"/>
      <c r="J418" s="51"/>
      <c r="K418" s="14"/>
      <c r="L418" s="51"/>
      <c r="M418" s="51"/>
      <c r="N418" s="51"/>
      <c r="O418" s="51"/>
      <c r="P418" s="51"/>
    </row>
    <row r="419" spans="1:16" x14ac:dyDescent="0.25">
      <c r="A419" s="20"/>
      <c r="B419" s="20"/>
      <c r="C419" s="35"/>
      <c r="D419" s="19"/>
      <c r="G419" s="14"/>
      <c r="H419" s="14"/>
      <c r="I419" s="51"/>
      <c r="J419" s="51"/>
      <c r="K419" s="14"/>
      <c r="L419" s="51"/>
      <c r="M419" s="51"/>
      <c r="N419" s="51"/>
      <c r="O419" s="51"/>
      <c r="P419" s="51"/>
    </row>
    <row r="420" spans="1:16" x14ac:dyDescent="0.25">
      <c r="A420" s="20"/>
      <c r="B420" s="20"/>
      <c r="C420" s="35"/>
      <c r="D420" s="19"/>
      <c r="G420" s="14"/>
      <c r="H420" s="14"/>
      <c r="I420" s="51"/>
      <c r="J420" s="51"/>
      <c r="K420" s="14"/>
      <c r="L420" s="51"/>
      <c r="M420" s="51"/>
      <c r="N420" s="51"/>
      <c r="O420" s="51"/>
      <c r="P420" s="51"/>
    </row>
    <row r="421" spans="1:16" x14ac:dyDescent="0.25">
      <c r="A421" s="20"/>
      <c r="B421" s="20"/>
      <c r="C421" s="35"/>
      <c r="D421" s="19"/>
      <c r="G421" s="14"/>
      <c r="H421" s="14"/>
      <c r="I421" s="51"/>
      <c r="J421" s="51"/>
      <c r="K421" s="14"/>
      <c r="L421" s="51"/>
      <c r="M421" s="51"/>
      <c r="N421" s="51"/>
      <c r="O421" s="51"/>
      <c r="P421" s="51"/>
    </row>
    <row r="422" spans="1:16" x14ac:dyDescent="0.25">
      <c r="A422" s="20"/>
      <c r="B422" s="20"/>
      <c r="C422" s="35"/>
      <c r="D422" s="19"/>
      <c r="G422" s="14"/>
      <c r="H422" s="14"/>
      <c r="I422" s="51"/>
      <c r="J422" s="51"/>
      <c r="K422" s="14"/>
      <c r="L422" s="51"/>
      <c r="M422" s="51"/>
      <c r="N422" s="51"/>
      <c r="O422" s="51"/>
      <c r="P422" s="51"/>
    </row>
    <row r="423" spans="1:16" x14ac:dyDescent="0.25">
      <c r="A423" s="20"/>
      <c r="B423" s="20"/>
      <c r="C423" s="35"/>
      <c r="D423" s="19"/>
      <c r="G423" s="14"/>
      <c r="H423" s="14"/>
      <c r="I423" s="51"/>
      <c r="J423" s="51"/>
      <c r="K423" s="14"/>
      <c r="L423" s="51"/>
      <c r="M423" s="51"/>
      <c r="N423" s="51"/>
      <c r="O423" s="51"/>
      <c r="P423" s="51"/>
    </row>
    <row r="424" spans="1:16" x14ac:dyDescent="0.25">
      <c r="A424" s="20"/>
      <c r="B424" s="20"/>
      <c r="C424" s="35"/>
      <c r="D424" s="19"/>
      <c r="G424" s="14"/>
      <c r="H424" s="14"/>
      <c r="I424" s="51"/>
      <c r="J424" s="51"/>
      <c r="K424" s="14"/>
      <c r="L424" s="51"/>
      <c r="M424" s="51"/>
      <c r="N424" s="51"/>
      <c r="O424" s="51"/>
      <c r="P424" s="51"/>
    </row>
    <row r="425" spans="1:16" x14ac:dyDescent="0.25">
      <c r="A425" s="20"/>
      <c r="B425" s="20"/>
      <c r="C425" s="35"/>
      <c r="D425" s="19"/>
      <c r="G425" s="14"/>
      <c r="H425" s="14"/>
      <c r="I425" s="51"/>
      <c r="J425" s="51"/>
      <c r="K425" s="14"/>
      <c r="L425" s="51"/>
      <c r="M425" s="51"/>
      <c r="N425" s="51"/>
      <c r="O425" s="51"/>
      <c r="P425" s="51"/>
    </row>
    <row r="426" spans="1:16" x14ac:dyDescent="0.25">
      <c r="A426" s="20"/>
      <c r="B426" s="20"/>
      <c r="C426" s="35"/>
      <c r="D426" s="19"/>
      <c r="G426" s="14"/>
      <c r="H426" s="14"/>
      <c r="I426" s="51"/>
      <c r="J426" s="51"/>
      <c r="K426" s="14"/>
      <c r="L426" s="51"/>
      <c r="M426" s="51"/>
      <c r="N426" s="51"/>
      <c r="O426" s="51"/>
      <c r="P426" s="51"/>
    </row>
    <row r="427" spans="1:16" x14ac:dyDescent="0.25">
      <c r="A427" s="20"/>
      <c r="B427" s="20"/>
      <c r="C427" s="35"/>
      <c r="D427" s="19"/>
      <c r="G427" s="14"/>
      <c r="H427" s="14"/>
      <c r="I427" s="51"/>
      <c r="J427" s="51"/>
      <c r="K427" s="14"/>
      <c r="L427" s="51"/>
      <c r="M427" s="51"/>
      <c r="N427" s="51"/>
      <c r="O427" s="51"/>
      <c r="P427" s="51"/>
    </row>
    <row r="428" spans="1:16" x14ac:dyDescent="0.25">
      <c r="A428" s="20"/>
      <c r="B428" s="20"/>
      <c r="C428" s="35"/>
      <c r="D428" s="19"/>
      <c r="G428" s="14"/>
      <c r="H428" s="14"/>
      <c r="I428" s="51"/>
      <c r="J428" s="51"/>
      <c r="K428" s="14"/>
      <c r="L428" s="51"/>
      <c r="M428" s="51"/>
      <c r="N428" s="51"/>
      <c r="O428" s="51"/>
      <c r="P428" s="51"/>
    </row>
    <row r="429" spans="1:16" x14ac:dyDescent="0.25">
      <c r="A429" s="20"/>
      <c r="B429" s="20"/>
      <c r="C429" s="35"/>
      <c r="D429" s="19"/>
      <c r="G429" s="14"/>
      <c r="H429" s="14"/>
      <c r="I429" s="51"/>
      <c r="J429" s="51"/>
      <c r="K429" s="14"/>
      <c r="L429" s="51"/>
      <c r="M429" s="51"/>
      <c r="N429" s="51"/>
      <c r="O429" s="51"/>
      <c r="P429" s="51"/>
    </row>
    <row r="430" spans="1:16" x14ac:dyDescent="0.25">
      <c r="A430" s="20"/>
      <c r="B430" s="20"/>
      <c r="C430" s="35"/>
      <c r="D430" s="19"/>
      <c r="G430" s="14"/>
      <c r="H430" s="14"/>
      <c r="I430" s="51"/>
      <c r="J430" s="51"/>
      <c r="K430" s="14"/>
      <c r="L430" s="51"/>
      <c r="M430" s="51"/>
      <c r="N430" s="51"/>
      <c r="O430" s="51"/>
      <c r="P430" s="51"/>
    </row>
    <row r="431" spans="1:16" x14ac:dyDescent="0.25">
      <c r="A431" s="20"/>
      <c r="B431" s="20"/>
      <c r="C431" s="35"/>
      <c r="D431" s="19"/>
      <c r="G431" s="14"/>
      <c r="H431" s="14"/>
      <c r="I431" s="51"/>
      <c r="J431" s="51"/>
      <c r="K431" s="14"/>
      <c r="L431" s="51"/>
      <c r="M431" s="51"/>
      <c r="N431" s="51"/>
      <c r="O431" s="51"/>
      <c r="P431" s="51"/>
    </row>
    <row r="432" spans="1:16" x14ac:dyDescent="0.25">
      <c r="A432" s="20"/>
      <c r="B432" s="20"/>
      <c r="C432" s="35"/>
      <c r="D432" s="19"/>
      <c r="G432" s="14"/>
      <c r="H432" s="14"/>
      <c r="I432" s="51"/>
      <c r="J432" s="51"/>
      <c r="K432" s="14"/>
      <c r="L432" s="51"/>
      <c r="M432" s="51"/>
      <c r="N432" s="51"/>
      <c r="O432" s="51"/>
      <c r="P432" s="51"/>
    </row>
    <row r="433" spans="1:16" x14ac:dyDescent="0.25">
      <c r="A433" s="20"/>
      <c r="B433" s="20"/>
      <c r="C433" s="35"/>
      <c r="D433" s="19"/>
      <c r="G433" s="14"/>
      <c r="H433" s="14"/>
      <c r="I433" s="51"/>
      <c r="J433" s="51"/>
      <c r="K433" s="14"/>
      <c r="L433" s="51"/>
      <c r="M433" s="51"/>
      <c r="N433" s="51"/>
      <c r="O433" s="51"/>
      <c r="P433" s="51"/>
    </row>
    <row r="434" spans="1:16" x14ac:dyDescent="0.25">
      <c r="A434" s="20"/>
      <c r="B434" s="20"/>
      <c r="C434" s="35"/>
      <c r="D434" s="19"/>
      <c r="G434" s="14"/>
      <c r="H434" s="14"/>
      <c r="I434" s="51"/>
      <c r="J434" s="51"/>
      <c r="K434" s="14"/>
      <c r="L434" s="51"/>
      <c r="M434" s="51"/>
      <c r="N434" s="51"/>
      <c r="O434" s="51"/>
      <c r="P434" s="51"/>
    </row>
    <row r="435" spans="1:16" x14ac:dyDescent="0.25">
      <c r="A435" s="20"/>
      <c r="B435" s="20"/>
      <c r="C435" s="35"/>
      <c r="D435" s="19"/>
      <c r="G435" s="14"/>
      <c r="H435" s="14"/>
      <c r="I435" s="51"/>
      <c r="J435" s="51"/>
      <c r="K435" s="14"/>
      <c r="L435" s="51"/>
      <c r="M435" s="51"/>
      <c r="N435" s="51"/>
      <c r="O435" s="51"/>
      <c r="P435" s="51"/>
    </row>
    <row r="436" spans="1:16" x14ac:dyDescent="0.25">
      <c r="A436" s="20"/>
      <c r="B436" s="20"/>
      <c r="C436" s="35"/>
      <c r="D436" s="19"/>
      <c r="G436" s="14"/>
      <c r="H436" s="14"/>
      <c r="I436" s="51"/>
      <c r="J436" s="51"/>
      <c r="K436" s="14"/>
      <c r="L436" s="51"/>
      <c r="M436" s="51"/>
      <c r="N436" s="51"/>
      <c r="O436" s="51"/>
      <c r="P436" s="51"/>
    </row>
    <row r="437" spans="1:16" x14ac:dyDescent="0.25">
      <c r="A437" s="20"/>
      <c r="B437" s="20"/>
      <c r="C437" s="35"/>
      <c r="D437" s="19"/>
      <c r="G437" s="14"/>
      <c r="H437" s="14"/>
      <c r="I437" s="51"/>
      <c r="J437" s="51"/>
      <c r="K437" s="14"/>
      <c r="L437" s="51"/>
      <c r="M437" s="51"/>
      <c r="N437" s="51"/>
      <c r="O437" s="51"/>
      <c r="P437" s="51"/>
    </row>
    <row r="438" spans="1:16" x14ac:dyDescent="0.25">
      <c r="A438" s="20"/>
      <c r="B438" s="20"/>
      <c r="C438" s="35"/>
      <c r="D438" s="19"/>
      <c r="G438" s="14"/>
      <c r="H438" s="14"/>
      <c r="I438" s="51"/>
      <c r="J438" s="51"/>
      <c r="K438" s="14"/>
      <c r="L438" s="51"/>
      <c r="M438" s="51"/>
      <c r="N438" s="51"/>
      <c r="O438" s="51"/>
      <c r="P438" s="51"/>
    </row>
    <row r="439" spans="1:16" x14ac:dyDescent="0.25">
      <c r="A439" s="20"/>
      <c r="B439" s="20"/>
      <c r="C439" s="35"/>
      <c r="D439" s="19"/>
      <c r="G439" s="14"/>
      <c r="H439" s="14"/>
      <c r="I439" s="51"/>
      <c r="J439" s="51"/>
      <c r="K439" s="14"/>
      <c r="L439" s="51"/>
      <c r="M439" s="51"/>
      <c r="N439" s="51"/>
      <c r="O439" s="51"/>
      <c r="P439" s="51"/>
    </row>
    <row r="440" spans="1:16" x14ac:dyDescent="0.25">
      <c r="A440" s="20"/>
      <c r="B440" s="20"/>
      <c r="C440" s="35"/>
      <c r="D440" s="19"/>
      <c r="G440" s="14"/>
      <c r="H440" s="14"/>
      <c r="I440" s="51"/>
      <c r="J440" s="51"/>
      <c r="K440" s="14"/>
      <c r="L440" s="51"/>
      <c r="M440" s="51"/>
      <c r="N440" s="51"/>
      <c r="O440" s="51"/>
      <c r="P440" s="51"/>
    </row>
    <row r="441" spans="1:16" x14ac:dyDescent="0.25">
      <c r="A441" s="20"/>
      <c r="B441" s="20"/>
      <c r="C441" s="35"/>
      <c r="D441" s="19"/>
      <c r="G441" s="14"/>
      <c r="H441" s="14"/>
      <c r="I441" s="51"/>
      <c r="J441" s="51"/>
      <c r="K441" s="14"/>
      <c r="L441" s="51"/>
      <c r="M441" s="51"/>
      <c r="N441" s="51"/>
      <c r="O441" s="51"/>
      <c r="P441" s="51"/>
    </row>
    <row r="442" spans="1:16" x14ac:dyDescent="0.25">
      <c r="A442" s="20"/>
      <c r="B442" s="20"/>
      <c r="C442" s="35"/>
      <c r="D442" s="19"/>
      <c r="G442" s="14"/>
      <c r="H442" s="14"/>
      <c r="I442" s="51"/>
      <c r="J442" s="51"/>
      <c r="K442" s="14"/>
      <c r="L442" s="51"/>
      <c r="M442" s="51"/>
      <c r="N442" s="51"/>
      <c r="O442" s="51"/>
      <c r="P442" s="51"/>
    </row>
    <row r="443" spans="1:16" x14ac:dyDescent="0.25">
      <c r="A443" s="20"/>
      <c r="B443" s="20"/>
      <c r="C443" s="35"/>
      <c r="D443" s="19"/>
      <c r="G443" s="14"/>
      <c r="H443" s="14"/>
      <c r="I443" s="51"/>
      <c r="J443" s="51"/>
      <c r="K443" s="14"/>
      <c r="L443" s="51"/>
      <c r="M443" s="51"/>
      <c r="N443" s="51"/>
      <c r="O443" s="51"/>
      <c r="P443" s="51"/>
    </row>
    <row r="444" spans="1:16" x14ac:dyDescent="0.25">
      <c r="A444" s="20"/>
      <c r="B444" s="20"/>
      <c r="C444" s="35"/>
      <c r="D444" s="19"/>
      <c r="G444" s="14"/>
      <c r="H444" s="14"/>
      <c r="I444" s="51"/>
      <c r="J444" s="51"/>
      <c r="K444" s="14"/>
      <c r="L444" s="51"/>
      <c r="M444" s="51"/>
      <c r="N444" s="51"/>
      <c r="O444" s="51"/>
      <c r="P444" s="51"/>
    </row>
    <row r="445" spans="1:16" x14ac:dyDescent="0.25">
      <c r="A445" s="20"/>
      <c r="B445" s="20"/>
      <c r="C445" s="35"/>
      <c r="D445" s="19"/>
      <c r="G445" s="14"/>
      <c r="H445" s="14"/>
      <c r="I445" s="51"/>
      <c r="J445" s="51"/>
      <c r="K445" s="14"/>
      <c r="L445" s="51"/>
      <c r="M445" s="51"/>
      <c r="N445" s="51"/>
      <c r="O445" s="51"/>
      <c r="P445" s="51"/>
    </row>
    <row r="446" spans="1:16" x14ac:dyDescent="0.25">
      <c r="A446" s="20"/>
      <c r="B446" s="20"/>
      <c r="C446" s="35"/>
      <c r="D446" s="19"/>
      <c r="G446" s="14"/>
      <c r="H446" s="14"/>
      <c r="I446" s="51"/>
      <c r="J446" s="51"/>
      <c r="K446" s="14"/>
      <c r="L446" s="51"/>
      <c r="M446" s="51"/>
      <c r="N446" s="51"/>
      <c r="O446" s="51"/>
      <c r="P446" s="51"/>
    </row>
    <row r="447" spans="1:16" x14ac:dyDescent="0.25">
      <c r="A447" s="20"/>
      <c r="B447" s="20"/>
      <c r="C447" s="35"/>
      <c r="D447" s="19"/>
      <c r="G447" s="14"/>
      <c r="H447" s="14"/>
      <c r="I447" s="51"/>
      <c r="J447" s="51"/>
      <c r="K447" s="14"/>
      <c r="L447" s="51"/>
      <c r="M447" s="51"/>
      <c r="N447" s="51"/>
      <c r="O447" s="51"/>
      <c r="P447" s="51"/>
    </row>
    <row r="448" spans="1:16" x14ac:dyDescent="0.25">
      <c r="A448" s="20"/>
      <c r="B448" s="20"/>
      <c r="C448" s="35"/>
      <c r="D448" s="19"/>
      <c r="G448" s="14"/>
      <c r="H448" s="14"/>
      <c r="I448" s="51"/>
      <c r="J448" s="51"/>
      <c r="K448" s="14"/>
      <c r="L448" s="51"/>
      <c r="M448" s="51"/>
      <c r="N448" s="51"/>
      <c r="O448" s="51"/>
      <c r="P448" s="51"/>
    </row>
    <row r="449" spans="1:16" x14ac:dyDescent="0.25">
      <c r="A449" s="20"/>
      <c r="B449" s="20"/>
      <c r="C449" s="35"/>
      <c r="D449" s="19"/>
      <c r="G449" s="14"/>
      <c r="H449" s="14"/>
      <c r="I449" s="51"/>
      <c r="J449" s="51"/>
      <c r="K449" s="14"/>
      <c r="L449" s="51"/>
      <c r="M449" s="51"/>
      <c r="N449" s="51"/>
      <c r="O449" s="51"/>
      <c r="P449" s="51"/>
    </row>
    <row r="450" spans="1:16" x14ac:dyDescent="0.25">
      <c r="A450" s="20"/>
      <c r="B450" s="20"/>
      <c r="C450" s="35"/>
      <c r="D450" s="19"/>
      <c r="G450" s="14"/>
      <c r="H450" s="14"/>
      <c r="I450" s="51"/>
      <c r="J450" s="51"/>
      <c r="K450" s="14"/>
      <c r="L450" s="51"/>
      <c r="M450" s="51"/>
      <c r="N450" s="51"/>
      <c r="O450" s="51"/>
      <c r="P450" s="51"/>
    </row>
    <row r="451" spans="1:16" x14ac:dyDescent="0.25">
      <c r="A451" s="20"/>
      <c r="B451" s="20"/>
      <c r="C451" s="35"/>
      <c r="D451" s="19"/>
      <c r="G451" s="14"/>
      <c r="H451" s="14"/>
      <c r="I451" s="51"/>
      <c r="J451" s="51"/>
      <c r="K451" s="14"/>
      <c r="L451" s="51"/>
      <c r="M451" s="51"/>
      <c r="N451" s="51"/>
      <c r="O451" s="51"/>
      <c r="P451" s="51"/>
    </row>
    <row r="452" spans="1:16" x14ac:dyDescent="0.25">
      <c r="A452" s="20"/>
      <c r="B452" s="20"/>
      <c r="C452" s="35"/>
      <c r="D452" s="19"/>
      <c r="G452" s="14"/>
      <c r="H452" s="14"/>
      <c r="I452" s="51"/>
      <c r="J452" s="51"/>
      <c r="K452" s="14"/>
      <c r="L452" s="51"/>
      <c r="M452" s="51"/>
      <c r="N452" s="51"/>
      <c r="O452" s="51"/>
      <c r="P452" s="51"/>
    </row>
    <row r="453" spans="1:16" x14ac:dyDescent="0.25">
      <c r="A453" s="20"/>
      <c r="B453" s="20"/>
      <c r="C453" s="35"/>
      <c r="D453" s="19"/>
      <c r="G453" s="14"/>
      <c r="H453" s="14"/>
      <c r="I453" s="51"/>
      <c r="J453" s="51"/>
      <c r="K453" s="14"/>
      <c r="L453" s="51"/>
      <c r="M453" s="51"/>
      <c r="N453" s="51"/>
      <c r="O453" s="51"/>
      <c r="P453" s="51"/>
    </row>
    <row r="454" spans="1:16" x14ac:dyDescent="0.25">
      <c r="A454" s="20"/>
      <c r="B454" s="20"/>
      <c r="C454" s="35"/>
      <c r="D454" s="19"/>
      <c r="G454" s="14"/>
      <c r="H454" s="14"/>
      <c r="I454" s="51"/>
      <c r="J454" s="51"/>
      <c r="K454" s="14"/>
      <c r="L454" s="51"/>
      <c r="M454" s="51"/>
      <c r="N454" s="51"/>
      <c r="O454" s="51"/>
      <c r="P454" s="51"/>
    </row>
    <row r="455" spans="1:16" x14ac:dyDescent="0.25">
      <c r="A455" s="20"/>
      <c r="B455" s="20"/>
      <c r="C455" s="35"/>
      <c r="D455" s="19"/>
      <c r="G455" s="14"/>
      <c r="H455" s="14"/>
      <c r="I455" s="51"/>
      <c r="J455" s="51"/>
      <c r="K455" s="14"/>
      <c r="L455" s="51"/>
      <c r="M455" s="51"/>
      <c r="N455" s="51"/>
      <c r="O455" s="51"/>
      <c r="P455" s="51"/>
    </row>
    <row r="456" spans="1:16" x14ac:dyDescent="0.25">
      <c r="A456" s="20"/>
      <c r="B456" s="20"/>
      <c r="C456" s="35"/>
      <c r="D456" s="19"/>
      <c r="G456" s="14"/>
      <c r="H456" s="14"/>
      <c r="I456" s="51"/>
      <c r="J456" s="51"/>
      <c r="K456" s="14"/>
      <c r="L456" s="51"/>
      <c r="M456" s="51"/>
      <c r="N456" s="51"/>
      <c r="O456" s="51"/>
      <c r="P456" s="51"/>
    </row>
    <row r="457" spans="1:16" x14ac:dyDescent="0.25">
      <c r="A457" s="20"/>
      <c r="B457" s="20"/>
      <c r="C457" s="35"/>
      <c r="D457" s="19"/>
      <c r="G457" s="14"/>
      <c r="H457" s="14"/>
      <c r="I457" s="51"/>
      <c r="J457" s="51"/>
      <c r="K457" s="14"/>
      <c r="L457" s="51"/>
      <c r="M457" s="51"/>
      <c r="N457" s="51"/>
      <c r="O457" s="51"/>
      <c r="P457" s="51"/>
    </row>
    <row r="458" spans="1:16" x14ac:dyDescent="0.25">
      <c r="A458" s="20"/>
      <c r="B458" s="20"/>
      <c r="C458" s="35"/>
      <c r="D458" s="19"/>
      <c r="G458" s="14"/>
      <c r="H458" s="14"/>
      <c r="I458" s="51"/>
      <c r="J458" s="51"/>
      <c r="K458" s="14"/>
      <c r="L458" s="51"/>
      <c r="M458" s="51"/>
      <c r="N458" s="51"/>
      <c r="O458" s="51"/>
      <c r="P458" s="51"/>
    </row>
    <row r="459" spans="1:16" x14ac:dyDescent="0.25">
      <c r="A459" s="20"/>
      <c r="B459" s="20"/>
      <c r="C459" s="35"/>
      <c r="D459" s="19"/>
      <c r="G459" s="14"/>
      <c r="H459" s="14"/>
      <c r="I459" s="51"/>
      <c r="J459" s="51"/>
      <c r="K459" s="14"/>
      <c r="L459" s="51"/>
      <c r="M459" s="51"/>
      <c r="N459" s="51"/>
      <c r="O459" s="51"/>
      <c r="P459" s="51"/>
    </row>
    <row r="460" spans="1:16" x14ac:dyDescent="0.25">
      <c r="A460" s="20"/>
      <c r="B460" s="20"/>
      <c r="C460" s="35"/>
      <c r="D460" s="19"/>
      <c r="G460" s="14"/>
      <c r="H460" s="14"/>
      <c r="I460" s="51"/>
      <c r="J460" s="51"/>
      <c r="K460" s="14"/>
      <c r="L460" s="51"/>
      <c r="M460" s="51"/>
      <c r="N460" s="51"/>
      <c r="O460" s="51"/>
      <c r="P460" s="51"/>
    </row>
    <row r="461" spans="1:16" x14ac:dyDescent="0.25">
      <c r="A461" s="20"/>
      <c r="B461" s="20"/>
      <c r="C461" s="35"/>
      <c r="D461" s="19"/>
      <c r="G461" s="14"/>
      <c r="H461" s="14"/>
      <c r="I461" s="51"/>
      <c r="J461" s="51"/>
      <c r="K461" s="14"/>
      <c r="L461" s="51"/>
      <c r="M461" s="51"/>
      <c r="N461" s="51"/>
      <c r="O461" s="51"/>
      <c r="P461" s="51"/>
    </row>
    <row r="462" spans="1:16" x14ac:dyDescent="0.25">
      <c r="A462" s="20"/>
      <c r="B462" s="20"/>
      <c r="C462" s="35"/>
      <c r="D462" s="19"/>
      <c r="G462" s="14"/>
      <c r="H462" s="14"/>
      <c r="I462" s="51"/>
      <c r="J462" s="51"/>
      <c r="K462" s="14"/>
      <c r="L462" s="51"/>
      <c r="M462" s="51"/>
      <c r="N462" s="51"/>
      <c r="O462" s="51"/>
      <c r="P462" s="51"/>
    </row>
    <row r="463" spans="1:16" x14ac:dyDescent="0.25">
      <c r="A463" s="20"/>
      <c r="B463" s="20"/>
      <c r="C463" s="35"/>
      <c r="D463" s="19"/>
      <c r="G463" s="14"/>
      <c r="H463" s="14"/>
      <c r="I463" s="51"/>
      <c r="J463" s="51"/>
      <c r="K463" s="14"/>
      <c r="L463" s="51"/>
      <c r="M463" s="51"/>
      <c r="N463" s="51"/>
      <c r="O463" s="51"/>
      <c r="P463" s="51"/>
    </row>
    <row r="464" spans="1:16" x14ac:dyDescent="0.25">
      <c r="A464" s="20"/>
      <c r="B464" s="20"/>
      <c r="C464" s="35"/>
      <c r="D464" s="19"/>
      <c r="G464" s="14"/>
      <c r="H464" s="14"/>
      <c r="I464" s="51"/>
      <c r="J464" s="51"/>
      <c r="K464" s="14"/>
      <c r="L464" s="51"/>
      <c r="M464" s="51"/>
      <c r="N464" s="51"/>
      <c r="O464" s="51"/>
      <c r="P464" s="51"/>
    </row>
    <row r="465" spans="1:16" x14ac:dyDescent="0.25">
      <c r="A465" s="20"/>
      <c r="B465" s="20"/>
      <c r="C465" s="35"/>
      <c r="D465" s="19"/>
      <c r="G465" s="14"/>
      <c r="H465" s="14"/>
      <c r="I465" s="51"/>
      <c r="J465" s="51"/>
      <c r="K465" s="14"/>
      <c r="L465" s="51"/>
      <c r="M465" s="51"/>
      <c r="N465" s="51"/>
      <c r="O465" s="51"/>
      <c r="P465" s="51"/>
    </row>
    <row r="466" spans="1:16" x14ac:dyDescent="0.25">
      <c r="A466" s="20"/>
      <c r="B466" s="20"/>
      <c r="C466" s="35"/>
      <c r="D466" s="19"/>
      <c r="G466" s="14"/>
      <c r="H466" s="14"/>
      <c r="I466" s="51"/>
      <c r="J466" s="51"/>
      <c r="K466" s="14"/>
      <c r="L466" s="51"/>
      <c r="M466" s="51"/>
      <c r="N466" s="51"/>
      <c r="O466" s="51"/>
      <c r="P466" s="51"/>
    </row>
    <row r="467" spans="1:16" x14ac:dyDescent="0.25">
      <c r="A467" s="20"/>
      <c r="B467" s="20"/>
      <c r="C467" s="35"/>
      <c r="D467" s="19"/>
      <c r="G467" s="14"/>
      <c r="H467" s="14"/>
      <c r="I467" s="51"/>
      <c r="J467" s="51"/>
      <c r="K467" s="14"/>
      <c r="L467" s="51"/>
      <c r="M467" s="51"/>
      <c r="N467" s="51"/>
      <c r="O467" s="51"/>
      <c r="P467" s="51"/>
    </row>
    <row r="468" spans="1:16" x14ac:dyDescent="0.25">
      <c r="A468" s="20"/>
      <c r="B468" s="20"/>
      <c r="C468" s="35"/>
      <c r="D468" s="19"/>
      <c r="G468" s="14"/>
      <c r="H468" s="14"/>
      <c r="I468" s="51"/>
      <c r="J468" s="51"/>
      <c r="K468" s="14"/>
      <c r="L468" s="51"/>
      <c r="M468" s="51"/>
      <c r="N468" s="51"/>
      <c r="O468" s="51"/>
      <c r="P468" s="51"/>
    </row>
    <row r="469" spans="1:16" x14ac:dyDescent="0.25">
      <c r="A469" s="20"/>
      <c r="B469" s="20"/>
      <c r="C469" s="35"/>
      <c r="D469" s="19"/>
      <c r="G469" s="14"/>
      <c r="H469" s="14"/>
      <c r="I469" s="51"/>
      <c r="J469" s="51"/>
      <c r="K469" s="14"/>
      <c r="L469" s="51"/>
      <c r="M469" s="51"/>
      <c r="N469" s="51"/>
      <c r="O469" s="51"/>
      <c r="P469" s="51"/>
    </row>
    <row r="470" spans="1:16" x14ac:dyDescent="0.25">
      <c r="A470" s="20"/>
      <c r="B470" s="20"/>
      <c r="C470" s="35"/>
      <c r="D470" s="19"/>
      <c r="G470" s="14"/>
      <c r="H470" s="14"/>
      <c r="I470" s="51"/>
      <c r="J470" s="51"/>
      <c r="K470" s="14"/>
      <c r="L470" s="51"/>
      <c r="M470" s="51"/>
      <c r="N470" s="51"/>
      <c r="O470" s="51"/>
      <c r="P470" s="51"/>
    </row>
    <row r="471" spans="1:16" x14ac:dyDescent="0.25">
      <c r="A471" s="20"/>
      <c r="B471" s="20"/>
      <c r="C471" s="35"/>
      <c r="D471" s="19"/>
      <c r="G471" s="14"/>
      <c r="H471" s="14"/>
      <c r="I471" s="51"/>
      <c r="J471" s="51"/>
      <c r="K471" s="14"/>
      <c r="L471" s="51"/>
      <c r="M471" s="51"/>
      <c r="N471" s="51"/>
      <c r="O471" s="51"/>
      <c r="P471" s="51"/>
    </row>
    <row r="472" spans="1:16" x14ac:dyDescent="0.25">
      <c r="A472" s="20"/>
      <c r="B472" s="20"/>
      <c r="C472" s="35"/>
      <c r="D472" s="19"/>
      <c r="G472" s="14"/>
      <c r="H472" s="14"/>
      <c r="I472" s="51"/>
      <c r="J472" s="51"/>
      <c r="K472" s="14"/>
      <c r="L472" s="51"/>
      <c r="M472" s="51"/>
      <c r="N472" s="51"/>
      <c r="O472" s="51"/>
      <c r="P472" s="51"/>
    </row>
    <row r="473" spans="1:16" x14ac:dyDescent="0.25">
      <c r="A473" s="20"/>
      <c r="B473" s="20"/>
      <c r="C473" s="35"/>
      <c r="D473" s="19"/>
      <c r="G473" s="14"/>
      <c r="H473" s="14"/>
      <c r="I473" s="51"/>
      <c r="J473" s="51"/>
      <c r="K473" s="14"/>
      <c r="L473" s="51"/>
      <c r="M473" s="51"/>
      <c r="N473" s="51"/>
      <c r="O473" s="51"/>
      <c r="P473" s="51"/>
    </row>
    <row r="474" spans="1:16" x14ac:dyDescent="0.25">
      <c r="A474" s="20"/>
      <c r="B474" s="20"/>
      <c r="C474" s="35"/>
      <c r="D474" s="19"/>
      <c r="G474" s="14"/>
      <c r="H474" s="14"/>
      <c r="I474" s="51"/>
      <c r="J474" s="51"/>
      <c r="K474" s="14"/>
      <c r="L474" s="51"/>
      <c r="M474" s="51"/>
      <c r="N474" s="51"/>
      <c r="O474" s="51"/>
      <c r="P474" s="51"/>
    </row>
    <row r="475" spans="1:16" x14ac:dyDescent="0.25">
      <c r="A475" s="20"/>
      <c r="B475" s="20"/>
      <c r="C475" s="35"/>
      <c r="D475" s="19"/>
      <c r="G475" s="14"/>
      <c r="H475" s="14"/>
      <c r="I475" s="51"/>
      <c r="J475" s="51"/>
      <c r="K475" s="14"/>
      <c r="L475" s="51"/>
      <c r="M475" s="51"/>
      <c r="N475" s="51"/>
      <c r="O475" s="51"/>
      <c r="P475" s="51"/>
    </row>
    <row r="476" spans="1:16" x14ac:dyDescent="0.25">
      <c r="A476" s="20"/>
      <c r="B476" s="20"/>
      <c r="C476" s="35"/>
      <c r="D476" s="19"/>
      <c r="G476" s="14"/>
      <c r="H476" s="14"/>
      <c r="I476" s="51"/>
      <c r="J476" s="51"/>
      <c r="K476" s="14"/>
      <c r="L476" s="51"/>
      <c r="M476" s="51"/>
      <c r="N476" s="51"/>
      <c r="O476" s="51"/>
      <c r="P476" s="51"/>
    </row>
    <row r="477" spans="1:16" x14ac:dyDescent="0.25">
      <c r="A477" s="20"/>
      <c r="B477" s="20"/>
      <c r="C477" s="35"/>
      <c r="D477" s="19"/>
      <c r="G477" s="14"/>
      <c r="H477" s="14"/>
      <c r="I477" s="51"/>
      <c r="J477" s="51"/>
      <c r="K477" s="14"/>
      <c r="L477" s="51"/>
      <c r="M477" s="51"/>
      <c r="N477" s="51"/>
      <c r="O477" s="51"/>
      <c r="P477" s="51"/>
    </row>
    <row r="478" spans="1:16" x14ac:dyDescent="0.25">
      <c r="A478" s="20"/>
      <c r="B478" s="20"/>
      <c r="C478" s="35"/>
      <c r="D478" s="19"/>
      <c r="G478" s="14"/>
      <c r="H478" s="14"/>
      <c r="I478" s="51"/>
      <c r="J478" s="51"/>
      <c r="K478" s="14"/>
      <c r="L478" s="51"/>
      <c r="M478" s="51"/>
      <c r="N478" s="51"/>
      <c r="O478" s="51"/>
      <c r="P478" s="51"/>
    </row>
    <row r="479" spans="1:16" x14ac:dyDescent="0.25">
      <c r="A479" s="20"/>
      <c r="B479" s="20"/>
      <c r="C479" s="35"/>
      <c r="D479" s="19"/>
      <c r="G479" s="14"/>
      <c r="H479" s="14"/>
      <c r="I479" s="51"/>
      <c r="J479" s="51"/>
      <c r="K479" s="14"/>
      <c r="L479" s="51"/>
      <c r="M479" s="51"/>
      <c r="N479" s="51"/>
      <c r="O479" s="51"/>
      <c r="P479" s="51"/>
    </row>
    <row r="480" spans="1:16" x14ac:dyDescent="0.25">
      <c r="A480" s="20"/>
      <c r="B480" s="20"/>
      <c r="C480" s="35"/>
      <c r="D480" s="19"/>
      <c r="G480" s="14"/>
      <c r="H480" s="14"/>
      <c r="I480" s="51"/>
      <c r="J480" s="51"/>
      <c r="K480" s="14"/>
      <c r="L480" s="51"/>
      <c r="M480" s="51"/>
      <c r="N480" s="51"/>
      <c r="O480" s="51"/>
      <c r="P480" s="51"/>
    </row>
    <row r="481" spans="1:16" x14ac:dyDescent="0.25">
      <c r="A481" s="20"/>
      <c r="B481" s="20"/>
      <c r="C481" s="35"/>
      <c r="D481" s="19"/>
      <c r="G481" s="14"/>
      <c r="H481" s="14"/>
      <c r="I481" s="51"/>
      <c r="J481" s="51"/>
      <c r="K481" s="14"/>
      <c r="L481" s="51"/>
      <c r="M481" s="51"/>
      <c r="N481" s="51"/>
      <c r="O481" s="51"/>
      <c r="P481" s="51"/>
    </row>
    <row r="482" spans="1:16" x14ac:dyDescent="0.25">
      <c r="A482" s="20"/>
      <c r="B482" s="20"/>
      <c r="C482" s="35"/>
      <c r="D482" s="19"/>
      <c r="G482" s="14"/>
      <c r="H482" s="14"/>
      <c r="I482" s="51"/>
      <c r="J482" s="51"/>
      <c r="K482" s="14"/>
      <c r="L482" s="51"/>
      <c r="M482" s="51"/>
      <c r="N482" s="51"/>
      <c r="O482" s="51"/>
      <c r="P482" s="51"/>
    </row>
    <row r="483" spans="1:16" x14ac:dyDescent="0.25">
      <c r="A483" s="20"/>
      <c r="B483" s="20"/>
      <c r="C483" s="35"/>
      <c r="D483" s="19"/>
      <c r="G483" s="14"/>
      <c r="H483" s="14"/>
      <c r="I483" s="51"/>
      <c r="J483" s="51"/>
      <c r="K483" s="14"/>
      <c r="L483" s="51"/>
      <c r="M483" s="51"/>
      <c r="N483" s="51"/>
      <c r="O483" s="51"/>
      <c r="P483" s="51"/>
    </row>
    <row r="484" spans="1:16" x14ac:dyDescent="0.25">
      <c r="A484" s="20"/>
      <c r="B484" s="20"/>
      <c r="C484" s="35"/>
      <c r="D484" s="19"/>
      <c r="G484" s="14"/>
      <c r="H484" s="14"/>
      <c r="I484" s="51"/>
      <c r="J484" s="51"/>
      <c r="K484" s="14"/>
      <c r="L484" s="51"/>
      <c r="M484" s="51"/>
      <c r="N484" s="51"/>
      <c r="O484" s="51"/>
      <c r="P484" s="51"/>
    </row>
    <row r="485" spans="1:16" x14ac:dyDescent="0.25">
      <c r="A485" s="20"/>
      <c r="B485" s="20"/>
      <c r="C485" s="35"/>
      <c r="D485" s="19"/>
      <c r="G485" s="14"/>
      <c r="H485" s="14"/>
      <c r="I485" s="51"/>
      <c r="J485" s="51"/>
      <c r="K485" s="14"/>
      <c r="L485" s="51"/>
      <c r="M485" s="51"/>
      <c r="N485" s="51"/>
      <c r="O485" s="51"/>
      <c r="P485" s="51"/>
    </row>
    <row r="486" spans="1:16" x14ac:dyDescent="0.25">
      <c r="A486" s="20"/>
      <c r="B486" s="20"/>
      <c r="C486" s="35"/>
      <c r="D486" s="19"/>
      <c r="G486" s="14"/>
      <c r="H486" s="14"/>
      <c r="I486" s="51"/>
      <c r="J486" s="51"/>
      <c r="K486" s="14"/>
      <c r="L486" s="51"/>
      <c r="M486" s="51"/>
      <c r="N486" s="51"/>
      <c r="O486" s="51"/>
      <c r="P486" s="51"/>
    </row>
    <row r="487" spans="1:16" x14ac:dyDescent="0.25">
      <c r="A487" s="20"/>
      <c r="B487" s="20"/>
      <c r="C487" s="35"/>
      <c r="D487" s="19"/>
      <c r="G487" s="14"/>
      <c r="H487" s="14"/>
      <c r="I487" s="51"/>
      <c r="J487" s="51"/>
      <c r="K487" s="14"/>
      <c r="L487" s="51"/>
      <c r="M487" s="51"/>
      <c r="N487" s="51"/>
      <c r="O487" s="51"/>
      <c r="P487" s="51"/>
    </row>
    <row r="488" spans="1:16" x14ac:dyDescent="0.25">
      <c r="A488" s="20"/>
      <c r="B488" s="20"/>
      <c r="C488" s="35"/>
      <c r="D488" s="19"/>
      <c r="G488" s="14"/>
      <c r="H488" s="14"/>
      <c r="I488" s="51"/>
      <c r="J488" s="51"/>
      <c r="K488" s="14"/>
      <c r="L488" s="51"/>
      <c r="M488" s="51"/>
      <c r="N488" s="51"/>
      <c r="O488" s="51"/>
      <c r="P488" s="51"/>
    </row>
    <row r="489" spans="1:16" x14ac:dyDescent="0.25">
      <c r="A489" s="20"/>
      <c r="B489" s="20"/>
      <c r="C489" s="35"/>
      <c r="D489" s="19"/>
      <c r="G489" s="14"/>
      <c r="H489" s="14"/>
      <c r="I489" s="51"/>
      <c r="J489" s="51"/>
      <c r="K489" s="14"/>
      <c r="L489" s="51"/>
      <c r="M489" s="51"/>
      <c r="N489" s="51"/>
      <c r="O489" s="51"/>
      <c r="P489" s="51"/>
    </row>
    <row r="490" spans="1:16" x14ac:dyDescent="0.25">
      <c r="A490" s="20"/>
      <c r="B490" s="20"/>
      <c r="C490" s="35"/>
      <c r="D490" s="19"/>
      <c r="G490" s="14"/>
      <c r="H490" s="14"/>
      <c r="I490" s="51"/>
      <c r="J490" s="51"/>
      <c r="K490" s="14"/>
      <c r="L490" s="51"/>
      <c r="M490" s="51"/>
      <c r="N490" s="51"/>
      <c r="O490" s="51"/>
      <c r="P490" s="51"/>
    </row>
    <row r="491" spans="1:16" x14ac:dyDescent="0.25">
      <c r="A491" s="20"/>
      <c r="B491" s="20"/>
      <c r="C491" s="35"/>
      <c r="D491" s="19"/>
      <c r="G491" s="14"/>
      <c r="H491" s="14"/>
      <c r="I491" s="51"/>
      <c r="J491" s="51"/>
      <c r="K491" s="14"/>
      <c r="L491" s="51"/>
      <c r="M491" s="51"/>
      <c r="N491" s="51"/>
      <c r="O491" s="51"/>
      <c r="P491" s="51"/>
    </row>
    <row r="492" spans="1:16" x14ac:dyDescent="0.25">
      <c r="A492" s="20"/>
      <c r="B492" s="20"/>
      <c r="C492" s="35"/>
      <c r="D492" s="19"/>
      <c r="G492" s="14"/>
      <c r="H492" s="14"/>
      <c r="I492" s="51"/>
      <c r="J492" s="51"/>
      <c r="K492" s="14"/>
      <c r="L492" s="51"/>
      <c r="M492" s="51"/>
      <c r="N492" s="51"/>
      <c r="O492" s="51"/>
      <c r="P492" s="51"/>
    </row>
    <row r="493" spans="1:16" x14ac:dyDescent="0.25">
      <c r="A493" s="20"/>
      <c r="B493" s="20"/>
      <c r="C493" s="35"/>
      <c r="D493" s="19"/>
      <c r="G493" s="14"/>
      <c r="H493" s="14"/>
      <c r="I493" s="51"/>
      <c r="J493" s="51"/>
      <c r="K493" s="14"/>
      <c r="L493" s="51"/>
      <c r="M493" s="51"/>
      <c r="N493" s="51"/>
      <c r="O493" s="51"/>
      <c r="P493" s="51"/>
    </row>
    <row r="494" spans="1:16" x14ac:dyDescent="0.25">
      <c r="A494" s="20"/>
      <c r="B494" s="20"/>
      <c r="C494" s="35"/>
      <c r="D494" s="19"/>
      <c r="G494" s="14"/>
      <c r="H494" s="14"/>
      <c r="I494" s="51"/>
      <c r="J494" s="51"/>
      <c r="K494" s="14"/>
      <c r="L494" s="51"/>
      <c r="M494" s="51"/>
      <c r="N494" s="51"/>
      <c r="O494" s="51"/>
      <c r="P494" s="51"/>
    </row>
    <row r="495" spans="1:16" x14ac:dyDescent="0.25">
      <c r="A495" s="20"/>
      <c r="B495" s="20"/>
      <c r="C495" s="35"/>
      <c r="D495" s="19"/>
      <c r="G495" s="14"/>
      <c r="H495" s="14"/>
      <c r="I495" s="51"/>
      <c r="J495" s="51"/>
      <c r="K495" s="14"/>
      <c r="L495" s="51"/>
      <c r="M495" s="51"/>
      <c r="N495" s="51"/>
      <c r="O495" s="51"/>
      <c r="P495" s="51"/>
    </row>
    <row r="496" spans="1:16" x14ac:dyDescent="0.25">
      <c r="A496" s="20"/>
      <c r="B496" s="20"/>
      <c r="C496" s="35"/>
      <c r="D496" s="19"/>
      <c r="G496" s="14"/>
      <c r="H496" s="14"/>
      <c r="I496" s="51"/>
      <c r="J496" s="51"/>
      <c r="K496" s="14"/>
      <c r="L496" s="51"/>
      <c r="M496" s="51"/>
      <c r="N496" s="51"/>
      <c r="O496" s="51"/>
      <c r="P496" s="51"/>
    </row>
    <row r="497" spans="1:16" x14ac:dyDescent="0.25">
      <c r="A497" s="20"/>
      <c r="B497" s="20"/>
      <c r="C497" s="35"/>
      <c r="D497" s="19"/>
      <c r="G497" s="14"/>
      <c r="H497" s="14"/>
      <c r="I497" s="51"/>
      <c r="J497" s="51"/>
      <c r="K497" s="14"/>
      <c r="L497" s="51"/>
      <c r="M497" s="51"/>
      <c r="N497" s="51"/>
      <c r="O497" s="51"/>
      <c r="P497" s="51"/>
    </row>
    <row r="498" spans="1:16" x14ac:dyDescent="0.25">
      <c r="A498" s="20"/>
      <c r="B498" s="20"/>
      <c r="C498" s="35"/>
      <c r="D498" s="19"/>
      <c r="G498" s="14"/>
      <c r="H498" s="14"/>
      <c r="I498" s="51"/>
      <c r="J498" s="51"/>
      <c r="K498" s="14"/>
      <c r="L498" s="51"/>
      <c r="M498" s="51"/>
      <c r="N498" s="51"/>
      <c r="O498" s="51"/>
      <c r="P498" s="51"/>
    </row>
    <row r="499" spans="1:16" x14ac:dyDescent="0.25">
      <c r="A499" s="20"/>
      <c r="B499" s="20"/>
      <c r="C499" s="35"/>
      <c r="D499" s="19"/>
      <c r="G499" s="14"/>
      <c r="H499" s="14"/>
      <c r="I499" s="51"/>
      <c r="J499" s="51"/>
      <c r="K499" s="14"/>
      <c r="L499" s="51"/>
      <c r="M499" s="51"/>
      <c r="N499" s="51"/>
      <c r="O499" s="51"/>
      <c r="P499" s="51"/>
    </row>
    <row r="500" spans="1:16" x14ac:dyDescent="0.25">
      <c r="A500" s="20"/>
      <c r="B500" s="20"/>
      <c r="C500" s="35"/>
      <c r="D500" s="19"/>
      <c r="G500" s="14"/>
      <c r="H500" s="14"/>
      <c r="I500" s="51"/>
      <c r="J500" s="51"/>
      <c r="K500" s="14"/>
      <c r="L500" s="51"/>
      <c r="M500" s="51"/>
      <c r="N500" s="51"/>
      <c r="O500" s="51"/>
      <c r="P500" s="51"/>
    </row>
    <row r="501" spans="1:16" x14ac:dyDescent="0.25">
      <c r="A501" s="20"/>
      <c r="B501" s="20"/>
      <c r="C501" s="35"/>
      <c r="D501" s="19"/>
      <c r="G501" s="14"/>
      <c r="H501" s="14"/>
      <c r="I501" s="51"/>
      <c r="J501" s="51"/>
      <c r="K501" s="14"/>
      <c r="L501" s="51"/>
      <c r="M501" s="51"/>
      <c r="N501" s="51"/>
      <c r="O501" s="51"/>
      <c r="P501" s="51"/>
    </row>
    <row r="502" spans="1:16" x14ac:dyDescent="0.25">
      <c r="A502" s="20"/>
      <c r="B502" s="20"/>
      <c r="C502" s="35"/>
      <c r="D502" s="19"/>
      <c r="G502" s="14"/>
      <c r="H502" s="14"/>
      <c r="I502" s="51"/>
      <c r="J502" s="51"/>
      <c r="K502" s="14"/>
      <c r="L502" s="51"/>
      <c r="M502" s="51"/>
      <c r="N502" s="51"/>
      <c r="O502" s="51"/>
      <c r="P502" s="51"/>
    </row>
    <row r="503" spans="1:16" x14ac:dyDescent="0.25">
      <c r="A503" s="20"/>
      <c r="B503" s="20"/>
      <c r="C503" s="35"/>
      <c r="D503" s="19"/>
      <c r="G503" s="14"/>
      <c r="H503" s="14"/>
      <c r="I503" s="51"/>
      <c r="J503" s="51"/>
      <c r="K503" s="14"/>
      <c r="L503" s="51"/>
      <c r="M503" s="51"/>
      <c r="N503" s="51"/>
      <c r="O503" s="51"/>
      <c r="P503" s="51"/>
    </row>
    <row r="504" spans="1:16" x14ac:dyDescent="0.25">
      <c r="A504" s="20"/>
      <c r="B504" s="20"/>
      <c r="C504" s="35"/>
      <c r="D504" s="19"/>
      <c r="G504" s="14"/>
      <c r="H504" s="14"/>
      <c r="I504" s="51"/>
      <c r="J504" s="51"/>
      <c r="K504" s="14"/>
      <c r="L504" s="51"/>
      <c r="M504" s="51"/>
      <c r="N504" s="51"/>
      <c r="O504" s="51"/>
      <c r="P504" s="51"/>
    </row>
    <row r="505" spans="1:16" x14ac:dyDescent="0.25">
      <c r="A505" s="20"/>
      <c r="B505" s="20"/>
      <c r="C505" s="35"/>
      <c r="D505" s="19"/>
      <c r="G505" s="14"/>
      <c r="H505" s="14"/>
      <c r="I505" s="51"/>
      <c r="J505" s="51"/>
      <c r="K505" s="14"/>
      <c r="L505" s="51"/>
      <c r="M505" s="51"/>
      <c r="N505" s="51"/>
      <c r="O505" s="51"/>
      <c r="P505" s="51"/>
    </row>
    <row r="506" spans="1:16" x14ac:dyDescent="0.25">
      <c r="A506" s="20"/>
      <c r="B506" s="20"/>
      <c r="C506" s="35"/>
      <c r="D506" s="19"/>
      <c r="G506" s="14"/>
      <c r="H506" s="14"/>
      <c r="I506" s="51"/>
      <c r="J506" s="51"/>
      <c r="K506" s="14"/>
      <c r="L506" s="51"/>
      <c r="M506" s="51"/>
      <c r="N506" s="51"/>
      <c r="O506" s="51"/>
      <c r="P506" s="51"/>
    </row>
    <row r="507" spans="1:16" x14ac:dyDescent="0.25">
      <c r="A507" s="20"/>
      <c r="B507" s="20"/>
      <c r="C507" s="35"/>
      <c r="D507" s="19"/>
      <c r="G507" s="14"/>
      <c r="H507" s="14"/>
      <c r="I507" s="51"/>
      <c r="J507" s="51"/>
      <c r="K507" s="14"/>
      <c r="L507" s="51"/>
      <c r="M507" s="51"/>
      <c r="N507" s="51"/>
      <c r="O507" s="51"/>
      <c r="P507" s="51"/>
    </row>
    <row r="508" spans="1:16" x14ac:dyDescent="0.25">
      <c r="A508" s="20"/>
      <c r="B508" s="20"/>
      <c r="C508" s="35"/>
      <c r="D508" s="19"/>
      <c r="G508" s="14"/>
      <c r="H508" s="14"/>
      <c r="I508" s="51"/>
      <c r="J508" s="51"/>
      <c r="K508" s="14"/>
      <c r="L508" s="51"/>
      <c r="M508" s="51"/>
      <c r="N508" s="51"/>
      <c r="O508" s="51"/>
      <c r="P508" s="51"/>
    </row>
    <row r="509" spans="1:16" x14ac:dyDescent="0.25">
      <c r="A509" s="20"/>
      <c r="B509" s="20"/>
      <c r="C509" s="35"/>
      <c r="D509" s="19"/>
      <c r="G509" s="14"/>
      <c r="H509" s="14"/>
      <c r="I509" s="51"/>
      <c r="J509" s="51"/>
      <c r="K509" s="14"/>
      <c r="L509" s="51"/>
      <c r="M509" s="51"/>
      <c r="N509" s="51"/>
      <c r="O509" s="51"/>
      <c r="P509" s="51"/>
    </row>
    <row r="510" spans="1:16" x14ac:dyDescent="0.25">
      <c r="A510" s="20"/>
      <c r="B510" s="20"/>
      <c r="C510" s="35"/>
      <c r="D510" s="19"/>
      <c r="G510" s="14"/>
      <c r="H510" s="14"/>
      <c r="I510" s="51"/>
      <c r="J510" s="51"/>
      <c r="K510" s="14"/>
      <c r="L510" s="51"/>
      <c r="M510" s="51"/>
      <c r="N510" s="51"/>
      <c r="O510" s="51"/>
      <c r="P510" s="51"/>
    </row>
    <row r="511" spans="1:16" x14ac:dyDescent="0.25">
      <c r="A511" s="20"/>
      <c r="B511" s="20"/>
      <c r="C511" s="35"/>
      <c r="D511" s="19"/>
      <c r="G511" s="14"/>
      <c r="H511" s="14"/>
      <c r="I511" s="51"/>
      <c r="J511" s="51"/>
      <c r="K511" s="14"/>
      <c r="L511" s="51"/>
      <c r="M511" s="51"/>
      <c r="N511" s="51"/>
      <c r="O511" s="51"/>
      <c r="P511" s="51"/>
    </row>
    <row r="512" spans="1:16" x14ac:dyDescent="0.25">
      <c r="A512" s="20"/>
      <c r="B512" s="20"/>
      <c r="C512" s="35"/>
      <c r="D512" s="19"/>
      <c r="G512" s="14"/>
      <c r="H512" s="14"/>
      <c r="I512" s="51"/>
      <c r="J512" s="51"/>
      <c r="K512" s="14"/>
      <c r="L512" s="51"/>
      <c r="M512" s="51"/>
      <c r="N512" s="51"/>
      <c r="O512" s="51"/>
      <c r="P512" s="51"/>
    </row>
    <row r="513" spans="1:16" x14ac:dyDescent="0.25">
      <c r="A513" s="20"/>
      <c r="B513" s="20"/>
      <c r="C513" s="35"/>
      <c r="D513" s="19"/>
      <c r="G513" s="14"/>
      <c r="H513" s="14"/>
      <c r="I513" s="51"/>
      <c r="J513" s="51"/>
      <c r="K513" s="14"/>
      <c r="L513" s="51"/>
      <c r="M513" s="51"/>
      <c r="N513" s="51"/>
      <c r="O513" s="51"/>
      <c r="P513" s="51"/>
    </row>
    <row r="514" spans="1:16" x14ac:dyDescent="0.25">
      <c r="A514" s="20"/>
      <c r="B514" s="20"/>
      <c r="C514" s="35"/>
      <c r="D514" s="19"/>
      <c r="G514" s="14"/>
      <c r="H514" s="14"/>
      <c r="I514" s="51"/>
      <c r="J514" s="51"/>
      <c r="K514" s="14"/>
      <c r="L514" s="51"/>
      <c r="M514" s="51"/>
      <c r="N514" s="51"/>
      <c r="O514" s="51"/>
      <c r="P514" s="51"/>
    </row>
    <row r="515" spans="1:16" x14ac:dyDescent="0.25">
      <c r="A515" s="20"/>
      <c r="B515" s="20"/>
      <c r="C515" s="35"/>
      <c r="D515" s="19"/>
      <c r="G515" s="14"/>
      <c r="H515" s="14"/>
      <c r="I515" s="51"/>
      <c r="J515" s="51"/>
      <c r="K515" s="14"/>
      <c r="L515" s="51"/>
      <c r="M515" s="51"/>
      <c r="N515" s="51"/>
      <c r="O515" s="51"/>
      <c r="P515" s="51"/>
    </row>
    <row r="516" spans="1:16" x14ac:dyDescent="0.25">
      <c r="A516" s="20"/>
      <c r="B516" s="20"/>
      <c r="C516" s="35"/>
      <c r="D516" s="19"/>
      <c r="G516" s="14"/>
      <c r="H516" s="14"/>
      <c r="I516" s="51"/>
      <c r="J516" s="51"/>
      <c r="K516" s="14"/>
      <c r="L516" s="51"/>
      <c r="M516" s="51"/>
      <c r="N516" s="51"/>
      <c r="O516" s="51"/>
      <c r="P516" s="51"/>
    </row>
    <row r="517" spans="1:16" x14ac:dyDescent="0.25">
      <c r="A517" s="20"/>
      <c r="B517" s="20"/>
      <c r="C517" s="35"/>
      <c r="D517" s="19"/>
      <c r="G517" s="14"/>
      <c r="H517" s="14"/>
      <c r="I517" s="51"/>
      <c r="J517" s="51"/>
      <c r="K517" s="14"/>
      <c r="L517" s="51"/>
      <c r="M517" s="51"/>
      <c r="N517" s="51"/>
      <c r="O517" s="51"/>
      <c r="P517" s="51"/>
    </row>
    <row r="518" spans="1:16" x14ac:dyDescent="0.25">
      <c r="A518" s="20"/>
      <c r="B518" s="20"/>
      <c r="C518" s="35"/>
      <c r="D518" s="19"/>
      <c r="G518" s="14"/>
      <c r="H518" s="14"/>
      <c r="I518" s="51"/>
      <c r="J518" s="51"/>
      <c r="K518" s="14"/>
      <c r="L518" s="51"/>
      <c r="M518" s="51"/>
      <c r="N518" s="51"/>
      <c r="O518" s="51"/>
      <c r="P518" s="51"/>
    </row>
    <row r="519" spans="1:16" x14ac:dyDescent="0.25">
      <c r="A519" s="20"/>
      <c r="B519" s="20"/>
      <c r="C519" s="35"/>
      <c r="D519" s="19"/>
      <c r="G519" s="14"/>
      <c r="H519" s="14"/>
      <c r="I519" s="51"/>
      <c r="J519" s="51"/>
      <c r="K519" s="14"/>
      <c r="L519" s="51"/>
      <c r="M519" s="51"/>
      <c r="N519" s="51"/>
      <c r="O519" s="51"/>
      <c r="P519" s="51"/>
    </row>
    <row r="520" spans="1:16" x14ac:dyDescent="0.25">
      <c r="A520" s="20"/>
      <c r="B520" s="20"/>
      <c r="C520" s="35"/>
      <c r="D520" s="19"/>
      <c r="G520" s="14"/>
      <c r="H520" s="14"/>
      <c r="I520" s="51"/>
      <c r="J520" s="51"/>
      <c r="K520" s="14"/>
      <c r="L520" s="51"/>
      <c r="M520" s="51"/>
      <c r="N520" s="51"/>
      <c r="O520" s="51"/>
      <c r="P520" s="51"/>
    </row>
    <row r="521" spans="1:16" x14ac:dyDescent="0.25">
      <c r="A521" s="20"/>
      <c r="B521" s="20"/>
      <c r="C521" s="35"/>
      <c r="D521" s="19"/>
      <c r="G521" s="14"/>
      <c r="H521" s="14"/>
      <c r="I521" s="51"/>
      <c r="J521" s="51"/>
      <c r="K521" s="14"/>
      <c r="L521" s="51"/>
      <c r="M521" s="51"/>
      <c r="N521" s="51"/>
      <c r="O521" s="51"/>
      <c r="P521" s="51"/>
    </row>
    <row r="522" spans="1:16" x14ac:dyDescent="0.25">
      <c r="A522" s="20"/>
      <c r="B522" s="20"/>
      <c r="C522" s="35"/>
      <c r="D522" s="19"/>
      <c r="G522" s="14"/>
      <c r="H522" s="14"/>
      <c r="I522" s="51"/>
      <c r="J522" s="51"/>
      <c r="K522" s="14"/>
      <c r="L522" s="51"/>
      <c r="M522" s="51"/>
      <c r="N522" s="51"/>
      <c r="O522" s="51"/>
      <c r="P522" s="51"/>
    </row>
    <row r="523" spans="1:16" x14ac:dyDescent="0.25">
      <c r="A523" s="20"/>
      <c r="B523" s="20"/>
      <c r="C523" s="35"/>
      <c r="D523" s="19"/>
      <c r="G523" s="14"/>
      <c r="H523" s="14"/>
      <c r="I523" s="51"/>
      <c r="J523" s="51"/>
      <c r="K523" s="14"/>
      <c r="L523" s="51"/>
      <c r="M523" s="51"/>
      <c r="N523" s="51"/>
      <c r="O523" s="51"/>
      <c r="P523" s="51"/>
    </row>
    <row r="524" spans="1:16" x14ac:dyDescent="0.25">
      <c r="A524" s="20"/>
      <c r="B524" s="20"/>
      <c r="C524" s="35"/>
      <c r="D524" s="19"/>
      <c r="G524" s="14"/>
      <c r="H524" s="14"/>
      <c r="I524" s="51"/>
      <c r="J524" s="51"/>
      <c r="K524" s="14"/>
      <c r="L524" s="51"/>
      <c r="M524" s="51"/>
      <c r="N524" s="51"/>
      <c r="O524" s="51"/>
      <c r="P524" s="51"/>
    </row>
    <row r="525" spans="1:16" x14ac:dyDescent="0.25">
      <c r="A525" s="20"/>
      <c r="B525" s="20"/>
      <c r="C525" s="35"/>
      <c r="D525" s="19"/>
      <c r="G525" s="14"/>
      <c r="H525" s="14"/>
      <c r="I525" s="51"/>
      <c r="J525" s="51"/>
      <c r="K525" s="14"/>
      <c r="L525" s="51"/>
      <c r="M525" s="51"/>
      <c r="N525" s="51"/>
      <c r="O525" s="51"/>
      <c r="P525" s="51"/>
    </row>
    <row r="526" spans="1:16" x14ac:dyDescent="0.25">
      <c r="A526" s="20"/>
      <c r="B526" s="20"/>
      <c r="C526" s="35"/>
      <c r="D526" s="19"/>
      <c r="G526" s="14"/>
      <c r="H526" s="14"/>
      <c r="I526" s="51"/>
      <c r="J526" s="51"/>
      <c r="K526" s="14"/>
      <c r="L526" s="51"/>
      <c r="M526" s="51"/>
      <c r="N526" s="51"/>
      <c r="O526" s="51"/>
      <c r="P526" s="51"/>
    </row>
    <row r="527" spans="1:16" x14ac:dyDescent="0.25">
      <c r="A527" s="20"/>
      <c r="B527" s="20"/>
      <c r="C527" s="35"/>
      <c r="D527" s="19"/>
      <c r="G527" s="14"/>
      <c r="H527" s="14"/>
      <c r="I527" s="51"/>
      <c r="J527" s="51"/>
      <c r="K527" s="14"/>
      <c r="L527" s="51"/>
      <c r="M527" s="51"/>
      <c r="N527" s="51"/>
      <c r="O527" s="51"/>
      <c r="P527" s="51"/>
    </row>
    <row r="528" spans="1:16" x14ac:dyDescent="0.25">
      <c r="A528" s="20"/>
      <c r="B528" s="20"/>
      <c r="C528" s="35"/>
      <c r="D528" s="19"/>
      <c r="G528" s="14"/>
      <c r="H528" s="14"/>
      <c r="I528" s="51"/>
      <c r="J528" s="51"/>
      <c r="K528" s="14"/>
      <c r="L528" s="51"/>
      <c r="M528" s="51"/>
      <c r="N528" s="51"/>
      <c r="O528" s="51"/>
      <c r="P528" s="51"/>
    </row>
    <row r="529" spans="1:16" x14ac:dyDescent="0.25">
      <c r="A529" s="20"/>
      <c r="B529" s="20"/>
      <c r="C529" s="35"/>
      <c r="D529" s="19"/>
      <c r="G529" s="14"/>
      <c r="H529" s="14"/>
      <c r="I529" s="51"/>
      <c r="J529" s="51"/>
      <c r="K529" s="14"/>
      <c r="L529" s="51"/>
      <c r="M529" s="51"/>
      <c r="N529" s="51"/>
      <c r="O529" s="51"/>
      <c r="P529" s="51"/>
    </row>
    <row r="530" spans="1:16" x14ac:dyDescent="0.25">
      <c r="A530" s="20"/>
      <c r="B530" s="20"/>
      <c r="C530" s="35"/>
      <c r="D530" s="19"/>
      <c r="G530" s="14"/>
      <c r="H530" s="14"/>
      <c r="I530" s="51"/>
      <c r="J530" s="51"/>
      <c r="K530" s="14"/>
      <c r="L530" s="51"/>
      <c r="M530" s="51"/>
      <c r="N530" s="51"/>
      <c r="O530" s="51"/>
      <c r="P530" s="51"/>
    </row>
    <row r="531" spans="1:16" x14ac:dyDescent="0.25">
      <c r="A531" s="20"/>
      <c r="B531" s="20"/>
      <c r="C531" s="35"/>
      <c r="D531" s="19"/>
      <c r="G531" s="14"/>
      <c r="H531" s="14"/>
      <c r="I531" s="51"/>
      <c r="J531" s="51"/>
      <c r="K531" s="14"/>
      <c r="L531" s="51"/>
      <c r="M531" s="51"/>
      <c r="N531" s="51"/>
      <c r="O531" s="51"/>
      <c r="P531" s="51"/>
    </row>
    <row r="532" spans="1:16" x14ac:dyDescent="0.25">
      <c r="A532" s="20"/>
      <c r="B532" s="20"/>
      <c r="C532" s="35"/>
      <c r="D532" s="19"/>
      <c r="G532" s="14"/>
      <c r="H532" s="14"/>
      <c r="I532" s="51"/>
      <c r="J532" s="51"/>
      <c r="K532" s="14"/>
      <c r="L532" s="51"/>
      <c r="M532" s="51"/>
      <c r="N532" s="51"/>
      <c r="O532" s="51"/>
      <c r="P532" s="51"/>
    </row>
    <row r="533" spans="1:16" x14ac:dyDescent="0.25">
      <c r="A533" s="20"/>
      <c r="B533" s="20"/>
      <c r="C533" s="35"/>
      <c r="D533" s="19"/>
      <c r="G533" s="14"/>
      <c r="H533" s="14"/>
      <c r="I533" s="51"/>
      <c r="J533" s="51"/>
      <c r="K533" s="14"/>
      <c r="L533" s="51"/>
      <c r="M533" s="51"/>
      <c r="N533" s="51"/>
      <c r="O533" s="51"/>
      <c r="P533" s="51"/>
    </row>
    <row r="534" spans="1:16" x14ac:dyDescent="0.25">
      <c r="A534" s="20"/>
      <c r="B534" s="20"/>
      <c r="C534" s="35"/>
      <c r="D534" s="19"/>
      <c r="G534" s="14"/>
      <c r="H534" s="14"/>
      <c r="I534" s="51"/>
      <c r="J534" s="51"/>
      <c r="K534" s="14"/>
      <c r="L534" s="51"/>
      <c r="M534" s="51"/>
      <c r="N534" s="51"/>
      <c r="O534" s="51"/>
      <c r="P534" s="51"/>
    </row>
    <row r="535" spans="1:16" x14ac:dyDescent="0.25">
      <c r="A535" s="20"/>
      <c r="B535" s="20"/>
      <c r="C535" s="35"/>
      <c r="D535" s="19"/>
      <c r="G535" s="14"/>
      <c r="H535" s="14"/>
      <c r="I535" s="51"/>
      <c r="J535" s="51"/>
      <c r="K535" s="14"/>
      <c r="L535" s="51"/>
      <c r="M535" s="51"/>
      <c r="N535" s="51"/>
      <c r="O535" s="51"/>
      <c r="P535" s="51"/>
    </row>
    <row r="536" spans="1:16" x14ac:dyDescent="0.25">
      <c r="A536" s="20"/>
      <c r="B536" s="20"/>
      <c r="C536" s="35"/>
      <c r="D536" s="19"/>
      <c r="G536" s="14"/>
      <c r="H536" s="14"/>
      <c r="I536" s="51"/>
      <c r="J536" s="51"/>
      <c r="K536" s="14"/>
      <c r="L536" s="51"/>
      <c r="M536" s="51"/>
      <c r="N536" s="51"/>
      <c r="O536" s="51"/>
      <c r="P536" s="51"/>
    </row>
    <row r="537" spans="1:16" x14ac:dyDescent="0.25">
      <c r="A537" s="20"/>
      <c r="B537" s="20"/>
      <c r="C537" s="35"/>
      <c r="D537" s="19"/>
      <c r="G537" s="14"/>
      <c r="H537" s="14"/>
      <c r="I537" s="51"/>
      <c r="J537" s="51"/>
      <c r="K537" s="14"/>
      <c r="L537" s="51"/>
      <c r="M537" s="51"/>
      <c r="N537" s="51"/>
      <c r="O537" s="51"/>
      <c r="P537" s="51"/>
    </row>
    <row r="538" spans="1:16" x14ac:dyDescent="0.25">
      <c r="A538" s="20"/>
      <c r="B538" s="20"/>
      <c r="C538" s="35"/>
      <c r="D538" s="19"/>
      <c r="G538" s="14"/>
      <c r="H538" s="14"/>
      <c r="I538" s="51"/>
      <c r="J538" s="51"/>
      <c r="K538" s="14"/>
      <c r="L538" s="51"/>
      <c r="M538" s="51"/>
      <c r="N538" s="51"/>
      <c r="O538" s="51"/>
      <c r="P538" s="51"/>
    </row>
    <row r="539" spans="1:16" x14ac:dyDescent="0.25">
      <c r="A539" s="20"/>
      <c r="B539" s="20"/>
      <c r="C539" s="35"/>
      <c r="D539" s="19"/>
      <c r="G539" s="14"/>
      <c r="H539" s="14"/>
      <c r="I539" s="51"/>
      <c r="J539" s="51"/>
      <c r="K539" s="14"/>
      <c r="L539" s="51"/>
      <c r="M539" s="51"/>
      <c r="N539" s="51"/>
      <c r="O539" s="51"/>
      <c r="P539" s="51"/>
    </row>
    <row r="540" spans="1:16" x14ac:dyDescent="0.25">
      <c r="A540" s="20"/>
      <c r="B540" s="20"/>
      <c r="C540" s="35"/>
      <c r="D540" s="19"/>
      <c r="G540" s="14"/>
      <c r="H540" s="14"/>
      <c r="I540" s="51"/>
      <c r="J540" s="51"/>
      <c r="K540" s="14"/>
      <c r="L540" s="51"/>
      <c r="M540" s="51"/>
      <c r="N540" s="51"/>
      <c r="O540" s="51"/>
      <c r="P540" s="51"/>
    </row>
    <row r="541" spans="1:16" x14ac:dyDescent="0.25">
      <c r="A541" s="20"/>
      <c r="B541" s="20"/>
      <c r="C541" s="35"/>
      <c r="D541" s="19"/>
      <c r="G541" s="14"/>
      <c r="H541" s="14"/>
      <c r="I541" s="51"/>
      <c r="J541" s="51"/>
      <c r="K541" s="14"/>
      <c r="L541" s="51"/>
      <c r="M541" s="51"/>
      <c r="N541" s="51"/>
      <c r="O541" s="51"/>
      <c r="P541" s="51"/>
    </row>
    <row r="542" spans="1:16" x14ac:dyDescent="0.25">
      <c r="A542" s="20"/>
      <c r="B542" s="20"/>
      <c r="C542" s="35"/>
      <c r="D542" s="19"/>
      <c r="G542" s="14"/>
      <c r="H542" s="14"/>
      <c r="I542" s="51"/>
      <c r="J542" s="51"/>
      <c r="K542" s="14"/>
      <c r="L542" s="51"/>
      <c r="M542" s="51"/>
      <c r="N542" s="51"/>
      <c r="O542" s="51"/>
      <c r="P542" s="51"/>
    </row>
    <row r="543" spans="1:16" x14ac:dyDescent="0.25">
      <c r="A543" s="20"/>
      <c r="B543" s="20"/>
      <c r="C543" s="35"/>
      <c r="D543" s="19"/>
      <c r="G543" s="14"/>
      <c r="H543" s="14"/>
      <c r="I543" s="51"/>
      <c r="J543" s="51"/>
      <c r="K543" s="14"/>
      <c r="L543" s="51"/>
      <c r="M543" s="51"/>
      <c r="N543" s="51"/>
      <c r="O543" s="51"/>
      <c r="P543" s="51"/>
    </row>
    <row r="544" spans="1:16" x14ac:dyDescent="0.25">
      <c r="A544" s="20"/>
      <c r="B544" s="20"/>
      <c r="C544" s="35"/>
      <c r="D544" s="19"/>
      <c r="G544" s="14"/>
      <c r="H544" s="14"/>
      <c r="I544" s="51"/>
      <c r="J544" s="51"/>
      <c r="K544" s="14"/>
      <c r="L544" s="51"/>
      <c r="M544" s="51"/>
      <c r="N544" s="51"/>
      <c r="O544" s="51"/>
      <c r="P544" s="51"/>
    </row>
    <row r="545" spans="1:16" x14ac:dyDescent="0.25">
      <c r="A545" s="20"/>
      <c r="B545" s="20"/>
      <c r="C545" s="35"/>
      <c r="D545" s="19"/>
      <c r="G545" s="14"/>
      <c r="H545" s="14"/>
      <c r="I545" s="51"/>
      <c r="J545" s="51"/>
      <c r="K545" s="14"/>
      <c r="L545" s="51"/>
      <c r="M545" s="51"/>
      <c r="N545" s="51"/>
      <c r="O545" s="51"/>
      <c r="P545" s="51"/>
    </row>
    <row r="546" spans="1:16" x14ac:dyDescent="0.25">
      <c r="A546" s="20"/>
      <c r="B546" s="20"/>
      <c r="C546" s="35"/>
      <c r="D546" s="19"/>
      <c r="G546" s="14"/>
      <c r="H546" s="14"/>
      <c r="I546" s="51"/>
      <c r="J546" s="51"/>
      <c r="K546" s="14"/>
      <c r="L546" s="51"/>
      <c r="M546" s="51"/>
      <c r="N546" s="51"/>
      <c r="O546" s="51"/>
      <c r="P546" s="51"/>
    </row>
    <row r="547" spans="1:16" x14ac:dyDescent="0.25">
      <c r="A547" s="20"/>
      <c r="B547" s="20"/>
      <c r="C547" s="35"/>
      <c r="D547" s="19"/>
      <c r="G547" s="14"/>
      <c r="H547" s="14"/>
      <c r="I547" s="51"/>
      <c r="J547" s="51"/>
      <c r="K547" s="14"/>
      <c r="L547" s="51"/>
      <c r="M547" s="51"/>
      <c r="N547" s="51"/>
      <c r="O547" s="51"/>
      <c r="P547" s="51"/>
    </row>
    <row r="548" spans="1:16" x14ac:dyDescent="0.25">
      <c r="A548" s="20"/>
      <c r="B548" s="20"/>
      <c r="C548" s="35"/>
      <c r="D548" s="19"/>
      <c r="G548" s="14"/>
      <c r="H548" s="14"/>
      <c r="I548" s="51"/>
      <c r="J548" s="51"/>
      <c r="K548" s="14"/>
      <c r="L548" s="51"/>
      <c r="M548" s="51"/>
      <c r="N548" s="51"/>
      <c r="O548" s="51"/>
      <c r="P548" s="51"/>
    </row>
    <row r="549" spans="1:16" x14ac:dyDescent="0.25">
      <c r="A549" s="20"/>
      <c r="B549" s="20"/>
      <c r="C549" s="35"/>
      <c r="D549" s="19"/>
      <c r="G549" s="14"/>
      <c r="H549" s="14"/>
      <c r="I549" s="51"/>
      <c r="J549" s="51"/>
      <c r="K549" s="14"/>
      <c r="L549" s="51"/>
      <c r="M549" s="51"/>
      <c r="N549" s="51"/>
      <c r="O549" s="51"/>
      <c r="P549" s="51"/>
    </row>
    <row r="550" spans="1:16" x14ac:dyDescent="0.25">
      <c r="A550" s="20"/>
      <c r="B550" s="20"/>
      <c r="C550" s="35"/>
      <c r="D550" s="19"/>
      <c r="G550" s="14"/>
      <c r="H550" s="14"/>
      <c r="I550" s="51"/>
      <c r="J550" s="51"/>
      <c r="K550" s="14"/>
      <c r="L550" s="51"/>
      <c r="M550" s="51"/>
      <c r="N550" s="51"/>
      <c r="O550" s="51"/>
      <c r="P550" s="51"/>
    </row>
    <row r="551" spans="1:16" x14ac:dyDescent="0.25">
      <c r="A551" s="20"/>
      <c r="B551" s="20"/>
      <c r="C551" s="35"/>
      <c r="D551" s="19"/>
      <c r="G551" s="14"/>
      <c r="H551" s="14"/>
      <c r="I551" s="51"/>
      <c r="J551" s="51"/>
      <c r="K551" s="14"/>
      <c r="L551" s="51"/>
      <c r="M551" s="51"/>
      <c r="N551" s="51"/>
      <c r="O551" s="51"/>
      <c r="P551" s="51"/>
    </row>
    <row r="552" spans="1:16" x14ac:dyDescent="0.25">
      <c r="A552" s="20"/>
      <c r="B552" s="20"/>
      <c r="C552" s="35"/>
      <c r="D552" s="19"/>
      <c r="G552" s="14"/>
      <c r="H552" s="14"/>
      <c r="I552" s="51"/>
      <c r="J552" s="51"/>
      <c r="K552" s="14"/>
      <c r="L552" s="51"/>
      <c r="M552" s="51"/>
      <c r="N552" s="51"/>
      <c r="O552" s="51"/>
      <c r="P552" s="51"/>
    </row>
    <row r="553" spans="1:16" x14ac:dyDescent="0.25">
      <c r="A553" s="20"/>
      <c r="B553" s="20"/>
      <c r="C553" s="35"/>
      <c r="D553" s="19"/>
      <c r="G553" s="14"/>
      <c r="H553" s="14"/>
      <c r="I553" s="51"/>
      <c r="J553" s="51"/>
      <c r="K553" s="14"/>
      <c r="L553" s="51"/>
      <c r="M553" s="51"/>
      <c r="N553" s="51"/>
      <c r="O553" s="51"/>
      <c r="P553" s="51"/>
    </row>
    <row r="554" spans="1:16" x14ac:dyDescent="0.25">
      <c r="A554" s="20"/>
      <c r="B554" s="20"/>
      <c r="C554" s="35"/>
      <c r="D554" s="19"/>
      <c r="G554" s="14"/>
      <c r="H554" s="14"/>
      <c r="I554" s="51"/>
      <c r="J554" s="51"/>
      <c r="K554" s="14"/>
      <c r="L554" s="51"/>
      <c r="M554" s="51"/>
      <c r="N554" s="51"/>
      <c r="O554" s="51"/>
      <c r="P554" s="51"/>
    </row>
    <row r="555" spans="1:16" x14ac:dyDescent="0.25">
      <c r="A555" s="20"/>
      <c r="B555" s="20"/>
      <c r="C555" s="35"/>
      <c r="D555" s="19"/>
      <c r="G555" s="14"/>
      <c r="H555" s="14"/>
      <c r="I555" s="51"/>
      <c r="J555" s="51"/>
      <c r="K555" s="14"/>
      <c r="L555" s="51"/>
      <c r="M555" s="51"/>
      <c r="N555" s="51"/>
      <c r="O555" s="51"/>
      <c r="P555" s="51"/>
    </row>
    <row r="556" spans="1:16" x14ac:dyDescent="0.25">
      <c r="A556" s="20"/>
      <c r="B556" s="20"/>
      <c r="C556" s="35"/>
      <c r="D556" s="19"/>
      <c r="G556" s="14"/>
      <c r="H556" s="14"/>
      <c r="I556" s="51"/>
      <c r="J556" s="51"/>
      <c r="K556" s="14"/>
      <c r="L556" s="51"/>
      <c r="M556" s="51"/>
      <c r="N556" s="51"/>
      <c r="O556" s="51"/>
      <c r="P556" s="51"/>
    </row>
    <row r="557" spans="1:16" x14ac:dyDescent="0.25">
      <c r="A557" s="20"/>
      <c r="B557" s="20"/>
      <c r="C557" s="35"/>
      <c r="D557" s="19"/>
      <c r="G557" s="14"/>
      <c r="H557" s="14"/>
      <c r="I557" s="51"/>
      <c r="J557" s="51"/>
      <c r="K557" s="14"/>
      <c r="L557" s="51"/>
      <c r="M557" s="51"/>
      <c r="N557" s="51"/>
      <c r="O557" s="51"/>
      <c r="P557" s="51"/>
    </row>
    <row r="558" spans="1:16" x14ac:dyDescent="0.25">
      <c r="A558" s="20"/>
      <c r="B558" s="20"/>
      <c r="C558" s="35"/>
      <c r="D558" s="19"/>
      <c r="G558" s="14"/>
      <c r="H558" s="14"/>
      <c r="I558" s="51"/>
      <c r="J558" s="51"/>
      <c r="K558" s="14"/>
      <c r="L558" s="51"/>
      <c r="M558" s="51"/>
      <c r="N558" s="51"/>
      <c r="O558" s="51"/>
      <c r="P558" s="51"/>
    </row>
    <row r="559" spans="1:16" x14ac:dyDescent="0.25">
      <c r="A559" s="20"/>
      <c r="B559" s="20"/>
      <c r="C559" s="35"/>
      <c r="D559" s="19"/>
      <c r="G559" s="14"/>
      <c r="H559" s="14"/>
      <c r="I559" s="51"/>
      <c r="J559" s="51"/>
      <c r="K559" s="14"/>
      <c r="L559" s="51"/>
      <c r="M559" s="51"/>
      <c r="N559" s="51"/>
      <c r="O559" s="51"/>
      <c r="P559" s="51"/>
    </row>
    <row r="560" spans="1:16" x14ac:dyDescent="0.25">
      <c r="A560" s="20"/>
      <c r="B560" s="20"/>
      <c r="C560" s="35"/>
      <c r="D560" s="19"/>
      <c r="G560" s="14"/>
      <c r="H560" s="14"/>
      <c r="I560" s="51"/>
      <c r="J560" s="51"/>
      <c r="K560" s="14"/>
      <c r="L560" s="51"/>
      <c r="M560" s="51"/>
      <c r="N560" s="51"/>
      <c r="O560" s="51"/>
      <c r="P560" s="51"/>
    </row>
    <row r="561" spans="1:16" x14ac:dyDescent="0.25">
      <c r="A561" s="20"/>
      <c r="B561" s="20"/>
      <c r="C561" s="35"/>
      <c r="D561" s="19"/>
      <c r="G561" s="14"/>
      <c r="H561" s="14"/>
      <c r="I561" s="51"/>
      <c r="J561" s="51"/>
      <c r="K561" s="14"/>
      <c r="L561" s="51"/>
      <c r="M561" s="51"/>
      <c r="N561" s="51"/>
      <c r="O561" s="51"/>
      <c r="P561" s="51"/>
    </row>
    <row r="562" spans="1:16" x14ac:dyDescent="0.25">
      <c r="A562" s="20"/>
      <c r="B562" s="20"/>
      <c r="C562" s="35"/>
      <c r="D562" s="19"/>
      <c r="G562" s="14"/>
      <c r="H562" s="14"/>
      <c r="I562" s="51"/>
      <c r="J562" s="51"/>
      <c r="K562" s="14"/>
      <c r="L562" s="51"/>
      <c r="M562" s="51"/>
      <c r="N562" s="51"/>
      <c r="O562" s="51"/>
      <c r="P562" s="51"/>
    </row>
    <row r="563" spans="1:16" x14ac:dyDescent="0.25">
      <c r="A563" s="20"/>
      <c r="B563" s="20"/>
      <c r="C563" s="35"/>
      <c r="D563" s="19"/>
      <c r="G563" s="14"/>
      <c r="H563" s="14"/>
      <c r="I563" s="51"/>
      <c r="J563" s="51"/>
      <c r="K563" s="14"/>
      <c r="L563" s="51"/>
      <c r="M563" s="51"/>
      <c r="N563" s="51"/>
      <c r="O563" s="51"/>
      <c r="P563" s="51"/>
    </row>
    <row r="564" spans="1:16" x14ac:dyDescent="0.25">
      <c r="A564" s="20"/>
      <c r="B564" s="20"/>
      <c r="C564" s="35"/>
      <c r="D564" s="19"/>
      <c r="G564" s="14"/>
      <c r="H564" s="14"/>
      <c r="I564" s="51"/>
      <c r="J564" s="51"/>
      <c r="K564" s="14"/>
      <c r="L564" s="51"/>
      <c r="M564" s="51"/>
      <c r="N564" s="51"/>
      <c r="O564" s="51"/>
      <c r="P564" s="51"/>
    </row>
    <row r="565" spans="1:16" x14ac:dyDescent="0.25">
      <c r="A565" s="20"/>
      <c r="B565" s="20"/>
      <c r="C565" s="35"/>
      <c r="D565" s="19"/>
      <c r="G565" s="14"/>
      <c r="H565" s="14"/>
      <c r="I565" s="51"/>
      <c r="J565" s="51"/>
      <c r="K565" s="14"/>
      <c r="L565" s="51"/>
      <c r="M565" s="51"/>
      <c r="N565" s="51"/>
      <c r="O565" s="51"/>
      <c r="P565" s="51"/>
    </row>
    <row r="566" spans="1:16" x14ac:dyDescent="0.25">
      <c r="A566" s="20"/>
      <c r="B566" s="20"/>
      <c r="C566" s="35"/>
      <c r="D566" s="19"/>
      <c r="G566" s="14"/>
      <c r="H566" s="14"/>
      <c r="I566" s="51"/>
      <c r="J566" s="51"/>
      <c r="K566" s="14"/>
      <c r="L566" s="51"/>
      <c r="M566" s="51"/>
      <c r="N566" s="51"/>
      <c r="O566" s="51"/>
      <c r="P566" s="51"/>
    </row>
    <row r="567" spans="1:16" x14ac:dyDescent="0.25">
      <c r="A567" s="20"/>
      <c r="B567" s="20"/>
      <c r="C567" s="35"/>
      <c r="D567" s="19"/>
      <c r="G567" s="14"/>
      <c r="H567" s="14"/>
      <c r="I567" s="51"/>
      <c r="J567" s="51"/>
      <c r="K567" s="14"/>
      <c r="L567" s="51"/>
      <c r="M567" s="51"/>
      <c r="N567" s="51"/>
      <c r="O567" s="51"/>
      <c r="P567" s="51"/>
    </row>
    <row r="568" spans="1:16" x14ac:dyDescent="0.25">
      <c r="A568" s="20"/>
      <c r="B568" s="20"/>
      <c r="C568" s="35"/>
      <c r="D568" s="19"/>
      <c r="G568" s="14"/>
      <c r="H568" s="14"/>
      <c r="I568" s="51"/>
      <c r="J568" s="51"/>
      <c r="K568" s="14"/>
      <c r="L568" s="51"/>
      <c r="M568" s="51"/>
      <c r="N568" s="51"/>
      <c r="O568" s="51"/>
      <c r="P568" s="51"/>
    </row>
    <row r="569" spans="1:16" x14ac:dyDescent="0.25">
      <c r="A569" s="20"/>
      <c r="B569" s="20"/>
      <c r="C569" s="35"/>
      <c r="D569" s="19"/>
      <c r="G569" s="14"/>
      <c r="H569" s="14"/>
      <c r="I569" s="51"/>
      <c r="J569" s="51"/>
      <c r="K569" s="14"/>
      <c r="L569" s="51"/>
      <c r="M569" s="51"/>
      <c r="N569" s="51"/>
      <c r="O569" s="51"/>
      <c r="P569" s="51"/>
    </row>
    <row r="570" spans="1:16" x14ac:dyDescent="0.25">
      <c r="A570" s="20"/>
      <c r="B570" s="20"/>
      <c r="C570" s="35"/>
      <c r="D570" s="19"/>
      <c r="G570" s="14"/>
      <c r="H570" s="14"/>
      <c r="I570" s="51"/>
      <c r="J570" s="51"/>
      <c r="K570" s="14"/>
      <c r="L570" s="51"/>
      <c r="M570" s="51"/>
      <c r="N570" s="51"/>
      <c r="O570" s="51"/>
      <c r="P570" s="51"/>
    </row>
    <row r="571" spans="1:16" x14ac:dyDescent="0.25">
      <c r="A571" s="20"/>
      <c r="B571" s="20"/>
      <c r="C571" s="35"/>
      <c r="D571" s="19"/>
      <c r="G571" s="14"/>
      <c r="H571" s="14"/>
      <c r="I571" s="51"/>
      <c r="J571" s="51"/>
      <c r="K571" s="14"/>
      <c r="L571" s="51"/>
      <c r="M571" s="51"/>
      <c r="N571" s="51"/>
      <c r="O571" s="51"/>
      <c r="P571" s="51"/>
    </row>
    <row r="572" spans="1:16" x14ac:dyDescent="0.25">
      <c r="A572" s="20"/>
      <c r="B572" s="20"/>
      <c r="C572" s="35"/>
      <c r="D572" s="19"/>
      <c r="G572" s="14"/>
      <c r="H572" s="14"/>
      <c r="I572" s="51"/>
      <c r="J572" s="51"/>
      <c r="K572" s="14"/>
      <c r="L572" s="51"/>
      <c r="M572" s="51"/>
      <c r="N572" s="51"/>
      <c r="O572" s="51"/>
      <c r="P572" s="51"/>
    </row>
    <row r="573" spans="1:16" x14ac:dyDescent="0.25">
      <c r="A573" s="20"/>
      <c r="B573" s="20"/>
      <c r="C573" s="35"/>
      <c r="D573" s="19"/>
      <c r="G573" s="14"/>
      <c r="H573" s="14"/>
      <c r="I573" s="51"/>
      <c r="J573" s="51"/>
      <c r="K573" s="14"/>
      <c r="L573" s="51"/>
      <c r="M573" s="51"/>
      <c r="N573" s="51"/>
      <c r="O573" s="51"/>
      <c r="P573" s="51"/>
    </row>
    <row r="574" spans="1:16" x14ac:dyDescent="0.25">
      <c r="A574" s="20"/>
      <c r="B574" s="20"/>
      <c r="C574" s="35"/>
      <c r="D574" s="19"/>
      <c r="G574" s="14"/>
      <c r="H574" s="14"/>
      <c r="I574" s="51"/>
      <c r="J574" s="51"/>
      <c r="K574" s="14"/>
      <c r="L574" s="51"/>
      <c r="M574" s="51"/>
      <c r="N574" s="51"/>
      <c r="O574" s="51"/>
      <c r="P574" s="51"/>
    </row>
    <row r="575" spans="1:16" x14ac:dyDescent="0.25">
      <c r="A575" s="20"/>
      <c r="B575" s="20"/>
      <c r="C575" s="35"/>
      <c r="D575" s="19"/>
      <c r="G575" s="14"/>
      <c r="H575" s="14"/>
      <c r="I575" s="51"/>
      <c r="J575" s="51"/>
      <c r="K575" s="14"/>
      <c r="L575" s="51"/>
      <c r="M575" s="51"/>
      <c r="N575" s="51"/>
      <c r="O575" s="51"/>
      <c r="P575" s="51"/>
    </row>
    <row r="576" spans="1:16" x14ac:dyDescent="0.25">
      <c r="A576" s="20"/>
      <c r="B576" s="20"/>
      <c r="C576" s="35"/>
      <c r="D576" s="19"/>
      <c r="G576" s="14"/>
      <c r="H576" s="14"/>
      <c r="I576" s="51"/>
      <c r="J576" s="51"/>
      <c r="K576" s="14"/>
      <c r="L576" s="51"/>
      <c r="M576" s="51"/>
      <c r="N576" s="51"/>
      <c r="O576" s="51"/>
      <c r="P576" s="51"/>
    </row>
    <row r="577" spans="1:16" x14ac:dyDescent="0.25">
      <c r="A577" s="20"/>
      <c r="B577" s="20"/>
      <c r="C577" s="35"/>
      <c r="D577" s="19"/>
      <c r="G577" s="14"/>
      <c r="H577" s="14"/>
      <c r="I577" s="51"/>
      <c r="J577" s="51"/>
      <c r="K577" s="14"/>
      <c r="L577" s="51"/>
      <c r="M577" s="51"/>
      <c r="N577" s="51"/>
      <c r="O577" s="51"/>
      <c r="P577" s="51"/>
    </row>
    <row r="578" spans="1:16" x14ac:dyDescent="0.25">
      <c r="A578" s="20"/>
      <c r="B578" s="20"/>
      <c r="C578" s="35"/>
      <c r="D578" s="19"/>
      <c r="G578" s="14"/>
      <c r="H578" s="14"/>
      <c r="I578" s="51"/>
      <c r="J578" s="51"/>
      <c r="K578" s="14"/>
      <c r="L578" s="51"/>
      <c r="M578" s="51"/>
      <c r="N578" s="51"/>
      <c r="O578" s="51"/>
      <c r="P578" s="51"/>
    </row>
    <row r="579" spans="1:16" x14ac:dyDescent="0.25">
      <c r="A579" s="20"/>
      <c r="B579" s="20"/>
      <c r="C579" s="35"/>
      <c r="D579" s="19"/>
      <c r="G579" s="14"/>
      <c r="H579" s="14"/>
      <c r="I579" s="51"/>
      <c r="J579" s="51"/>
      <c r="K579" s="14"/>
      <c r="L579" s="51"/>
      <c r="M579" s="51"/>
      <c r="N579" s="51"/>
      <c r="O579" s="51"/>
      <c r="P579" s="51"/>
    </row>
    <row r="580" spans="1:16" x14ac:dyDescent="0.25">
      <c r="A580" s="20"/>
      <c r="B580" s="20"/>
      <c r="C580" s="35"/>
      <c r="D580" s="19"/>
      <c r="G580" s="14"/>
      <c r="H580" s="14"/>
      <c r="I580" s="51"/>
      <c r="J580" s="51"/>
      <c r="K580" s="14"/>
      <c r="L580" s="51"/>
      <c r="M580" s="51"/>
      <c r="N580" s="51"/>
      <c r="O580" s="51"/>
      <c r="P580" s="51"/>
    </row>
    <row r="581" spans="1:16" x14ac:dyDescent="0.25">
      <c r="A581" s="20"/>
      <c r="B581" s="20"/>
      <c r="C581" s="35"/>
      <c r="D581" s="19"/>
      <c r="G581" s="14"/>
      <c r="H581" s="14"/>
      <c r="I581" s="51"/>
      <c r="J581" s="51"/>
      <c r="K581" s="14"/>
      <c r="L581" s="51"/>
      <c r="M581" s="51"/>
      <c r="N581" s="51"/>
      <c r="O581" s="51"/>
      <c r="P581" s="51"/>
    </row>
    <row r="582" spans="1:16" x14ac:dyDescent="0.25">
      <c r="A582" s="20"/>
      <c r="B582" s="20"/>
      <c r="C582" s="35"/>
      <c r="D582" s="19"/>
      <c r="G582" s="14"/>
      <c r="H582" s="14"/>
      <c r="I582" s="51"/>
      <c r="J582" s="51"/>
      <c r="K582" s="14"/>
      <c r="L582" s="51"/>
      <c r="M582" s="51"/>
      <c r="N582" s="51"/>
      <c r="O582" s="51"/>
      <c r="P582" s="51"/>
    </row>
    <row r="583" spans="1:16" x14ac:dyDescent="0.25">
      <c r="A583" s="20"/>
      <c r="B583" s="20"/>
      <c r="C583" s="35"/>
      <c r="D583" s="19"/>
      <c r="G583" s="14"/>
      <c r="H583" s="14"/>
      <c r="I583" s="51"/>
      <c r="J583" s="51"/>
      <c r="K583" s="14"/>
      <c r="L583" s="51"/>
      <c r="M583" s="51"/>
      <c r="N583" s="51"/>
      <c r="O583" s="51"/>
      <c r="P583" s="51"/>
    </row>
    <row r="584" spans="1:16" x14ac:dyDescent="0.25">
      <c r="A584" s="20"/>
      <c r="B584" s="20"/>
      <c r="C584" s="35"/>
      <c r="D584" s="19"/>
      <c r="G584" s="14"/>
      <c r="H584" s="14"/>
      <c r="I584" s="51"/>
      <c r="J584" s="51"/>
      <c r="K584" s="14"/>
      <c r="L584" s="51"/>
      <c r="M584" s="51"/>
      <c r="N584" s="51"/>
      <c r="O584" s="51"/>
      <c r="P584" s="51"/>
    </row>
    <row r="585" spans="1:16" x14ac:dyDescent="0.25">
      <c r="A585" s="20"/>
      <c r="B585" s="20"/>
      <c r="C585" s="35"/>
      <c r="D585" s="19"/>
      <c r="G585" s="14"/>
      <c r="H585" s="14"/>
      <c r="I585" s="51"/>
      <c r="J585" s="51"/>
      <c r="K585" s="14"/>
      <c r="L585" s="51"/>
      <c r="M585" s="51"/>
      <c r="N585" s="51"/>
      <c r="O585" s="51"/>
      <c r="P585" s="51"/>
    </row>
    <row r="586" spans="1:16" x14ac:dyDescent="0.25">
      <c r="A586" s="20"/>
      <c r="B586" s="20"/>
      <c r="C586" s="35"/>
      <c r="D586" s="19"/>
      <c r="G586" s="14"/>
      <c r="H586" s="14"/>
      <c r="I586" s="51"/>
      <c r="J586" s="51"/>
      <c r="K586" s="14"/>
      <c r="L586" s="51"/>
      <c r="M586" s="51"/>
      <c r="N586" s="51"/>
      <c r="O586" s="51"/>
      <c r="P586" s="51"/>
    </row>
    <row r="587" spans="1:16" x14ac:dyDescent="0.25">
      <c r="A587" s="20"/>
      <c r="B587" s="20"/>
      <c r="C587" s="35"/>
      <c r="D587" s="19"/>
      <c r="G587" s="14"/>
      <c r="H587" s="14"/>
      <c r="I587" s="51"/>
      <c r="J587" s="51"/>
      <c r="K587" s="14"/>
      <c r="L587" s="51"/>
      <c r="M587" s="51"/>
      <c r="N587" s="51"/>
      <c r="O587" s="51"/>
      <c r="P587" s="51"/>
    </row>
    <row r="588" spans="1:16" x14ac:dyDescent="0.25">
      <c r="A588" s="20"/>
      <c r="B588" s="20"/>
      <c r="C588" s="35"/>
      <c r="D588" s="19"/>
      <c r="G588" s="14"/>
      <c r="H588" s="14"/>
      <c r="I588" s="51"/>
      <c r="J588" s="51"/>
      <c r="K588" s="14"/>
      <c r="L588" s="51"/>
      <c r="M588" s="51"/>
      <c r="N588" s="51"/>
      <c r="O588" s="51"/>
      <c r="P588" s="51"/>
    </row>
    <row r="589" spans="1:16" x14ac:dyDescent="0.25">
      <c r="A589" s="20"/>
      <c r="B589" s="20"/>
      <c r="C589" s="35"/>
      <c r="D589" s="19"/>
      <c r="G589" s="14"/>
      <c r="H589" s="14"/>
      <c r="I589" s="51"/>
      <c r="J589" s="51"/>
      <c r="K589" s="14"/>
      <c r="L589" s="51"/>
      <c r="M589" s="51"/>
      <c r="N589" s="51"/>
      <c r="O589" s="51"/>
      <c r="P589" s="51"/>
    </row>
    <row r="590" spans="1:16" x14ac:dyDescent="0.25">
      <c r="A590" s="20"/>
      <c r="B590" s="20"/>
      <c r="C590" s="35"/>
      <c r="D590" s="19"/>
      <c r="G590" s="14"/>
      <c r="H590" s="14"/>
      <c r="I590" s="51"/>
      <c r="J590" s="51"/>
      <c r="K590" s="14"/>
      <c r="L590" s="51"/>
      <c r="M590" s="51"/>
      <c r="N590" s="51"/>
      <c r="O590" s="51"/>
      <c r="P590" s="51"/>
    </row>
    <row r="591" spans="1:16" x14ac:dyDescent="0.25">
      <c r="A591" s="20"/>
      <c r="B591" s="20"/>
      <c r="C591" s="35"/>
      <c r="D591" s="19"/>
      <c r="G591" s="14"/>
      <c r="H591" s="14"/>
      <c r="I591" s="51"/>
      <c r="J591" s="51"/>
      <c r="K591" s="14"/>
      <c r="L591" s="51"/>
      <c r="M591" s="51"/>
      <c r="N591" s="51"/>
      <c r="O591" s="51"/>
      <c r="P591" s="51"/>
    </row>
    <row r="592" spans="1:16" x14ac:dyDescent="0.25">
      <c r="A592" s="20"/>
      <c r="B592" s="20"/>
      <c r="C592" s="35"/>
      <c r="D592" s="19"/>
      <c r="G592" s="14"/>
      <c r="H592" s="14"/>
      <c r="I592" s="51"/>
      <c r="J592" s="51"/>
      <c r="K592" s="14"/>
      <c r="L592" s="51"/>
      <c r="M592" s="51"/>
      <c r="N592" s="51"/>
      <c r="O592" s="51"/>
      <c r="P592" s="51"/>
    </row>
    <row r="593" spans="1:16" x14ac:dyDescent="0.25">
      <c r="A593" s="20"/>
      <c r="B593" s="20"/>
      <c r="C593" s="35"/>
      <c r="D593" s="19"/>
      <c r="G593" s="14"/>
      <c r="H593" s="14"/>
      <c r="I593" s="51"/>
      <c r="J593" s="51"/>
      <c r="K593" s="14"/>
      <c r="L593" s="51"/>
      <c r="M593" s="51"/>
      <c r="N593" s="51"/>
      <c r="O593" s="51"/>
      <c r="P593" s="51"/>
    </row>
    <row r="594" spans="1:16" x14ac:dyDescent="0.25">
      <c r="A594" s="20"/>
      <c r="B594" s="20"/>
      <c r="C594" s="35"/>
      <c r="D594" s="19"/>
      <c r="G594" s="14"/>
      <c r="H594" s="14"/>
      <c r="I594" s="51"/>
      <c r="J594" s="51"/>
      <c r="K594" s="14"/>
      <c r="L594" s="51"/>
      <c r="M594" s="51"/>
      <c r="N594" s="51"/>
      <c r="O594" s="51"/>
      <c r="P594" s="51"/>
    </row>
    <row r="595" spans="1:16" x14ac:dyDescent="0.25">
      <c r="A595" s="20"/>
      <c r="B595" s="20"/>
      <c r="C595" s="35"/>
      <c r="D595" s="19"/>
      <c r="G595" s="14"/>
      <c r="H595" s="14"/>
      <c r="I595" s="51"/>
      <c r="J595" s="51"/>
      <c r="K595" s="14"/>
      <c r="L595" s="51"/>
      <c r="M595" s="51"/>
      <c r="N595" s="51"/>
      <c r="O595" s="51"/>
      <c r="P595" s="51"/>
    </row>
    <row r="596" spans="1:16" x14ac:dyDescent="0.25">
      <c r="A596" s="20"/>
      <c r="B596" s="20"/>
      <c r="C596" s="35"/>
      <c r="D596" s="19"/>
      <c r="G596" s="14"/>
      <c r="H596" s="14"/>
      <c r="I596" s="51"/>
      <c r="J596" s="51"/>
      <c r="K596" s="14"/>
      <c r="L596" s="51"/>
      <c r="M596" s="51"/>
      <c r="N596" s="51"/>
      <c r="O596" s="51"/>
      <c r="P596" s="51"/>
    </row>
    <row r="597" spans="1:16" x14ac:dyDescent="0.25">
      <c r="A597" s="20"/>
      <c r="B597" s="20"/>
      <c r="C597" s="35"/>
      <c r="D597" s="19"/>
      <c r="G597" s="14"/>
      <c r="H597" s="14"/>
      <c r="I597" s="51"/>
      <c r="J597" s="51"/>
      <c r="K597" s="14"/>
      <c r="L597" s="51"/>
      <c r="M597" s="51"/>
      <c r="N597" s="51"/>
      <c r="O597" s="51"/>
      <c r="P597" s="51"/>
    </row>
    <row r="598" spans="1:16" x14ac:dyDescent="0.25">
      <c r="A598" s="20"/>
      <c r="B598" s="20"/>
      <c r="C598" s="35"/>
      <c r="D598" s="19"/>
      <c r="G598" s="14"/>
      <c r="H598" s="14"/>
      <c r="I598" s="51"/>
      <c r="J598" s="51"/>
      <c r="K598" s="14"/>
      <c r="L598" s="51"/>
      <c r="M598" s="51"/>
      <c r="N598" s="51"/>
      <c r="O598" s="51"/>
      <c r="P598" s="51"/>
    </row>
    <row r="599" spans="1:16" x14ac:dyDescent="0.25">
      <c r="A599" s="20"/>
      <c r="B599" s="20"/>
      <c r="C599" s="35"/>
      <c r="D599" s="19"/>
      <c r="G599" s="14"/>
      <c r="H599" s="14"/>
      <c r="I599" s="51"/>
      <c r="J599" s="51"/>
      <c r="K599" s="14"/>
      <c r="L599" s="51"/>
      <c r="M599" s="51"/>
      <c r="N599" s="51"/>
      <c r="O599" s="51"/>
      <c r="P599" s="51"/>
    </row>
    <row r="600" spans="1:16" x14ac:dyDescent="0.25">
      <c r="A600" s="20"/>
      <c r="B600" s="20"/>
      <c r="C600" s="35"/>
      <c r="D600" s="19"/>
      <c r="G600" s="14"/>
      <c r="H600" s="14"/>
      <c r="I600" s="51"/>
      <c r="J600" s="51"/>
      <c r="K600" s="14"/>
      <c r="L600" s="51"/>
      <c r="M600" s="51"/>
      <c r="N600" s="51"/>
      <c r="O600" s="51"/>
      <c r="P600" s="51"/>
    </row>
    <row r="601" spans="1:16" x14ac:dyDescent="0.25">
      <c r="A601" s="20"/>
      <c r="B601" s="20"/>
      <c r="C601" s="35"/>
      <c r="D601" s="19"/>
      <c r="G601" s="14"/>
      <c r="H601" s="14"/>
      <c r="I601" s="51"/>
      <c r="J601" s="51"/>
      <c r="K601" s="14"/>
      <c r="L601" s="51"/>
      <c r="M601" s="51"/>
      <c r="N601" s="51"/>
      <c r="O601" s="51"/>
      <c r="P601" s="51"/>
    </row>
    <row r="602" spans="1:16" x14ac:dyDescent="0.25">
      <c r="A602" s="20"/>
      <c r="B602" s="20"/>
      <c r="C602" s="35"/>
      <c r="D602" s="19"/>
      <c r="G602" s="14"/>
      <c r="H602" s="14"/>
      <c r="I602" s="51"/>
      <c r="J602" s="51"/>
      <c r="K602" s="14"/>
      <c r="L602" s="51"/>
      <c r="M602" s="51"/>
      <c r="N602" s="51"/>
      <c r="O602" s="51"/>
      <c r="P602" s="51"/>
    </row>
    <row r="603" spans="1:16" x14ac:dyDescent="0.25">
      <c r="A603" s="20"/>
      <c r="B603" s="20"/>
      <c r="C603" s="35"/>
      <c r="D603" s="19"/>
      <c r="G603" s="14"/>
      <c r="H603" s="14"/>
      <c r="I603" s="51"/>
      <c r="J603" s="51"/>
      <c r="K603" s="14"/>
      <c r="L603" s="51"/>
      <c r="M603" s="51"/>
      <c r="N603" s="51"/>
      <c r="O603" s="51"/>
      <c r="P603" s="51"/>
    </row>
    <row r="604" spans="1:16" x14ac:dyDescent="0.25">
      <c r="A604" s="20"/>
      <c r="B604" s="20"/>
      <c r="C604" s="35"/>
      <c r="D604" s="19"/>
      <c r="G604" s="14"/>
      <c r="H604" s="14"/>
      <c r="I604" s="51"/>
      <c r="J604" s="51"/>
      <c r="K604" s="14"/>
      <c r="L604" s="51"/>
      <c r="M604" s="51"/>
      <c r="N604" s="51"/>
      <c r="O604" s="51"/>
      <c r="P604" s="51"/>
    </row>
    <row r="605" spans="1:16" x14ac:dyDescent="0.25">
      <c r="A605" s="20"/>
      <c r="B605" s="20"/>
      <c r="C605" s="35"/>
      <c r="D605" s="19"/>
      <c r="G605" s="14"/>
      <c r="H605" s="14"/>
      <c r="I605" s="51"/>
      <c r="J605" s="51"/>
      <c r="K605" s="14"/>
      <c r="L605" s="51"/>
      <c r="M605" s="51"/>
      <c r="N605" s="51"/>
      <c r="O605" s="51"/>
      <c r="P605" s="51"/>
    </row>
    <row r="606" spans="1:16" x14ac:dyDescent="0.25">
      <c r="A606" s="20"/>
      <c r="B606" s="20"/>
      <c r="C606" s="35"/>
      <c r="D606" s="19"/>
      <c r="G606" s="14"/>
      <c r="H606" s="14"/>
      <c r="I606" s="51"/>
      <c r="J606" s="51"/>
      <c r="K606" s="14"/>
      <c r="L606" s="51"/>
      <c r="M606" s="51"/>
      <c r="N606" s="51"/>
      <c r="O606" s="51"/>
      <c r="P606" s="51"/>
    </row>
    <row r="607" spans="1:16" x14ac:dyDescent="0.25">
      <c r="A607" s="20"/>
      <c r="B607" s="20"/>
      <c r="C607" s="35"/>
      <c r="D607" s="19"/>
      <c r="G607" s="14"/>
      <c r="H607" s="14"/>
      <c r="I607" s="51"/>
      <c r="J607" s="51"/>
      <c r="K607" s="14"/>
      <c r="L607" s="51"/>
      <c r="M607" s="51"/>
      <c r="N607" s="51"/>
      <c r="O607" s="51"/>
      <c r="P607" s="51"/>
    </row>
    <row r="608" spans="1:16" x14ac:dyDescent="0.25">
      <c r="A608" s="20"/>
      <c r="B608" s="20"/>
      <c r="C608" s="35"/>
      <c r="D608" s="19"/>
      <c r="G608" s="14"/>
      <c r="H608" s="14"/>
      <c r="I608" s="51"/>
      <c r="J608" s="51"/>
      <c r="K608" s="14"/>
      <c r="L608" s="51"/>
      <c r="M608" s="51"/>
      <c r="N608" s="51"/>
      <c r="O608" s="51"/>
      <c r="P608" s="51"/>
    </row>
    <row r="609" spans="1:16" x14ac:dyDescent="0.25">
      <c r="A609" s="20"/>
      <c r="B609" s="20"/>
      <c r="C609" s="35"/>
      <c r="D609" s="19"/>
      <c r="G609" s="14"/>
      <c r="H609" s="14"/>
      <c r="I609" s="51"/>
      <c r="J609" s="51"/>
      <c r="K609" s="14"/>
      <c r="L609" s="51"/>
      <c r="M609" s="51"/>
      <c r="N609" s="51"/>
      <c r="O609" s="51"/>
      <c r="P609" s="51"/>
    </row>
    <row r="610" spans="1:16" x14ac:dyDescent="0.25">
      <c r="A610" s="20"/>
      <c r="B610" s="20"/>
      <c r="C610" s="35"/>
      <c r="D610" s="19"/>
      <c r="G610" s="14"/>
      <c r="H610" s="14"/>
      <c r="I610" s="51"/>
      <c r="J610" s="51"/>
      <c r="K610" s="14"/>
      <c r="L610" s="51"/>
      <c r="M610" s="51"/>
      <c r="N610" s="51"/>
      <c r="O610" s="51"/>
      <c r="P610" s="51"/>
    </row>
    <row r="611" spans="1:16" x14ac:dyDescent="0.25">
      <c r="A611" s="20"/>
      <c r="B611" s="20"/>
      <c r="C611" s="35"/>
      <c r="D611" s="19"/>
      <c r="G611" s="14"/>
      <c r="H611" s="14"/>
      <c r="I611" s="51"/>
      <c r="J611" s="51"/>
      <c r="K611" s="14"/>
      <c r="L611" s="51"/>
      <c r="M611" s="51"/>
      <c r="N611" s="51"/>
      <c r="O611" s="51"/>
      <c r="P611" s="51"/>
    </row>
    <row r="612" spans="1:16" x14ac:dyDescent="0.25">
      <c r="A612" s="20"/>
      <c r="B612" s="20"/>
      <c r="C612" s="35"/>
      <c r="D612" s="19"/>
      <c r="G612" s="14"/>
      <c r="H612" s="14"/>
      <c r="I612" s="51"/>
      <c r="J612" s="51"/>
      <c r="K612" s="14"/>
      <c r="L612" s="51"/>
      <c r="M612" s="51"/>
      <c r="N612" s="51"/>
      <c r="O612" s="51"/>
      <c r="P612" s="51"/>
    </row>
    <row r="613" spans="1:16" x14ac:dyDescent="0.25">
      <c r="A613" s="20"/>
      <c r="B613" s="20"/>
      <c r="C613" s="35"/>
      <c r="D613" s="19"/>
      <c r="G613" s="14"/>
      <c r="H613" s="14"/>
      <c r="I613" s="51"/>
      <c r="J613" s="51"/>
      <c r="K613" s="14"/>
      <c r="L613" s="51"/>
      <c r="M613" s="51"/>
      <c r="N613" s="51"/>
      <c r="O613" s="51"/>
      <c r="P613" s="51"/>
    </row>
    <row r="614" spans="1:16" x14ac:dyDescent="0.25">
      <c r="A614" s="20"/>
      <c r="B614" s="20"/>
      <c r="C614" s="35"/>
      <c r="D614" s="19"/>
      <c r="G614" s="14"/>
      <c r="H614" s="14"/>
      <c r="I614" s="51"/>
      <c r="J614" s="51"/>
      <c r="K614" s="14"/>
      <c r="L614" s="51"/>
      <c r="M614" s="51"/>
      <c r="N614" s="51"/>
      <c r="O614" s="51"/>
      <c r="P614" s="51"/>
    </row>
    <row r="615" spans="1:16" x14ac:dyDescent="0.25">
      <c r="A615" s="20"/>
      <c r="B615" s="20"/>
      <c r="C615" s="35"/>
      <c r="D615" s="19"/>
      <c r="G615" s="14"/>
      <c r="H615" s="14"/>
      <c r="I615" s="51"/>
      <c r="J615" s="51"/>
      <c r="K615" s="14"/>
      <c r="L615" s="51"/>
      <c r="M615" s="51"/>
      <c r="N615" s="51"/>
      <c r="O615" s="51"/>
      <c r="P615" s="51"/>
    </row>
    <row r="616" spans="1:16" x14ac:dyDescent="0.25">
      <c r="A616" s="20"/>
      <c r="B616" s="20"/>
      <c r="C616" s="35"/>
      <c r="D616" s="19"/>
      <c r="G616" s="14"/>
      <c r="H616" s="14"/>
      <c r="I616" s="51"/>
      <c r="J616" s="51"/>
      <c r="K616" s="14"/>
      <c r="L616" s="51"/>
      <c r="M616" s="51"/>
      <c r="N616" s="51"/>
      <c r="O616" s="51"/>
      <c r="P616" s="51"/>
    </row>
    <row r="617" spans="1:16" x14ac:dyDescent="0.25">
      <c r="A617" s="20"/>
      <c r="B617" s="20"/>
      <c r="C617" s="35"/>
      <c r="D617" s="19"/>
      <c r="G617" s="14"/>
      <c r="H617" s="14"/>
      <c r="I617" s="51"/>
      <c r="J617" s="51"/>
      <c r="K617" s="14"/>
      <c r="L617" s="51"/>
      <c r="M617" s="51"/>
      <c r="N617" s="51"/>
      <c r="O617" s="51"/>
      <c r="P617" s="51"/>
    </row>
    <row r="618" spans="1:16" x14ac:dyDescent="0.25">
      <c r="A618" s="20"/>
      <c r="B618" s="20"/>
      <c r="C618" s="35"/>
      <c r="D618" s="19"/>
      <c r="G618" s="14"/>
      <c r="H618" s="14"/>
      <c r="I618" s="51"/>
      <c r="J618" s="51"/>
      <c r="K618" s="14"/>
      <c r="L618" s="51"/>
      <c r="M618" s="51"/>
      <c r="N618" s="51"/>
      <c r="O618" s="51"/>
      <c r="P618" s="51"/>
    </row>
    <row r="619" spans="1:16" x14ac:dyDescent="0.25">
      <c r="A619" s="20"/>
      <c r="B619" s="20"/>
      <c r="C619" s="35"/>
      <c r="D619" s="19"/>
      <c r="G619" s="14"/>
      <c r="H619" s="14"/>
      <c r="I619" s="51"/>
      <c r="J619" s="51"/>
      <c r="K619" s="14"/>
      <c r="L619" s="51"/>
      <c r="M619" s="51"/>
      <c r="N619" s="51"/>
      <c r="O619" s="51"/>
      <c r="P619" s="51"/>
    </row>
    <row r="620" spans="1:16" x14ac:dyDescent="0.25">
      <c r="A620" s="20"/>
      <c r="B620" s="20"/>
      <c r="C620" s="35"/>
      <c r="D620" s="19"/>
      <c r="G620" s="14"/>
      <c r="H620" s="14"/>
      <c r="I620" s="51"/>
      <c r="J620" s="51"/>
      <c r="K620" s="14"/>
      <c r="L620" s="51"/>
      <c r="M620" s="51"/>
      <c r="N620" s="51"/>
      <c r="O620" s="51"/>
      <c r="P620" s="51"/>
    </row>
    <row r="621" spans="1:16" x14ac:dyDescent="0.25">
      <c r="A621" s="20"/>
      <c r="B621" s="20"/>
      <c r="C621" s="35"/>
      <c r="D621" s="19"/>
      <c r="G621" s="14"/>
      <c r="H621" s="14"/>
      <c r="I621" s="51"/>
      <c r="J621" s="51"/>
      <c r="K621" s="14"/>
      <c r="L621" s="51"/>
      <c r="M621" s="51"/>
      <c r="N621" s="51"/>
      <c r="O621" s="51"/>
      <c r="P621" s="51"/>
    </row>
    <row r="622" spans="1:16" x14ac:dyDescent="0.25">
      <c r="A622" s="20"/>
      <c r="B622" s="20"/>
      <c r="C622" s="35"/>
      <c r="D622" s="19"/>
      <c r="G622" s="14"/>
      <c r="H622" s="14"/>
      <c r="I622" s="51"/>
      <c r="J622" s="51"/>
      <c r="K622" s="14"/>
      <c r="L622" s="51"/>
      <c r="M622" s="51"/>
      <c r="N622" s="51"/>
      <c r="O622" s="51"/>
      <c r="P622" s="51"/>
    </row>
    <row r="623" spans="1:16" x14ac:dyDescent="0.25">
      <c r="A623" s="20"/>
      <c r="B623" s="20"/>
      <c r="C623" s="35"/>
      <c r="D623" s="19"/>
      <c r="G623" s="14"/>
      <c r="H623" s="14"/>
      <c r="I623" s="51"/>
      <c r="J623" s="51"/>
      <c r="K623" s="14"/>
      <c r="L623" s="51"/>
      <c r="M623" s="51"/>
      <c r="N623" s="51"/>
      <c r="O623" s="51"/>
      <c r="P623" s="51"/>
    </row>
    <row r="624" spans="1:16" x14ac:dyDescent="0.25">
      <c r="A624" s="20"/>
      <c r="B624" s="20"/>
      <c r="C624" s="35"/>
      <c r="D624" s="19"/>
      <c r="G624" s="14"/>
      <c r="H624" s="14"/>
      <c r="I624" s="51"/>
      <c r="J624" s="51"/>
      <c r="K624" s="14"/>
      <c r="L624" s="51"/>
      <c r="M624" s="51"/>
      <c r="N624" s="51"/>
      <c r="O624" s="51"/>
      <c r="P624" s="51"/>
    </row>
    <row r="625" spans="1:16" x14ac:dyDescent="0.25">
      <c r="A625" s="20"/>
      <c r="B625" s="20"/>
      <c r="C625" s="35"/>
      <c r="D625" s="19"/>
      <c r="G625" s="14"/>
      <c r="H625" s="14"/>
      <c r="I625" s="51"/>
      <c r="J625" s="51"/>
      <c r="K625" s="14"/>
      <c r="L625" s="51"/>
      <c r="M625" s="51"/>
      <c r="N625" s="51"/>
      <c r="O625" s="51"/>
      <c r="P625" s="51"/>
    </row>
    <row r="626" spans="1:16" x14ac:dyDescent="0.25">
      <c r="A626" s="20"/>
      <c r="B626" s="20"/>
      <c r="C626" s="35"/>
      <c r="D626" s="19"/>
      <c r="G626" s="14"/>
      <c r="H626" s="14"/>
      <c r="I626" s="51"/>
      <c r="J626" s="51"/>
      <c r="K626" s="14"/>
      <c r="L626" s="51"/>
      <c r="M626" s="51"/>
      <c r="N626" s="51"/>
      <c r="O626" s="51"/>
      <c r="P626" s="51"/>
    </row>
    <row r="627" spans="1:16" x14ac:dyDescent="0.25">
      <c r="A627" s="20"/>
      <c r="B627" s="20"/>
      <c r="C627" s="35"/>
      <c r="D627" s="19"/>
      <c r="G627" s="14"/>
      <c r="H627" s="14"/>
      <c r="I627" s="51"/>
      <c r="J627" s="51"/>
      <c r="K627" s="14"/>
      <c r="L627" s="51"/>
      <c r="M627" s="51"/>
      <c r="N627" s="51"/>
      <c r="O627" s="51"/>
      <c r="P627" s="51"/>
    </row>
    <row r="628" spans="1:16" x14ac:dyDescent="0.25">
      <c r="A628" s="20"/>
      <c r="B628" s="20"/>
      <c r="C628" s="35"/>
      <c r="D628" s="19"/>
      <c r="G628" s="14"/>
      <c r="H628" s="14"/>
      <c r="I628" s="51"/>
      <c r="J628" s="51"/>
      <c r="K628" s="14"/>
      <c r="L628" s="51"/>
      <c r="M628" s="51"/>
      <c r="N628" s="51"/>
      <c r="O628" s="51"/>
      <c r="P628" s="51"/>
    </row>
    <row r="629" spans="1:16" x14ac:dyDescent="0.25">
      <c r="A629" s="20"/>
      <c r="B629" s="20"/>
      <c r="C629" s="35"/>
      <c r="D629" s="19"/>
      <c r="G629" s="14"/>
      <c r="H629" s="14"/>
      <c r="I629" s="51"/>
      <c r="J629" s="51"/>
      <c r="K629" s="14"/>
      <c r="L629" s="51"/>
      <c r="M629" s="51"/>
      <c r="N629" s="51"/>
      <c r="O629" s="51"/>
      <c r="P629" s="51"/>
    </row>
    <row r="630" spans="1:16" x14ac:dyDescent="0.25">
      <c r="A630" s="20"/>
      <c r="B630" s="20"/>
      <c r="C630" s="35"/>
      <c r="D630" s="19"/>
      <c r="G630" s="14"/>
      <c r="H630" s="14"/>
      <c r="I630" s="51"/>
      <c r="J630" s="51"/>
      <c r="K630" s="14"/>
      <c r="L630" s="51"/>
      <c r="M630" s="51"/>
      <c r="N630" s="51"/>
      <c r="O630" s="51"/>
      <c r="P630" s="51"/>
    </row>
    <row r="631" spans="1:16" x14ac:dyDescent="0.25">
      <c r="A631" s="20"/>
      <c r="B631" s="20"/>
      <c r="C631" s="35"/>
      <c r="D631" s="19"/>
      <c r="G631" s="14"/>
      <c r="H631" s="14"/>
      <c r="I631" s="51"/>
      <c r="J631" s="51"/>
      <c r="K631" s="14"/>
      <c r="L631" s="51"/>
      <c r="M631" s="51"/>
      <c r="N631" s="51"/>
      <c r="O631" s="51"/>
      <c r="P631" s="51"/>
    </row>
    <row r="632" spans="1:16" x14ac:dyDescent="0.25">
      <c r="A632" s="20"/>
      <c r="B632" s="20"/>
      <c r="C632" s="35"/>
      <c r="D632" s="19"/>
      <c r="G632" s="14"/>
      <c r="H632" s="14"/>
      <c r="I632" s="51"/>
      <c r="J632" s="51"/>
      <c r="K632" s="14"/>
      <c r="L632" s="51"/>
      <c r="M632" s="51"/>
      <c r="N632" s="51"/>
      <c r="O632" s="51"/>
      <c r="P632" s="51"/>
    </row>
    <row r="633" spans="1:16" x14ac:dyDescent="0.25">
      <c r="A633" s="20"/>
      <c r="B633" s="20"/>
      <c r="C633" s="35"/>
      <c r="D633" s="19"/>
      <c r="G633" s="14"/>
      <c r="H633" s="14"/>
      <c r="I633" s="51"/>
      <c r="J633" s="51"/>
      <c r="K633" s="14"/>
      <c r="L633" s="51"/>
      <c r="M633" s="51"/>
      <c r="N633" s="51"/>
      <c r="O633" s="51"/>
      <c r="P633" s="51"/>
    </row>
    <row r="634" spans="1:16" x14ac:dyDescent="0.25">
      <c r="A634" s="20"/>
      <c r="B634" s="20"/>
      <c r="C634" s="35"/>
      <c r="D634" s="19"/>
      <c r="G634" s="14"/>
      <c r="H634" s="14"/>
      <c r="I634" s="51"/>
      <c r="J634" s="51"/>
      <c r="K634" s="14"/>
      <c r="L634" s="51"/>
      <c r="M634" s="51"/>
      <c r="N634" s="51"/>
      <c r="O634" s="51"/>
      <c r="P634" s="51"/>
    </row>
    <row r="635" spans="1:16" x14ac:dyDescent="0.25">
      <c r="A635" s="20"/>
      <c r="B635" s="20"/>
      <c r="C635" s="35"/>
      <c r="D635" s="19"/>
      <c r="G635" s="14"/>
      <c r="H635" s="14"/>
      <c r="I635" s="51"/>
      <c r="J635" s="51"/>
      <c r="K635" s="14"/>
      <c r="L635" s="51"/>
      <c r="M635" s="51"/>
      <c r="N635" s="51"/>
      <c r="O635" s="51"/>
      <c r="P635" s="51"/>
    </row>
    <row r="636" spans="1:16" x14ac:dyDescent="0.25">
      <c r="A636" s="20"/>
      <c r="B636" s="20"/>
      <c r="C636" s="35"/>
      <c r="D636" s="19"/>
      <c r="G636" s="14"/>
      <c r="H636" s="14"/>
      <c r="I636" s="51"/>
      <c r="J636" s="51"/>
      <c r="K636" s="14"/>
      <c r="L636" s="51"/>
      <c r="M636" s="51"/>
      <c r="N636" s="51"/>
      <c r="O636" s="51"/>
      <c r="P636" s="51"/>
    </row>
    <row r="637" spans="1:16" x14ac:dyDescent="0.25">
      <c r="A637" s="20"/>
      <c r="B637" s="20"/>
      <c r="C637" s="35"/>
      <c r="D637" s="19"/>
      <c r="G637" s="14"/>
      <c r="H637" s="14"/>
      <c r="I637" s="51"/>
      <c r="J637" s="51"/>
      <c r="K637" s="14"/>
      <c r="L637" s="51"/>
      <c r="M637" s="51"/>
      <c r="N637" s="51"/>
      <c r="O637" s="51"/>
      <c r="P637" s="51"/>
    </row>
    <row r="638" spans="1:16" x14ac:dyDescent="0.25">
      <c r="A638" s="20"/>
      <c r="B638" s="20"/>
      <c r="C638" s="35"/>
      <c r="D638" s="19"/>
      <c r="G638" s="14"/>
      <c r="H638" s="14"/>
      <c r="I638" s="51"/>
      <c r="J638" s="51"/>
      <c r="K638" s="14"/>
      <c r="L638" s="51"/>
      <c r="M638" s="51"/>
      <c r="N638" s="51"/>
      <c r="O638" s="51"/>
      <c r="P638" s="51"/>
    </row>
    <row r="639" spans="1:16" x14ac:dyDescent="0.25">
      <c r="A639" s="20"/>
      <c r="B639" s="20"/>
      <c r="C639" s="35"/>
      <c r="D639" s="19"/>
      <c r="G639" s="14"/>
      <c r="H639" s="14"/>
      <c r="I639" s="51"/>
      <c r="J639" s="51"/>
      <c r="K639" s="14"/>
      <c r="L639" s="51"/>
      <c r="M639" s="51"/>
      <c r="N639" s="51"/>
      <c r="O639" s="51"/>
      <c r="P639" s="51"/>
    </row>
    <row r="640" spans="1:16" x14ac:dyDescent="0.25">
      <c r="A640" s="20"/>
      <c r="B640" s="20"/>
      <c r="C640" s="35"/>
      <c r="D640" s="19"/>
      <c r="G640" s="14"/>
      <c r="H640" s="14"/>
      <c r="I640" s="51"/>
      <c r="J640" s="51"/>
      <c r="K640" s="14"/>
      <c r="L640" s="51"/>
      <c r="M640" s="51"/>
      <c r="N640" s="51"/>
      <c r="O640" s="51"/>
      <c r="P640" s="51"/>
    </row>
    <row r="641" spans="1:16" x14ac:dyDescent="0.25">
      <c r="A641" s="20"/>
      <c r="B641" s="20"/>
      <c r="C641" s="35"/>
      <c r="D641" s="19"/>
      <c r="G641" s="14"/>
      <c r="H641" s="14"/>
      <c r="I641" s="51"/>
      <c r="J641" s="51"/>
      <c r="K641" s="14"/>
      <c r="L641" s="51"/>
      <c r="M641" s="51"/>
      <c r="N641" s="51"/>
      <c r="O641" s="51"/>
      <c r="P641" s="51"/>
    </row>
    <row r="642" spans="1:16" x14ac:dyDescent="0.25">
      <c r="A642" s="20"/>
      <c r="B642" s="20"/>
      <c r="C642" s="35"/>
      <c r="D642" s="19"/>
      <c r="G642" s="14"/>
      <c r="H642" s="14"/>
      <c r="I642" s="51"/>
      <c r="J642" s="51"/>
      <c r="K642" s="14"/>
      <c r="L642" s="51"/>
      <c r="M642" s="51"/>
      <c r="N642" s="51"/>
      <c r="O642" s="51"/>
      <c r="P642" s="51"/>
    </row>
    <row r="643" spans="1:16" x14ac:dyDescent="0.25">
      <c r="A643" s="20"/>
      <c r="B643" s="20"/>
      <c r="C643" s="35"/>
      <c r="D643" s="19"/>
      <c r="G643" s="14"/>
      <c r="H643" s="14"/>
      <c r="I643" s="51"/>
      <c r="J643" s="51"/>
      <c r="K643" s="14"/>
      <c r="L643" s="51"/>
      <c r="M643" s="51"/>
      <c r="N643" s="51"/>
      <c r="O643" s="51"/>
      <c r="P643" s="51"/>
    </row>
    <row r="644" spans="1:16" x14ac:dyDescent="0.25">
      <c r="A644" s="20"/>
      <c r="B644" s="20"/>
      <c r="C644" s="35"/>
      <c r="D644" s="19"/>
      <c r="G644" s="14"/>
      <c r="H644" s="14"/>
      <c r="I644" s="51"/>
      <c r="J644" s="51"/>
      <c r="K644" s="14"/>
      <c r="L644" s="51"/>
      <c r="M644" s="51"/>
      <c r="N644" s="51"/>
      <c r="O644" s="51"/>
      <c r="P644" s="51"/>
    </row>
    <row r="645" spans="1:16" x14ac:dyDescent="0.25">
      <c r="A645" s="20"/>
      <c r="B645" s="20"/>
      <c r="C645" s="35"/>
      <c r="D645" s="19"/>
      <c r="G645" s="14"/>
      <c r="H645" s="14"/>
      <c r="I645" s="51"/>
      <c r="J645" s="51"/>
      <c r="K645" s="14"/>
      <c r="L645" s="51"/>
      <c r="M645" s="51"/>
      <c r="N645" s="51"/>
      <c r="O645" s="51"/>
      <c r="P645" s="51"/>
    </row>
    <row r="646" spans="1:16" x14ac:dyDescent="0.25">
      <c r="A646" s="20"/>
      <c r="B646" s="20"/>
      <c r="C646" s="35"/>
      <c r="D646" s="19"/>
      <c r="G646" s="14"/>
      <c r="H646" s="14"/>
      <c r="I646" s="51"/>
      <c r="J646" s="51"/>
      <c r="K646" s="14"/>
      <c r="L646" s="51"/>
      <c r="M646" s="51"/>
      <c r="N646" s="51"/>
      <c r="O646" s="51"/>
      <c r="P646" s="51"/>
    </row>
    <row r="647" spans="1:16" x14ac:dyDescent="0.25">
      <c r="A647" s="20"/>
      <c r="B647" s="20"/>
      <c r="C647" s="35"/>
      <c r="D647" s="19"/>
      <c r="G647" s="14"/>
      <c r="H647" s="14"/>
      <c r="I647" s="51"/>
      <c r="J647" s="51"/>
      <c r="K647" s="14"/>
      <c r="L647" s="51"/>
      <c r="M647" s="51"/>
      <c r="N647" s="51"/>
      <c r="O647" s="51"/>
      <c r="P647" s="51"/>
    </row>
    <row r="648" spans="1:16" x14ac:dyDescent="0.25">
      <c r="A648" s="20"/>
      <c r="B648" s="20"/>
      <c r="C648" s="35"/>
      <c r="D648" s="19"/>
      <c r="G648" s="14"/>
      <c r="H648" s="14"/>
      <c r="I648" s="51"/>
      <c r="J648" s="51"/>
      <c r="K648" s="14"/>
      <c r="L648" s="51"/>
      <c r="M648" s="51"/>
      <c r="N648" s="51"/>
      <c r="O648" s="51"/>
      <c r="P648" s="51"/>
    </row>
    <row r="649" spans="1:16" x14ac:dyDescent="0.25">
      <c r="A649" s="20"/>
      <c r="B649" s="20"/>
      <c r="C649" s="35"/>
      <c r="D649" s="19"/>
      <c r="G649" s="14"/>
      <c r="H649" s="14"/>
      <c r="I649" s="51"/>
      <c r="J649" s="51"/>
      <c r="K649" s="14"/>
      <c r="L649" s="51"/>
      <c r="M649" s="51"/>
      <c r="N649" s="51"/>
      <c r="O649" s="51"/>
      <c r="P649" s="51"/>
    </row>
    <row r="650" spans="1:16" x14ac:dyDescent="0.25">
      <c r="A650" s="20"/>
      <c r="B650" s="20"/>
      <c r="C650" s="35"/>
      <c r="D650" s="19"/>
      <c r="G650" s="14"/>
      <c r="H650" s="14"/>
      <c r="I650" s="51"/>
      <c r="J650" s="51"/>
      <c r="K650" s="14"/>
      <c r="L650" s="51"/>
      <c r="M650" s="51"/>
      <c r="N650" s="51"/>
      <c r="O650" s="51"/>
      <c r="P650" s="51"/>
    </row>
    <row r="651" spans="1:16" x14ac:dyDescent="0.25">
      <c r="A651" s="20"/>
      <c r="B651" s="20"/>
      <c r="C651" s="35"/>
      <c r="D651" s="19"/>
      <c r="G651" s="14"/>
      <c r="H651" s="14"/>
      <c r="I651" s="51"/>
      <c r="J651" s="51"/>
      <c r="K651" s="14"/>
      <c r="L651" s="51"/>
      <c r="M651" s="51"/>
      <c r="N651" s="51"/>
      <c r="O651" s="51"/>
      <c r="P651" s="51"/>
    </row>
    <row r="652" spans="1:16" x14ac:dyDescent="0.25">
      <c r="A652" s="20"/>
      <c r="B652" s="20"/>
      <c r="C652" s="35"/>
      <c r="D652" s="19"/>
      <c r="G652" s="14"/>
      <c r="H652" s="14"/>
      <c r="I652" s="51"/>
      <c r="J652" s="51"/>
      <c r="K652" s="14"/>
      <c r="L652" s="51"/>
      <c r="M652" s="51"/>
      <c r="N652" s="51"/>
      <c r="O652" s="51"/>
      <c r="P652" s="51"/>
    </row>
    <row r="653" spans="1:16" x14ac:dyDescent="0.25">
      <c r="A653" s="20"/>
      <c r="B653" s="20"/>
      <c r="C653" s="35"/>
      <c r="D653" s="19"/>
      <c r="G653" s="14"/>
      <c r="H653" s="14"/>
      <c r="I653" s="51"/>
      <c r="J653" s="51"/>
      <c r="K653" s="14"/>
      <c r="L653" s="51"/>
      <c r="M653" s="51"/>
      <c r="N653" s="51"/>
      <c r="O653" s="51"/>
      <c r="P653" s="51"/>
    </row>
    <row r="654" spans="1:16" x14ac:dyDescent="0.25">
      <c r="A654" s="20"/>
      <c r="B654" s="20"/>
      <c r="C654" s="35"/>
      <c r="D654" s="19"/>
      <c r="G654" s="14"/>
      <c r="H654" s="14"/>
      <c r="I654" s="51"/>
      <c r="J654" s="51"/>
      <c r="K654" s="14"/>
      <c r="L654" s="51"/>
      <c r="M654" s="51"/>
      <c r="N654" s="51"/>
      <c r="O654" s="51"/>
      <c r="P654" s="51"/>
    </row>
    <row r="655" spans="1:16" x14ac:dyDescent="0.25">
      <c r="A655" s="20"/>
      <c r="B655" s="20"/>
      <c r="C655" s="35"/>
      <c r="D655" s="19"/>
      <c r="G655" s="14"/>
      <c r="H655" s="14"/>
      <c r="I655" s="51"/>
      <c r="J655" s="51"/>
      <c r="K655" s="14"/>
      <c r="L655" s="51"/>
      <c r="M655" s="51"/>
      <c r="N655" s="51"/>
      <c r="O655" s="51"/>
      <c r="P655" s="51"/>
    </row>
    <row r="656" spans="1:16" x14ac:dyDescent="0.25">
      <c r="A656" s="20"/>
      <c r="B656" s="20"/>
      <c r="C656" s="35"/>
      <c r="D656" s="19"/>
      <c r="G656" s="14"/>
      <c r="H656" s="14"/>
      <c r="I656" s="51"/>
      <c r="J656" s="51"/>
      <c r="K656" s="14"/>
      <c r="L656" s="51"/>
      <c r="M656" s="51"/>
      <c r="N656" s="51"/>
      <c r="O656" s="51"/>
      <c r="P656" s="51"/>
    </row>
    <row r="657" spans="1:16" x14ac:dyDescent="0.25">
      <c r="A657" s="20"/>
      <c r="B657" s="20"/>
      <c r="C657" s="35"/>
      <c r="D657" s="19"/>
      <c r="G657" s="14"/>
      <c r="H657" s="14"/>
      <c r="I657" s="51"/>
      <c r="J657" s="51"/>
      <c r="K657" s="14"/>
      <c r="L657" s="51"/>
      <c r="M657" s="51"/>
      <c r="N657" s="51"/>
      <c r="O657" s="51"/>
      <c r="P657" s="51"/>
    </row>
    <row r="658" spans="1:16" x14ac:dyDescent="0.25">
      <c r="A658" s="20"/>
      <c r="B658" s="20"/>
      <c r="C658" s="35"/>
      <c r="D658" s="19"/>
      <c r="G658" s="14"/>
      <c r="H658" s="14"/>
      <c r="I658" s="51"/>
      <c r="J658" s="51"/>
      <c r="K658" s="14"/>
      <c r="L658" s="51"/>
      <c r="M658" s="51"/>
      <c r="N658" s="51"/>
      <c r="O658" s="51"/>
      <c r="P658" s="51"/>
    </row>
    <row r="659" spans="1:16" x14ac:dyDescent="0.25">
      <c r="A659" s="20"/>
      <c r="B659" s="20"/>
      <c r="C659" s="35"/>
      <c r="D659" s="19"/>
      <c r="G659" s="14"/>
      <c r="H659" s="14"/>
      <c r="I659" s="51"/>
      <c r="J659" s="51"/>
      <c r="K659" s="14"/>
      <c r="L659" s="51"/>
      <c r="M659" s="51"/>
      <c r="N659" s="51"/>
      <c r="O659" s="51"/>
      <c r="P659" s="51"/>
    </row>
    <row r="660" spans="1:16" x14ac:dyDescent="0.25">
      <c r="A660" s="20"/>
      <c r="B660" s="20"/>
      <c r="C660" s="35"/>
      <c r="D660" s="19"/>
      <c r="G660" s="14"/>
      <c r="H660" s="14"/>
      <c r="I660" s="51"/>
      <c r="J660" s="51"/>
      <c r="K660" s="14"/>
      <c r="L660" s="51"/>
      <c r="M660" s="51"/>
      <c r="N660" s="51"/>
      <c r="O660" s="51"/>
      <c r="P660" s="51"/>
    </row>
    <row r="661" spans="1:16" x14ac:dyDescent="0.25">
      <c r="A661" s="20"/>
      <c r="B661" s="20"/>
      <c r="C661" s="35"/>
      <c r="D661" s="19"/>
      <c r="G661" s="14"/>
      <c r="H661" s="14"/>
      <c r="I661" s="51"/>
      <c r="J661" s="51"/>
      <c r="K661" s="14"/>
      <c r="L661" s="51"/>
      <c r="M661" s="51"/>
      <c r="N661" s="51"/>
      <c r="O661" s="51"/>
      <c r="P661" s="51"/>
    </row>
    <row r="662" spans="1:16" x14ac:dyDescent="0.25">
      <c r="A662" s="20"/>
      <c r="B662" s="20"/>
      <c r="C662" s="35"/>
      <c r="D662" s="19"/>
      <c r="G662" s="14"/>
      <c r="H662" s="14"/>
      <c r="I662" s="51"/>
      <c r="J662" s="51"/>
      <c r="K662" s="14"/>
      <c r="L662" s="51"/>
      <c r="M662" s="51"/>
      <c r="N662" s="51"/>
      <c r="O662" s="51"/>
      <c r="P662" s="51"/>
    </row>
    <row r="663" spans="1:16" x14ac:dyDescent="0.25">
      <c r="A663" s="20"/>
      <c r="B663" s="20"/>
      <c r="C663" s="35"/>
      <c r="D663" s="19"/>
      <c r="G663" s="14"/>
      <c r="H663" s="14"/>
      <c r="I663" s="51"/>
      <c r="J663" s="51"/>
      <c r="K663" s="14"/>
      <c r="L663" s="51"/>
      <c r="M663" s="51"/>
      <c r="N663" s="51"/>
      <c r="O663" s="51"/>
      <c r="P663" s="51"/>
    </row>
    <row r="664" spans="1:16" x14ac:dyDescent="0.25">
      <c r="A664" s="20"/>
      <c r="B664" s="20"/>
      <c r="C664" s="35"/>
      <c r="D664" s="19"/>
      <c r="G664" s="14"/>
      <c r="H664" s="14"/>
      <c r="I664" s="51"/>
      <c r="J664" s="51"/>
      <c r="K664" s="14"/>
      <c r="L664" s="51"/>
      <c r="M664" s="51"/>
      <c r="N664" s="51"/>
      <c r="O664" s="51"/>
      <c r="P664" s="51"/>
    </row>
    <row r="665" spans="1:16" x14ac:dyDescent="0.25">
      <c r="A665" s="20"/>
      <c r="B665" s="20"/>
      <c r="C665" s="35"/>
      <c r="D665" s="19"/>
      <c r="G665" s="14"/>
      <c r="H665" s="14"/>
      <c r="I665" s="51"/>
      <c r="J665" s="51"/>
      <c r="K665" s="14"/>
      <c r="L665" s="51"/>
      <c r="M665" s="51"/>
      <c r="N665" s="51"/>
      <c r="O665" s="51"/>
      <c r="P665" s="51"/>
    </row>
    <row r="666" spans="1:16" x14ac:dyDescent="0.25">
      <c r="A666" s="20"/>
      <c r="B666" s="20"/>
      <c r="C666" s="35"/>
      <c r="D666" s="19"/>
      <c r="G666" s="14"/>
      <c r="H666" s="14"/>
      <c r="I666" s="51"/>
      <c r="J666" s="51"/>
      <c r="K666" s="14"/>
      <c r="L666" s="51"/>
      <c r="M666" s="51"/>
      <c r="N666" s="51"/>
      <c r="O666" s="51"/>
      <c r="P666" s="51"/>
    </row>
    <row r="667" spans="1:16" x14ac:dyDescent="0.25">
      <c r="A667" s="20"/>
      <c r="B667" s="20"/>
      <c r="C667" s="35"/>
      <c r="D667" s="19"/>
      <c r="G667" s="14"/>
      <c r="H667" s="14"/>
      <c r="I667" s="51"/>
      <c r="J667" s="51"/>
      <c r="K667" s="14"/>
      <c r="L667" s="51"/>
      <c r="M667" s="51"/>
      <c r="N667" s="51"/>
      <c r="O667" s="51"/>
      <c r="P667" s="51"/>
    </row>
    <row r="668" spans="1:16" x14ac:dyDescent="0.25">
      <c r="A668" s="20"/>
      <c r="B668" s="20"/>
      <c r="C668" s="35"/>
      <c r="D668" s="19"/>
      <c r="G668" s="14"/>
      <c r="H668" s="14"/>
      <c r="I668" s="51"/>
      <c r="J668" s="51"/>
      <c r="K668" s="14"/>
      <c r="L668" s="51"/>
      <c r="M668" s="51"/>
      <c r="N668" s="51"/>
      <c r="O668" s="51"/>
      <c r="P668" s="51"/>
    </row>
    <row r="669" spans="1:16" x14ac:dyDescent="0.25">
      <c r="A669" s="20"/>
      <c r="B669" s="20"/>
      <c r="C669" s="35"/>
      <c r="D669" s="19"/>
      <c r="G669" s="14"/>
      <c r="H669" s="14"/>
      <c r="I669" s="51"/>
      <c r="J669" s="51"/>
      <c r="K669" s="14"/>
      <c r="L669" s="51"/>
      <c r="M669" s="51"/>
      <c r="N669" s="51"/>
      <c r="O669" s="51"/>
      <c r="P669" s="51"/>
    </row>
    <row r="670" spans="1:16" x14ac:dyDescent="0.25">
      <c r="A670" s="20"/>
      <c r="B670" s="20"/>
      <c r="C670" s="35"/>
      <c r="D670" s="19"/>
      <c r="G670" s="14"/>
      <c r="H670" s="14"/>
      <c r="I670" s="51"/>
      <c r="J670" s="51"/>
      <c r="K670" s="14"/>
      <c r="L670" s="51"/>
      <c r="M670" s="51"/>
      <c r="N670" s="51"/>
      <c r="O670" s="51"/>
      <c r="P670" s="51"/>
    </row>
    <row r="671" spans="1:16" x14ac:dyDescent="0.25">
      <c r="A671" s="20"/>
      <c r="B671" s="20"/>
      <c r="C671" s="35"/>
      <c r="D671" s="19"/>
      <c r="G671" s="14"/>
      <c r="H671" s="14"/>
      <c r="I671" s="51"/>
      <c r="J671" s="51"/>
      <c r="K671" s="14"/>
      <c r="L671" s="51"/>
      <c r="M671" s="51"/>
      <c r="N671" s="51"/>
      <c r="O671" s="51"/>
      <c r="P671" s="51"/>
    </row>
    <row r="672" spans="1:16" x14ac:dyDescent="0.25">
      <c r="A672" s="20"/>
      <c r="B672" s="20"/>
      <c r="C672" s="35"/>
      <c r="D672" s="19"/>
      <c r="G672" s="14"/>
      <c r="H672" s="14"/>
      <c r="I672" s="51"/>
      <c r="J672" s="51"/>
      <c r="K672" s="14"/>
      <c r="L672" s="51"/>
      <c r="M672" s="51"/>
      <c r="N672" s="51"/>
      <c r="O672" s="51"/>
      <c r="P672" s="51"/>
    </row>
    <row r="673" spans="1:16" x14ac:dyDescent="0.25">
      <c r="A673" s="20"/>
      <c r="B673" s="20"/>
      <c r="C673" s="35"/>
      <c r="D673" s="19"/>
      <c r="G673" s="14"/>
      <c r="H673" s="14"/>
      <c r="I673" s="51"/>
      <c r="J673" s="51"/>
      <c r="K673" s="14"/>
      <c r="L673" s="51"/>
      <c r="M673" s="51"/>
      <c r="N673" s="51"/>
      <c r="O673" s="51"/>
      <c r="P673" s="51"/>
    </row>
    <row r="674" spans="1:16" x14ac:dyDescent="0.25">
      <c r="A674" s="20"/>
      <c r="B674" s="20"/>
      <c r="C674" s="35"/>
      <c r="D674" s="19"/>
      <c r="G674" s="14"/>
      <c r="H674" s="14"/>
      <c r="I674" s="51"/>
      <c r="J674" s="51"/>
      <c r="K674" s="14"/>
      <c r="L674" s="51"/>
      <c r="M674" s="51"/>
      <c r="N674" s="51"/>
      <c r="O674" s="51"/>
      <c r="P674" s="51"/>
    </row>
    <row r="675" spans="1:16" x14ac:dyDescent="0.25">
      <c r="A675" s="20"/>
      <c r="B675" s="20"/>
      <c r="C675" s="35"/>
      <c r="D675" s="19"/>
      <c r="G675" s="14"/>
      <c r="H675" s="14"/>
      <c r="I675" s="51"/>
      <c r="J675" s="51"/>
      <c r="K675" s="14"/>
      <c r="L675" s="51"/>
      <c r="M675" s="51"/>
      <c r="N675" s="51"/>
      <c r="O675" s="51"/>
      <c r="P675" s="51"/>
    </row>
    <row r="676" spans="1:16" x14ac:dyDescent="0.25">
      <c r="A676" s="20"/>
      <c r="B676" s="20"/>
      <c r="C676" s="35"/>
      <c r="D676" s="19"/>
      <c r="G676" s="14"/>
      <c r="H676" s="14"/>
      <c r="I676" s="51"/>
      <c r="J676" s="51"/>
      <c r="K676" s="14"/>
      <c r="L676" s="51"/>
      <c r="M676" s="51"/>
      <c r="N676" s="51"/>
      <c r="O676" s="51"/>
      <c r="P676" s="51"/>
    </row>
    <row r="677" spans="1:16" x14ac:dyDescent="0.25">
      <c r="A677" s="20"/>
      <c r="B677" s="20"/>
      <c r="C677" s="35"/>
      <c r="D677" s="19"/>
      <c r="G677" s="14"/>
      <c r="H677" s="14"/>
      <c r="I677" s="51"/>
      <c r="J677" s="51"/>
      <c r="K677" s="14"/>
      <c r="L677" s="51"/>
      <c r="M677" s="51"/>
      <c r="N677" s="51"/>
      <c r="O677" s="51"/>
      <c r="P677" s="51"/>
    </row>
    <row r="678" spans="1:16" x14ac:dyDescent="0.25">
      <c r="A678" s="20"/>
      <c r="B678" s="20"/>
      <c r="C678" s="35"/>
      <c r="D678" s="19"/>
      <c r="G678" s="14"/>
      <c r="H678" s="14"/>
      <c r="I678" s="51"/>
      <c r="J678" s="51"/>
      <c r="K678" s="14"/>
      <c r="L678" s="51"/>
      <c r="M678" s="51"/>
      <c r="N678" s="51"/>
      <c r="O678" s="51"/>
      <c r="P678" s="51"/>
    </row>
    <row r="679" spans="1:16" x14ac:dyDescent="0.25">
      <c r="A679" s="20"/>
      <c r="B679" s="20"/>
      <c r="C679" s="35"/>
      <c r="D679" s="19"/>
      <c r="G679" s="14"/>
      <c r="H679" s="14"/>
      <c r="I679" s="51"/>
      <c r="J679" s="51"/>
      <c r="K679" s="14"/>
      <c r="L679" s="51"/>
      <c r="M679" s="51"/>
      <c r="N679" s="51"/>
      <c r="O679" s="51"/>
      <c r="P679" s="51"/>
    </row>
    <row r="680" spans="1:16" x14ac:dyDescent="0.25">
      <c r="A680" s="20"/>
      <c r="B680" s="20"/>
      <c r="C680" s="35"/>
      <c r="D680" s="19"/>
      <c r="G680" s="14"/>
      <c r="H680" s="14"/>
      <c r="I680" s="51"/>
      <c r="J680" s="51"/>
      <c r="K680" s="14"/>
      <c r="L680" s="51"/>
      <c r="M680" s="51"/>
      <c r="N680" s="51"/>
      <c r="O680" s="51"/>
      <c r="P680" s="51"/>
    </row>
    <row r="681" spans="1:16" x14ac:dyDescent="0.25">
      <c r="A681" s="20"/>
      <c r="B681" s="20"/>
      <c r="C681" s="35"/>
      <c r="D681" s="19"/>
      <c r="G681" s="14"/>
      <c r="H681" s="14"/>
      <c r="I681" s="51"/>
      <c r="J681" s="51"/>
      <c r="K681" s="14"/>
      <c r="L681" s="51"/>
      <c r="M681" s="51"/>
      <c r="N681" s="51"/>
      <c r="O681" s="51"/>
      <c r="P681" s="51"/>
    </row>
    <row r="682" spans="1:16" x14ac:dyDescent="0.25">
      <c r="A682" s="20"/>
      <c r="B682" s="20"/>
      <c r="C682" s="35"/>
      <c r="D682" s="19"/>
      <c r="G682" s="14"/>
      <c r="H682" s="14"/>
      <c r="I682" s="51"/>
      <c r="J682" s="51"/>
      <c r="K682" s="14"/>
      <c r="L682" s="51"/>
      <c r="M682" s="51"/>
      <c r="N682" s="51"/>
      <c r="O682" s="51"/>
      <c r="P682" s="51"/>
    </row>
    <row r="683" spans="1:16" x14ac:dyDescent="0.25">
      <c r="A683" s="20"/>
      <c r="B683" s="20"/>
      <c r="C683" s="35"/>
      <c r="D683" s="19"/>
      <c r="G683" s="14"/>
      <c r="H683" s="14"/>
      <c r="I683" s="51"/>
      <c r="J683" s="51"/>
      <c r="K683" s="14"/>
      <c r="L683" s="51"/>
      <c r="M683" s="51"/>
      <c r="N683" s="51"/>
      <c r="O683" s="51"/>
      <c r="P683" s="51"/>
    </row>
    <row r="684" spans="1:16" x14ac:dyDescent="0.25">
      <c r="A684" s="20"/>
      <c r="B684" s="20"/>
      <c r="C684" s="35"/>
      <c r="D684" s="19"/>
      <c r="G684" s="14"/>
      <c r="H684" s="14"/>
      <c r="I684" s="51"/>
      <c r="J684" s="51"/>
      <c r="K684" s="14"/>
      <c r="L684" s="51"/>
      <c r="M684" s="51"/>
      <c r="N684" s="51"/>
      <c r="O684" s="51"/>
      <c r="P684" s="51"/>
    </row>
    <row r="685" spans="1:16" x14ac:dyDescent="0.25">
      <c r="A685" s="20"/>
      <c r="B685" s="20"/>
      <c r="C685" s="35"/>
      <c r="D685" s="19"/>
      <c r="G685" s="14"/>
      <c r="H685" s="14"/>
      <c r="I685" s="51"/>
      <c r="J685" s="51"/>
      <c r="K685" s="14"/>
      <c r="L685" s="51"/>
      <c r="M685" s="51"/>
      <c r="N685" s="51"/>
      <c r="O685" s="51"/>
      <c r="P685" s="51"/>
    </row>
    <row r="686" spans="1:16" x14ac:dyDescent="0.25">
      <c r="A686" s="20"/>
      <c r="B686" s="20"/>
      <c r="C686" s="35"/>
      <c r="D686" s="19"/>
      <c r="G686" s="14"/>
      <c r="H686" s="14"/>
      <c r="I686" s="51"/>
      <c r="J686" s="51"/>
      <c r="K686" s="14"/>
      <c r="L686" s="51"/>
      <c r="M686" s="51"/>
      <c r="N686" s="51"/>
      <c r="O686" s="51"/>
      <c r="P686" s="51"/>
    </row>
    <row r="687" spans="1:16" x14ac:dyDescent="0.25">
      <c r="A687" s="20"/>
      <c r="B687" s="20"/>
      <c r="C687" s="35"/>
      <c r="D687" s="19"/>
      <c r="G687" s="14"/>
      <c r="H687" s="14"/>
      <c r="I687" s="51"/>
      <c r="J687" s="51"/>
      <c r="K687" s="14"/>
      <c r="L687" s="51"/>
      <c r="M687" s="51"/>
      <c r="N687" s="51"/>
      <c r="O687" s="51"/>
      <c r="P687" s="51"/>
    </row>
    <row r="688" spans="1:16" x14ac:dyDescent="0.25">
      <c r="A688" s="20"/>
      <c r="B688" s="20"/>
      <c r="C688" s="35"/>
      <c r="D688" s="19"/>
      <c r="G688" s="14"/>
      <c r="H688" s="14"/>
      <c r="I688" s="51"/>
      <c r="J688" s="51"/>
      <c r="K688" s="14"/>
      <c r="L688" s="51"/>
      <c r="M688" s="51"/>
      <c r="N688" s="51"/>
      <c r="O688" s="51"/>
      <c r="P688" s="51"/>
    </row>
    <row r="689" spans="1:16" x14ac:dyDescent="0.25">
      <c r="A689" s="20"/>
      <c r="B689" s="20"/>
      <c r="C689" s="35"/>
      <c r="D689" s="19"/>
      <c r="G689" s="14"/>
      <c r="H689" s="14"/>
      <c r="I689" s="51"/>
      <c r="J689" s="51"/>
      <c r="K689" s="14"/>
      <c r="L689" s="51"/>
      <c r="M689" s="51"/>
      <c r="N689" s="51"/>
      <c r="O689" s="51"/>
      <c r="P689" s="51"/>
    </row>
    <row r="690" spans="1:16" x14ac:dyDescent="0.25">
      <c r="A690" s="20"/>
      <c r="B690" s="20"/>
      <c r="C690" s="35"/>
      <c r="D690" s="19"/>
      <c r="G690" s="14"/>
      <c r="H690" s="14"/>
      <c r="I690" s="51"/>
      <c r="J690" s="51"/>
      <c r="K690" s="14"/>
      <c r="L690" s="51"/>
      <c r="M690" s="51"/>
      <c r="N690" s="51"/>
      <c r="O690" s="51"/>
      <c r="P690" s="51"/>
    </row>
    <row r="691" spans="1:16" x14ac:dyDescent="0.25">
      <c r="A691" s="20"/>
      <c r="B691" s="20"/>
      <c r="C691" s="35"/>
      <c r="D691" s="19"/>
      <c r="G691" s="14"/>
      <c r="H691" s="14"/>
      <c r="I691" s="51"/>
      <c r="J691" s="51"/>
      <c r="K691" s="14"/>
      <c r="L691" s="51"/>
      <c r="M691" s="51"/>
      <c r="N691" s="51"/>
      <c r="O691" s="51"/>
      <c r="P691" s="51"/>
    </row>
    <row r="692" spans="1:16" x14ac:dyDescent="0.25">
      <c r="A692" s="20"/>
      <c r="B692" s="20"/>
      <c r="C692" s="35"/>
      <c r="D692" s="19"/>
      <c r="G692" s="14"/>
      <c r="H692" s="14"/>
      <c r="I692" s="51"/>
      <c r="J692" s="51"/>
      <c r="K692" s="14"/>
      <c r="L692" s="51"/>
      <c r="M692" s="51"/>
      <c r="N692" s="51"/>
      <c r="O692" s="51"/>
      <c r="P692" s="51"/>
    </row>
    <row r="693" spans="1:16" x14ac:dyDescent="0.25">
      <c r="A693" s="20"/>
      <c r="B693" s="20"/>
      <c r="C693" s="35"/>
      <c r="D693" s="19"/>
      <c r="G693" s="14"/>
      <c r="H693" s="14"/>
      <c r="I693" s="51"/>
      <c r="J693" s="51"/>
      <c r="K693" s="14"/>
      <c r="L693" s="51"/>
      <c r="M693" s="51"/>
      <c r="N693" s="51"/>
      <c r="O693" s="51"/>
      <c r="P693" s="51"/>
    </row>
    <row r="694" spans="1:16" x14ac:dyDescent="0.25">
      <c r="A694" s="20"/>
      <c r="B694" s="20"/>
      <c r="C694" s="35"/>
      <c r="D694" s="19"/>
      <c r="G694" s="14"/>
      <c r="H694" s="14"/>
      <c r="I694" s="51"/>
      <c r="J694" s="51"/>
      <c r="K694" s="14"/>
      <c r="L694" s="51"/>
      <c r="M694" s="51"/>
      <c r="N694" s="51"/>
      <c r="O694" s="51"/>
      <c r="P694" s="51"/>
    </row>
    <row r="695" spans="1:16" x14ac:dyDescent="0.25">
      <c r="A695" s="20"/>
      <c r="B695" s="20"/>
      <c r="C695" s="35"/>
      <c r="D695" s="19"/>
      <c r="G695" s="14"/>
      <c r="H695" s="14"/>
      <c r="I695" s="51"/>
      <c r="J695" s="51"/>
      <c r="K695" s="14"/>
      <c r="L695" s="51"/>
      <c r="M695" s="51"/>
      <c r="N695" s="51"/>
      <c r="O695" s="51"/>
      <c r="P695" s="51"/>
    </row>
    <row r="696" spans="1:16" x14ac:dyDescent="0.25">
      <c r="A696" s="20"/>
      <c r="B696" s="20"/>
      <c r="C696" s="35"/>
      <c r="D696" s="19"/>
      <c r="G696" s="14"/>
      <c r="H696" s="14"/>
      <c r="I696" s="51"/>
      <c r="J696" s="51"/>
      <c r="K696" s="14"/>
      <c r="L696" s="51"/>
      <c r="M696" s="51"/>
      <c r="N696" s="51"/>
      <c r="O696" s="51"/>
      <c r="P696" s="51"/>
    </row>
    <row r="697" spans="1:16" x14ac:dyDescent="0.25">
      <c r="A697" s="20"/>
      <c r="B697" s="20"/>
      <c r="C697" s="35"/>
      <c r="D697" s="19"/>
      <c r="G697" s="14"/>
      <c r="H697" s="14"/>
      <c r="I697" s="51"/>
      <c r="J697" s="51"/>
      <c r="K697" s="14"/>
      <c r="L697" s="51"/>
      <c r="M697" s="51"/>
      <c r="N697" s="51"/>
      <c r="O697" s="51"/>
      <c r="P697" s="51"/>
    </row>
    <row r="698" spans="1:16" x14ac:dyDescent="0.25">
      <c r="A698" s="20"/>
      <c r="B698" s="20"/>
      <c r="C698" s="35"/>
      <c r="D698" s="19"/>
      <c r="G698" s="14"/>
      <c r="H698" s="14"/>
      <c r="I698" s="51"/>
      <c r="J698" s="51"/>
      <c r="K698" s="14"/>
      <c r="L698" s="51"/>
      <c r="M698" s="51"/>
      <c r="N698" s="51"/>
      <c r="O698" s="51"/>
      <c r="P698" s="51"/>
    </row>
    <row r="699" spans="1:16" x14ac:dyDescent="0.25">
      <c r="A699" s="20"/>
      <c r="B699" s="20"/>
      <c r="C699" s="35"/>
      <c r="D699" s="19"/>
      <c r="G699" s="14"/>
      <c r="H699" s="14"/>
      <c r="I699" s="51"/>
      <c r="J699" s="51"/>
      <c r="K699" s="14"/>
      <c r="L699" s="51"/>
      <c r="M699" s="51"/>
      <c r="N699" s="51"/>
      <c r="O699" s="51"/>
      <c r="P699" s="51"/>
    </row>
    <row r="700" spans="1:16" x14ac:dyDescent="0.25">
      <c r="A700" s="20"/>
      <c r="B700" s="20"/>
      <c r="C700" s="35"/>
      <c r="D700" s="19"/>
      <c r="G700" s="14"/>
      <c r="H700" s="14"/>
      <c r="I700" s="51"/>
      <c r="J700" s="51"/>
      <c r="K700" s="14"/>
      <c r="L700" s="51"/>
      <c r="M700" s="51"/>
      <c r="N700" s="51"/>
      <c r="O700" s="51"/>
      <c r="P700" s="51"/>
    </row>
    <row r="701" spans="1:16" x14ac:dyDescent="0.25">
      <c r="A701" s="20"/>
      <c r="B701" s="20"/>
      <c r="C701" s="35"/>
      <c r="D701" s="19"/>
      <c r="G701" s="14"/>
      <c r="H701" s="14"/>
      <c r="I701" s="51"/>
      <c r="J701" s="51"/>
      <c r="K701" s="14"/>
      <c r="L701" s="51"/>
      <c r="M701" s="51"/>
      <c r="N701" s="51"/>
      <c r="O701" s="51"/>
      <c r="P701" s="51"/>
    </row>
    <row r="702" spans="1:16" x14ac:dyDescent="0.25">
      <c r="A702" s="20"/>
      <c r="B702" s="20"/>
      <c r="C702" s="35"/>
      <c r="D702" s="19"/>
      <c r="G702" s="14"/>
      <c r="H702" s="14"/>
      <c r="I702" s="51"/>
      <c r="J702" s="51"/>
      <c r="K702" s="14"/>
      <c r="L702" s="51"/>
      <c r="M702" s="51"/>
      <c r="N702" s="51"/>
      <c r="O702" s="51"/>
      <c r="P702" s="51"/>
    </row>
    <row r="703" spans="1:16" x14ac:dyDescent="0.25">
      <c r="A703" s="20"/>
      <c r="B703" s="20"/>
      <c r="C703" s="35"/>
      <c r="D703" s="19"/>
      <c r="G703" s="14"/>
      <c r="H703" s="14"/>
      <c r="I703" s="51"/>
      <c r="J703" s="51"/>
      <c r="K703" s="14"/>
      <c r="L703" s="51"/>
      <c r="M703" s="51"/>
      <c r="N703" s="51"/>
      <c r="O703" s="51"/>
      <c r="P703" s="51"/>
    </row>
    <row r="704" spans="1:16" x14ac:dyDescent="0.25">
      <c r="A704" s="20"/>
      <c r="B704" s="20"/>
      <c r="C704" s="35"/>
      <c r="D704" s="19"/>
      <c r="G704" s="14"/>
      <c r="H704" s="14"/>
      <c r="I704" s="51"/>
      <c r="J704" s="51"/>
      <c r="K704" s="14"/>
      <c r="L704" s="51"/>
      <c r="M704" s="51"/>
      <c r="N704" s="51"/>
      <c r="O704" s="51"/>
      <c r="P704" s="51"/>
    </row>
    <row r="705" spans="1:16" x14ac:dyDescent="0.25">
      <c r="A705" s="20"/>
      <c r="B705" s="20"/>
      <c r="C705" s="35"/>
      <c r="D705" s="19"/>
      <c r="G705" s="14"/>
      <c r="H705" s="14"/>
      <c r="I705" s="51"/>
      <c r="J705" s="51"/>
      <c r="K705" s="14"/>
      <c r="L705" s="51"/>
      <c r="M705" s="51"/>
      <c r="N705" s="51"/>
      <c r="O705" s="51"/>
      <c r="P705" s="51"/>
    </row>
    <row r="706" spans="1:16" x14ac:dyDescent="0.25">
      <c r="A706" s="20"/>
      <c r="B706" s="20"/>
      <c r="C706" s="35"/>
      <c r="D706" s="19"/>
      <c r="G706" s="14"/>
      <c r="H706" s="14"/>
      <c r="I706" s="51"/>
      <c r="J706" s="51"/>
      <c r="K706" s="14"/>
      <c r="L706" s="51"/>
      <c r="M706" s="51"/>
      <c r="N706" s="51"/>
      <c r="O706" s="51"/>
      <c r="P706" s="51"/>
    </row>
    <row r="707" spans="1:16" x14ac:dyDescent="0.25">
      <c r="A707" s="20"/>
      <c r="B707" s="20"/>
      <c r="C707" s="35"/>
      <c r="D707" s="19"/>
      <c r="G707" s="14"/>
      <c r="H707" s="14"/>
      <c r="I707" s="51"/>
      <c r="J707" s="51"/>
      <c r="K707" s="14"/>
      <c r="L707" s="51"/>
      <c r="M707" s="51"/>
      <c r="N707" s="51"/>
      <c r="O707" s="51"/>
      <c r="P707" s="51"/>
    </row>
    <row r="708" spans="1:16" x14ac:dyDescent="0.25">
      <c r="A708" s="20"/>
      <c r="B708" s="20"/>
      <c r="C708" s="35"/>
      <c r="D708" s="19"/>
      <c r="G708" s="14"/>
      <c r="H708" s="14"/>
      <c r="I708" s="51"/>
      <c r="J708" s="51"/>
      <c r="K708" s="14"/>
      <c r="L708" s="51"/>
      <c r="M708" s="51"/>
      <c r="N708" s="51"/>
      <c r="O708" s="51"/>
      <c r="P708" s="51"/>
    </row>
    <row r="709" spans="1:16" x14ac:dyDescent="0.25">
      <c r="A709" s="20"/>
      <c r="B709" s="20"/>
      <c r="C709" s="35"/>
      <c r="D709" s="19"/>
      <c r="G709" s="14"/>
      <c r="H709" s="14"/>
      <c r="I709" s="51"/>
      <c r="J709" s="51"/>
      <c r="K709" s="14"/>
      <c r="L709" s="51"/>
      <c r="M709" s="51"/>
      <c r="N709" s="51"/>
      <c r="O709" s="51"/>
      <c r="P709" s="51"/>
    </row>
    <row r="710" spans="1:16" x14ac:dyDescent="0.25">
      <c r="A710" s="20"/>
      <c r="B710" s="20"/>
      <c r="C710" s="35"/>
      <c r="D710" s="19"/>
      <c r="G710" s="14"/>
      <c r="H710" s="14"/>
      <c r="I710" s="51"/>
      <c r="J710" s="51"/>
      <c r="K710" s="14"/>
      <c r="L710" s="51"/>
      <c r="M710" s="51"/>
      <c r="N710" s="51"/>
      <c r="O710" s="51"/>
      <c r="P710" s="51"/>
    </row>
    <row r="711" spans="1:16" x14ac:dyDescent="0.25">
      <c r="A711" s="20"/>
      <c r="B711" s="20"/>
      <c r="C711" s="35"/>
      <c r="D711" s="19"/>
      <c r="G711" s="14"/>
      <c r="H711" s="14"/>
      <c r="I711" s="51"/>
      <c r="J711" s="51"/>
      <c r="K711" s="14"/>
      <c r="L711" s="51"/>
      <c r="M711" s="51"/>
      <c r="N711" s="51"/>
      <c r="O711" s="51"/>
      <c r="P711" s="51"/>
    </row>
    <row r="712" spans="1:16" x14ac:dyDescent="0.25">
      <c r="A712" s="20"/>
      <c r="B712" s="20"/>
      <c r="C712" s="35"/>
      <c r="D712" s="19"/>
      <c r="G712" s="14"/>
      <c r="H712" s="14"/>
      <c r="I712" s="51"/>
      <c r="J712" s="51"/>
      <c r="K712" s="14"/>
      <c r="L712" s="51"/>
      <c r="M712" s="51"/>
      <c r="N712" s="51"/>
      <c r="O712" s="51"/>
      <c r="P712" s="51"/>
    </row>
    <row r="713" spans="1:16" x14ac:dyDescent="0.25">
      <c r="A713" s="20"/>
      <c r="B713" s="20"/>
      <c r="C713" s="35"/>
      <c r="D713" s="19"/>
      <c r="G713" s="14"/>
      <c r="H713" s="14"/>
      <c r="I713" s="51"/>
      <c r="J713" s="51"/>
      <c r="K713" s="14"/>
      <c r="L713" s="51"/>
      <c r="M713" s="51"/>
      <c r="N713" s="51"/>
      <c r="O713" s="51"/>
      <c r="P713" s="51"/>
    </row>
    <row r="714" spans="1:16" x14ac:dyDescent="0.25">
      <c r="A714" s="20"/>
      <c r="B714" s="20"/>
      <c r="C714" s="35"/>
      <c r="D714" s="19"/>
      <c r="G714" s="14"/>
      <c r="H714" s="14"/>
      <c r="I714" s="51"/>
      <c r="J714" s="51"/>
      <c r="K714" s="14"/>
      <c r="L714" s="51"/>
      <c r="M714" s="51"/>
      <c r="N714" s="51"/>
      <c r="O714" s="51"/>
      <c r="P714" s="51"/>
    </row>
    <row r="715" spans="1:16" x14ac:dyDescent="0.25">
      <c r="A715" s="20"/>
      <c r="B715" s="20"/>
      <c r="C715" s="35"/>
      <c r="D715" s="19"/>
      <c r="G715" s="14"/>
      <c r="H715" s="14"/>
      <c r="I715" s="51"/>
      <c r="J715" s="51"/>
      <c r="K715" s="14"/>
      <c r="L715" s="51"/>
      <c r="M715" s="51"/>
      <c r="N715" s="51"/>
      <c r="O715" s="51"/>
      <c r="P715" s="51"/>
    </row>
    <row r="716" spans="1:16" x14ac:dyDescent="0.25">
      <c r="A716" s="20"/>
      <c r="B716" s="20"/>
      <c r="C716" s="35"/>
      <c r="D716" s="19"/>
      <c r="G716" s="14"/>
      <c r="H716" s="14"/>
      <c r="I716" s="51"/>
      <c r="J716" s="51"/>
      <c r="K716" s="14"/>
      <c r="L716" s="51"/>
      <c r="M716" s="51"/>
      <c r="N716" s="51"/>
      <c r="O716" s="51"/>
      <c r="P716" s="51"/>
    </row>
    <row r="717" spans="1:16" x14ac:dyDescent="0.25">
      <c r="A717" s="20"/>
      <c r="B717" s="20"/>
      <c r="C717" s="35"/>
      <c r="D717" s="19"/>
      <c r="G717" s="14"/>
      <c r="H717" s="14"/>
      <c r="I717" s="51"/>
      <c r="J717" s="51"/>
      <c r="K717" s="14"/>
      <c r="L717" s="51"/>
      <c r="M717" s="51"/>
      <c r="N717" s="51"/>
      <c r="O717" s="51"/>
      <c r="P717" s="51"/>
    </row>
    <row r="718" spans="1:16" x14ac:dyDescent="0.25">
      <c r="A718" s="20"/>
      <c r="B718" s="20"/>
      <c r="C718" s="35"/>
      <c r="D718" s="19"/>
      <c r="G718" s="14"/>
      <c r="H718" s="14"/>
      <c r="I718" s="51"/>
      <c r="J718" s="51"/>
      <c r="K718" s="14"/>
      <c r="L718" s="51"/>
      <c r="M718" s="51"/>
      <c r="N718" s="51"/>
      <c r="O718" s="51"/>
      <c r="P718" s="51"/>
    </row>
    <row r="719" spans="1:16" x14ac:dyDescent="0.25">
      <c r="A719" s="20"/>
      <c r="B719" s="20"/>
      <c r="C719" s="35"/>
      <c r="D719" s="19"/>
      <c r="G719" s="14"/>
      <c r="H719" s="14"/>
      <c r="I719" s="51"/>
      <c r="J719" s="51"/>
      <c r="K719" s="14"/>
      <c r="L719" s="51"/>
      <c r="M719" s="51"/>
      <c r="N719" s="51"/>
      <c r="O719" s="51"/>
      <c r="P719" s="51"/>
    </row>
    <row r="720" spans="1:16" x14ac:dyDescent="0.25">
      <c r="A720" s="20"/>
      <c r="B720" s="20"/>
      <c r="C720" s="35"/>
      <c r="D720" s="19"/>
      <c r="G720" s="14"/>
      <c r="H720" s="14"/>
      <c r="I720" s="51"/>
      <c r="J720" s="51"/>
      <c r="K720" s="14"/>
      <c r="L720" s="51"/>
      <c r="M720" s="51"/>
      <c r="N720" s="51"/>
      <c r="O720" s="51"/>
      <c r="P720" s="51"/>
    </row>
    <row r="721" spans="1:16" x14ac:dyDescent="0.25">
      <c r="A721" s="20"/>
      <c r="B721" s="20"/>
      <c r="C721" s="35"/>
      <c r="D721" s="19"/>
      <c r="G721" s="14"/>
      <c r="H721" s="14"/>
      <c r="I721" s="51"/>
      <c r="J721" s="51"/>
      <c r="K721" s="14"/>
      <c r="L721" s="51"/>
      <c r="M721" s="51"/>
      <c r="N721" s="51"/>
      <c r="O721" s="51"/>
      <c r="P721" s="51"/>
    </row>
    <row r="722" spans="1:16" x14ac:dyDescent="0.25">
      <c r="A722" s="20"/>
      <c r="B722" s="20"/>
      <c r="C722" s="35"/>
      <c r="D722" s="19"/>
      <c r="G722" s="14"/>
      <c r="H722" s="14"/>
      <c r="I722" s="51"/>
      <c r="J722" s="51"/>
      <c r="K722" s="14"/>
      <c r="L722" s="51"/>
      <c r="M722" s="51"/>
      <c r="N722" s="51"/>
      <c r="O722" s="51"/>
      <c r="P722" s="51"/>
    </row>
    <row r="723" spans="1:16" x14ac:dyDescent="0.25">
      <c r="A723" s="20"/>
      <c r="B723" s="20"/>
      <c r="C723" s="35"/>
      <c r="D723" s="19"/>
      <c r="G723" s="14"/>
      <c r="H723" s="14"/>
      <c r="I723" s="51"/>
      <c r="J723" s="51"/>
      <c r="K723" s="14"/>
      <c r="L723" s="51"/>
      <c r="M723" s="51"/>
      <c r="N723" s="51"/>
      <c r="O723" s="51"/>
      <c r="P723" s="51"/>
    </row>
    <row r="724" spans="1:16" x14ac:dyDescent="0.25">
      <c r="A724" s="20"/>
      <c r="B724" s="20"/>
      <c r="C724" s="35"/>
      <c r="D724" s="19"/>
      <c r="G724" s="14"/>
      <c r="H724" s="14"/>
      <c r="I724" s="51"/>
      <c r="J724" s="51"/>
      <c r="K724" s="14"/>
      <c r="L724" s="51"/>
      <c r="M724" s="51"/>
      <c r="N724" s="51"/>
      <c r="O724" s="51"/>
      <c r="P724" s="51"/>
    </row>
    <row r="725" spans="1:16" x14ac:dyDescent="0.25">
      <c r="A725" s="20"/>
      <c r="B725" s="20"/>
      <c r="C725" s="35"/>
      <c r="D725" s="19"/>
      <c r="G725" s="14"/>
      <c r="H725" s="14"/>
      <c r="I725" s="51"/>
      <c r="J725" s="51"/>
      <c r="K725" s="14"/>
      <c r="L725" s="51"/>
      <c r="M725" s="51"/>
      <c r="N725" s="51"/>
      <c r="O725" s="51"/>
      <c r="P725" s="51"/>
    </row>
    <row r="726" spans="1:16" x14ac:dyDescent="0.25">
      <c r="A726" s="20"/>
      <c r="B726" s="20"/>
      <c r="C726" s="35"/>
      <c r="D726" s="19"/>
      <c r="G726" s="14"/>
      <c r="H726" s="14"/>
      <c r="I726" s="51"/>
      <c r="J726" s="51"/>
      <c r="K726" s="14"/>
      <c r="L726" s="51"/>
      <c r="M726" s="51"/>
      <c r="N726" s="51"/>
      <c r="O726" s="51"/>
      <c r="P726" s="51"/>
    </row>
    <row r="727" spans="1:16" x14ac:dyDescent="0.25">
      <c r="A727" s="20"/>
      <c r="B727" s="20"/>
      <c r="C727" s="35"/>
      <c r="D727" s="19"/>
      <c r="G727" s="14"/>
      <c r="H727" s="14"/>
      <c r="I727" s="51"/>
      <c r="J727" s="51"/>
      <c r="K727" s="14"/>
      <c r="L727" s="51"/>
      <c r="M727" s="51"/>
      <c r="N727" s="51"/>
      <c r="O727" s="51"/>
      <c r="P727" s="51"/>
    </row>
    <row r="728" spans="1:16" x14ac:dyDescent="0.25">
      <c r="A728" s="20"/>
      <c r="B728" s="20"/>
      <c r="C728" s="35"/>
      <c r="D728" s="19"/>
      <c r="G728" s="14"/>
      <c r="H728" s="14"/>
      <c r="I728" s="51"/>
      <c r="J728" s="51"/>
      <c r="K728" s="14"/>
      <c r="L728" s="51"/>
      <c r="M728" s="51"/>
      <c r="N728" s="51"/>
      <c r="O728" s="51"/>
      <c r="P728" s="51"/>
    </row>
    <row r="729" spans="1:16" x14ac:dyDescent="0.25">
      <c r="A729" s="20"/>
      <c r="B729" s="20"/>
      <c r="C729" s="35"/>
      <c r="D729" s="19"/>
      <c r="G729" s="14"/>
      <c r="H729" s="14"/>
      <c r="I729" s="51"/>
      <c r="J729" s="51"/>
      <c r="K729" s="14"/>
      <c r="L729" s="51"/>
      <c r="M729" s="51"/>
      <c r="N729" s="51"/>
      <c r="O729" s="51"/>
      <c r="P729" s="51"/>
    </row>
    <row r="730" spans="1:16" x14ac:dyDescent="0.25">
      <c r="A730" s="20"/>
      <c r="B730" s="20"/>
      <c r="C730" s="35"/>
      <c r="D730" s="19"/>
      <c r="G730" s="14"/>
      <c r="H730" s="14"/>
      <c r="I730" s="51"/>
      <c r="J730" s="51"/>
      <c r="K730" s="14"/>
      <c r="L730" s="51"/>
      <c r="M730" s="51"/>
      <c r="N730" s="51"/>
      <c r="O730" s="51"/>
      <c r="P730" s="51"/>
    </row>
    <row r="731" spans="1:16" x14ac:dyDescent="0.25">
      <c r="A731" s="20"/>
      <c r="B731" s="20"/>
      <c r="C731" s="35"/>
      <c r="D731" s="19"/>
      <c r="G731" s="14"/>
      <c r="H731" s="14"/>
      <c r="I731" s="51"/>
      <c r="J731" s="51"/>
      <c r="K731" s="14"/>
      <c r="L731" s="51"/>
      <c r="M731" s="51"/>
      <c r="N731" s="51"/>
      <c r="O731" s="51"/>
      <c r="P731" s="51"/>
    </row>
    <row r="732" spans="1:16" x14ac:dyDescent="0.25">
      <c r="A732" s="20"/>
      <c r="B732" s="20"/>
      <c r="C732" s="35"/>
      <c r="D732" s="19"/>
      <c r="G732" s="14"/>
      <c r="H732" s="14"/>
      <c r="I732" s="51"/>
      <c r="J732" s="51"/>
      <c r="K732" s="14"/>
      <c r="L732" s="51"/>
      <c r="M732" s="51"/>
      <c r="N732" s="51"/>
      <c r="O732" s="51"/>
      <c r="P732" s="51"/>
    </row>
    <row r="733" spans="1:16" x14ac:dyDescent="0.25">
      <c r="A733" s="20"/>
      <c r="B733" s="20"/>
      <c r="C733" s="35"/>
      <c r="D733" s="19"/>
      <c r="G733" s="14"/>
      <c r="H733" s="14"/>
      <c r="I733" s="51"/>
      <c r="J733" s="51"/>
      <c r="K733" s="14"/>
      <c r="L733" s="51"/>
      <c r="M733" s="51"/>
      <c r="N733" s="51"/>
      <c r="O733" s="51"/>
      <c r="P733" s="51"/>
    </row>
    <row r="734" spans="1:16" x14ac:dyDescent="0.25">
      <c r="A734" s="20"/>
      <c r="B734" s="20"/>
      <c r="C734" s="35"/>
      <c r="D734" s="19"/>
      <c r="G734" s="14"/>
      <c r="H734" s="14"/>
      <c r="I734" s="51"/>
      <c r="J734" s="51"/>
      <c r="K734" s="14"/>
      <c r="L734" s="51"/>
      <c r="M734" s="51"/>
      <c r="N734" s="51"/>
      <c r="O734" s="51"/>
      <c r="P734" s="51"/>
    </row>
    <row r="735" spans="1:16" x14ac:dyDescent="0.25">
      <c r="A735" s="20"/>
      <c r="B735" s="20"/>
      <c r="C735" s="35"/>
      <c r="D735" s="19"/>
      <c r="G735" s="14"/>
      <c r="H735" s="14"/>
      <c r="I735" s="51"/>
      <c r="J735" s="51"/>
      <c r="K735" s="14"/>
      <c r="L735" s="51"/>
      <c r="M735" s="51"/>
      <c r="N735" s="51"/>
      <c r="O735" s="51"/>
      <c r="P735" s="51"/>
    </row>
    <row r="736" spans="1:16" x14ac:dyDescent="0.25">
      <c r="A736" s="20"/>
      <c r="B736" s="20"/>
      <c r="C736" s="35"/>
      <c r="D736" s="19"/>
      <c r="G736" s="14"/>
      <c r="H736" s="14"/>
      <c r="I736" s="51"/>
      <c r="J736" s="51"/>
      <c r="K736" s="14"/>
      <c r="L736" s="51"/>
      <c r="M736" s="51"/>
      <c r="N736" s="51"/>
      <c r="O736" s="51"/>
      <c r="P736" s="51"/>
    </row>
    <row r="737" spans="1:16" x14ac:dyDescent="0.25">
      <c r="A737" s="20"/>
      <c r="B737" s="20"/>
      <c r="C737" s="35"/>
      <c r="D737" s="19"/>
      <c r="G737" s="14"/>
      <c r="H737" s="14"/>
      <c r="I737" s="51"/>
      <c r="J737" s="51"/>
      <c r="K737" s="14"/>
      <c r="L737" s="51"/>
      <c r="M737" s="51"/>
      <c r="N737" s="51"/>
      <c r="O737" s="51"/>
      <c r="P737" s="51"/>
    </row>
    <row r="738" spans="1:16" x14ac:dyDescent="0.25">
      <c r="G738" s="14"/>
      <c r="H738" s="14"/>
      <c r="I738" s="51"/>
      <c r="J738" s="51"/>
      <c r="K738" s="14"/>
      <c r="L738" s="51"/>
      <c r="M738" s="51"/>
      <c r="N738" s="51"/>
      <c r="O738" s="51"/>
      <c r="P738" s="51"/>
    </row>
    <row r="739" spans="1:16" x14ac:dyDescent="0.25">
      <c r="G739" s="14"/>
      <c r="H739" s="14"/>
      <c r="I739" s="51"/>
      <c r="J739" s="51"/>
      <c r="K739" s="14"/>
      <c r="L739" s="51"/>
      <c r="M739" s="51"/>
      <c r="N739" s="51"/>
      <c r="O739" s="51"/>
      <c r="P739" s="51"/>
    </row>
    <row r="740" spans="1:16" x14ac:dyDescent="0.25">
      <c r="G740" s="14"/>
      <c r="H740" s="14"/>
      <c r="I740" s="51"/>
      <c r="J740" s="51"/>
      <c r="K740" s="14"/>
      <c r="L740" s="51"/>
      <c r="M740" s="51"/>
      <c r="N740" s="51"/>
      <c r="O740" s="51"/>
      <c r="P740" s="51"/>
    </row>
    <row r="741" spans="1:16" x14ac:dyDescent="0.25">
      <c r="G741" s="14"/>
      <c r="H741" s="14"/>
      <c r="I741" s="51"/>
      <c r="J741" s="51"/>
      <c r="K741" s="14"/>
      <c r="L741" s="51"/>
      <c r="M741" s="51"/>
      <c r="N741" s="51"/>
      <c r="O741" s="51"/>
      <c r="P741" s="51"/>
    </row>
    <row r="742" spans="1:16" x14ac:dyDescent="0.25">
      <c r="G742" s="14"/>
      <c r="H742" s="14"/>
      <c r="I742" s="51"/>
      <c r="J742" s="51"/>
      <c r="K742" s="14"/>
      <c r="L742" s="51"/>
      <c r="M742" s="51"/>
      <c r="N742" s="51"/>
      <c r="O742" s="51"/>
      <c r="P742" s="51"/>
    </row>
    <row r="743" spans="1:16" x14ac:dyDescent="0.25">
      <c r="G743" s="14"/>
      <c r="H743" s="14"/>
      <c r="I743" s="51"/>
      <c r="J743" s="51"/>
      <c r="K743" s="14"/>
      <c r="L743" s="51"/>
      <c r="M743" s="51"/>
      <c r="N743" s="51"/>
      <c r="O743" s="51"/>
      <c r="P743" s="51"/>
    </row>
    <row r="744" spans="1:16" x14ac:dyDescent="0.25">
      <c r="G744" s="14"/>
      <c r="H744" s="14"/>
      <c r="I744" s="51"/>
      <c r="J744" s="51"/>
      <c r="K744" s="14"/>
      <c r="L744" s="51"/>
      <c r="M744" s="51"/>
      <c r="N744" s="51"/>
      <c r="O744" s="51"/>
      <c r="P744" s="51"/>
    </row>
    <row r="745" spans="1:16" x14ac:dyDescent="0.25">
      <c r="G745" s="14"/>
      <c r="H745" s="14"/>
      <c r="I745" s="51"/>
      <c r="J745" s="51"/>
      <c r="K745" s="14"/>
      <c r="L745" s="51"/>
      <c r="M745" s="51"/>
      <c r="N745" s="51"/>
      <c r="O745" s="51"/>
      <c r="P745" s="51"/>
    </row>
    <row r="746" spans="1:16" x14ac:dyDescent="0.25">
      <c r="G746" s="14"/>
      <c r="H746" s="14"/>
      <c r="I746" s="51"/>
      <c r="J746" s="51"/>
      <c r="K746" s="14"/>
      <c r="L746" s="51"/>
      <c r="M746" s="51"/>
      <c r="N746" s="51"/>
      <c r="O746" s="51"/>
      <c r="P746" s="51"/>
    </row>
    <row r="747" spans="1:16" x14ac:dyDescent="0.25">
      <c r="G747" s="14"/>
      <c r="H747" s="14"/>
      <c r="I747" s="51"/>
      <c r="J747" s="51"/>
      <c r="K747" s="14"/>
      <c r="L747" s="51"/>
      <c r="M747" s="51"/>
      <c r="N747" s="51"/>
      <c r="O747" s="51"/>
      <c r="P747" s="51"/>
    </row>
    <row r="748" spans="1:16" x14ac:dyDescent="0.25">
      <c r="G748" s="14"/>
      <c r="H748" s="14"/>
      <c r="I748" s="51"/>
      <c r="J748" s="51"/>
      <c r="K748" s="14"/>
      <c r="L748" s="51"/>
      <c r="M748" s="51"/>
      <c r="N748" s="51"/>
      <c r="O748" s="51"/>
      <c r="P748" s="51"/>
    </row>
    <row r="749" spans="1:16" x14ac:dyDescent="0.25">
      <c r="G749" s="14"/>
      <c r="H749" s="14"/>
      <c r="I749" s="51"/>
      <c r="J749" s="51"/>
      <c r="K749" s="14"/>
      <c r="L749" s="51"/>
      <c r="M749" s="51"/>
      <c r="N749" s="51"/>
      <c r="O749" s="51"/>
      <c r="P749" s="51"/>
    </row>
    <row r="750" spans="1:16" x14ac:dyDescent="0.25">
      <c r="G750" s="14"/>
      <c r="H750" s="14"/>
      <c r="I750" s="51"/>
      <c r="J750" s="51"/>
      <c r="K750" s="14"/>
      <c r="L750" s="51"/>
      <c r="M750" s="51"/>
      <c r="N750" s="51"/>
      <c r="O750" s="51"/>
      <c r="P750" s="51"/>
    </row>
    <row r="751" spans="1:16" x14ac:dyDescent="0.25">
      <c r="G751" s="14"/>
      <c r="H751" s="14"/>
      <c r="I751" s="51"/>
      <c r="J751" s="51"/>
      <c r="K751" s="14"/>
      <c r="L751" s="51"/>
      <c r="M751" s="51"/>
      <c r="N751" s="51"/>
      <c r="O751" s="51"/>
      <c r="P751" s="51"/>
    </row>
    <row r="752" spans="1:16" x14ac:dyDescent="0.25">
      <c r="G752" s="14"/>
      <c r="H752" s="14"/>
      <c r="I752" s="51"/>
      <c r="J752" s="51"/>
      <c r="K752" s="14"/>
      <c r="L752" s="51"/>
      <c r="M752" s="51"/>
      <c r="N752" s="51"/>
      <c r="O752" s="51"/>
      <c r="P752" s="51"/>
    </row>
    <row r="753" spans="7:16" x14ac:dyDescent="0.25">
      <c r="G753" s="14"/>
      <c r="H753" s="14"/>
      <c r="I753" s="51"/>
      <c r="J753" s="51"/>
      <c r="K753" s="14"/>
      <c r="L753" s="51"/>
      <c r="M753" s="51"/>
      <c r="N753" s="51"/>
      <c r="O753" s="51"/>
      <c r="P753" s="51"/>
    </row>
    <row r="754" spans="7:16" x14ac:dyDescent="0.25">
      <c r="G754" s="14"/>
      <c r="H754" s="14"/>
      <c r="I754" s="51"/>
      <c r="J754" s="51"/>
      <c r="K754" s="14"/>
      <c r="L754" s="51"/>
      <c r="M754" s="51"/>
      <c r="N754" s="51"/>
      <c r="O754" s="51"/>
      <c r="P754" s="51"/>
    </row>
    <row r="755" spans="7:16" x14ac:dyDescent="0.25">
      <c r="G755" s="14"/>
      <c r="H755" s="14"/>
      <c r="I755" s="51"/>
      <c r="J755" s="51"/>
      <c r="K755" s="14"/>
      <c r="L755" s="51"/>
      <c r="M755" s="51"/>
      <c r="N755" s="51"/>
      <c r="O755" s="51"/>
      <c r="P755" s="51"/>
    </row>
    <row r="756" spans="7:16" x14ac:dyDescent="0.25">
      <c r="G756" s="14"/>
      <c r="H756" s="14"/>
      <c r="I756" s="51"/>
      <c r="J756" s="51"/>
      <c r="K756" s="14"/>
      <c r="L756" s="51"/>
      <c r="M756" s="51"/>
      <c r="N756" s="51"/>
      <c r="O756" s="51"/>
      <c r="P756" s="51"/>
    </row>
    <row r="757" spans="7:16" x14ac:dyDescent="0.25">
      <c r="G757" s="14"/>
      <c r="H757" s="14"/>
      <c r="I757" s="51"/>
      <c r="J757" s="51"/>
      <c r="K757" s="14"/>
      <c r="L757" s="51"/>
      <c r="M757" s="51"/>
      <c r="N757" s="51"/>
      <c r="O757" s="51"/>
      <c r="P757" s="51"/>
    </row>
    <row r="758" spans="7:16" x14ac:dyDescent="0.25">
      <c r="G758" s="14"/>
      <c r="H758" s="14"/>
      <c r="I758" s="51"/>
      <c r="J758" s="51"/>
      <c r="K758" s="14"/>
      <c r="L758" s="51"/>
      <c r="M758" s="51"/>
      <c r="N758" s="51"/>
      <c r="O758" s="51"/>
      <c r="P758" s="51"/>
    </row>
    <row r="759" spans="7:16" x14ac:dyDescent="0.25">
      <c r="G759" s="14"/>
      <c r="H759" s="14"/>
      <c r="I759" s="51"/>
      <c r="J759" s="51"/>
      <c r="K759" s="14"/>
      <c r="L759" s="51"/>
      <c r="M759" s="51"/>
      <c r="N759" s="51"/>
      <c r="O759" s="51"/>
      <c r="P759" s="51"/>
    </row>
    <row r="760" spans="7:16" x14ac:dyDescent="0.25">
      <c r="G760" s="14"/>
      <c r="H760" s="14"/>
      <c r="I760" s="51"/>
      <c r="J760" s="51"/>
      <c r="K760" s="14"/>
      <c r="L760" s="51"/>
      <c r="M760" s="51"/>
      <c r="N760" s="51"/>
      <c r="O760" s="51"/>
      <c r="P760" s="51"/>
    </row>
    <row r="761" spans="7:16" x14ac:dyDescent="0.25">
      <c r="G761" s="14"/>
      <c r="H761" s="14"/>
      <c r="I761" s="51"/>
      <c r="J761" s="51"/>
      <c r="K761" s="14"/>
      <c r="L761" s="51"/>
      <c r="M761" s="51"/>
      <c r="N761" s="51"/>
      <c r="O761" s="51"/>
      <c r="P761" s="51"/>
    </row>
    <row r="762" spans="7:16" x14ac:dyDescent="0.25">
      <c r="G762" s="14"/>
      <c r="H762" s="14"/>
      <c r="I762" s="51"/>
      <c r="J762" s="51"/>
      <c r="K762" s="14"/>
      <c r="L762" s="51"/>
      <c r="M762" s="51"/>
      <c r="N762" s="51"/>
      <c r="O762" s="51"/>
      <c r="P762" s="51"/>
    </row>
    <row r="763" spans="7:16" x14ac:dyDescent="0.25">
      <c r="G763" s="14"/>
      <c r="H763" s="14"/>
      <c r="I763" s="51"/>
      <c r="J763" s="51"/>
      <c r="K763" s="14"/>
      <c r="L763" s="51"/>
      <c r="M763" s="51"/>
      <c r="N763" s="51"/>
      <c r="O763" s="51"/>
      <c r="P763" s="51"/>
    </row>
    <row r="764" spans="7:16" x14ac:dyDescent="0.25">
      <c r="G764" s="14"/>
      <c r="H764" s="14"/>
      <c r="I764" s="51"/>
      <c r="J764" s="51"/>
      <c r="K764" s="14"/>
      <c r="L764" s="51"/>
      <c r="M764" s="51"/>
      <c r="N764" s="51"/>
      <c r="O764" s="51"/>
      <c r="P764" s="51"/>
    </row>
    <row r="765" spans="7:16" x14ac:dyDescent="0.25">
      <c r="G765" s="14"/>
      <c r="H765" s="14"/>
      <c r="I765" s="51"/>
      <c r="J765" s="51"/>
      <c r="K765" s="14"/>
      <c r="L765" s="51"/>
      <c r="M765" s="51"/>
      <c r="N765" s="51"/>
      <c r="O765" s="51"/>
      <c r="P765" s="51"/>
    </row>
    <row r="766" spans="7:16" x14ac:dyDescent="0.25">
      <c r="G766" s="14"/>
      <c r="H766" s="14"/>
      <c r="I766" s="51"/>
      <c r="J766" s="51"/>
      <c r="K766" s="14"/>
      <c r="L766" s="51"/>
      <c r="M766" s="51"/>
      <c r="N766" s="51"/>
      <c r="O766" s="51"/>
      <c r="P766" s="51"/>
    </row>
    <row r="767" spans="7:16" x14ac:dyDescent="0.25">
      <c r="G767" s="14"/>
      <c r="H767" s="14"/>
      <c r="I767" s="51"/>
      <c r="J767" s="51"/>
      <c r="K767" s="14"/>
      <c r="L767" s="51"/>
      <c r="M767" s="51"/>
      <c r="N767" s="51"/>
      <c r="O767" s="51"/>
      <c r="P767" s="51"/>
    </row>
    <row r="768" spans="7:16" x14ac:dyDescent="0.25">
      <c r="G768" s="14"/>
      <c r="H768" s="14"/>
      <c r="I768" s="51"/>
      <c r="J768" s="51"/>
      <c r="K768" s="14"/>
      <c r="L768" s="51"/>
      <c r="M768" s="51"/>
      <c r="N768" s="51"/>
      <c r="O768" s="51"/>
      <c r="P768" s="51"/>
    </row>
    <row r="769" spans="7:16" x14ac:dyDescent="0.25">
      <c r="G769" s="14"/>
      <c r="H769" s="14"/>
      <c r="I769" s="51"/>
      <c r="J769" s="51"/>
      <c r="K769" s="14"/>
      <c r="L769" s="51"/>
      <c r="M769" s="51"/>
      <c r="N769" s="51"/>
      <c r="O769" s="51"/>
      <c r="P769" s="51"/>
    </row>
    <row r="770" spans="7:16" x14ac:dyDescent="0.25">
      <c r="G770" s="14"/>
      <c r="H770" s="14"/>
      <c r="I770" s="51"/>
      <c r="J770" s="51"/>
      <c r="K770" s="14"/>
      <c r="L770" s="51"/>
      <c r="M770" s="51"/>
      <c r="N770" s="51"/>
      <c r="O770" s="51"/>
      <c r="P770" s="51"/>
    </row>
    <row r="771" spans="7:16" x14ac:dyDescent="0.25">
      <c r="G771" s="14"/>
      <c r="H771" s="14"/>
      <c r="I771" s="51"/>
      <c r="J771" s="51"/>
      <c r="K771" s="14"/>
      <c r="L771" s="51"/>
      <c r="M771" s="51"/>
      <c r="N771" s="51"/>
      <c r="O771" s="51"/>
      <c r="P771" s="51"/>
    </row>
    <row r="772" spans="7:16" x14ac:dyDescent="0.25">
      <c r="G772" s="14"/>
      <c r="H772" s="14"/>
      <c r="I772" s="51"/>
      <c r="J772" s="51"/>
      <c r="K772" s="14"/>
      <c r="L772" s="51"/>
      <c r="M772" s="51"/>
      <c r="N772" s="51"/>
      <c r="O772" s="51"/>
      <c r="P772" s="51"/>
    </row>
    <row r="773" spans="7:16" x14ac:dyDescent="0.25">
      <c r="G773" s="14"/>
      <c r="H773" s="14"/>
      <c r="I773" s="51"/>
      <c r="J773" s="51"/>
      <c r="K773" s="14"/>
      <c r="L773" s="51"/>
      <c r="M773" s="51"/>
      <c r="N773" s="51"/>
      <c r="O773" s="51"/>
      <c r="P773" s="51"/>
    </row>
    <row r="774" spans="7:16" x14ac:dyDescent="0.25">
      <c r="G774" s="14"/>
      <c r="H774" s="14"/>
      <c r="I774" s="51"/>
      <c r="J774" s="51"/>
      <c r="K774" s="14"/>
      <c r="L774" s="51"/>
      <c r="M774" s="51"/>
      <c r="N774" s="51"/>
      <c r="O774" s="51"/>
      <c r="P774" s="51"/>
    </row>
    <row r="775" spans="7:16" x14ac:dyDescent="0.25">
      <c r="G775" s="14"/>
      <c r="H775" s="14"/>
      <c r="I775" s="51"/>
      <c r="J775" s="51"/>
      <c r="K775" s="14"/>
      <c r="L775" s="51"/>
      <c r="M775" s="51"/>
      <c r="N775" s="51"/>
      <c r="O775" s="51"/>
      <c r="P775" s="51"/>
    </row>
    <row r="776" spans="7:16" x14ac:dyDescent="0.25">
      <c r="G776" s="14"/>
      <c r="H776" s="14"/>
      <c r="I776" s="51"/>
      <c r="J776" s="51"/>
      <c r="K776" s="14"/>
      <c r="L776" s="51"/>
      <c r="M776" s="51"/>
      <c r="N776" s="51"/>
      <c r="O776" s="51"/>
      <c r="P776" s="51"/>
    </row>
    <row r="777" spans="7:16" x14ac:dyDescent="0.25">
      <c r="G777" s="14"/>
      <c r="H777" s="14"/>
      <c r="I777" s="51"/>
      <c r="J777" s="51"/>
      <c r="K777" s="14"/>
      <c r="L777" s="51"/>
      <c r="M777" s="51"/>
      <c r="N777" s="51"/>
      <c r="O777" s="51"/>
      <c r="P777" s="51"/>
    </row>
    <row r="778" spans="7:16" x14ac:dyDescent="0.25">
      <c r="G778" s="14"/>
      <c r="H778" s="14"/>
      <c r="I778" s="51"/>
      <c r="J778" s="51"/>
      <c r="K778" s="14"/>
      <c r="L778" s="51"/>
      <c r="M778" s="51"/>
      <c r="N778" s="51"/>
      <c r="O778" s="51"/>
      <c r="P778" s="51"/>
    </row>
    <row r="779" spans="7:16" x14ac:dyDescent="0.25">
      <c r="G779" s="14"/>
      <c r="H779" s="14"/>
      <c r="I779" s="51"/>
      <c r="J779" s="51"/>
      <c r="K779" s="14"/>
      <c r="L779" s="51"/>
      <c r="M779" s="51"/>
      <c r="N779" s="51"/>
      <c r="O779" s="51"/>
      <c r="P779" s="51"/>
    </row>
    <row r="780" spans="7:16" x14ac:dyDescent="0.25">
      <c r="G780" s="14"/>
      <c r="H780" s="14"/>
      <c r="I780" s="51"/>
      <c r="J780" s="51"/>
      <c r="K780" s="14"/>
      <c r="L780" s="51"/>
      <c r="M780" s="51"/>
      <c r="N780" s="51"/>
      <c r="O780" s="51"/>
      <c r="P780" s="51"/>
    </row>
    <row r="781" spans="7:16" x14ac:dyDescent="0.25">
      <c r="G781" s="14"/>
      <c r="H781" s="14"/>
      <c r="I781" s="51"/>
      <c r="J781" s="51"/>
      <c r="K781" s="14"/>
      <c r="L781" s="51"/>
      <c r="M781" s="51"/>
      <c r="N781" s="51"/>
      <c r="O781" s="51"/>
      <c r="P781" s="51"/>
    </row>
    <row r="782" spans="7:16" x14ac:dyDescent="0.25">
      <c r="G782" s="14"/>
      <c r="H782" s="14"/>
      <c r="I782" s="51"/>
      <c r="J782" s="51"/>
      <c r="K782" s="14"/>
      <c r="L782" s="51"/>
      <c r="M782" s="51"/>
      <c r="N782" s="51"/>
      <c r="O782" s="51"/>
      <c r="P782" s="51"/>
    </row>
    <row r="783" spans="7:16" x14ac:dyDescent="0.25">
      <c r="G783" s="14"/>
      <c r="H783" s="14"/>
      <c r="I783" s="51"/>
      <c r="J783" s="51"/>
      <c r="K783" s="14"/>
      <c r="L783" s="51"/>
      <c r="M783" s="51"/>
      <c r="N783" s="51"/>
      <c r="O783" s="51"/>
      <c r="P783" s="51"/>
    </row>
    <row r="784" spans="7:16" x14ac:dyDescent="0.25">
      <c r="G784" s="14"/>
      <c r="H784" s="14"/>
      <c r="I784" s="51"/>
      <c r="J784" s="51"/>
      <c r="K784" s="14"/>
      <c r="L784" s="51"/>
      <c r="M784" s="51"/>
      <c r="N784" s="51"/>
      <c r="O784" s="51"/>
      <c r="P784" s="51"/>
    </row>
    <row r="785" spans="7:16" x14ac:dyDescent="0.25">
      <c r="G785" s="14"/>
      <c r="H785" s="14"/>
      <c r="I785" s="51"/>
      <c r="J785" s="51"/>
      <c r="K785" s="14"/>
      <c r="L785" s="51"/>
      <c r="M785" s="51"/>
      <c r="N785" s="51"/>
      <c r="O785" s="51"/>
      <c r="P785" s="51"/>
    </row>
    <row r="786" spans="7:16" x14ac:dyDescent="0.25">
      <c r="G786" s="14"/>
      <c r="H786" s="14"/>
      <c r="I786" s="51"/>
      <c r="J786" s="51"/>
      <c r="K786" s="14"/>
      <c r="L786" s="51"/>
      <c r="M786" s="51"/>
      <c r="N786" s="51"/>
      <c r="O786" s="51"/>
      <c r="P786" s="51"/>
    </row>
    <row r="787" spans="7:16" x14ac:dyDescent="0.25">
      <c r="G787" s="14"/>
      <c r="H787" s="14"/>
      <c r="I787" s="51"/>
      <c r="J787" s="51"/>
      <c r="K787" s="14"/>
      <c r="L787" s="51"/>
      <c r="M787" s="51"/>
      <c r="N787" s="51"/>
      <c r="O787" s="51"/>
      <c r="P787" s="51"/>
    </row>
  </sheetData>
  <sortState xmlns:xlrd2="http://schemas.microsoft.com/office/spreadsheetml/2017/richdata2" ref="F241:G275">
    <sortCondition ref="F241:F275"/>
  </sortState>
  <mergeCells count="1">
    <mergeCell ref="A1:D1"/>
  </mergeCells>
  <phoneticPr fontId="0" type="noConversion"/>
  <pageMargins left="0.75" right="0.75" top="0.96" bottom="0.2" header="0.17" footer="0.16"/>
  <pageSetup scale="82" orientation="portrait" r:id="rId1"/>
  <headerFooter alignWithMargins="0"/>
  <rowBreaks count="1" manualBreakCount="1">
    <brk id="62" min="10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AK107"/>
  <sheetViews>
    <sheetView zoomScale="90" zoomScaleNormal="90" zoomScalePageLayoutView="90" workbookViewId="0">
      <selection sqref="A1:S1"/>
    </sheetView>
  </sheetViews>
  <sheetFormatPr defaultColWidth="8.81640625" defaultRowHeight="13" x14ac:dyDescent="0.3"/>
  <cols>
    <col min="1" max="1" width="7.81640625" style="13" customWidth="1"/>
    <col min="2" max="19" width="7.81640625" style="1" customWidth="1"/>
    <col min="20" max="20" width="7.81640625" style="15" customWidth="1"/>
    <col min="21" max="37" width="9.1796875" style="14" customWidth="1"/>
  </cols>
  <sheetData>
    <row r="1" spans="1:21" ht="18" x14ac:dyDescent="0.4">
      <c r="A1" s="543" t="s">
        <v>5987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</row>
    <row r="2" spans="1:21" ht="9" customHeight="1" x14ac:dyDescent="0.3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1" ht="15.5" x14ac:dyDescent="0.35">
      <c r="A3" s="18"/>
      <c r="B3" s="542" t="s">
        <v>457</v>
      </c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</row>
    <row r="4" spans="1:21" x14ac:dyDescent="0.3">
      <c r="A4" s="509" t="s">
        <v>458</v>
      </c>
      <c r="B4" s="509" t="s">
        <v>459</v>
      </c>
      <c r="C4" s="509" t="s">
        <v>3394</v>
      </c>
      <c r="D4" s="509" t="s">
        <v>3047</v>
      </c>
      <c r="E4" s="509" t="s">
        <v>237</v>
      </c>
      <c r="F4" s="509" t="s">
        <v>5301</v>
      </c>
      <c r="G4" s="509" t="s">
        <v>1147</v>
      </c>
      <c r="H4" s="509" t="s">
        <v>4751</v>
      </c>
      <c r="I4" s="509" t="s">
        <v>462</v>
      </c>
      <c r="J4" s="509" t="s">
        <v>463</v>
      </c>
      <c r="K4" s="509" t="s">
        <v>5469</v>
      </c>
      <c r="L4" s="509" t="s">
        <v>2936</v>
      </c>
      <c r="M4" s="509" t="s">
        <v>921</v>
      </c>
      <c r="N4" s="509" t="s">
        <v>3040</v>
      </c>
      <c r="O4" s="509" t="s">
        <v>461</v>
      </c>
      <c r="P4" s="509" t="s">
        <v>1203</v>
      </c>
      <c r="Q4" s="509" t="s">
        <v>5122</v>
      </c>
      <c r="R4" s="509" t="s">
        <v>5725</v>
      </c>
      <c r="S4" s="509" t="s">
        <v>460</v>
      </c>
    </row>
    <row r="5" spans="1:21" x14ac:dyDescent="0.3">
      <c r="A5" s="509">
        <v>1</v>
      </c>
      <c r="B5" s="510" t="s">
        <v>237</v>
      </c>
      <c r="C5" s="511" t="s">
        <v>5301</v>
      </c>
      <c r="D5" s="510" t="s">
        <v>1147</v>
      </c>
      <c r="E5" s="510" t="s">
        <v>459</v>
      </c>
      <c r="F5" s="511" t="s">
        <v>3394</v>
      </c>
      <c r="G5" s="510" t="s">
        <v>3047</v>
      </c>
      <c r="H5" s="510" t="s">
        <v>5469</v>
      </c>
      <c r="I5" s="511" t="s">
        <v>2936</v>
      </c>
      <c r="J5" s="511" t="s">
        <v>921</v>
      </c>
      <c r="K5" s="510" t="s">
        <v>4751</v>
      </c>
      <c r="L5" s="510" t="s">
        <v>462</v>
      </c>
      <c r="M5" s="510" t="s">
        <v>463</v>
      </c>
      <c r="N5" s="511" t="s">
        <v>5122</v>
      </c>
      <c r="O5" s="511" t="s">
        <v>5725</v>
      </c>
      <c r="P5" s="510" t="s">
        <v>460</v>
      </c>
      <c r="Q5" s="510" t="s">
        <v>3040</v>
      </c>
      <c r="R5" s="510" t="s">
        <v>461</v>
      </c>
      <c r="S5" s="510" t="s">
        <v>1203</v>
      </c>
      <c r="U5" s="20"/>
    </row>
    <row r="6" spans="1:21" x14ac:dyDescent="0.3">
      <c r="A6" s="509">
        <v>2</v>
      </c>
      <c r="B6" s="511" t="s">
        <v>5301</v>
      </c>
      <c r="C6" s="510" t="s">
        <v>3047</v>
      </c>
      <c r="D6" s="511" t="s">
        <v>3394</v>
      </c>
      <c r="E6" s="510" t="s">
        <v>1147</v>
      </c>
      <c r="F6" s="510" t="s">
        <v>459</v>
      </c>
      <c r="G6" s="510" t="s">
        <v>237</v>
      </c>
      <c r="H6" s="511" t="s">
        <v>2936</v>
      </c>
      <c r="I6" s="510" t="s">
        <v>463</v>
      </c>
      <c r="J6" s="510" t="s">
        <v>462</v>
      </c>
      <c r="K6" s="511" t="s">
        <v>921</v>
      </c>
      <c r="L6" s="510" t="s">
        <v>4751</v>
      </c>
      <c r="M6" s="510" t="s">
        <v>5469</v>
      </c>
      <c r="N6" s="511" t="s">
        <v>5725</v>
      </c>
      <c r="O6" s="510" t="s">
        <v>1203</v>
      </c>
      <c r="P6" s="510" t="s">
        <v>461</v>
      </c>
      <c r="Q6" s="510" t="s">
        <v>460</v>
      </c>
      <c r="R6" s="510" t="s">
        <v>3040</v>
      </c>
      <c r="S6" s="511" t="s">
        <v>5122</v>
      </c>
    </row>
    <row r="7" spans="1:21" x14ac:dyDescent="0.3">
      <c r="A7" s="6"/>
    </row>
    <row r="8" spans="1:21" x14ac:dyDescent="0.3">
      <c r="A8" s="509" t="s">
        <v>1150</v>
      </c>
      <c r="B8" s="509" t="s">
        <v>459</v>
      </c>
      <c r="C8" s="509" t="s">
        <v>3394</v>
      </c>
      <c r="D8" s="509" t="s">
        <v>3047</v>
      </c>
      <c r="E8" s="509" t="s">
        <v>237</v>
      </c>
      <c r="F8" s="509" t="s">
        <v>5301</v>
      </c>
      <c r="G8" s="509" t="s">
        <v>1147</v>
      </c>
      <c r="H8" s="509" t="s">
        <v>4751</v>
      </c>
      <c r="I8" s="509" t="s">
        <v>462</v>
      </c>
      <c r="J8" s="509" t="s">
        <v>463</v>
      </c>
      <c r="K8" s="509" t="s">
        <v>5469</v>
      </c>
      <c r="L8" s="509" t="s">
        <v>2936</v>
      </c>
      <c r="M8" s="509" t="s">
        <v>921</v>
      </c>
      <c r="N8" s="509" t="s">
        <v>3040</v>
      </c>
      <c r="O8" s="509" t="s">
        <v>461</v>
      </c>
      <c r="P8" s="509" t="s">
        <v>1203</v>
      </c>
      <c r="Q8" s="509" t="s">
        <v>5122</v>
      </c>
      <c r="R8" s="509" t="s">
        <v>5725</v>
      </c>
      <c r="S8" s="509" t="s">
        <v>460</v>
      </c>
    </row>
    <row r="9" spans="1:21" x14ac:dyDescent="0.3">
      <c r="A9" s="509">
        <v>1</v>
      </c>
      <c r="B9" s="523" t="s">
        <v>3043</v>
      </c>
      <c r="C9" s="523" t="s">
        <v>467</v>
      </c>
      <c r="D9" s="523" t="s">
        <v>1204</v>
      </c>
      <c r="E9" s="523" t="s">
        <v>4752</v>
      </c>
      <c r="F9" s="523" t="s">
        <v>472</v>
      </c>
      <c r="G9" s="512" t="s">
        <v>6085</v>
      </c>
      <c r="H9" s="513" t="s">
        <v>6086</v>
      </c>
      <c r="I9" s="514" t="s">
        <v>5302</v>
      </c>
      <c r="J9" s="513" t="s">
        <v>1148</v>
      </c>
      <c r="K9" s="515" t="s">
        <v>5123</v>
      </c>
      <c r="L9" s="515" t="s">
        <v>5726</v>
      </c>
      <c r="M9" s="513" t="s">
        <v>3625</v>
      </c>
      <c r="N9" s="513" t="s">
        <v>6083</v>
      </c>
      <c r="O9" s="515" t="s">
        <v>3395</v>
      </c>
      <c r="P9" s="513" t="s">
        <v>3048</v>
      </c>
      <c r="Q9" s="513" t="s">
        <v>5470</v>
      </c>
      <c r="R9" s="515" t="s">
        <v>2937</v>
      </c>
      <c r="S9" s="515" t="s">
        <v>3397</v>
      </c>
    </row>
    <row r="10" spans="1:21" x14ac:dyDescent="0.3">
      <c r="A10" s="509">
        <v>2</v>
      </c>
      <c r="B10" s="523" t="s">
        <v>1204</v>
      </c>
      <c r="C10" s="523" t="s">
        <v>3043</v>
      </c>
      <c r="D10" s="523" t="s">
        <v>6084</v>
      </c>
      <c r="E10" s="523" t="s">
        <v>472</v>
      </c>
      <c r="F10" s="523" t="s">
        <v>6085</v>
      </c>
      <c r="G10" s="512" t="s">
        <v>4752</v>
      </c>
      <c r="H10" s="513" t="s">
        <v>6087</v>
      </c>
      <c r="I10" s="513" t="s">
        <v>6086</v>
      </c>
      <c r="J10" s="514" t="s">
        <v>5302</v>
      </c>
      <c r="K10" s="513" t="s">
        <v>3625</v>
      </c>
      <c r="L10" s="515" t="s">
        <v>5123</v>
      </c>
      <c r="M10" s="521" t="s">
        <v>5726</v>
      </c>
      <c r="N10" s="522" t="s">
        <v>6082</v>
      </c>
      <c r="O10" s="522" t="s">
        <v>3048</v>
      </c>
      <c r="P10" s="521" t="s">
        <v>6083</v>
      </c>
      <c r="Q10" s="515" t="s">
        <v>2937</v>
      </c>
      <c r="R10" s="515" t="s">
        <v>3397</v>
      </c>
      <c r="S10" s="513" t="s">
        <v>5470</v>
      </c>
    </row>
    <row r="11" spans="1:21" x14ac:dyDescent="0.3">
      <c r="A11" s="509">
        <v>3</v>
      </c>
      <c r="B11" s="523" t="s">
        <v>6084</v>
      </c>
      <c r="C11" s="523" t="s">
        <v>1204</v>
      </c>
      <c r="D11" s="523" t="s">
        <v>3043</v>
      </c>
      <c r="E11" s="523" t="s">
        <v>6085</v>
      </c>
      <c r="F11" s="523" t="s">
        <v>4752</v>
      </c>
      <c r="G11" s="512" t="s">
        <v>472</v>
      </c>
      <c r="H11" s="514" t="s">
        <v>5302</v>
      </c>
      <c r="I11" s="513" t="s">
        <v>6087</v>
      </c>
      <c r="J11" s="513" t="s">
        <v>6086</v>
      </c>
      <c r="K11" s="515" t="s">
        <v>5726</v>
      </c>
      <c r="L11" s="513" t="s">
        <v>3625</v>
      </c>
      <c r="M11" s="515" t="s">
        <v>5123</v>
      </c>
      <c r="N11" s="521" t="s">
        <v>3048</v>
      </c>
      <c r="O11" s="522" t="s">
        <v>6083</v>
      </c>
      <c r="P11" s="522" t="s">
        <v>6082</v>
      </c>
      <c r="Q11" s="515" t="s">
        <v>3397</v>
      </c>
      <c r="R11" s="513" t="s">
        <v>5470</v>
      </c>
      <c r="S11" s="515" t="s">
        <v>2937</v>
      </c>
      <c r="U11" s="20"/>
    </row>
    <row r="12" spans="1:21" x14ac:dyDescent="0.3">
      <c r="A12" s="6"/>
    </row>
    <row r="13" spans="1:21" x14ac:dyDescent="0.3">
      <c r="A13" s="509" t="s">
        <v>465</v>
      </c>
      <c r="B13" s="509" t="s">
        <v>459</v>
      </c>
      <c r="C13" s="509" t="s">
        <v>3394</v>
      </c>
      <c r="D13" s="509" t="s">
        <v>3047</v>
      </c>
      <c r="E13" s="509" t="s">
        <v>237</v>
      </c>
      <c r="F13" s="509" t="s">
        <v>5301</v>
      </c>
      <c r="G13" s="509" t="s">
        <v>1147</v>
      </c>
      <c r="H13" s="509" t="s">
        <v>4751</v>
      </c>
      <c r="I13" s="509" t="s">
        <v>462</v>
      </c>
      <c r="J13" s="509" t="s">
        <v>463</v>
      </c>
      <c r="K13" s="509" t="s">
        <v>5469</v>
      </c>
      <c r="L13" s="509" t="s">
        <v>2936</v>
      </c>
      <c r="M13" s="509" t="s">
        <v>921</v>
      </c>
      <c r="N13" s="509" t="s">
        <v>3040</v>
      </c>
      <c r="O13" s="509" t="s">
        <v>461</v>
      </c>
      <c r="P13" s="509" t="s">
        <v>1203</v>
      </c>
      <c r="Q13" s="509" t="s">
        <v>5122</v>
      </c>
      <c r="R13" s="509" t="s">
        <v>5725</v>
      </c>
      <c r="S13" s="509" t="s">
        <v>460</v>
      </c>
    </row>
    <row r="14" spans="1:21" x14ac:dyDescent="0.3">
      <c r="A14" s="509">
        <v>1</v>
      </c>
      <c r="B14" s="510" t="s">
        <v>1147</v>
      </c>
      <c r="C14" s="510" t="s">
        <v>237</v>
      </c>
      <c r="D14" s="511" t="s">
        <v>5301</v>
      </c>
      <c r="E14" s="511" t="s">
        <v>3394</v>
      </c>
      <c r="F14" s="510" t="s">
        <v>3047</v>
      </c>
      <c r="G14" s="510" t="s">
        <v>459</v>
      </c>
      <c r="H14" s="511" t="s">
        <v>921</v>
      </c>
      <c r="I14" s="510" t="s">
        <v>5469</v>
      </c>
      <c r="J14" s="511" t="s">
        <v>2936</v>
      </c>
      <c r="K14" s="510" t="s">
        <v>462</v>
      </c>
      <c r="L14" s="510" t="s">
        <v>463</v>
      </c>
      <c r="M14" s="510" t="s">
        <v>4751</v>
      </c>
      <c r="N14" s="510" t="s">
        <v>460</v>
      </c>
      <c r="O14" s="511" t="s">
        <v>5122</v>
      </c>
      <c r="P14" s="511" t="s">
        <v>5725</v>
      </c>
      <c r="Q14" s="510" t="s">
        <v>461</v>
      </c>
      <c r="R14" s="510" t="s">
        <v>1203</v>
      </c>
      <c r="S14" s="510" t="s">
        <v>3040</v>
      </c>
    </row>
    <row r="15" spans="1:21" x14ac:dyDescent="0.3">
      <c r="A15" s="509">
        <v>2</v>
      </c>
      <c r="B15" s="511" t="s">
        <v>5301</v>
      </c>
      <c r="C15" s="510" t="s">
        <v>3047</v>
      </c>
      <c r="D15" s="511" t="s">
        <v>3394</v>
      </c>
      <c r="E15" s="510" t="s">
        <v>1147</v>
      </c>
      <c r="F15" s="510" t="s">
        <v>459</v>
      </c>
      <c r="G15" s="510" t="s">
        <v>237</v>
      </c>
      <c r="H15" s="511" t="s">
        <v>2936</v>
      </c>
      <c r="I15" s="510" t="s">
        <v>463</v>
      </c>
      <c r="J15" s="510" t="s">
        <v>462</v>
      </c>
      <c r="K15" s="511" t="s">
        <v>921</v>
      </c>
      <c r="L15" s="510" t="s">
        <v>4751</v>
      </c>
      <c r="M15" s="510" t="s">
        <v>5469</v>
      </c>
      <c r="N15" s="511" t="s">
        <v>5725</v>
      </c>
      <c r="O15" s="510" t="s">
        <v>1203</v>
      </c>
      <c r="P15" s="510" t="s">
        <v>461</v>
      </c>
      <c r="Q15" s="510" t="s">
        <v>460</v>
      </c>
      <c r="R15" s="510" t="s">
        <v>3040</v>
      </c>
      <c r="S15" s="511" t="s">
        <v>5122</v>
      </c>
      <c r="U15" s="20"/>
    </row>
    <row r="16" spans="1:21" x14ac:dyDescent="0.3">
      <c r="A16" s="6"/>
    </row>
    <row r="17" spans="1:21" x14ac:dyDescent="0.3">
      <c r="A17" s="509" t="s">
        <v>466</v>
      </c>
      <c r="B17" s="509" t="s">
        <v>459</v>
      </c>
      <c r="C17" s="509" t="s">
        <v>3394</v>
      </c>
      <c r="D17" s="509" t="s">
        <v>3047</v>
      </c>
      <c r="E17" s="509" t="s">
        <v>237</v>
      </c>
      <c r="F17" s="509" t="s">
        <v>5301</v>
      </c>
      <c r="G17" s="509" t="s">
        <v>1147</v>
      </c>
      <c r="H17" s="509" t="s">
        <v>4751</v>
      </c>
      <c r="I17" s="509" t="s">
        <v>462</v>
      </c>
      <c r="J17" s="509" t="s">
        <v>463</v>
      </c>
      <c r="K17" s="509" t="s">
        <v>5469</v>
      </c>
      <c r="L17" s="509" t="s">
        <v>2936</v>
      </c>
      <c r="M17" s="509" t="s">
        <v>921</v>
      </c>
      <c r="N17" s="509" t="s">
        <v>3040</v>
      </c>
      <c r="O17" s="509" t="s">
        <v>461</v>
      </c>
      <c r="P17" s="509" t="s">
        <v>1203</v>
      </c>
      <c r="Q17" s="509" t="s">
        <v>5122</v>
      </c>
      <c r="R17" s="509" t="s">
        <v>5725</v>
      </c>
      <c r="S17" s="509" t="s">
        <v>460</v>
      </c>
    </row>
    <row r="18" spans="1:21" x14ac:dyDescent="0.3">
      <c r="A18" s="509">
        <v>1</v>
      </c>
      <c r="B18" s="513" t="s">
        <v>5470</v>
      </c>
      <c r="C18" s="515" t="s">
        <v>2937</v>
      </c>
      <c r="D18" s="515" t="s">
        <v>3397</v>
      </c>
      <c r="E18" s="513" t="s">
        <v>3044</v>
      </c>
      <c r="F18" s="513" t="s">
        <v>6088</v>
      </c>
      <c r="G18" s="513" t="s">
        <v>1205</v>
      </c>
      <c r="H18" s="516" t="s">
        <v>5125</v>
      </c>
      <c r="I18" s="516" t="s">
        <v>5727</v>
      </c>
      <c r="J18" s="512" t="s">
        <v>6089</v>
      </c>
      <c r="K18" s="512" t="s">
        <v>1</v>
      </c>
      <c r="L18" s="516" t="s">
        <v>3396</v>
      </c>
      <c r="M18" s="512" t="s">
        <v>3049</v>
      </c>
      <c r="N18" s="513" t="s">
        <v>6086</v>
      </c>
      <c r="O18" s="514" t="s">
        <v>5302</v>
      </c>
      <c r="P18" s="513" t="s">
        <v>6087</v>
      </c>
      <c r="Q18" s="513" t="s">
        <v>4753</v>
      </c>
      <c r="R18" s="513" t="s">
        <v>464</v>
      </c>
      <c r="S18" s="513" t="s">
        <v>6091</v>
      </c>
    </row>
    <row r="19" spans="1:21" x14ac:dyDescent="0.3">
      <c r="A19" s="509">
        <v>2</v>
      </c>
      <c r="B19" s="515" t="s">
        <v>2937</v>
      </c>
      <c r="C19" s="515" t="s">
        <v>3397</v>
      </c>
      <c r="D19" s="513" t="s">
        <v>5470</v>
      </c>
      <c r="E19" s="513" t="s">
        <v>1205</v>
      </c>
      <c r="F19" s="513" t="s">
        <v>3044</v>
      </c>
      <c r="G19" s="513" t="s">
        <v>6088</v>
      </c>
      <c r="H19" s="516" t="s">
        <v>5727</v>
      </c>
      <c r="I19" s="512" t="s">
        <v>6089</v>
      </c>
      <c r="J19" s="516" t="s">
        <v>5124</v>
      </c>
      <c r="K19" s="512" t="s">
        <v>3049</v>
      </c>
      <c r="L19" s="512" t="s">
        <v>6090</v>
      </c>
      <c r="M19" s="516" t="s">
        <v>3396</v>
      </c>
      <c r="N19" s="514" t="s">
        <v>5302</v>
      </c>
      <c r="O19" s="513" t="s">
        <v>6087</v>
      </c>
      <c r="P19" s="513" t="s">
        <v>6086</v>
      </c>
      <c r="Q19" s="513" t="s">
        <v>6091</v>
      </c>
      <c r="R19" s="513" t="s">
        <v>4753</v>
      </c>
      <c r="S19" s="513" t="s">
        <v>464</v>
      </c>
    </row>
    <row r="20" spans="1:21" x14ac:dyDescent="0.3">
      <c r="A20" s="509">
        <v>3</v>
      </c>
      <c r="B20" s="515" t="s">
        <v>3397</v>
      </c>
      <c r="C20" s="513" t="s">
        <v>5470</v>
      </c>
      <c r="D20" s="515" t="s">
        <v>2937</v>
      </c>
      <c r="E20" s="513" t="s">
        <v>6088</v>
      </c>
      <c r="F20" s="513" t="s">
        <v>1205</v>
      </c>
      <c r="G20" s="513" t="s">
        <v>3044</v>
      </c>
      <c r="H20" s="512" t="s">
        <v>6089</v>
      </c>
      <c r="I20" s="516" t="s">
        <v>5124</v>
      </c>
      <c r="J20" s="516" t="s">
        <v>5727</v>
      </c>
      <c r="K20" s="516" t="s">
        <v>3396</v>
      </c>
      <c r="L20" s="512" t="s">
        <v>3049</v>
      </c>
      <c r="M20" s="512" t="s">
        <v>6090</v>
      </c>
      <c r="N20" s="513" t="s">
        <v>6087</v>
      </c>
      <c r="O20" s="513" t="s">
        <v>6086</v>
      </c>
      <c r="P20" s="514" t="s">
        <v>5302</v>
      </c>
      <c r="Q20" s="513" t="s">
        <v>464</v>
      </c>
      <c r="R20" s="513" t="s">
        <v>6091</v>
      </c>
      <c r="S20" s="513" t="s">
        <v>4753</v>
      </c>
      <c r="U20" s="20"/>
    </row>
    <row r="21" spans="1:21" x14ac:dyDescent="0.3">
      <c r="A21" s="6"/>
    </row>
    <row r="22" spans="1:21" x14ac:dyDescent="0.3">
      <c r="A22" s="509" t="s">
        <v>468</v>
      </c>
      <c r="B22" s="509" t="s">
        <v>459</v>
      </c>
      <c r="C22" s="509" t="s">
        <v>3394</v>
      </c>
      <c r="D22" s="509" t="s">
        <v>3047</v>
      </c>
      <c r="E22" s="509" t="s">
        <v>237</v>
      </c>
      <c r="F22" s="509" t="s">
        <v>5301</v>
      </c>
      <c r="G22" s="509" t="s">
        <v>1147</v>
      </c>
      <c r="H22" s="509" t="s">
        <v>4751</v>
      </c>
      <c r="I22" s="509" t="s">
        <v>462</v>
      </c>
      <c r="J22" s="509" t="s">
        <v>463</v>
      </c>
      <c r="K22" s="509" t="s">
        <v>5469</v>
      </c>
      <c r="L22" s="509" t="s">
        <v>2936</v>
      </c>
      <c r="M22" s="509" t="s">
        <v>921</v>
      </c>
      <c r="N22" s="509" t="s">
        <v>3040</v>
      </c>
      <c r="O22" s="509" t="s">
        <v>461</v>
      </c>
      <c r="P22" s="509" t="s">
        <v>1203</v>
      </c>
      <c r="Q22" s="509" t="s">
        <v>5122</v>
      </c>
      <c r="R22" s="509" t="s">
        <v>5725</v>
      </c>
      <c r="S22" s="509" t="s">
        <v>460</v>
      </c>
    </row>
    <row r="23" spans="1:21" x14ac:dyDescent="0.3">
      <c r="A23" s="509">
        <v>1</v>
      </c>
      <c r="B23" s="510" t="s">
        <v>237</v>
      </c>
      <c r="C23" s="511" t="s">
        <v>5301</v>
      </c>
      <c r="D23" s="510" t="s">
        <v>1147</v>
      </c>
      <c r="E23" s="510" t="s">
        <v>459</v>
      </c>
      <c r="F23" s="511" t="s">
        <v>3394</v>
      </c>
      <c r="G23" s="510" t="s">
        <v>3047</v>
      </c>
      <c r="H23" s="510" t="s">
        <v>5469</v>
      </c>
      <c r="I23" s="511" t="s">
        <v>2936</v>
      </c>
      <c r="J23" s="511" t="s">
        <v>921</v>
      </c>
      <c r="K23" s="510" t="s">
        <v>4751</v>
      </c>
      <c r="L23" s="510" t="s">
        <v>462</v>
      </c>
      <c r="M23" s="510" t="s">
        <v>463</v>
      </c>
      <c r="N23" s="511" t="s">
        <v>5122</v>
      </c>
      <c r="O23" s="511" t="s">
        <v>5725</v>
      </c>
      <c r="P23" s="510" t="s">
        <v>460</v>
      </c>
      <c r="Q23" s="510" t="s">
        <v>3040</v>
      </c>
      <c r="R23" s="510" t="s">
        <v>461</v>
      </c>
      <c r="S23" s="510" t="s">
        <v>1203</v>
      </c>
    </row>
    <row r="24" spans="1:21" x14ac:dyDescent="0.3">
      <c r="A24" s="509">
        <v>2</v>
      </c>
      <c r="B24" s="510" t="s">
        <v>3047</v>
      </c>
      <c r="C24" s="510" t="s">
        <v>1147</v>
      </c>
      <c r="D24" s="510" t="s">
        <v>459</v>
      </c>
      <c r="E24" s="511" t="s">
        <v>5301</v>
      </c>
      <c r="F24" s="510" t="s">
        <v>237</v>
      </c>
      <c r="G24" s="511" t="s">
        <v>3394</v>
      </c>
      <c r="H24" s="510" t="s">
        <v>463</v>
      </c>
      <c r="I24" s="511" t="s">
        <v>921</v>
      </c>
      <c r="J24" s="510" t="s">
        <v>4751</v>
      </c>
      <c r="K24" s="511" t="s">
        <v>2936</v>
      </c>
      <c r="L24" s="510" t="s">
        <v>5469</v>
      </c>
      <c r="M24" s="510" t="s">
        <v>462</v>
      </c>
      <c r="N24" s="510" t="s">
        <v>1203</v>
      </c>
      <c r="O24" s="510" t="s">
        <v>460</v>
      </c>
      <c r="P24" s="510" t="s">
        <v>3040</v>
      </c>
      <c r="Q24" s="511" t="s">
        <v>5725</v>
      </c>
      <c r="R24" s="511" t="s">
        <v>5122</v>
      </c>
      <c r="S24" s="510" t="s">
        <v>461</v>
      </c>
      <c r="U24" s="20"/>
    </row>
    <row r="25" spans="1:21" x14ac:dyDescent="0.3">
      <c r="A25" s="6"/>
    </row>
    <row r="26" spans="1:21" x14ac:dyDescent="0.3">
      <c r="A26" s="509" t="s">
        <v>469</v>
      </c>
      <c r="B26" s="509" t="s">
        <v>459</v>
      </c>
      <c r="C26" s="509" t="s">
        <v>3394</v>
      </c>
      <c r="D26" s="509" t="s">
        <v>3047</v>
      </c>
      <c r="E26" s="509" t="s">
        <v>237</v>
      </c>
      <c r="F26" s="509" t="s">
        <v>5301</v>
      </c>
      <c r="G26" s="509" t="s">
        <v>1147</v>
      </c>
      <c r="H26" s="509" t="s">
        <v>4751</v>
      </c>
      <c r="I26" s="509" t="s">
        <v>462</v>
      </c>
      <c r="J26" s="509" t="s">
        <v>463</v>
      </c>
      <c r="K26" s="509" t="s">
        <v>5469</v>
      </c>
      <c r="L26" s="509" t="s">
        <v>2936</v>
      </c>
      <c r="M26" s="509" t="s">
        <v>921</v>
      </c>
      <c r="N26" s="509" t="s">
        <v>3040</v>
      </c>
      <c r="O26" s="509" t="s">
        <v>461</v>
      </c>
      <c r="P26" s="509" t="s">
        <v>1203</v>
      </c>
      <c r="Q26" s="509" t="s">
        <v>5122</v>
      </c>
      <c r="R26" s="509" t="s">
        <v>5725</v>
      </c>
      <c r="S26" s="509" t="s">
        <v>460</v>
      </c>
    </row>
    <row r="27" spans="1:21" x14ac:dyDescent="0.3">
      <c r="A27" s="509">
        <v>1</v>
      </c>
      <c r="B27" s="513" t="s">
        <v>4753</v>
      </c>
      <c r="C27" s="513" t="s">
        <v>464</v>
      </c>
      <c r="D27" s="513" t="s">
        <v>6091</v>
      </c>
      <c r="E27" s="515" t="s">
        <v>5244</v>
      </c>
      <c r="F27" s="515" t="s">
        <v>5726</v>
      </c>
      <c r="G27" s="513" t="s">
        <v>3625</v>
      </c>
      <c r="H27" s="513" t="s">
        <v>6083</v>
      </c>
      <c r="I27" s="515" t="s">
        <v>3395</v>
      </c>
      <c r="J27" s="513" t="s">
        <v>3048</v>
      </c>
      <c r="K27" s="513" t="s">
        <v>3044</v>
      </c>
      <c r="L27" s="513" t="s">
        <v>6088</v>
      </c>
      <c r="M27" s="513" t="s">
        <v>1205</v>
      </c>
      <c r="N27" s="512" t="s">
        <v>5471</v>
      </c>
      <c r="O27" s="516" t="s">
        <v>2938</v>
      </c>
      <c r="P27" s="516" t="s">
        <v>3398</v>
      </c>
      <c r="Q27" s="512" t="s">
        <v>6092</v>
      </c>
      <c r="R27" s="517" t="s">
        <v>5303</v>
      </c>
      <c r="S27" s="512" t="s">
        <v>1149</v>
      </c>
    </row>
    <row r="28" spans="1:21" x14ac:dyDescent="0.3">
      <c r="A28" s="509">
        <v>2</v>
      </c>
      <c r="B28" s="513" t="s">
        <v>464</v>
      </c>
      <c r="C28" s="513" t="s">
        <v>6091</v>
      </c>
      <c r="D28" s="513" t="s">
        <v>4753</v>
      </c>
      <c r="E28" s="515" t="s">
        <v>5726</v>
      </c>
      <c r="F28" s="513" t="s">
        <v>3625</v>
      </c>
      <c r="G28" s="515" t="s">
        <v>5244</v>
      </c>
      <c r="H28" s="513" t="s">
        <v>3048</v>
      </c>
      <c r="I28" s="513" t="s">
        <v>6083</v>
      </c>
      <c r="J28" s="515" t="s">
        <v>3395</v>
      </c>
      <c r="K28" s="513" t="s">
        <v>1205</v>
      </c>
      <c r="L28" s="513" t="s">
        <v>3044</v>
      </c>
      <c r="M28" s="513" t="s">
        <v>6088</v>
      </c>
      <c r="N28" s="516" t="s">
        <v>2938</v>
      </c>
      <c r="O28" s="516" t="s">
        <v>3398</v>
      </c>
      <c r="P28" s="512" t="s">
        <v>5471</v>
      </c>
      <c r="Q28" s="512" t="s">
        <v>6093</v>
      </c>
      <c r="R28" s="512" t="s">
        <v>6092</v>
      </c>
      <c r="S28" s="517" t="s">
        <v>5303</v>
      </c>
    </row>
    <row r="29" spans="1:21" x14ac:dyDescent="0.3">
      <c r="A29" s="509">
        <v>3</v>
      </c>
      <c r="B29" s="513" t="s">
        <v>6091</v>
      </c>
      <c r="C29" s="513" t="s">
        <v>4753</v>
      </c>
      <c r="D29" s="513" t="s">
        <v>464</v>
      </c>
      <c r="E29" s="513" t="s">
        <v>3625</v>
      </c>
      <c r="F29" s="515" t="s">
        <v>5244</v>
      </c>
      <c r="G29" s="515" t="s">
        <v>5726</v>
      </c>
      <c r="H29" s="515" t="s">
        <v>3395</v>
      </c>
      <c r="I29" s="513" t="s">
        <v>3048</v>
      </c>
      <c r="J29" s="513" t="s">
        <v>6083</v>
      </c>
      <c r="K29" s="513" t="s">
        <v>6088</v>
      </c>
      <c r="L29" s="513" t="s">
        <v>1205</v>
      </c>
      <c r="M29" s="513" t="s">
        <v>3044</v>
      </c>
      <c r="N29" s="516" t="s">
        <v>3398</v>
      </c>
      <c r="O29" s="512" t="s">
        <v>5471</v>
      </c>
      <c r="P29" s="516" t="s">
        <v>2938</v>
      </c>
      <c r="Q29" s="517" t="s">
        <v>5303</v>
      </c>
      <c r="R29" s="512" t="s">
        <v>6093</v>
      </c>
      <c r="S29" s="512" t="s">
        <v>6092</v>
      </c>
      <c r="U29" s="20"/>
    </row>
    <row r="30" spans="1:21" x14ac:dyDescent="0.3">
      <c r="A30" s="6"/>
    </row>
    <row r="31" spans="1:21" x14ac:dyDescent="0.3">
      <c r="A31" s="509" t="s">
        <v>470</v>
      </c>
      <c r="B31" s="509" t="s">
        <v>459</v>
      </c>
      <c r="C31" s="509" t="s">
        <v>3394</v>
      </c>
      <c r="D31" s="509" t="s">
        <v>3047</v>
      </c>
      <c r="E31" s="509" t="s">
        <v>237</v>
      </c>
      <c r="F31" s="509" t="s">
        <v>5301</v>
      </c>
      <c r="G31" s="509" t="s">
        <v>1147</v>
      </c>
      <c r="H31" s="509" t="s">
        <v>4751</v>
      </c>
      <c r="I31" s="509" t="s">
        <v>462</v>
      </c>
      <c r="J31" s="509" t="s">
        <v>463</v>
      </c>
      <c r="K31" s="509" t="s">
        <v>5469</v>
      </c>
      <c r="L31" s="509" t="s">
        <v>2936</v>
      </c>
      <c r="M31" s="509" t="s">
        <v>921</v>
      </c>
      <c r="N31" s="509" t="s">
        <v>3040</v>
      </c>
      <c r="O31" s="509" t="s">
        <v>461</v>
      </c>
      <c r="P31" s="509" t="s">
        <v>1203</v>
      </c>
      <c r="Q31" s="509" t="s">
        <v>5122</v>
      </c>
      <c r="R31" s="509" t="s">
        <v>5725</v>
      </c>
      <c r="S31" s="509" t="s">
        <v>460</v>
      </c>
      <c r="U31" s="20"/>
    </row>
    <row r="32" spans="1:21" x14ac:dyDescent="0.3">
      <c r="A32" s="509">
        <v>1</v>
      </c>
      <c r="B32" s="510" t="s">
        <v>1147</v>
      </c>
      <c r="C32" s="524" t="s">
        <v>237</v>
      </c>
      <c r="D32" s="525" t="s">
        <v>5301</v>
      </c>
      <c r="E32" s="525" t="s">
        <v>3394</v>
      </c>
      <c r="F32" s="524" t="s">
        <v>3047</v>
      </c>
      <c r="G32" s="524" t="s">
        <v>459</v>
      </c>
      <c r="H32" s="525" t="s">
        <v>921</v>
      </c>
      <c r="I32" s="524" t="s">
        <v>5469</v>
      </c>
      <c r="J32" s="525" t="s">
        <v>2936</v>
      </c>
      <c r="K32" s="524" t="s">
        <v>462</v>
      </c>
      <c r="L32" s="510" t="s">
        <v>463</v>
      </c>
      <c r="M32" s="510" t="s">
        <v>4751</v>
      </c>
      <c r="N32" s="510" t="s">
        <v>460</v>
      </c>
      <c r="O32" s="511" t="s">
        <v>5122</v>
      </c>
      <c r="P32" s="511" t="s">
        <v>5725</v>
      </c>
      <c r="Q32" s="510" t="s">
        <v>461</v>
      </c>
      <c r="R32" s="510" t="s">
        <v>1203</v>
      </c>
      <c r="S32" s="510" t="s">
        <v>3040</v>
      </c>
    </row>
    <row r="33" spans="1:21" x14ac:dyDescent="0.3">
      <c r="A33" s="509">
        <v>2</v>
      </c>
      <c r="B33" s="511" t="s">
        <v>3394</v>
      </c>
      <c r="C33" s="510" t="s">
        <v>459</v>
      </c>
      <c r="D33" s="524" t="s">
        <v>237</v>
      </c>
      <c r="E33" s="525" t="s">
        <v>3047</v>
      </c>
      <c r="F33" s="524" t="s">
        <v>1147</v>
      </c>
      <c r="G33" s="525" t="s">
        <v>5301</v>
      </c>
      <c r="H33" s="524" t="s">
        <v>462</v>
      </c>
      <c r="I33" s="524" t="s">
        <v>4751</v>
      </c>
      <c r="J33" s="524" t="s">
        <v>5469</v>
      </c>
      <c r="K33" s="524" t="s">
        <v>463</v>
      </c>
      <c r="L33" s="511" t="s">
        <v>921</v>
      </c>
      <c r="M33" s="511" t="s">
        <v>2936</v>
      </c>
      <c r="N33" s="510" t="s">
        <v>461</v>
      </c>
      <c r="O33" s="510" t="s">
        <v>3040</v>
      </c>
      <c r="P33" s="511" t="s">
        <v>5122</v>
      </c>
      <c r="Q33" s="510" t="s">
        <v>1203</v>
      </c>
      <c r="R33" s="510" t="s">
        <v>460</v>
      </c>
      <c r="S33" s="511" t="s">
        <v>5725</v>
      </c>
      <c r="U33" s="20"/>
    </row>
    <row r="34" spans="1:21" x14ac:dyDescent="0.3">
      <c r="A34" s="6"/>
    </row>
    <row r="35" spans="1:21" x14ac:dyDescent="0.3">
      <c r="A35" s="509" t="s">
        <v>471</v>
      </c>
      <c r="B35" s="509" t="s">
        <v>459</v>
      </c>
      <c r="C35" s="509" t="s">
        <v>3394</v>
      </c>
      <c r="D35" s="509" t="s">
        <v>3047</v>
      </c>
      <c r="E35" s="518" t="s">
        <v>237</v>
      </c>
      <c r="F35" s="518" t="s">
        <v>5301</v>
      </c>
      <c r="G35" s="518" t="s">
        <v>1147</v>
      </c>
      <c r="H35" s="518" t="s">
        <v>4751</v>
      </c>
      <c r="I35" s="518" t="s">
        <v>462</v>
      </c>
      <c r="J35" s="518" t="s">
        <v>463</v>
      </c>
      <c r="K35" s="518" t="s">
        <v>5469</v>
      </c>
      <c r="L35" s="518" t="s">
        <v>2936</v>
      </c>
      <c r="M35" s="518" t="s">
        <v>921</v>
      </c>
      <c r="N35" s="509" t="s">
        <v>3040</v>
      </c>
      <c r="O35" s="509" t="s">
        <v>461</v>
      </c>
      <c r="P35" s="509" t="s">
        <v>1203</v>
      </c>
      <c r="Q35" s="509" t="s">
        <v>5122</v>
      </c>
      <c r="R35" s="509" t="s">
        <v>5725</v>
      </c>
      <c r="S35" s="509" t="s">
        <v>460</v>
      </c>
    </row>
    <row r="36" spans="1:21" x14ac:dyDescent="0.3">
      <c r="A36" s="509">
        <v>1</v>
      </c>
      <c r="B36" s="515" t="s">
        <v>5123</v>
      </c>
      <c r="C36" s="515" t="s">
        <v>5726</v>
      </c>
      <c r="D36" s="515" t="s">
        <v>3625</v>
      </c>
      <c r="E36" s="519" t="s">
        <v>5470</v>
      </c>
      <c r="F36" s="519" t="s">
        <v>2937</v>
      </c>
      <c r="G36" s="519" t="s">
        <v>3397</v>
      </c>
      <c r="H36" s="519" t="s">
        <v>3044</v>
      </c>
      <c r="I36" s="519" t="s">
        <v>6088</v>
      </c>
      <c r="J36" s="519" t="s">
        <v>1205</v>
      </c>
      <c r="K36" s="519" t="s">
        <v>6086</v>
      </c>
      <c r="L36" s="520" t="s">
        <v>5302</v>
      </c>
      <c r="M36" s="519" t="s">
        <v>1148</v>
      </c>
      <c r="N36" s="513" t="s">
        <v>4753</v>
      </c>
      <c r="O36" s="513" t="s">
        <v>464</v>
      </c>
      <c r="P36" s="513" t="s">
        <v>6091</v>
      </c>
      <c r="Q36" s="513" t="s">
        <v>6083</v>
      </c>
      <c r="R36" s="515" t="s">
        <v>3395</v>
      </c>
      <c r="S36" s="513" t="s">
        <v>3048</v>
      </c>
    </row>
    <row r="37" spans="1:21" x14ac:dyDescent="0.3">
      <c r="A37" s="509">
        <v>2</v>
      </c>
      <c r="B37" s="515" t="s">
        <v>5726</v>
      </c>
      <c r="C37" s="515" t="s">
        <v>3625</v>
      </c>
      <c r="D37" s="521" t="s">
        <v>5123</v>
      </c>
      <c r="E37" s="526" t="s">
        <v>2937</v>
      </c>
      <c r="F37" s="526" t="s">
        <v>3397</v>
      </c>
      <c r="G37" s="526" t="s">
        <v>5470</v>
      </c>
      <c r="H37" s="526" t="s">
        <v>1205</v>
      </c>
      <c r="I37" s="526" t="s">
        <v>3044</v>
      </c>
      <c r="J37" s="526" t="s">
        <v>6088</v>
      </c>
      <c r="K37" s="527" t="s">
        <v>6087</v>
      </c>
      <c r="L37" s="526" t="s">
        <v>6086</v>
      </c>
      <c r="M37" s="526" t="s">
        <v>5302</v>
      </c>
      <c r="N37" s="522" t="s">
        <v>464</v>
      </c>
      <c r="O37" s="513" t="s">
        <v>6091</v>
      </c>
      <c r="P37" s="513" t="s">
        <v>4753</v>
      </c>
      <c r="Q37" s="513" t="s">
        <v>3048</v>
      </c>
      <c r="R37" s="513" t="s">
        <v>6083</v>
      </c>
      <c r="S37" s="515" t="s">
        <v>3395</v>
      </c>
      <c r="U37" s="20"/>
    </row>
    <row r="38" spans="1:21" x14ac:dyDescent="0.3">
      <c r="A38" s="509">
        <v>3</v>
      </c>
      <c r="B38" s="515" t="s">
        <v>3625</v>
      </c>
      <c r="C38" s="515" t="s">
        <v>5123</v>
      </c>
      <c r="D38" s="515" t="s">
        <v>5726</v>
      </c>
      <c r="E38" s="526" t="s">
        <v>3397</v>
      </c>
      <c r="F38" s="526" t="s">
        <v>5470</v>
      </c>
      <c r="G38" s="526" t="s">
        <v>2937</v>
      </c>
      <c r="H38" s="526" t="s">
        <v>6088</v>
      </c>
      <c r="I38" s="526" t="s">
        <v>1205</v>
      </c>
      <c r="J38" s="526" t="s">
        <v>3044</v>
      </c>
      <c r="K38" s="526" t="s">
        <v>5302</v>
      </c>
      <c r="L38" s="526" t="s">
        <v>6087</v>
      </c>
      <c r="M38" s="526" t="s">
        <v>6086</v>
      </c>
      <c r="N38" s="522" t="s">
        <v>6091</v>
      </c>
      <c r="O38" s="513" t="s">
        <v>4753</v>
      </c>
      <c r="P38" s="513" t="s">
        <v>464</v>
      </c>
      <c r="Q38" s="515" t="s">
        <v>3395</v>
      </c>
      <c r="R38" s="513" t="s">
        <v>3048</v>
      </c>
      <c r="S38" s="513" t="s">
        <v>6083</v>
      </c>
    </row>
    <row r="39" spans="1:21" x14ac:dyDescent="0.3">
      <c r="A39" s="6"/>
    </row>
    <row r="40" spans="1:21" x14ac:dyDescent="0.3">
      <c r="A40" s="509" t="s">
        <v>473</v>
      </c>
      <c r="B40" s="509" t="s">
        <v>459</v>
      </c>
      <c r="C40" s="509" t="s">
        <v>3394</v>
      </c>
      <c r="D40" s="509" t="s">
        <v>3047</v>
      </c>
      <c r="E40" s="509" t="s">
        <v>237</v>
      </c>
      <c r="F40" s="509" t="s">
        <v>5301</v>
      </c>
      <c r="G40" s="509" t="s">
        <v>1147</v>
      </c>
      <c r="H40" s="509" t="s">
        <v>4751</v>
      </c>
      <c r="I40" s="509" t="s">
        <v>462</v>
      </c>
      <c r="J40" s="509" t="s">
        <v>463</v>
      </c>
      <c r="K40" s="509" t="s">
        <v>5469</v>
      </c>
      <c r="L40" s="509" t="s">
        <v>2936</v>
      </c>
      <c r="M40" s="509" t="s">
        <v>921</v>
      </c>
      <c r="N40" s="509" t="s">
        <v>3040</v>
      </c>
      <c r="O40" s="509" t="s">
        <v>461</v>
      </c>
      <c r="P40" s="509" t="s">
        <v>1203</v>
      </c>
      <c r="Q40" s="509" t="s">
        <v>5122</v>
      </c>
      <c r="R40" s="509" t="s">
        <v>5725</v>
      </c>
      <c r="S40" s="509" t="s">
        <v>460</v>
      </c>
    </row>
    <row r="41" spans="1:21" x14ac:dyDescent="0.3">
      <c r="A41" s="509">
        <v>1</v>
      </c>
      <c r="B41" s="511" t="s">
        <v>3394</v>
      </c>
      <c r="C41" s="510" t="s">
        <v>459</v>
      </c>
      <c r="D41" s="510" t="s">
        <v>237</v>
      </c>
      <c r="E41" s="510" t="s">
        <v>3050</v>
      </c>
      <c r="F41" s="510" t="s">
        <v>1147</v>
      </c>
      <c r="G41" s="511" t="s">
        <v>5301</v>
      </c>
      <c r="H41" s="510" t="s">
        <v>462</v>
      </c>
      <c r="I41" s="510" t="s">
        <v>4751</v>
      </c>
      <c r="J41" s="510" t="s">
        <v>5469</v>
      </c>
      <c r="K41" s="510" t="s">
        <v>463</v>
      </c>
      <c r="L41" s="511" t="s">
        <v>921</v>
      </c>
      <c r="M41" s="511" t="s">
        <v>2936</v>
      </c>
      <c r="N41" s="510" t="s">
        <v>461</v>
      </c>
      <c r="O41" s="510" t="s">
        <v>3045</v>
      </c>
      <c r="P41" s="511" t="s">
        <v>5122</v>
      </c>
      <c r="Q41" s="510" t="s">
        <v>1203</v>
      </c>
      <c r="R41" s="510" t="s">
        <v>460</v>
      </c>
      <c r="S41" s="511" t="s">
        <v>5725</v>
      </c>
      <c r="U41" s="20"/>
    </row>
    <row r="42" spans="1:21" x14ac:dyDescent="0.3">
      <c r="A42" s="509">
        <v>2</v>
      </c>
      <c r="B42" s="510" t="s">
        <v>3047</v>
      </c>
      <c r="C42" s="510" t="s">
        <v>1147</v>
      </c>
      <c r="D42" s="510" t="s">
        <v>459</v>
      </c>
      <c r="E42" s="511" t="s">
        <v>5301</v>
      </c>
      <c r="F42" s="510" t="s">
        <v>237</v>
      </c>
      <c r="G42" s="511" t="s">
        <v>3394</v>
      </c>
      <c r="H42" s="510" t="s">
        <v>463</v>
      </c>
      <c r="I42" s="511" t="s">
        <v>921</v>
      </c>
      <c r="J42" s="510" t="s">
        <v>4751</v>
      </c>
      <c r="K42" s="511" t="s">
        <v>2936</v>
      </c>
      <c r="L42" s="510" t="s">
        <v>5469</v>
      </c>
      <c r="M42" s="510" t="s">
        <v>462</v>
      </c>
      <c r="N42" s="510" t="s">
        <v>1203</v>
      </c>
      <c r="O42" s="510" t="s">
        <v>460</v>
      </c>
      <c r="P42" s="510" t="s">
        <v>3040</v>
      </c>
      <c r="Q42" s="511" t="s">
        <v>5725</v>
      </c>
      <c r="R42" s="511" t="s">
        <v>5122</v>
      </c>
      <c r="S42" s="510" t="s">
        <v>461</v>
      </c>
    </row>
    <row r="43" spans="1:21" x14ac:dyDescent="0.3">
      <c r="A43" s="22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1" ht="12.5" x14ac:dyDescent="0.25">
      <c r="A44" s="544" t="s">
        <v>207</v>
      </c>
      <c r="B44" s="544"/>
      <c r="C44" s="39" t="s">
        <v>474</v>
      </c>
      <c r="D44" s="40" t="s">
        <v>475</v>
      </c>
      <c r="E44" s="12" t="s">
        <v>476</v>
      </c>
      <c r="F44" s="23"/>
      <c r="G44" s="21" t="s">
        <v>1146</v>
      </c>
      <c r="H44" s="14" t="s">
        <v>1144</v>
      </c>
      <c r="I44" s="15"/>
      <c r="J44" s="15"/>
      <c r="K44" s="21" t="s">
        <v>4751</v>
      </c>
      <c r="L44" t="s">
        <v>4647</v>
      </c>
      <c r="M44" s="15"/>
      <c r="N44" s="15"/>
      <c r="O44" s="35" t="s">
        <v>1129</v>
      </c>
      <c r="P44" s="14" t="s">
        <v>486</v>
      </c>
      <c r="Q44" s="15"/>
      <c r="R44" s="15"/>
      <c r="S44" s="15"/>
    </row>
    <row r="45" spans="1:21" x14ac:dyDescent="0.3">
      <c r="A45" s="18"/>
      <c r="B45" s="15"/>
      <c r="C45" s="15"/>
      <c r="D45" s="15"/>
      <c r="E45" s="15"/>
      <c r="F45" s="15"/>
      <c r="G45" s="21" t="s">
        <v>1207</v>
      </c>
      <c r="H45" s="14" t="s">
        <v>477</v>
      </c>
      <c r="I45" s="15"/>
      <c r="J45" s="15"/>
      <c r="K45" s="35" t="s">
        <v>921</v>
      </c>
      <c r="L45" s="20" t="s">
        <v>914</v>
      </c>
      <c r="M45" s="15"/>
      <c r="N45" s="15"/>
      <c r="O45" s="35" t="s">
        <v>5301</v>
      </c>
      <c r="P45" s="35" t="s">
        <v>5299</v>
      </c>
      <c r="Q45" s="15"/>
      <c r="R45" s="15"/>
      <c r="S45" s="15"/>
    </row>
    <row r="46" spans="1:21" x14ac:dyDescent="0.3">
      <c r="A46" s="18"/>
      <c r="B46" s="15"/>
      <c r="C46" s="15"/>
      <c r="D46" s="15"/>
      <c r="E46" s="15"/>
      <c r="F46" s="15"/>
      <c r="G46" s="35" t="s">
        <v>5988</v>
      </c>
      <c r="H46" s="14" t="s">
        <v>485</v>
      </c>
      <c r="I46" s="15"/>
      <c r="J46" s="15"/>
      <c r="K46" s="21" t="s">
        <v>489</v>
      </c>
      <c r="L46" s="14" t="s">
        <v>490</v>
      </c>
      <c r="M46" s="15"/>
      <c r="N46" s="15"/>
      <c r="O46" s="3" t="s">
        <v>5122</v>
      </c>
      <c r="P46" s="20" t="s">
        <v>5105</v>
      </c>
      <c r="Q46" s="15"/>
      <c r="R46" s="15"/>
      <c r="S46" s="15"/>
    </row>
    <row r="47" spans="1:21" x14ac:dyDescent="0.3">
      <c r="A47" s="18"/>
      <c r="B47" s="15"/>
      <c r="C47" s="15"/>
      <c r="D47" s="15"/>
      <c r="E47" s="15"/>
      <c r="F47" s="15"/>
      <c r="G47" s="35" t="s">
        <v>3394</v>
      </c>
      <c r="H47" s="20" t="s">
        <v>3370</v>
      </c>
      <c r="I47" s="15"/>
      <c r="K47" s="21" t="s">
        <v>1128</v>
      </c>
      <c r="L47" s="14" t="s">
        <v>487</v>
      </c>
      <c r="M47" s="15"/>
      <c r="N47" s="15"/>
      <c r="O47" s="21" t="s">
        <v>3041</v>
      </c>
      <c r="P47" s="20" t="s">
        <v>5502</v>
      </c>
      <c r="Q47" s="15"/>
      <c r="R47" s="15"/>
      <c r="S47" s="15"/>
    </row>
    <row r="48" spans="1:21" x14ac:dyDescent="0.3">
      <c r="A48" s="18"/>
      <c r="B48" s="15"/>
      <c r="C48" s="15"/>
      <c r="D48" s="15"/>
      <c r="E48" s="15"/>
      <c r="F48" s="15"/>
      <c r="G48" s="35" t="s">
        <v>5725</v>
      </c>
      <c r="H48" s="20" t="s">
        <v>5715</v>
      </c>
      <c r="I48" s="15"/>
      <c r="J48" s="15"/>
      <c r="K48" s="21" t="s">
        <v>5469</v>
      </c>
      <c r="L48" s="14" t="s">
        <v>5468</v>
      </c>
      <c r="M48" s="15"/>
      <c r="N48" s="15"/>
      <c r="O48" s="21" t="s">
        <v>1206</v>
      </c>
      <c r="P48" s="14" t="s">
        <v>484</v>
      </c>
      <c r="Q48" s="15"/>
      <c r="R48" s="15"/>
      <c r="S48" s="15"/>
    </row>
    <row r="49" spans="1:19" x14ac:dyDescent="0.3">
      <c r="A49" s="18"/>
      <c r="B49" s="15"/>
      <c r="C49" s="15"/>
      <c r="D49" s="15"/>
      <c r="E49" s="15"/>
      <c r="F49" s="15"/>
      <c r="G49" s="21" t="s">
        <v>1208</v>
      </c>
      <c r="H49" s="14" t="s">
        <v>231</v>
      </c>
      <c r="I49" s="15"/>
      <c r="J49" s="15"/>
      <c r="K49" s="35" t="s">
        <v>2936</v>
      </c>
      <c r="L49" s="35" t="s">
        <v>2761</v>
      </c>
      <c r="M49" s="15"/>
      <c r="N49" s="15"/>
      <c r="O49" s="21" t="s">
        <v>1130</v>
      </c>
      <c r="P49" s="14" t="s">
        <v>488</v>
      </c>
      <c r="Q49" s="15"/>
      <c r="R49" s="15"/>
      <c r="S49" s="15"/>
    </row>
    <row r="50" spans="1:19" x14ac:dyDescent="0.3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 s="18"/>
      <c r="B51" s="15"/>
      <c r="C51" s="15"/>
      <c r="D51" s="15"/>
      <c r="E51" s="15"/>
      <c r="F51" s="15"/>
      <c r="G51" s="15"/>
      <c r="H51" s="21"/>
      <c r="I51" s="15"/>
      <c r="J51" s="15"/>
      <c r="N51" s="15"/>
      <c r="O51" s="21"/>
      <c r="P51" s="21"/>
      <c r="Q51" s="15"/>
      <c r="R51" s="15"/>
      <c r="S51" s="15"/>
    </row>
    <row r="52" spans="1:19" x14ac:dyDescent="0.3">
      <c r="A52" s="18"/>
      <c r="B52" s="15"/>
      <c r="C52" s="15"/>
      <c r="D52" s="15"/>
      <c r="E52" s="15"/>
      <c r="F52" s="15"/>
      <c r="G52" s="15"/>
      <c r="H52" s="21"/>
      <c r="I52" s="15"/>
      <c r="J52" s="15"/>
      <c r="K52" s="21"/>
      <c r="L52" s="21"/>
      <c r="M52" s="15"/>
      <c r="N52" s="15"/>
      <c r="O52" s="21"/>
      <c r="P52" s="14"/>
      <c r="Q52" s="15"/>
      <c r="R52" s="15"/>
      <c r="S52" s="15"/>
    </row>
    <row r="53" spans="1:19" x14ac:dyDescent="0.3">
      <c r="A53" s="18"/>
      <c r="B53" s="15"/>
      <c r="C53" s="15"/>
      <c r="D53" s="15"/>
      <c r="E53" s="15"/>
      <c r="F53" s="15"/>
      <c r="G53" s="15"/>
      <c r="H53" s="21"/>
      <c r="I53" s="15"/>
      <c r="J53" s="15"/>
      <c r="K53" s="15"/>
      <c r="L53" s="14"/>
      <c r="M53" s="15"/>
      <c r="N53" s="15"/>
      <c r="O53" s="21"/>
      <c r="P53" s="14"/>
      <c r="Q53" s="15"/>
      <c r="R53" s="15"/>
      <c r="S53" s="15"/>
    </row>
    <row r="54" spans="1:19" x14ac:dyDescent="0.3">
      <c r="A54" s="18"/>
      <c r="B54" s="15"/>
      <c r="C54" s="15"/>
      <c r="D54" s="15"/>
      <c r="E54" s="15"/>
      <c r="F54" s="15"/>
      <c r="G54" s="15"/>
      <c r="H54" s="21"/>
      <c r="I54" s="15"/>
      <c r="J54" s="15"/>
      <c r="K54" s="15"/>
      <c r="L54" s="14"/>
      <c r="M54" s="15"/>
      <c r="N54" s="15"/>
      <c r="O54" s="21"/>
      <c r="P54" s="14"/>
      <c r="Q54" s="15"/>
      <c r="R54" s="15"/>
      <c r="S54" s="15"/>
    </row>
    <row r="55" spans="1:19" x14ac:dyDescent="0.3">
      <c r="A55" s="18"/>
      <c r="B55" s="15"/>
      <c r="C55" s="15"/>
      <c r="D55" s="15"/>
      <c r="E55" s="15"/>
      <c r="F55" s="15"/>
      <c r="G55" s="15"/>
      <c r="H55" s="21"/>
      <c r="I55" s="15"/>
      <c r="J55" s="15"/>
      <c r="K55" s="15"/>
      <c r="L55" s="14"/>
      <c r="M55" s="15"/>
      <c r="N55" s="15"/>
      <c r="O55" s="21"/>
      <c r="P55" s="14"/>
      <c r="Q55" s="15"/>
      <c r="R55" s="15"/>
      <c r="S55" s="15"/>
    </row>
    <row r="56" spans="1:19" x14ac:dyDescent="0.3">
      <c r="A56" s="18"/>
      <c r="B56" s="15"/>
      <c r="C56" s="15"/>
      <c r="D56" s="15"/>
      <c r="E56" s="15"/>
      <c r="F56" s="15"/>
      <c r="G56" s="15"/>
      <c r="H56" s="21"/>
      <c r="I56" s="15"/>
      <c r="J56" s="15"/>
      <c r="K56" s="15"/>
      <c r="L56" s="14"/>
      <c r="M56" s="15"/>
      <c r="N56" s="15"/>
      <c r="O56" s="21"/>
      <c r="P56" s="14"/>
      <c r="Q56" s="15"/>
      <c r="R56" s="15"/>
      <c r="S56" s="15"/>
    </row>
    <row r="57" spans="1:19" x14ac:dyDescent="0.3">
      <c r="A57" s="18"/>
      <c r="B57" s="15"/>
      <c r="C57" s="15"/>
      <c r="D57" s="15"/>
      <c r="E57" s="15"/>
      <c r="F57" s="15"/>
      <c r="G57" s="15"/>
      <c r="H57" s="21"/>
      <c r="I57" s="15"/>
      <c r="J57" s="15"/>
      <c r="K57" s="15"/>
      <c r="L57" s="14"/>
      <c r="M57" s="15"/>
      <c r="N57" s="15"/>
      <c r="O57" s="21"/>
      <c r="P57" s="14"/>
      <c r="Q57" s="15"/>
      <c r="R57" s="15"/>
      <c r="S57" s="15"/>
    </row>
    <row r="58" spans="1:19" x14ac:dyDescent="0.3">
      <c r="A58" s="18"/>
      <c r="B58" s="15"/>
      <c r="C58" s="15"/>
      <c r="D58" s="15"/>
      <c r="E58" s="15"/>
      <c r="F58" s="15"/>
      <c r="G58" s="15"/>
      <c r="H58" s="21"/>
      <c r="I58" s="15"/>
      <c r="J58" s="15"/>
      <c r="K58" s="15"/>
      <c r="L58" s="14"/>
      <c r="M58" s="15"/>
      <c r="N58" s="15"/>
      <c r="O58" s="21"/>
      <c r="P58" s="14"/>
      <c r="Q58" s="15"/>
      <c r="R58" s="15"/>
      <c r="S58" s="15"/>
    </row>
    <row r="59" spans="1:19" x14ac:dyDescent="0.3">
      <c r="A59" s="1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x14ac:dyDescent="0.3">
      <c r="A60" s="1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x14ac:dyDescent="0.3">
      <c r="A61" s="1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3">
      <c r="A62" s="1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x14ac:dyDescent="0.3">
      <c r="A63" s="1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x14ac:dyDescent="0.3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x14ac:dyDescent="0.3">
      <c r="A65" s="1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spans="1:19" x14ac:dyDescent="0.3">
      <c r="A66" s="1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3">
      <c r="A67" s="1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x14ac:dyDescent="0.3">
      <c r="A68" s="1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x14ac:dyDescent="0.3">
      <c r="A69" s="1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3">
      <c r="A70" s="1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x14ac:dyDescent="0.3">
      <c r="A71" s="1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x14ac:dyDescent="0.3">
      <c r="A72" s="1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x14ac:dyDescent="0.3">
      <c r="A73" s="1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spans="1:19" x14ac:dyDescent="0.3">
      <c r="A74" s="1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x14ac:dyDescent="0.3">
      <c r="A75" s="1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x14ac:dyDescent="0.3">
      <c r="A76" s="1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x14ac:dyDescent="0.3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spans="1:19" x14ac:dyDescent="0.3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x14ac:dyDescent="0.3">
      <c r="A79" s="1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3">
      <c r="A80" s="1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pans="1:19" x14ac:dyDescent="0.3">
      <c r="A81" s="1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x14ac:dyDescent="0.3">
      <c r="A82" s="1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 x14ac:dyDescent="0.3">
      <c r="A83" s="1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spans="1:19" x14ac:dyDescent="0.3">
      <c r="A84" s="1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spans="1:19" x14ac:dyDescent="0.3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x14ac:dyDescent="0.3">
      <c r="A86" s="1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x14ac:dyDescent="0.3">
      <c r="A87" s="1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x14ac:dyDescent="0.3">
      <c r="A88" s="1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x14ac:dyDescent="0.3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1:19" x14ac:dyDescent="0.3">
      <c r="A90" s="1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spans="1:19" x14ac:dyDescent="0.3">
      <c r="A91" s="1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19" x14ac:dyDescent="0.3">
      <c r="A92" s="1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19" x14ac:dyDescent="0.3">
      <c r="A93" s="1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19" x14ac:dyDescent="0.3">
      <c r="A94" s="1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x14ac:dyDescent="0.3">
      <c r="A95" s="1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x14ac:dyDescent="0.3">
      <c r="A96" s="1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spans="1:19" x14ac:dyDescent="0.3">
      <c r="A97" s="1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spans="1:19" x14ac:dyDescent="0.3">
      <c r="A98" s="1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spans="1:19" x14ac:dyDescent="0.3">
      <c r="A99" s="1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1:19" x14ac:dyDescent="0.3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spans="1:19" x14ac:dyDescent="0.3">
      <c r="A101" s="1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spans="1:19" x14ac:dyDescent="0.3">
      <c r="A102" s="1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x14ac:dyDescent="0.3">
      <c r="A103" s="1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x14ac:dyDescent="0.3">
      <c r="A104" s="1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3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3">
      <c r="A106" s="1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x14ac:dyDescent="0.3">
      <c r="A107" s="1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</sheetData>
  <sortState xmlns:xlrd2="http://schemas.microsoft.com/office/spreadsheetml/2017/richdata2" ref="O44:Q49">
    <sortCondition ref="O44:O49"/>
  </sortState>
  <mergeCells count="3">
    <mergeCell ref="B3:S3"/>
    <mergeCell ref="A1:S1"/>
    <mergeCell ref="A44:B44"/>
  </mergeCells>
  <phoneticPr fontId="0" type="noConversion"/>
  <pageMargins left="0.75" right="0.18" top="0.37" bottom="0.21" header="0.28999999999999998" footer="0.14000000000000001"/>
  <pageSetup scale="8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N46"/>
  <sheetViews>
    <sheetView topLeftCell="A3" workbookViewId="0">
      <selection activeCell="B9" sqref="B9"/>
    </sheetView>
  </sheetViews>
  <sheetFormatPr defaultRowHeight="12.5" x14ac:dyDescent="0.25"/>
  <cols>
    <col min="3" max="3" width="20.81640625" customWidth="1"/>
    <col min="5" max="5" width="23.7265625" customWidth="1"/>
    <col min="7" max="7" width="22.453125" customWidth="1"/>
    <col min="8" max="8" width="24.54296875" customWidth="1"/>
  </cols>
  <sheetData>
    <row r="1" spans="1:14" ht="18" x14ac:dyDescent="0.4">
      <c r="B1" s="543" t="s">
        <v>4568</v>
      </c>
      <c r="C1" s="543"/>
      <c r="D1" s="543"/>
      <c r="E1" s="543"/>
      <c r="F1" s="543"/>
      <c r="G1" s="543"/>
      <c r="H1" s="543"/>
      <c r="I1" s="543"/>
      <c r="J1" s="543"/>
      <c r="K1" s="194"/>
      <c r="L1" s="194"/>
      <c r="M1" s="194"/>
      <c r="N1" s="194"/>
    </row>
    <row r="2" spans="1:14" ht="18" x14ac:dyDescent="0.4">
      <c r="A2" s="194"/>
      <c r="B2" s="286"/>
      <c r="C2" s="286"/>
      <c r="D2" s="286"/>
      <c r="E2" s="286"/>
      <c r="F2" s="286"/>
      <c r="G2" s="286"/>
      <c r="H2" s="286"/>
      <c r="I2" s="286"/>
      <c r="J2" s="286"/>
      <c r="K2" s="194"/>
      <c r="L2" s="194"/>
      <c r="M2" s="194"/>
      <c r="N2" s="194"/>
    </row>
    <row r="3" spans="1:14" x14ac:dyDescent="0.25">
      <c r="A3" s="194"/>
      <c r="B3" s="14"/>
      <c r="C3" s="14"/>
      <c r="D3" s="14"/>
      <c r="E3" s="14"/>
      <c r="F3" s="14"/>
      <c r="G3" s="14"/>
      <c r="H3" s="14"/>
      <c r="I3" s="14"/>
      <c r="J3" s="14"/>
      <c r="K3" s="194"/>
      <c r="L3" s="194"/>
      <c r="M3" s="194"/>
      <c r="N3" s="194"/>
    </row>
    <row r="4" spans="1:14" x14ac:dyDescent="0.25">
      <c r="A4" s="194"/>
      <c r="B4" s="547" t="s">
        <v>386</v>
      </c>
      <c r="C4" s="547"/>
      <c r="D4" s="547" t="s">
        <v>387</v>
      </c>
      <c r="E4" s="547"/>
      <c r="F4" s="547" t="s">
        <v>388</v>
      </c>
      <c r="G4" s="547"/>
      <c r="H4" s="14"/>
      <c r="I4" s="14"/>
      <c r="J4" s="14"/>
      <c r="K4" s="194"/>
      <c r="L4" s="194"/>
      <c r="M4" s="194"/>
      <c r="N4" s="194"/>
    </row>
    <row r="5" spans="1:14" x14ac:dyDescent="0.25">
      <c r="A5" s="194"/>
      <c r="B5" s="14"/>
      <c r="C5" s="14"/>
      <c r="D5" s="14"/>
      <c r="E5" s="14"/>
      <c r="F5" s="14"/>
      <c r="G5" s="14"/>
      <c r="H5" s="14"/>
      <c r="I5" s="14"/>
      <c r="J5" s="14"/>
      <c r="K5" s="194"/>
      <c r="L5" s="194"/>
      <c r="M5" s="194"/>
      <c r="N5" s="194"/>
    </row>
    <row r="6" spans="1:14" ht="13" thickBot="1" x14ac:dyDescent="0.3">
      <c r="A6" s="194"/>
      <c r="B6" s="548" t="s">
        <v>4569</v>
      </c>
      <c r="C6" s="548"/>
      <c r="D6" s="14"/>
      <c r="E6" s="14"/>
      <c r="F6" s="14"/>
      <c r="G6" s="14"/>
      <c r="H6" s="14"/>
      <c r="I6" s="14"/>
      <c r="K6" s="194"/>
      <c r="L6" s="194"/>
      <c r="M6" s="194"/>
      <c r="N6" s="194"/>
    </row>
    <row r="7" spans="1:14" x14ac:dyDescent="0.25">
      <c r="A7" s="194"/>
      <c r="B7" s="545" t="s">
        <v>26</v>
      </c>
      <c r="C7" s="546"/>
      <c r="D7" s="14"/>
      <c r="E7" s="14"/>
      <c r="F7" s="14"/>
      <c r="G7" s="14"/>
      <c r="H7" s="14"/>
      <c r="I7" s="14"/>
      <c r="J7" s="14"/>
      <c r="K7" s="194"/>
      <c r="L7" s="194"/>
      <c r="M7" s="194"/>
      <c r="N7" s="194"/>
    </row>
    <row r="8" spans="1:14" ht="13" thickBot="1" x14ac:dyDescent="0.3">
      <c r="A8" s="194"/>
      <c r="B8" s="549" t="s">
        <v>4772</v>
      </c>
      <c r="C8" s="550"/>
      <c r="D8" s="551" t="s">
        <v>4570</v>
      </c>
      <c r="E8" s="552"/>
      <c r="F8" s="14"/>
      <c r="G8" s="14"/>
      <c r="H8" s="14"/>
      <c r="I8" s="14"/>
      <c r="J8" s="14"/>
      <c r="K8" s="194"/>
      <c r="L8" s="194"/>
      <c r="M8" s="194"/>
      <c r="N8" s="194"/>
    </row>
    <row r="9" spans="1:14" x14ac:dyDescent="0.25">
      <c r="A9" s="194"/>
      <c r="B9" s="14"/>
      <c r="C9" s="288"/>
      <c r="D9" s="23"/>
      <c r="E9" s="25"/>
      <c r="F9" s="14"/>
      <c r="G9" s="14"/>
      <c r="H9" s="14"/>
      <c r="I9" s="14"/>
      <c r="J9" s="14"/>
      <c r="K9" s="194"/>
      <c r="L9" s="194"/>
      <c r="M9" s="194"/>
      <c r="N9" s="194"/>
    </row>
    <row r="10" spans="1:14" ht="13" thickBot="1" x14ac:dyDescent="0.3">
      <c r="A10" s="194"/>
      <c r="B10" s="552" t="s">
        <v>4570</v>
      </c>
      <c r="C10" s="553"/>
      <c r="D10" s="549" t="s">
        <v>4771</v>
      </c>
      <c r="E10" s="554"/>
      <c r="F10" s="548" t="s">
        <v>4571</v>
      </c>
      <c r="G10" s="555"/>
      <c r="H10" s="14"/>
      <c r="I10" s="14"/>
      <c r="J10" s="14"/>
      <c r="K10" s="194"/>
      <c r="L10" s="194"/>
      <c r="M10" s="194"/>
      <c r="N10" s="194"/>
    </row>
    <row r="11" spans="1:14" x14ac:dyDescent="0.25">
      <c r="A11" s="194"/>
      <c r="B11" s="545" t="s">
        <v>27</v>
      </c>
      <c r="C11" s="545"/>
      <c r="D11" s="14"/>
      <c r="E11" s="24"/>
      <c r="F11" s="14"/>
      <c r="G11" s="26"/>
      <c r="H11" s="14"/>
      <c r="I11" s="14"/>
      <c r="J11" s="14"/>
      <c r="K11" s="194"/>
      <c r="L11" s="194"/>
      <c r="M11" s="194"/>
      <c r="N11" s="194"/>
    </row>
    <row r="12" spans="1:14" ht="13" thickBot="1" x14ac:dyDescent="0.3">
      <c r="A12" s="194"/>
      <c r="B12" s="14"/>
      <c r="C12" s="14"/>
      <c r="D12" s="548" t="s">
        <v>4571</v>
      </c>
      <c r="E12" s="555"/>
      <c r="F12" s="14"/>
      <c r="G12" s="24"/>
      <c r="H12" s="14"/>
      <c r="I12" s="14"/>
      <c r="J12" s="14"/>
      <c r="K12" s="194"/>
      <c r="L12" s="194"/>
      <c r="M12" s="194"/>
      <c r="N12" s="194"/>
    </row>
    <row r="13" spans="1:14" x14ac:dyDescent="0.25">
      <c r="A13" s="194"/>
      <c r="B13" s="14"/>
      <c r="C13" s="14"/>
      <c r="D13" s="556" t="s">
        <v>31</v>
      </c>
      <c r="E13" s="556"/>
      <c r="F13" s="14"/>
      <c r="G13" s="24"/>
      <c r="H13" s="14"/>
      <c r="I13" s="14"/>
      <c r="J13" s="14"/>
      <c r="K13" s="194"/>
      <c r="L13" s="194"/>
      <c r="M13" s="194"/>
      <c r="N13" s="194"/>
    </row>
    <row r="14" spans="1:14" ht="13" thickBot="1" x14ac:dyDescent="0.3">
      <c r="A14" s="194"/>
      <c r="B14" s="14"/>
      <c r="C14" s="14"/>
      <c r="D14" s="14"/>
      <c r="E14" s="14"/>
      <c r="F14" s="14"/>
      <c r="G14" s="24"/>
      <c r="H14" s="558" t="s">
        <v>4575</v>
      </c>
      <c r="I14" s="559"/>
      <c r="J14" s="559"/>
      <c r="K14" s="194"/>
      <c r="L14" s="194"/>
      <c r="M14" s="194"/>
      <c r="N14" s="194"/>
    </row>
    <row r="15" spans="1:14" ht="13.5" thickBot="1" x14ac:dyDescent="0.35">
      <c r="A15" s="194"/>
      <c r="B15" s="552" t="s">
        <v>4572</v>
      </c>
      <c r="C15" s="552"/>
      <c r="D15" s="14"/>
      <c r="E15" s="14"/>
      <c r="F15" s="560" t="s">
        <v>4668</v>
      </c>
      <c r="G15" s="561"/>
      <c r="H15" s="562" t="s">
        <v>4573</v>
      </c>
      <c r="I15" s="563"/>
      <c r="J15" s="563"/>
      <c r="K15" s="194"/>
      <c r="L15" s="194"/>
      <c r="M15" s="194"/>
      <c r="N15" s="194"/>
    </row>
    <row r="16" spans="1:14" ht="13" x14ac:dyDescent="0.3">
      <c r="A16" s="194"/>
      <c r="B16" s="545" t="s">
        <v>28</v>
      </c>
      <c r="C16" s="557"/>
      <c r="D16" s="14"/>
      <c r="E16" s="14"/>
      <c r="F16" s="14"/>
      <c r="G16" s="24"/>
      <c r="H16" s="566"/>
      <c r="I16" s="567"/>
      <c r="J16" s="567"/>
      <c r="K16" s="194"/>
      <c r="L16" s="194"/>
      <c r="M16" s="194"/>
      <c r="N16" s="194"/>
    </row>
    <row r="17" spans="1:14" ht="13.5" thickBot="1" x14ac:dyDescent="0.35">
      <c r="A17" s="194"/>
      <c r="B17" s="549"/>
      <c r="C17" s="568"/>
      <c r="D17" s="552" t="s">
        <v>4572</v>
      </c>
      <c r="E17" s="552"/>
      <c r="F17" s="14"/>
      <c r="G17" s="24"/>
      <c r="H17" s="22"/>
      <c r="I17" s="549"/>
      <c r="J17" s="549"/>
      <c r="K17" s="194"/>
      <c r="L17" s="194"/>
      <c r="M17" s="194"/>
      <c r="N17" s="194"/>
    </row>
    <row r="18" spans="1:14" ht="13" x14ac:dyDescent="0.3">
      <c r="A18" s="194"/>
      <c r="B18" s="20"/>
      <c r="C18" s="289"/>
      <c r="D18" s="23"/>
      <c r="E18" s="25"/>
      <c r="F18" s="14"/>
      <c r="G18" s="24"/>
      <c r="H18" s="14"/>
      <c r="I18" s="82"/>
      <c r="J18" s="22"/>
      <c r="K18" s="194"/>
      <c r="L18" s="194"/>
      <c r="M18" s="194"/>
      <c r="N18" s="194"/>
    </row>
    <row r="19" spans="1:14" ht="13" thickBot="1" x14ac:dyDescent="0.3">
      <c r="A19" s="194"/>
      <c r="B19" s="552" t="s">
        <v>4574</v>
      </c>
      <c r="C19" s="569"/>
      <c r="D19" s="549" t="s">
        <v>4668</v>
      </c>
      <c r="E19" s="554"/>
      <c r="F19" s="552" t="s">
        <v>4575</v>
      </c>
      <c r="G19" s="564"/>
      <c r="H19" s="14"/>
      <c r="I19" s="14"/>
      <c r="J19" s="14"/>
      <c r="K19" s="194"/>
      <c r="L19" s="194"/>
      <c r="M19" s="194"/>
      <c r="N19" s="194"/>
    </row>
    <row r="20" spans="1:14" x14ac:dyDescent="0.25">
      <c r="A20" s="194"/>
      <c r="B20" s="545" t="s">
        <v>29</v>
      </c>
      <c r="C20" s="545"/>
      <c r="D20" s="14"/>
      <c r="E20" s="24"/>
      <c r="F20" s="565"/>
      <c r="G20" s="565"/>
      <c r="H20" s="14"/>
      <c r="I20" s="14"/>
      <c r="J20" s="14"/>
      <c r="K20" s="194"/>
      <c r="L20" s="194"/>
      <c r="M20" s="194"/>
      <c r="N20" s="194"/>
    </row>
    <row r="21" spans="1:14" ht="13" thickBot="1" x14ac:dyDescent="0.3">
      <c r="A21" s="194"/>
      <c r="B21" s="14"/>
      <c r="C21" s="14"/>
      <c r="D21" s="552" t="s">
        <v>4575</v>
      </c>
      <c r="E21" s="564"/>
      <c r="F21" s="565"/>
      <c r="G21" s="565"/>
      <c r="H21" s="14"/>
      <c r="I21" s="14"/>
      <c r="J21" s="14"/>
      <c r="K21" s="194"/>
      <c r="L21" s="194"/>
      <c r="M21" s="194"/>
      <c r="N21" s="194"/>
    </row>
    <row r="22" spans="1:14" x14ac:dyDescent="0.25">
      <c r="A22" s="194"/>
      <c r="B22" s="14"/>
      <c r="C22" s="14"/>
      <c r="D22" s="556" t="s">
        <v>30</v>
      </c>
      <c r="E22" s="556"/>
      <c r="F22" s="14"/>
      <c r="G22" s="14"/>
      <c r="H22" s="14"/>
      <c r="I22" s="14"/>
      <c r="J22" s="14"/>
      <c r="K22" s="194"/>
      <c r="L22" s="194"/>
      <c r="M22" s="194"/>
      <c r="N22" s="194"/>
    </row>
    <row r="23" spans="1:14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</row>
    <row r="24" spans="1:14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</row>
    <row r="25" spans="1:14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</row>
    <row r="26" spans="1:14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</row>
    <row r="27" spans="1:14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</row>
    <row r="28" spans="1:14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</row>
    <row r="29" spans="1:14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</row>
    <row r="30" spans="1:14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</row>
    <row r="31" spans="1:14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</row>
    <row r="32" spans="1:14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</row>
    <row r="33" spans="1:14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</row>
    <row r="34" spans="1:14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</row>
    <row r="35" spans="1:14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</row>
    <row r="36" spans="1:14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</row>
    <row r="37" spans="1:14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</row>
    <row r="38" spans="1:14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</row>
    <row r="39" spans="1:14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</row>
    <row r="40" spans="1:14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</row>
    <row r="41" spans="1:14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</row>
    <row r="42" spans="1:14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</row>
    <row r="43" spans="1:14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</row>
    <row r="44" spans="1:14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</row>
    <row r="45" spans="1:14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</row>
    <row r="46" spans="1:14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</row>
  </sheetData>
  <mergeCells count="31">
    <mergeCell ref="D21:E21"/>
    <mergeCell ref="F21:G21"/>
    <mergeCell ref="D22:E22"/>
    <mergeCell ref="H16:J16"/>
    <mergeCell ref="B17:C17"/>
    <mergeCell ref="D17:E17"/>
    <mergeCell ref="I17:J17"/>
    <mergeCell ref="B20:C20"/>
    <mergeCell ref="F20:G20"/>
    <mergeCell ref="B19:C19"/>
    <mergeCell ref="D19:E19"/>
    <mergeCell ref="F19:G19"/>
    <mergeCell ref="D12:E12"/>
    <mergeCell ref="D13:E13"/>
    <mergeCell ref="B16:C16"/>
    <mergeCell ref="H14:J14"/>
    <mergeCell ref="B15:C15"/>
    <mergeCell ref="F15:G15"/>
    <mergeCell ref="H15:J15"/>
    <mergeCell ref="B11:C11"/>
    <mergeCell ref="B7:C7"/>
    <mergeCell ref="B1:J1"/>
    <mergeCell ref="B4:C4"/>
    <mergeCell ref="D4:E4"/>
    <mergeCell ref="F4:G4"/>
    <mergeCell ref="B6:C6"/>
    <mergeCell ref="B8:C8"/>
    <mergeCell ref="D8:E8"/>
    <mergeCell ref="B10:C10"/>
    <mergeCell ref="D10:E10"/>
    <mergeCell ref="F10:G10"/>
  </mergeCells>
  <pageMargins left="0.7" right="0.7" top="0.75" bottom="0.75" header="0.3" footer="0.3"/>
  <pageSetup scale="6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M52"/>
  <sheetViews>
    <sheetView topLeftCell="C23" zoomScale="60" zoomScaleNormal="60" workbookViewId="0">
      <selection activeCell="M13" sqref="M13"/>
    </sheetView>
  </sheetViews>
  <sheetFormatPr defaultRowHeight="12.5" x14ac:dyDescent="0.25"/>
  <cols>
    <col min="1" max="1" width="1.81640625" customWidth="1"/>
    <col min="2" max="2" width="9.1796875" customWidth="1"/>
    <col min="3" max="13" width="25.54296875" customWidth="1"/>
  </cols>
  <sheetData>
    <row r="2" spans="2:13" ht="23" x14ac:dyDescent="0.5">
      <c r="B2" s="570" t="s">
        <v>3253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</row>
    <row r="3" spans="2:13" ht="13" x14ac:dyDescent="0.3">
      <c r="B3" s="199"/>
      <c r="C3" s="200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2:13" ht="18" customHeight="1" x14ac:dyDescent="0.4">
      <c r="B4" s="227" t="s">
        <v>697</v>
      </c>
      <c r="C4" s="228" t="s">
        <v>383</v>
      </c>
      <c r="D4" s="229" t="s">
        <v>493</v>
      </c>
      <c r="E4" s="229" t="s">
        <v>492</v>
      </c>
      <c r="F4" s="229" t="s">
        <v>382</v>
      </c>
      <c r="G4" s="229" t="s">
        <v>497</v>
      </c>
      <c r="H4" s="229" t="s">
        <v>496</v>
      </c>
      <c r="I4" s="229" t="s">
        <v>495</v>
      </c>
      <c r="J4" s="229" t="s">
        <v>494</v>
      </c>
      <c r="K4" s="229" t="s">
        <v>384</v>
      </c>
      <c r="L4" s="229" t="s">
        <v>1134</v>
      </c>
      <c r="M4" s="229" t="s">
        <v>1135</v>
      </c>
    </row>
    <row r="5" spans="2:13" ht="18" customHeight="1" x14ac:dyDescent="0.4">
      <c r="B5" s="227">
        <v>1</v>
      </c>
      <c r="C5" s="204" t="s">
        <v>3369</v>
      </c>
      <c r="D5" s="230" t="s">
        <v>1080</v>
      </c>
      <c r="E5" s="230" t="s">
        <v>3435</v>
      </c>
      <c r="F5" s="230" t="s">
        <v>3436</v>
      </c>
      <c r="G5" s="230" t="s">
        <v>3437</v>
      </c>
      <c r="H5" s="230" t="s">
        <v>3438</v>
      </c>
      <c r="I5" s="230" t="s">
        <v>3439</v>
      </c>
      <c r="J5" s="230" t="s">
        <v>3440</v>
      </c>
      <c r="K5" s="230" t="s">
        <v>3441</v>
      </c>
      <c r="L5" s="230" t="s">
        <v>3442</v>
      </c>
      <c r="M5" s="230" t="s">
        <v>3443</v>
      </c>
    </row>
    <row r="6" spans="2:13" ht="18" customHeight="1" thickBot="1" x14ac:dyDescent="0.35">
      <c r="B6" s="231"/>
      <c r="C6" s="232" t="s">
        <v>385</v>
      </c>
      <c r="D6" s="233"/>
      <c r="E6" s="234"/>
      <c r="F6" s="234"/>
      <c r="G6" s="234"/>
      <c r="H6" s="235" t="s">
        <v>2371</v>
      </c>
      <c r="I6" s="236"/>
      <c r="J6" s="236"/>
      <c r="K6" s="236"/>
      <c r="L6" s="236"/>
      <c r="M6" s="236"/>
    </row>
    <row r="7" spans="2:13" ht="18" customHeight="1" x14ac:dyDescent="0.4">
      <c r="B7" s="208">
        <v>2</v>
      </c>
      <c r="C7" s="204" t="s">
        <v>3360</v>
      </c>
      <c r="D7" s="230" t="s">
        <v>3444</v>
      </c>
      <c r="E7" s="230" t="s">
        <v>3445</v>
      </c>
      <c r="F7" s="230" t="s">
        <v>3446</v>
      </c>
      <c r="G7" s="230" t="s">
        <v>458</v>
      </c>
      <c r="H7" s="230" t="s">
        <v>3447</v>
      </c>
      <c r="I7" s="230" t="s">
        <v>3448</v>
      </c>
      <c r="J7" s="237"/>
      <c r="K7" s="237"/>
      <c r="L7" s="237"/>
      <c r="M7" s="237"/>
    </row>
    <row r="8" spans="2:13" ht="18" customHeight="1" thickBot="1" x14ac:dyDescent="0.35">
      <c r="B8" s="231"/>
      <c r="C8" s="232" t="s">
        <v>385</v>
      </c>
      <c r="D8" s="238" t="s">
        <v>271</v>
      </c>
      <c r="E8" s="239"/>
      <c r="F8" s="239"/>
      <c r="G8" s="239"/>
      <c r="H8" s="239"/>
      <c r="I8" s="239"/>
      <c r="J8" s="240"/>
      <c r="K8" s="240"/>
      <c r="L8" s="240"/>
      <c r="M8" s="240"/>
    </row>
    <row r="9" spans="2:13" ht="18" customHeight="1" x14ac:dyDescent="0.4">
      <c r="B9" s="208">
        <v>3</v>
      </c>
      <c r="C9" s="204" t="s">
        <v>3370</v>
      </c>
      <c r="D9" s="230" t="s">
        <v>3449</v>
      </c>
      <c r="E9" s="230" t="s">
        <v>3450</v>
      </c>
      <c r="F9" s="230" t="s">
        <v>3451</v>
      </c>
      <c r="G9" s="230" t="s">
        <v>3452</v>
      </c>
      <c r="H9" s="230" t="s">
        <v>3453</v>
      </c>
      <c r="I9" s="230" t="s">
        <v>3454</v>
      </c>
      <c r="J9" s="230" t="s">
        <v>3455</v>
      </c>
      <c r="K9" s="230" t="s">
        <v>3456</v>
      </c>
      <c r="L9" s="230" t="s">
        <v>3457</v>
      </c>
      <c r="M9" s="230" t="s">
        <v>3458</v>
      </c>
    </row>
    <row r="10" spans="2:13" ht="18" customHeight="1" thickBot="1" x14ac:dyDescent="0.35">
      <c r="B10" s="231"/>
      <c r="C10" s="232" t="s">
        <v>385</v>
      </c>
      <c r="D10" s="241"/>
      <c r="E10" s="241"/>
      <c r="F10" s="241" t="s">
        <v>3078</v>
      </c>
      <c r="G10" s="241" t="s">
        <v>3389</v>
      </c>
      <c r="H10" s="241"/>
      <c r="I10" s="241"/>
      <c r="J10" s="241"/>
      <c r="K10" s="241"/>
      <c r="L10" s="241"/>
      <c r="M10" s="241"/>
    </row>
    <row r="11" spans="2:13" ht="18" customHeight="1" x14ac:dyDescent="0.4">
      <c r="B11" s="208">
        <v>4</v>
      </c>
      <c r="C11" s="204" t="s">
        <v>3031</v>
      </c>
      <c r="D11" s="230" t="s">
        <v>3459</v>
      </c>
      <c r="E11" s="230" t="s">
        <v>1518</v>
      </c>
      <c r="F11" s="230" t="s">
        <v>3460</v>
      </c>
      <c r="G11" s="230" t="s">
        <v>1018</v>
      </c>
      <c r="H11" s="230" t="s">
        <v>3461</v>
      </c>
      <c r="I11" s="230" t="s">
        <v>3462</v>
      </c>
      <c r="J11" s="230" t="s">
        <v>3463</v>
      </c>
      <c r="K11" s="230" t="s">
        <v>3464</v>
      </c>
      <c r="L11" s="230" t="s">
        <v>3465</v>
      </c>
      <c r="M11" s="230" t="s">
        <v>3466</v>
      </c>
    </row>
    <row r="12" spans="2:13" ht="18" customHeight="1" thickBot="1" x14ac:dyDescent="0.35">
      <c r="B12" s="231"/>
      <c r="C12" s="232" t="s">
        <v>385</v>
      </c>
      <c r="D12" s="238" t="s">
        <v>271</v>
      </c>
      <c r="E12" s="238"/>
      <c r="F12" s="238"/>
      <c r="G12" s="238"/>
      <c r="H12" s="238" t="s">
        <v>2371</v>
      </c>
      <c r="I12" s="238"/>
      <c r="J12" s="238" t="s">
        <v>2371</v>
      </c>
      <c r="K12" s="238" t="s">
        <v>225</v>
      </c>
      <c r="L12" s="238" t="s">
        <v>3371</v>
      </c>
      <c r="M12" s="238"/>
    </row>
    <row r="13" spans="2:13" ht="18" customHeight="1" x14ac:dyDescent="0.4">
      <c r="B13" s="208">
        <v>5</v>
      </c>
      <c r="C13" s="213" t="s">
        <v>485</v>
      </c>
      <c r="D13" s="230" t="s">
        <v>1757</v>
      </c>
      <c r="E13" s="230" t="s">
        <v>3467</v>
      </c>
      <c r="F13" s="230" t="s">
        <v>3468</v>
      </c>
      <c r="G13" s="230" t="s">
        <v>3469</v>
      </c>
      <c r="H13" s="230" t="s">
        <v>3470</v>
      </c>
      <c r="I13" s="230" t="s">
        <v>3471</v>
      </c>
      <c r="J13" s="230" t="s">
        <v>3472</v>
      </c>
      <c r="K13" s="242" t="s">
        <v>1024</v>
      </c>
      <c r="L13" s="230" t="s">
        <v>3473</v>
      </c>
      <c r="M13" s="230" t="s">
        <v>3474</v>
      </c>
    </row>
    <row r="14" spans="2:13" ht="18" customHeight="1" thickBot="1" x14ac:dyDescent="0.35">
      <c r="B14" s="231"/>
      <c r="C14" s="232" t="s">
        <v>385</v>
      </c>
      <c r="D14" s="238" t="s">
        <v>2371</v>
      </c>
      <c r="E14" s="238" t="s">
        <v>2371</v>
      </c>
      <c r="F14" s="238"/>
      <c r="G14" s="238" t="s">
        <v>2371</v>
      </c>
      <c r="H14" s="238"/>
      <c r="I14" s="238"/>
      <c r="J14" s="238" t="s">
        <v>2371</v>
      </c>
      <c r="K14" s="238"/>
      <c r="L14" s="238" t="s">
        <v>3077</v>
      </c>
      <c r="M14" s="238" t="s">
        <v>271</v>
      </c>
    </row>
    <row r="15" spans="2:13" ht="18" customHeight="1" x14ac:dyDescent="0.4">
      <c r="B15" s="208">
        <v>6</v>
      </c>
      <c r="C15" s="213" t="s">
        <v>477</v>
      </c>
      <c r="D15" s="230" t="s">
        <v>3475</v>
      </c>
      <c r="E15" s="230" t="s">
        <v>3476</v>
      </c>
      <c r="F15" s="230" t="s">
        <v>3477</v>
      </c>
      <c r="G15" s="230" t="s">
        <v>3478</v>
      </c>
      <c r="H15" s="230" t="s">
        <v>3479</v>
      </c>
      <c r="I15" s="230" t="s">
        <v>3480</v>
      </c>
      <c r="J15" s="230" t="s">
        <v>3481</v>
      </c>
      <c r="K15" s="230" t="s">
        <v>3482</v>
      </c>
      <c r="L15" s="230" t="s">
        <v>3483</v>
      </c>
      <c r="M15" s="230" t="s">
        <v>3484</v>
      </c>
    </row>
    <row r="16" spans="2:13" ht="18" customHeight="1" thickBot="1" x14ac:dyDescent="0.35">
      <c r="B16" s="231"/>
      <c r="C16" s="243" t="s">
        <v>385</v>
      </c>
      <c r="D16" s="244" t="s">
        <v>3074</v>
      </c>
      <c r="E16" s="244" t="s">
        <v>3076</v>
      </c>
      <c r="F16" s="244" t="s">
        <v>3075</v>
      </c>
      <c r="G16" s="244"/>
      <c r="H16" s="244"/>
      <c r="I16" s="244"/>
      <c r="J16" s="244"/>
      <c r="K16" s="244" t="s">
        <v>3075</v>
      </c>
      <c r="L16" s="239"/>
      <c r="M16" s="239"/>
    </row>
    <row r="17" spans="2:13" ht="18" customHeight="1" x14ac:dyDescent="0.4">
      <c r="B17" s="208">
        <v>7</v>
      </c>
      <c r="C17" s="211" t="s">
        <v>1144</v>
      </c>
      <c r="D17" s="230" t="s">
        <v>3485</v>
      </c>
      <c r="E17" s="230" t="s">
        <v>3486</v>
      </c>
      <c r="F17" s="230" t="s">
        <v>2028</v>
      </c>
      <c r="G17" s="230" t="s">
        <v>3598</v>
      </c>
      <c r="H17" s="230" t="s">
        <v>3487</v>
      </c>
      <c r="I17" s="230" t="s">
        <v>3488</v>
      </c>
      <c r="J17" s="245" t="s">
        <v>3489</v>
      </c>
      <c r="K17" s="242" t="s">
        <v>1024</v>
      </c>
      <c r="L17" s="237"/>
      <c r="M17" s="237"/>
    </row>
    <row r="18" spans="2:13" ht="18" customHeight="1" thickBot="1" x14ac:dyDescent="0.35">
      <c r="B18" s="231"/>
      <c r="C18" s="243" t="s">
        <v>385</v>
      </c>
      <c r="D18" s="246"/>
      <c r="E18" s="246"/>
      <c r="F18" s="246"/>
      <c r="G18" s="246"/>
      <c r="H18" s="246"/>
      <c r="I18" s="246"/>
      <c r="J18" s="246"/>
      <c r="K18" s="246"/>
      <c r="L18" s="247"/>
      <c r="M18" s="247"/>
    </row>
    <row r="19" spans="2:13" ht="18" customHeight="1" x14ac:dyDescent="0.4">
      <c r="B19" s="208">
        <v>8</v>
      </c>
      <c r="C19" s="211" t="s">
        <v>486</v>
      </c>
      <c r="D19" s="230" t="s">
        <v>3490</v>
      </c>
      <c r="E19" s="230" t="s">
        <v>3491</v>
      </c>
      <c r="F19" s="230" t="s">
        <v>3492</v>
      </c>
      <c r="G19" s="230" t="s">
        <v>3493</v>
      </c>
      <c r="H19" s="230" t="s">
        <v>3494</v>
      </c>
      <c r="I19" s="230" t="s">
        <v>3495</v>
      </c>
      <c r="J19" s="230" t="s">
        <v>3496</v>
      </c>
      <c r="K19" s="242" t="s">
        <v>1024</v>
      </c>
      <c r="L19" s="230" t="s">
        <v>3497</v>
      </c>
      <c r="M19" s="230" t="s">
        <v>3498</v>
      </c>
    </row>
    <row r="20" spans="2:13" ht="18" customHeight="1" thickBot="1" x14ac:dyDescent="0.35">
      <c r="B20" s="231"/>
      <c r="C20" s="243" t="s">
        <v>385</v>
      </c>
      <c r="D20" s="246"/>
      <c r="E20" s="246"/>
      <c r="F20" s="239"/>
      <c r="G20" s="239"/>
      <c r="H20" s="244" t="s">
        <v>2674</v>
      </c>
      <c r="I20" s="244"/>
      <c r="J20" s="244"/>
      <c r="K20" s="244" t="s">
        <v>2674</v>
      </c>
      <c r="L20" s="239"/>
      <c r="M20" s="239"/>
    </row>
    <row r="21" spans="2:13" ht="18" customHeight="1" x14ac:dyDescent="0.4">
      <c r="B21" s="208">
        <v>9</v>
      </c>
      <c r="C21" s="211" t="s">
        <v>914</v>
      </c>
      <c r="D21" s="230" t="s">
        <v>3499</v>
      </c>
      <c r="E21" s="230" t="s">
        <v>3500</v>
      </c>
      <c r="F21" s="230" t="s">
        <v>3501</v>
      </c>
      <c r="G21" s="230" t="s">
        <v>3502</v>
      </c>
      <c r="H21" s="230" t="s">
        <v>3503</v>
      </c>
      <c r="I21" s="237"/>
      <c r="J21" s="237"/>
      <c r="K21" s="237"/>
      <c r="L21" s="237"/>
      <c r="M21" s="237"/>
    </row>
    <row r="22" spans="2:13" ht="18" customHeight="1" thickBot="1" x14ac:dyDescent="0.35">
      <c r="B22" s="231"/>
      <c r="C22" s="243" t="s">
        <v>385</v>
      </c>
      <c r="D22" s="246"/>
      <c r="E22" s="246"/>
      <c r="F22" s="246"/>
      <c r="G22" s="246"/>
      <c r="H22" s="246"/>
      <c r="I22" s="247"/>
      <c r="J22" s="247"/>
      <c r="K22" s="247"/>
      <c r="L22" s="247"/>
      <c r="M22" s="247"/>
    </row>
    <row r="23" spans="2:13" ht="18" customHeight="1" x14ac:dyDescent="0.4">
      <c r="B23" s="208">
        <v>10</v>
      </c>
      <c r="C23" s="211" t="s">
        <v>487</v>
      </c>
      <c r="D23" s="230" t="s">
        <v>3504</v>
      </c>
      <c r="E23" s="230" t="s">
        <v>3505</v>
      </c>
      <c r="F23" s="230" t="s">
        <v>3506</v>
      </c>
      <c r="G23" s="230" t="s">
        <v>3507</v>
      </c>
      <c r="H23" s="230" t="s">
        <v>3508</v>
      </c>
      <c r="I23" s="242" t="s">
        <v>1024</v>
      </c>
      <c r="J23" s="237"/>
      <c r="K23" s="237"/>
      <c r="L23" s="237"/>
      <c r="M23" s="237"/>
    </row>
    <row r="24" spans="2:13" ht="18" customHeight="1" thickBot="1" x14ac:dyDescent="0.35">
      <c r="B24" s="231"/>
      <c r="C24" s="243" t="s">
        <v>385</v>
      </c>
      <c r="D24" s="246"/>
      <c r="E24" s="246"/>
      <c r="F24" s="246"/>
      <c r="G24" s="246"/>
      <c r="H24" s="246"/>
      <c r="I24" s="246"/>
      <c r="J24" s="247"/>
      <c r="K24" s="247"/>
      <c r="L24" s="247"/>
      <c r="M24" s="247"/>
    </row>
    <row r="25" spans="2:13" ht="18" customHeight="1" x14ac:dyDescent="0.4">
      <c r="B25" s="208">
        <v>11</v>
      </c>
      <c r="C25" s="211" t="s">
        <v>2761</v>
      </c>
      <c r="D25" s="230" t="s">
        <v>3509</v>
      </c>
      <c r="E25" s="230" t="s">
        <v>3510</v>
      </c>
      <c r="F25" s="230" t="s">
        <v>3511</v>
      </c>
      <c r="G25" s="230" t="s">
        <v>3512</v>
      </c>
      <c r="H25" s="230" t="s">
        <v>3513</v>
      </c>
      <c r="I25" s="230" t="s">
        <v>3514</v>
      </c>
      <c r="J25" s="230" t="s">
        <v>3515</v>
      </c>
      <c r="K25" s="230" t="s">
        <v>3516</v>
      </c>
      <c r="L25" s="230" t="s">
        <v>3517</v>
      </c>
      <c r="M25" s="230" t="s">
        <v>3518</v>
      </c>
    </row>
    <row r="26" spans="2:13" ht="18" customHeight="1" thickBot="1" x14ac:dyDescent="0.35">
      <c r="B26" s="231"/>
      <c r="C26" s="243" t="s">
        <v>385</v>
      </c>
      <c r="D26" s="239"/>
      <c r="E26" s="239"/>
      <c r="F26" s="252" t="s">
        <v>3389</v>
      </c>
      <c r="G26" s="252"/>
      <c r="H26" s="252" t="s">
        <v>3076</v>
      </c>
      <c r="I26" s="239"/>
      <c r="J26" s="239"/>
      <c r="K26" s="239"/>
      <c r="L26" s="239"/>
      <c r="M26" s="252" t="s">
        <v>3292</v>
      </c>
    </row>
    <row r="27" spans="2:13" ht="18" customHeight="1" x14ac:dyDescent="0.4">
      <c r="B27" s="208">
        <v>12</v>
      </c>
      <c r="C27" s="204" t="s">
        <v>484</v>
      </c>
      <c r="D27" s="230" t="s">
        <v>3519</v>
      </c>
      <c r="E27" s="230" t="s">
        <v>3520</v>
      </c>
      <c r="F27" s="230" t="s">
        <v>3521</v>
      </c>
      <c r="G27" s="230" t="s">
        <v>3522</v>
      </c>
      <c r="H27" s="230" t="s">
        <v>3523</v>
      </c>
      <c r="I27" s="230" t="s">
        <v>3524</v>
      </c>
      <c r="J27" s="230" t="s">
        <v>3525</v>
      </c>
      <c r="K27" s="230" t="s">
        <v>3526</v>
      </c>
      <c r="L27" s="230" t="s">
        <v>3527</v>
      </c>
      <c r="M27" s="230" t="s">
        <v>3528</v>
      </c>
    </row>
    <row r="28" spans="2:13" ht="18" customHeight="1" thickBot="1" x14ac:dyDescent="0.35">
      <c r="B28" s="231"/>
      <c r="C28" s="243" t="s">
        <v>385</v>
      </c>
      <c r="D28" s="239"/>
      <c r="E28" s="239"/>
      <c r="F28" s="239"/>
      <c r="G28" s="239"/>
      <c r="H28" s="239"/>
      <c r="I28" s="252" t="s">
        <v>3389</v>
      </c>
      <c r="J28" s="239"/>
      <c r="K28" s="239"/>
      <c r="L28" s="239"/>
      <c r="M28" s="239"/>
    </row>
    <row r="29" spans="2:13" ht="18" customHeight="1" x14ac:dyDescent="0.4">
      <c r="B29" s="208">
        <v>13</v>
      </c>
      <c r="C29" s="211" t="s">
        <v>488</v>
      </c>
      <c r="D29" s="230" t="s">
        <v>3529</v>
      </c>
      <c r="E29" s="230" t="s">
        <v>3530</v>
      </c>
      <c r="F29" s="230" t="s">
        <v>3531</v>
      </c>
      <c r="G29" s="230" t="s">
        <v>3532</v>
      </c>
      <c r="H29" s="230" t="s">
        <v>1382</v>
      </c>
      <c r="I29" s="230" t="s">
        <v>3533</v>
      </c>
      <c r="J29" s="230" t="s">
        <v>3534</v>
      </c>
      <c r="K29" s="230" t="s">
        <v>3535</v>
      </c>
      <c r="L29" s="230" t="s">
        <v>3536</v>
      </c>
      <c r="M29" s="230" t="s">
        <v>3537</v>
      </c>
    </row>
    <row r="30" spans="2:13" ht="18" customHeight="1" thickBot="1" x14ac:dyDescent="0.35">
      <c r="B30" s="231"/>
      <c r="C30" s="243" t="s">
        <v>385</v>
      </c>
      <c r="D30" s="246"/>
      <c r="E30" s="244" t="s">
        <v>374</v>
      </c>
      <c r="F30" s="244"/>
      <c r="G30" s="244" t="s">
        <v>271</v>
      </c>
      <c r="H30" s="236" t="s">
        <v>2371</v>
      </c>
      <c r="I30" s="244"/>
      <c r="J30" s="244"/>
      <c r="K30" s="244"/>
      <c r="L30" s="244"/>
      <c r="M30" s="244"/>
    </row>
    <row r="31" spans="2:13" ht="18" customHeight="1" x14ac:dyDescent="0.4">
      <c r="B31" s="208">
        <v>14</v>
      </c>
      <c r="C31" s="211" t="s">
        <v>2458</v>
      </c>
      <c r="D31" s="230" t="s">
        <v>3538</v>
      </c>
      <c r="E31" s="230" t="s">
        <v>3539</v>
      </c>
      <c r="F31" s="230" t="s">
        <v>3540</v>
      </c>
      <c r="G31" s="230" t="s">
        <v>3541</v>
      </c>
      <c r="H31" s="230" t="s">
        <v>3542</v>
      </c>
      <c r="I31" s="230" t="s">
        <v>3543</v>
      </c>
      <c r="J31" s="230" t="s">
        <v>3544</v>
      </c>
      <c r="K31" s="230" t="s">
        <v>3545</v>
      </c>
      <c r="L31" s="230" t="s">
        <v>3546</v>
      </c>
      <c r="M31" s="230" t="s">
        <v>3547</v>
      </c>
    </row>
    <row r="32" spans="2:13" ht="18" customHeight="1" thickBot="1" x14ac:dyDescent="0.35">
      <c r="B32" s="231"/>
      <c r="C32" s="243" t="s">
        <v>385</v>
      </c>
      <c r="D32" s="246"/>
      <c r="E32" s="246"/>
      <c r="F32" s="246"/>
      <c r="G32" s="246"/>
      <c r="H32" s="246"/>
      <c r="I32" s="246"/>
      <c r="J32" s="246"/>
      <c r="K32" s="246"/>
      <c r="L32" s="246"/>
      <c r="M32" s="246"/>
    </row>
    <row r="33" spans="1:13" ht="18" customHeight="1" x14ac:dyDescent="0.4">
      <c r="B33" s="208">
        <v>15</v>
      </c>
      <c r="C33" s="211" t="s">
        <v>3034</v>
      </c>
      <c r="D33" s="230" t="s">
        <v>3548</v>
      </c>
      <c r="E33" s="230" t="s">
        <v>3549</v>
      </c>
      <c r="F33" s="230" t="s">
        <v>3550</v>
      </c>
      <c r="G33" s="230" t="s">
        <v>3551</v>
      </c>
      <c r="H33" s="230" t="s">
        <v>3552</v>
      </c>
      <c r="I33" s="230" t="s">
        <v>3553</v>
      </c>
      <c r="J33" s="230" t="s">
        <v>3554</v>
      </c>
      <c r="K33" s="230" t="s">
        <v>3555</v>
      </c>
      <c r="L33" s="230" t="s">
        <v>3556</v>
      </c>
      <c r="M33" s="230" t="s">
        <v>3557</v>
      </c>
    </row>
    <row r="34" spans="1:13" ht="18" customHeight="1" thickBot="1" x14ac:dyDescent="0.4">
      <c r="A34" s="248"/>
      <c r="B34" s="231"/>
      <c r="C34" s="243" t="s">
        <v>385</v>
      </c>
      <c r="D34" s="246"/>
      <c r="E34" s="244" t="s">
        <v>3075</v>
      </c>
      <c r="F34" s="244"/>
      <c r="G34" s="244" t="s">
        <v>2674</v>
      </c>
      <c r="H34" s="244"/>
      <c r="I34" s="244"/>
      <c r="J34" s="244" t="s">
        <v>271</v>
      </c>
      <c r="K34" s="244" t="s">
        <v>3076</v>
      </c>
      <c r="L34" s="244"/>
      <c r="M34" s="239"/>
    </row>
    <row r="35" spans="1:13" ht="18" customHeight="1" x14ac:dyDescent="0.4">
      <c r="B35" s="208">
        <v>16</v>
      </c>
      <c r="C35" s="211" t="s">
        <v>490</v>
      </c>
      <c r="D35" s="230" t="s">
        <v>3558</v>
      </c>
      <c r="E35" s="230" t="s">
        <v>3559</v>
      </c>
      <c r="F35" s="230" t="s">
        <v>3560</v>
      </c>
      <c r="G35" s="230" t="s">
        <v>3561</v>
      </c>
      <c r="H35" s="230" t="s">
        <v>3562</v>
      </c>
      <c r="I35" s="230" t="s">
        <v>3563</v>
      </c>
      <c r="J35" s="230" t="s">
        <v>3113</v>
      </c>
      <c r="K35" s="230" t="s">
        <v>3564</v>
      </c>
      <c r="L35" s="230" t="s">
        <v>3565</v>
      </c>
      <c r="M35" s="230" t="s">
        <v>3566</v>
      </c>
    </row>
    <row r="36" spans="1:13" ht="18" customHeight="1" thickBot="1" x14ac:dyDescent="0.35">
      <c r="B36" s="231"/>
      <c r="C36" s="243" t="s">
        <v>385</v>
      </c>
      <c r="D36" s="244" t="s">
        <v>3076</v>
      </c>
      <c r="E36" s="239"/>
      <c r="F36" s="244" t="s">
        <v>3075</v>
      </c>
      <c r="G36" s="244"/>
      <c r="H36" s="244"/>
      <c r="I36" s="244"/>
      <c r="J36" s="244" t="s">
        <v>2371</v>
      </c>
      <c r="K36" s="244" t="s">
        <v>3371</v>
      </c>
      <c r="L36" s="244" t="s">
        <v>3076</v>
      </c>
      <c r="M36" s="244" t="s">
        <v>3371</v>
      </c>
    </row>
    <row r="37" spans="1:13" ht="18" customHeight="1" x14ac:dyDescent="0.4">
      <c r="B37" s="208">
        <v>17</v>
      </c>
      <c r="C37" s="211" t="s">
        <v>3038</v>
      </c>
      <c r="D37" s="230" t="s">
        <v>3567</v>
      </c>
      <c r="E37" s="230" t="s">
        <v>3568</v>
      </c>
      <c r="F37" s="230" t="s">
        <v>3569</v>
      </c>
      <c r="G37" s="230" t="s">
        <v>3570</v>
      </c>
      <c r="H37" s="230" t="s">
        <v>3571</v>
      </c>
      <c r="I37" s="230" t="s">
        <v>1783</v>
      </c>
      <c r="J37" s="230" t="s">
        <v>3572</v>
      </c>
      <c r="K37" s="230" t="s">
        <v>3573</v>
      </c>
      <c r="L37" s="230" t="s">
        <v>3574</v>
      </c>
      <c r="M37" s="237"/>
    </row>
    <row r="38" spans="1:13" ht="18" customHeight="1" thickBot="1" x14ac:dyDescent="0.35">
      <c r="B38" s="231"/>
      <c r="C38" s="243" t="s">
        <v>385</v>
      </c>
      <c r="D38" s="244" t="s">
        <v>3076</v>
      </c>
      <c r="E38" s="244" t="s">
        <v>3078</v>
      </c>
      <c r="F38" s="238" t="s">
        <v>3075</v>
      </c>
      <c r="G38" s="244" t="s">
        <v>2371</v>
      </c>
      <c r="H38" s="244" t="s">
        <v>3077</v>
      </c>
      <c r="I38" s="244" t="s">
        <v>2371</v>
      </c>
      <c r="J38" s="244" t="s">
        <v>2371</v>
      </c>
      <c r="K38" s="244" t="s">
        <v>2371</v>
      </c>
      <c r="L38" s="244" t="s">
        <v>2371</v>
      </c>
      <c r="M38" s="240"/>
    </row>
    <row r="39" spans="1:13" ht="18" customHeight="1" x14ac:dyDescent="0.4">
      <c r="B39" s="208">
        <v>18</v>
      </c>
      <c r="C39" s="211" t="s">
        <v>231</v>
      </c>
      <c r="D39" s="230" t="s">
        <v>3575</v>
      </c>
      <c r="E39" s="230" t="s">
        <v>3576</v>
      </c>
      <c r="F39" s="230" t="s">
        <v>3577</v>
      </c>
      <c r="G39" s="230" t="s">
        <v>3578</v>
      </c>
      <c r="H39" s="230" t="s">
        <v>2006</v>
      </c>
      <c r="I39" s="230" t="s">
        <v>3579</v>
      </c>
      <c r="J39" s="230" t="s">
        <v>3580</v>
      </c>
      <c r="K39" s="230" t="s">
        <v>3581</v>
      </c>
      <c r="L39" s="230" t="s">
        <v>3582</v>
      </c>
      <c r="M39" s="230" t="s">
        <v>3583</v>
      </c>
    </row>
    <row r="40" spans="1:13" ht="13.5" thickBot="1" x14ac:dyDescent="0.35">
      <c r="B40" s="231"/>
      <c r="C40" s="243" t="s">
        <v>385</v>
      </c>
      <c r="D40" s="246"/>
      <c r="E40" s="246"/>
      <c r="F40" s="246"/>
      <c r="G40" s="246"/>
      <c r="H40" s="246"/>
      <c r="I40" s="246"/>
      <c r="J40" s="246"/>
      <c r="K40" s="246"/>
      <c r="L40" s="246"/>
      <c r="M40" s="246"/>
    </row>
    <row r="41" spans="1:13" ht="15.5" x14ac:dyDescent="0.35">
      <c r="F41" s="230" t="s">
        <v>3584</v>
      </c>
      <c r="H41" s="230" t="s">
        <v>3585</v>
      </c>
    </row>
    <row r="42" spans="1:13" ht="15" thickBot="1" x14ac:dyDescent="0.4">
      <c r="F42" s="249" t="s">
        <v>3586</v>
      </c>
      <c r="G42" s="250"/>
      <c r="H42" s="244" t="s">
        <v>3371</v>
      </c>
    </row>
    <row r="44" spans="1:13" ht="15" customHeight="1" x14ac:dyDescent="0.45">
      <c r="C44" s="251" t="s">
        <v>165</v>
      </c>
    </row>
    <row r="45" spans="1:13" ht="14.5" x14ac:dyDescent="0.35">
      <c r="C45" s="248" t="s">
        <v>459</v>
      </c>
      <c r="D45" t="s">
        <v>3587</v>
      </c>
      <c r="E45" t="s">
        <v>3588</v>
      </c>
    </row>
    <row r="46" spans="1:13" ht="14.5" x14ac:dyDescent="0.35">
      <c r="C46" s="248" t="s">
        <v>2802</v>
      </c>
      <c r="D46" t="s">
        <v>3589</v>
      </c>
    </row>
    <row r="47" spans="1:13" ht="14.5" x14ac:dyDescent="0.35">
      <c r="C47" s="248" t="s">
        <v>3292</v>
      </c>
      <c r="D47" t="s">
        <v>3590</v>
      </c>
      <c r="E47" t="s">
        <v>1457</v>
      </c>
    </row>
    <row r="48" spans="1:13" ht="14.5" x14ac:dyDescent="0.35">
      <c r="C48" s="248" t="s">
        <v>3077</v>
      </c>
      <c r="D48" t="s">
        <v>3591</v>
      </c>
      <c r="E48" t="s">
        <v>1780</v>
      </c>
    </row>
    <row r="49" spans="3:9" ht="14.5" x14ac:dyDescent="0.35">
      <c r="C49" s="248" t="s">
        <v>3078</v>
      </c>
      <c r="D49" t="s">
        <v>944</v>
      </c>
      <c r="E49" t="s">
        <v>3592</v>
      </c>
      <c r="F49" t="s">
        <v>2013</v>
      </c>
    </row>
    <row r="50" spans="3:9" ht="14.5" x14ac:dyDescent="0.35">
      <c r="C50" s="248" t="s">
        <v>374</v>
      </c>
      <c r="D50" t="s">
        <v>1772</v>
      </c>
      <c r="E50" t="s">
        <v>3593</v>
      </c>
      <c r="F50" t="s">
        <v>1712</v>
      </c>
      <c r="G50" t="s">
        <v>3594</v>
      </c>
      <c r="H50" t="s">
        <v>1399</v>
      </c>
      <c r="I50" s="4" t="s">
        <v>3599</v>
      </c>
    </row>
    <row r="51" spans="3:9" ht="14.5" x14ac:dyDescent="0.35">
      <c r="C51" s="248"/>
    </row>
    <row r="52" spans="3:9" ht="14.5" x14ac:dyDescent="0.35">
      <c r="C52" s="248" t="s">
        <v>2674</v>
      </c>
      <c r="D52" t="s">
        <v>3595</v>
      </c>
      <c r="E52" t="s">
        <v>3596</v>
      </c>
      <c r="F52" t="s">
        <v>3597</v>
      </c>
    </row>
  </sheetData>
  <mergeCells count="1">
    <mergeCell ref="B2:M2"/>
  </mergeCells>
  <pageMargins left="0.7" right="0.7" top="0.75" bottom="0.75" header="0.3" footer="0.3"/>
  <pageSetup paperSize="5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B1:X73"/>
  <sheetViews>
    <sheetView workbookViewId="0">
      <selection activeCell="F17" sqref="F17"/>
    </sheetView>
  </sheetViews>
  <sheetFormatPr defaultRowHeight="12.5" x14ac:dyDescent="0.25"/>
  <cols>
    <col min="1" max="1" width="3.54296875" customWidth="1"/>
    <col min="2" max="2" width="15.26953125" customWidth="1"/>
    <col min="3" max="3" width="8.1796875" customWidth="1"/>
    <col min="9" max="9" width="3.453125" customWidth="1"/>
    <col min="11" max="11" width="2.7265625" customWidth="1"/>
    <col min="12" max="12" width="16.1796875" customWidth="1"/>
    <col min="13" max="13" width="7.54296875" customWidth="1"/>
    <col min="19" max="19" width="3.7265625" customWidth="1"/>
  </cols>
  <sheetData>
    <row r="1" spans="2:24" ht="13" thickBot="1" x14ac:dyDescent="0.3"/>
    <row r="2" spans="2:24" ht="21.5" thickBot="1" x14ac:dyDescent="0.55000000000000004">
      <c r="B2" s="294" t="s">
        <v>4256</v>
      </c>
      <c r="C2" s="295"/>
      <c r="D2" s="296"/>
      <c r="L2" s="294" t="s">
        <v>4257</v>
      </c>
      <c r="M2" s="295"/>
      <c r="N2" s="296"/>
    </row>
    <row r="3" spans="2:24" x14ac:dyDescent="0.25">
      <c r="W3" s="1"/>
      <c r="X3" s="1"/>
    </row>
    <row r="4" spans="2:24" x14ac:dyDescent="0.25">
      <c r="D4" s="297">
        <v>1</v>
      </c>
      <c r="E4" s="297">
        <v>2</v>
      </c>
      <c r="F4" s="297">
        <v>3</v>
      </c>
      <c r="G4" s="297">
        <v>4</v>
      </c>
      <c r="H4" s="297">
        <v>5</v>
      </c>
      <c r="I4" s="1"/>
      <c r="J4" s="297" t="s">
        <v>4258</v>
      </c>
      <c r="N4" s="297">
        <v>1</v>
      </c>
      <c r="O4" s="297">
        <v>2</v>
      </c>
      <c r="P4" s="297">
        <v>3</v>
      </c>
      <c r="Q4" s="297">
        <v>4</v>
      </c>
      <c r="R4" s="297">
        <v>5</v>
      </c>
      <c r="S4" s="1"/>
      <c r="T4" s="297" t="s">
        <v>4258</v>
      </c>
      <c r="W4" s="1"/>
      <c r="X4" s="1"/>
    </row>
    <row r="5" spans="2:24" x14ac:dyDescent="0.25">
      <c r="D5" s="1"/>
      <c r="E5" s="1"/>
      <c r="F5" s="1"/>
      <c r="G5" s="1"/>
      <c r="H5" s="1"/>
      <c r="I5" s="1"/>
      <c r="J5" s="1"/>
      <c r="N5" s="1"/>
      <c r="O5" s="1"/>
      <c r="P5" s="1"/>
      <c r="Q5" s="1"/>
      <c r="R5" s="1"/>
      <c r="S5" s="1"/>
      <c r="T5" s="1"/>
      <c r="W5" s="1"/>
      <c r="X5" s="1"/>
    </row>
    <row r="6" spans="2:24" x14ac:dyDescent="0.25">
      <c r="B6" s="4" t="s">
        <v>5183</v>
      </c>
      <c r="C6" s="1" t="s">
        <v>3046</v>
      </c>
      <c r="D6" s="1">
        <v>11</v>
      </c>
      <c r="E6" s="1"/>
      <c r="F6" s="1"/>
      <c r="G6" s="1"/>
      <c r="H6" s="1"/>
      <c r="I6" s="1"/>
      <c r="J6" s="1">
        <f t="shared" ref="J6:J18" si="0">(D6*5)+(E6*4)+(F6*3)+(G6*2)+(H6*1)</f>
        <v>55</v>
      </c>
      <c r="L6" s="4" t="s">
        <v>5191</v>
      </c>
      <c r="M6" s="1" t="s">
        <v>3047</v>
      </c>
      <c r="N6" s="1">
        <v>11</v>
      </c>
      <c r="O6" s="1"/>
      <c r="P6" s="1"/>
      <c r="Q6" s="1"/>
      <c r="R6" s="1"/>
      <c r="S6" s="1"/>
      <c r="T6" s="1">
        <f t="shared" ref="T6:T17" si="1">(N6*5)+(O6*4)+(P6*3)+(Q6*2)+(R6*1)</f>
        <v>55</v>
      </c>
      <c r="W6" s="1"/>
      <c r="X6" s="1"/>
    </row>
    <row r="7" spans="2:24" x14ac:dyDescent="0.25">
      <c r="B7" s="4" t="s">
        <v>5184</v>
      </c>
      <c r="C7" s="1" t="s">
        <v>3586</v>
      </c>
      <c r="D7" s="1"/>
      <c r="E7" s="1">
        <v>3</v>
      </c>
      <c r="F7" s="1">
        <v>2</v>
      </c>
      <c r="G7" s="1">
        <v>4</v>
      </c>
      <c r="H7" s="1">
        <v>1</v>
      </c>
      <c r="I7" s="1"/>
      <c r="J7" s="1">
        <f t="shared" si="0"/>
        <v>27</v>
      </c>
      <c r="L7" s="4" t="s">
        <v>5199</v>
      </c>
      <c r="M7" s="1" t="s">
        <v>460</v>
      </c>
      <c r="N7" s="1"/>
      <c r="O7" s="1">
        <v>4</v>
      </c>
      <c r="P7" s="1">
        <v>5</v>
      </c>
      <c r="Q7" s="1"/>
      <c r="R7" s="1"/>
      <c r="S7" s="1"/>
      <c r="T7" s="1">
        <f t="shared" si="1"/>
        <v>31</v>
      </c>
      <c r="W7" s="1"/>
      <c r="X7" s="1"/>
    </row>
    <row r="8" spans="2:24" x14ac:dyDescent="0.25">
      <c r="B8" s="4" t="s">
        <v>5206</v>
      </c>
      <c r="C8" s="1" t="s">
        <v>459</v>
      </c>
      <c r="D8" s="1">
        <v>1</v>
      </c>
      <c r="E8" s="1">
        <v>3</v>
      </c>
      <c r="F8" s="1">
        <v>2</v>
      </c>
      <c r="G8" s="1"/>
      <c r="H8" s="1">
        <v>1</v>
      </c>
      <c r="I8" s="1"/>
      <c r="J8" s="1">
        <f t="shared" si="0"/>
        <v>24</v>
      </c>
      <c r="L8" s="4" t="s">
        <v>5197</v>
      </c>
      <c r="M8" s="1" t="s">
        <v>463</v>
      </c>
      <c r="N8" s="1">
        <v>1</v>
      </c>
      <c r="O8" s="1">
        <v>3</v>
      </c>
      <c r="P8" s="1"/>
      <c r="Q8" s="1"/>
      <c r="R8" s="1">
        <v>1</v>
      </c>
      <c r="S8" s="1"/>
      <c r="T8" s="1">
        <f t="shared" si="1"/>
        <v>18</v>
      </c>
      <c r="W8" s="1"/>
      <c r="X8" s="1"/>
    </row>
    <row r="9" spans="2:24" x14ac:dyDescent="0.25">
      <c r="B9" s="4" t="s">
        <v>5185</v>
      </c>
      <c r="C9" s="1" t="s">
        <v>5213</v>
      </c>
      <c r="D9" s="1"/>
      <c r="E9" s="1">
        <v>2</v>
      </c>
      <c r="F9" s="1">
        <v>2</v>
      </c>
      <c r="G9" s="1"/>
      <c r="H9" s="1">
        <v>1</v>
      </c>
      <c r="I9" s="1"/>
      <c r="J9" s="1">
        <f t="shared" si="0"/>
        <v>15</v>
      </c>
      <c r="L9" s="4" t="s">
        <v>5201</v>
      </c>
      <c r="M9" s="1" t="s">
        <v>3046</v>
      </c>
      <c r="N9" s="1"/>
      <c r="O9" s="1">
        <v>1</v>
      </c>
      <c r="P9" s="1">
        <v>2</v>
      </c>
      <c r="Q9" s="1">
        <v>1</v>
      </c>
      <c r="R9" s="1">
        <v>2</v>
      </c>
      <c r="S9" s="1"/>
      <c r="T9" s="1">
        <f t="shared" si="1"/>
        <v>14</v>
      </c>
      <c r="W9" s="1"/>
      <c r="X9" s="1"/>
    </row>
    <row r="10" spans="2:24" x14ac:dyDescent="0.25">
      <c r="B10" s="4" t="s">
        <v>5187</v>
      </c>
      <c r="C10" s="1" t="s">
        <v>3046</v>
      </c>
      <c r="D10" s="1"/>
      <c r="E10" s="1"/>
      <c r="F10" s="1">
        <v>4</v>
      </c>
      <c r="G10" s="1">
        <v>1</v>
      </c>
      <c r="H10" s="1">
        <v>1</v>
      </c>
      <c r="I10" s="1"/>
      <c r="J10" s="1">
        <f t="shared" si="0"/>
        <v>15</v>
      </c>
      <c r="L10" s="4" t="s">
        <v>5198</v>
      </c>
      <c r="M10" s="1" t="s">
        <v>4751</v>
      </c>
      <c r="N10" s="1"/>
      <c r="O10" s="1">
        <v>1</v>
      </c>
      <c r="P10" s="1"/>
      <c r="Q10" s="1">
        <v>4</v>
      </c>
      <c r="R10" s="1"/>
      <c r="S10" s="1"/>
      <c r="T10" s="1">
        <f t="shared" si="1"/>
        <v>12</v>
      </c>
      <c r="W10" s="1"/>
      <c r="X10" s="1"/>
    </row>
    <row r="11" spans="2:24" x14ac:dyDescent="0.25">
      <c r="B11" s="4" t="s">
        <v>5186</v>
      </c>
      <c r="C11" s="1" t="s">
        <v>3046</v>
      </c>
      <c r="D11" s="1"/>
      <c r="E11" s="1">
        <v>1</v>
      </c>
      <c r="F11" s="1">
        <v>1</v>
      </c>
      <c r="G11" s="1">
        <v>1</v>
      </c>
      <c r="H11" s="1"/>
      <c r="I11" s="1"/>
      <c r="J11" s="1">
        <f t="shared" si="0"/>
        <v>9</v>
      </c>
      <c r="L11" s="4" t="s">
        <v>5195</v>
      </c>
      <c r="M11" s="1" t="s">
        <v>3047</v>
      </c>
      <c r="N11" s="1"/>
      <c r="O11" s="1"/>
      <c r="P11" s="1">
        <v>1</v>
      </c>
      <c r="Q11" s="1">
        <v>3</v>
      </c>
      <c r="R11" s="1">
        <v>3</v>
      </c>
      <c r="S11" s="1"/>
      <c r="T11" s="1">
        <f t="shared" si="1"/>
        <v>12</v>
      </c>
      <c r="W11" s="1"/>
      <c r="X11" s="1"/>
    </row>
    <row r="12" spans="2:24" x14ac:dyDescent="0.25">
      <c r="B12" s="4" t="s">
        <v>5188</v>
      </c>
      <c r="C12" s="1" t="s">
        <v>725</v>
      </c>
      <c r="D12" s="1"/>
      <c r="E12" s="1">
        <v>2</v>
      </c>
      <c r="F12" s="1"/>
      <c r="G12" s="1"/>
      <c r="H12" s="1">
        <v>0</v>
      </c>
      <c r="I12" s="1"/>
      <c r="J12" s="1">
        <f t="shared" si="0"/>
        <v>8</v>
      </c>
      <c r="L12" s="4" t="s">
        <v>5200</v>
      </c>
      <c r="M12" s="1" t="s">
        <v>462</v>
      </c>
      <c r="N12" s="1"/>
      <c r="O12" s="1">
        <v>2</v>
      </c>
      <c r="P12" s="1"/>
      <c r="Q12" s="1">
        <v>1</v>
      </c>
      <c r="R12" s="1">
        <v>1</v>
      </c>
      <c r="S12" s="1"/>
      <c r="T12" s="1">
        <f t="shared" si="1"/>
        <v>11</v>
      </c>
      <c r="W12" s="1"/>
      <c r="X12" s="1"/>
    </row>
    <row r="13" spans="2:24" x14ac:dyDescent="0.25">
      <c r="B13" s="4" t="s">
        <v>5214</v>
      </c>
      <c r="C13" s="1" t="s">
        <v>3046</v>
      </c>
      <c r="D13" s="1"/>
      <c r="E13" s="1"/>
      <c r="F13" s="1"/>
      <c r="G13" s="1">
        <v>3</v>
      </c>
      <c r="H13" s="1">
        <v>1</v>
      </c>
      <c r="I13" s="1"/>
      <c r="J13" s="1">
        <f t="shared" si="0"/>
        <v>7</v>
      </c>
      <c r="L13" s="4" t="s">
        <v>5202</v>
      </c>
      <c r="M13" s="1" t="s">
        <v>3046</v>
      </c>
      <c r="N13" s="1"/>
      <c r="O13" s="1"/>
      <c r="P13" s="1">
        <v>2</v>
      </c>
      <c r="Q13" s="1">
        <v>2</v>
      </c>
      <c r="R13" s="1">
        <v>1</v>
      </c>
      <c r="S13" s="1"/>
      <c r="T13" s="1">
        <f t="shared" si="1"/>
        <v>11</v>
      </c>
      <c r="W13" s="1"/>
      <c r="X13" s="1"/>
    </row>
    <row r="14" spans="2:24" x14ac:dyDescent="0.25">
      <c r="B14" s="4" t="s">
        <v>5192</v>
      </c>
      <c r="C14" s="1" t="s">
        <v>4751</v>
      </c>
      <c r="D14" s="1"/>
      <c r="E14" s="1"/>
      <c r="F14" s="1"/>
      <c r="G14" s="1">
        <v>1</v>
      </c>
      <c r="H14" s="1">
        <v>3</v>
      </c>
      <c r="I14" s="1"/>
      <c r="J14" s="1">
        <f t="shared" si="0"/>
        <v>5</v>
      </c>
      <c r="L14" s="4" t="s">
        <v>5196</v>
      </c>
      <c r="M14" s="1" t="s">
        <v>463</v>
      </c>
      <c r="N14" s="1"/>
      <c r="O14" s="1"/>
      <c r="P14" s="1">
        <v>1</v>
      </c>
      <c r="Q14" s="1"/>
      <c r="R14" s="1"/>
      <c r="S14" s="1"/>
      <c r="T14" s="1">
        <f t="shared" si="1"/>
        <v>3</v>
      </c>
      <c r="W14" s="1"/>
      <c r="X14" s="1"/>
    </row>
    <row r="15" spans="2:24" x14ac:dyDescent="0.25">
      <c r="B15" s="4" t="s">
        <v>5189</v>
      </c>
      <c r="C15" s="1" t="s">
        <v>462</v>
      </c>
      <c r="D15" s="1"/>
      <c r="E15" s="1"/>
      <c r="F15" s="1"/>
      <c r="G15" s="1">
        <v>1</v>
      </c>
      <c r="H15" s="1"/>
      <c r="I15" s="1"/>
      <c r="J15" s="1">
        <f t="shared" si="0"/>
        <v>2</v>
      </c>
      <c r="L15" s="4" t="s">
        <v>5203</v>
      </c>
      <c r="M15" s="1" t="s">
        <v>3046</v>
      </c>
      <c r="N15" s="1"/>
      <c r="O15" s="1"/>
      <c r="P15" s="1"/>
      <c r="Q15" s="1"/>
      <c r="R15" s="1">
        <v>1</v>
      </c>
      <c r="S15" s="1"/>
      <c r="T15" s="1">
        <f t="shared" si="1"/>
        <v>1</v>
      </c>
      <c r="W15" s="1"/>
      <c r="X15" s="1"/>
    </row>
    <row r="16" spans="2:24" x14ac:dyDescent="0.25">
      <c r="B16" s="4" t="s">
        <v>5190</v>
      </c>
      <c r="C16" s="1" t="s">
        <v>459</v>
      </c>
      <c r="D16" s="1"/>
      <c r="E16" s="1"/>
      <c r="F16" s="1"/>
      <c r="G16" s="1"/>
      <c r="H16" s="1">
        <v>1</v>
      </c>
      <c r="I16" s="1"/>
      <c r="J16" s="1">
        <f t="shared" si="0"/>
        <v>1</v>
      </c>
      <c r="L16" s="4" t="s">
        <v>5205</v>
      </c>
      <c r="M16" s="1" t="s">
        <v>2936</v>
      </c>
      <c r="N16" s="1"/>
      <c r="O16" s="1"/>
      <c r="P16" s="1"/>
      <c r="Q16" s="1"/>
      <c r="R16" s="1">
        <v>1</v>
      </c>
      <c r="S16" s="1"/>
      <c r="T16" s="1">
        <f t="shared" si="1"/>
        <v>1</v>
      </c>
      <c r="W16" s="1"/>
      <c r="X16" s="1"/>
    </row>
    <row r="17" spans="2:24" x14ac:dyDescent="0.25">
      <c r="B17" s="4" t="s">
        <v>5193</v>
      </c>
      <c r="C17" s="1" t="s">
        <v>5213</v>
      </c>
      <c r="D17" s="1"/>
      <c r="E17" s="1"/>
      <c r="F17" s="1"/>
      <c r="G17" s="1"/>
      <c r="H17" s="1">
        <v>1</v>
      </c>
      <c r="I17" s="1"/>
      <c r="J17" s="1">
        <f t="shared" si="0"/>
        <v>1</v>
      </c>
      <c r="L17" s="4" t="s">
        <v>5204</v>
      </c>
      <c r="M17" s="1" t="s">
        <v>459</v>
      </c>
      <c r="N17" s="1"/>
      <c r="O17" s="1"/>
      <c r="P17" s="1"/>
      <c r="Q17" s="1"/>
      <c r="R17" s="1">
        <v>1</v>
      </c>
      <c r="S17" s="1"/>
      <c r="T17" s="1">
        <f t="shared" si="1"/>
        <v>1</v>
      </c>
      <c r="W17" s="1"/>
      <c r="X17" s="1"/>
    </row>
    <row r="18" spans="2:24" x14ac:dyDescent="0.25">
      <c r="B18" s="4" t="s">
        <v>5194</v>
      </c>
      <c r="C18" s="1" t="s">
        <v>463</v>
      </c>
      <c r="D18" s="1"/>
      <c r="E18" s="1"/>
      <c r="F18" s="1"/>
      <c r="G18" s="1"/>
      <c r="H18" s="1">
        <v>1</v>
      </c>
      <c r="I18" s="1"/>
      <c r="J18" s="1">
        <f t="shared" si="0"/>
        <v>1</v>
      </c>
      <c r="M18" s="1"/>
      <c r="N18" s="1"/>
      <c r="O18" s="1"/>
      <c r="P18" s="1"/>
      <c r="Q18" s="1"/>
      <c r="R18" s="1"/>
      <c r="S18" s="1"/>
      <c r="T18" s="1"/>
      <c r="W18" s="1"/>
      <c r="X18" s="1"/>
    </row>
    <row r="19" spans="2:24" x14ac:dyDescent="0.25">
      <c r="B19" s="4"/>
      <c r="C19" s="1"/>
      <c r="D19" s="1"/>
      <c r="E19" s="1"/>
      <c r="F19" s="1"/>
      <c r="G19" s="1"/>
      <c r="H19" s="1"/>
      <c r="I19" s="1"/>
      <c r="J19" s="1"/>
      <c r="M19" s="1"/>
      <c r="N19" s="1"/>
      <c r="O19" s="1"/>
      <c r="P19" s="1"/>
      <c r="Q19" s="1"/>
      <c r="R19" s="1"/>
      <c r="S19" s="1"/>
      <c r="T19" s="1"/>
      <c r="W19" s="1"/>
      <c r="X19" s="1"/>
    </row>
    <row r="20" spans="2:24" ht="13" thickBot="1" x14ac:dyDescent="0.3">
      <c r="M20" s="1"/>
      <c r="W20" s="1"/>
      <c r="X20" s="1"/>
    </row>
    <row r="21" spans="2:24" ht="21.5" thickBot="1" x14ac:dyDescent="0.55000000000000004">
      <c r="B21" s="294" t="s">
        <v>4259</v>
      </c>
      <c r="C21" s="295"/>
      <c r="D21" s="327"/>
      <c r="E21" s="296"/>
      <c r="M21" s="1"/>
      <c r="W21" s="1"/>
      <c r="X21" s="1"/>
    </row>
    <row r="22" spans="2:24" x14ac:dyDescent="0.25">
      <c r="W22" s="1"/>
      <c r="X22" s="1"/>
    </row>
    <row r="23" spans="2:24" x14ac:dyDescent="0.25">
      <c r="D23" s="297">
        <v>1</v>
      </c>
      <c r="E23" s="297">
        <v>2</v>
      </c>
      <c r="F23" s="297">
        <v>3</v>
      </c>
      <c r="G23" s="297">
        <v>4</v>
      </c>
      <c r="H23" s="297">
        <v>5</v>
      </c>
      <c r="I23" s="1"/>
      <c r="J23" s="297" t="s">
        <v>4258</v>
      </c>
      <c r="W23" s="1"/>
      <c r="X23" s="1"/>
    </row>
    <row r="24" spans="2:24" x14ac:dyDescent="0.25">
      <c r="D24" s="1"/>
      <c r="E24" s="1"/>
      <c r="F24" s="1"/>
      <c r="G24" s="1"/>
      <c r="H24" s="1"/>
      <c r="I24" s="1"/>
      <c r="J24" s="1"/>
      <c r="W24" s="1"/>
      <c r="X24" s="1"/>
    </row>
    <row r="25" spans="2:24" x14ac:dyDescent="0.25">
      <c r="B25" s="4" t="s">
        <v>5203</v>
      </c>
      <c r="C25" s="1" t="s">
        <v>3046</v>
      </c>
      <c r="D25" s="1">
        <v>9</v>
      </c>
      <c r="E25" s="1"/>
      <c r="F25" s="1">
        <v>1</v>
      </c>
      <c r="G25" s="1">
        <v>1</v>
      </c>
      <c r="H25" s="1"/>
      <c r="I25" s="1"/>
      <c r="J25" s="1">
        <f t="shared" ref="J25:J32" si="2">(D25*5)+(E25*4)+(F25*3)+(G25*2)+(H25*1)</f>
        <v>50</v>
      </c>
      <c r="V25" s="1"/>
      <c r="W25" s="1"/>
      <c r="X25" s="1"/>
    </row>
    <row r="26" spans="2:24" x14ac:dyDescent="0.25">
      <c r="B26" s="4" t="s">
        <v>5204</v>
      </c>
      <c r="C26" s="1" t="s">
        <v>459</v>
      </c>
      <c r="D26" s="1">
        <v>3</v>
      </c>
      <c r="E26" s="1">
        <v>8</v>
      </c>
      <c r="F26" s="1"/>
      <c r="G26" s="1"/>
      <c r="H26" s="1"/>
      <c r="I26" s="1"/>
      <c r="J26" s="1">
        <f t="shared" si="2"/>
        <v>47</v>
      </c>
      <c r="V26" s="1"/>
      <c r="W26" s="1"/>
      <c r="X26" s="1"/>
    </row>
    <row r="27" spans="2:24" x14ac:dyDescent="0.25">
      <c r="B27" s="4" t="s">
        <v>5208</v>
      </c>
      <c r="C27" s="1" t="s">
        <v>3586</v>
      </c>
      <c r="D27" s="1"/>
      <c r="E27" s="1">
        <v>2</v>
      </c>
      <c r="F27" s="1">
        <v>8</v>
      </c>
      <c r="G27" s="1">
        <v>1</v>
      </c>
      <c r="H27" s="1"/>
      <c r="I27" s="1"/>
      <c r="J27" s="1">
        <f t="shared" si="2"/>
        <v>34</v>
      </c>
      <c r="V27" s="1"/>
      <c r="W27" s="1"/>
      <c r="X27" s="1"/>
    </row>
    <row r="28" spans="2:24" x14ac:dyDescent="0.25">
      <c r="B28" s="4" t="s">
        <v>5209</v>
      </c>
      <c r="C28" s="1" t="s">
        <v>2936</v>
      </c>
      <c r="D28" s="1"/>
      <c r="E28" s="1"/>
      <c r="F28" s="1">
        <v>1</v>
      </c>
      <c r="G28" s="1">
        <v>3</v>
      </c>
      <c r="H28" s="1">
        <v>6</v>
      </c>
      <c r="I28" s="1"/>
      <c r="J28" s="1">
        <f t="shared" si="2"/>
        <v>15</v>
      </c>
      <c r="V28" s="1"/>
      <c r="W28" s="1"/>
      <c r="X28" s="1"/>
    </row>
    <row r="29" spans="2:24" x14ac:dyDescent="0.25">
      <c r="B29" s="4" t="s">
        <v>5210</v>
      </c>
      <c r="C29" s="1" t="s">
        <v>462</v>
      </c>
      <c r="D29" s="1"/>
      <c r="E29" s="1">
        <v>1</v>
      </c>
      <c r="F29" s="1"/>
      <c r="G29" s="1">
        <v>5</v>
      </c>
      <c r="H29" s="1">
        <v>1</v>
      </c>
      <c r="I29" s="1"/>
      <c r="J29" s="1">
        <f t="shared" si="2"/>
        <v>15</v>
      </c>
      <c r="V29" s="1"/>
      <c r="W29" s="1"/>
      <c r="X29" s="1"/>
    </row>
    <row r="30" spans="2:24" x14ac:dyDescent="0.25">
      <c r="B30" s="4" t="s">
        <v>5207</v>
      </c>
      <c r="C30" s="1" t="s">
        <v>237</v>
      </c>
      <c r="D30" s="1"/>
      <c r="E30" s="1"/>
      <c r="F30" s="1">
        <v>1</v>
      </c>
      <c r="G30" s="1">
        <v>1</v>
      </c>
      <c r="H30" s="1"/>
      <c r="I30" s="1"/>
      <c r="J30" s="1">
        <f t="shared" si="2"/>
        <v>5</v>
      </c>
      <c r="V30" s="1"/>
      <c r="W30" s="1"/>
      <c r="X30" s="1"/>
    </row>
    <row r="31" spans="2:24" x14ac:dyDescent="0.25">
      <c r="B31" s="4" t="s">
        <v>5211</v>
      </c>
      <c r="C31" s="1" t="s">
        <v>5213</v>
      </c>
      <c r="D31" s="1"/>
      <c r="E31" s="1"/>
      <c r="F31" s="1"/>
      <c r="G31" s="1"/>
      <c r="H31" s="1">
        <v>3</v>
      </c>
      <c r="I31" s="1"/>
      <c r="J31" s="1">
        <f t="shared" si="2"/>
        <v>3</v>
      </c>
      <c r="V31" s="1"/>
      <c r="W31" s="1"/>
      <c r="X31" s="1"/>
    </row>
    <row r="32" spans="2:24" x14ac:dyDescent="0.25">
      <c r="B32" s="4" t="s">
        <v>5212</v>
      </c>
      <c r="C32" s="1" t="s">
        <v>5215</v>
      </c>
      <c r="D32" s="1"/>
      <c r="E32" s="1"/>
      <c r="F32" s="1"/>
      <c r="G32" s="1"/>
      <c r="H32" s="1">
        <v>1</v>
      </c>
      <c r="I32" s="1"/>
      <c r="J32" s="1">
        <f t="shared" si="2"/>
        <v>1</v>
      </c>
      <c r="V32" s="1"/>
      <c r="W32" s="1"/>
      <c r="X32" s="1"/>
    </row>
    <row r="33" spans="4:23" x14ac:dyDescent="0.25">
      <c r="D33" s="1"/>
      <c r="E33" s="1"/>
      <c r="F33" s="1"/>
      <c r="G33" s="1"/>
      <c r="H33" s="1"/>
      <c r="I33" s="1"/>
      <c r="J33" s="1"/>
      <c r="V33" s="1"/>
      <c r="W33" s="1"/>
    </row>
    <row r="34" spans="4:23" x14ac:dyDescent="0.25">
      <c r="D34" s="1"/>
      <c r="E34" s="1"/>
      <c r="F34" s="1"/>
      <c r="G34" s="1"/>
      <c r="H34" s="1"/>
      <c r="I34" s="1"/>
      <c r="J34" s="1"/>
      <c r="V34" s="1"/>
      <c r="W34" s="1"/>
    </row>
    <row r="35" spans="4:23" x14ac:dyDescent="0.25">
      <c r="D35" s="1"/>
      <c r="E35" s="1"/>
      <c r="F35" s="1"/>
      <c r="G35" s="1"/>
      <c r="H35" s="1"/>
      <c r="I35" s="1"/>
      <c r="J35" s="1"/>
      <c r="V35" s="1"/>
      <c r="W35" s="1"/>
    </row>
    <row r="36" spans="4:23" x14ac:dyDescent="0.25">
      <c r="D36" s="1"/>
      <c r="E36" s="1"/>
      <c r="F36" s="1"/>
      <c r="G36" s="1"/>
      <c r="H36" s="1"/>
      <c r="I36" s="1"/>
      <c r="J36" s="1"/>
      <c r="V36" s="1"/>
      <c r="W36" s="1"/>
    </row>
    <row r="37" spans="4:23" x14ac:dyDescent="0.25">
      <c r="V37" s="1"/>
      <c r="W37" s="1"/>
    </row>
    <row r="38" spans="4:23" x14ac:dyDescent="0.25">
      <c r="V38" s="1"/>
      <c r="W38" s="1"/>
    </row>
    <row r="39" spans="4:23" x14ac:dyDescent="0.25">
      <c r="V39" s="1"/>
      <c r="W39" s="1"/>
    </row>
    <row r="40" spans="4:23" x14ac:dyDescent="0.25">
      <c r="V40" s="1"/>
      <c r="W40" s="1"/>
    </row>
    <row r="41" spans="4:23" x14ac:dyDescent="0.25">
      <c r="V41" s="1"/>
      <c r="W41" s="1"/>
    </row>
    <row r="42" spans="4:23" x14ac:dyDescent="0.25">
      <c r="V42" s="1"/>
      <c r="W42" s="1"/>
    </row>
    <row r="43" spans="4:23" x14ac:dyDescent="0.25">
      <c r="V43" s="1"/>
      <c r="W43" s="1"/>
    </row>
    <row r="44" spans="4:23" x14ac:dyDescent="0.25">
      <c r="V44" s="1"/>
      <c r="W44" s="1"/>
    </row>
    <row r="45" spans="4:23" x14ac:dyDescent="0.25">
      <c r="V45" s="1"/>
      <c r="W45" s="1"/>
    </row>
    <row r="46" spans="4:23" x14ac:dyDescent="0.25">
      <c r="V46" s="1"/>
      <c r="W46" s="1"/>
    </row>
    <row r="47" spans="4:23" x14ac:dyDescent="0.25">
      <c r="V47" s="1"/>
      <c r="W47" s="1"/>
    </row>
    <row r="48" spans="4:23" x14ac:dyDescent="0.25">
      <c r="V48" s="1"/>
      <c r="W48" s="1"/>
    </row>
    <row r="49" spans="22:23" x14ac:dyDescent="0.25">
      <c r="V49" s="1"/>
      <c r="W49" s="1"/>
    </row>
    <row r="50" spans="22:23" x14ac:dyDescent="0.25">
      <c r="V50" s="1"/>
      <c r="W50" s="1"/>
    </row>
    <row r="51" spans="22:23" x14ac:dyDescent="0.25">
      <c r="V51" s="1"/>
      <c r="W51" s="1"/>
    </row>
    <row r="52" spans="22:23" x14ac:dyDescent="0.25">
      <c r="V52" s="1"/>
      <c r="W52" s="1"/>
    </row>
    <row r="53" spans="22:23" x14ac:dyDescent="0.25">
      <c r="V53" s="1"/>
      <c r="W53" s="1"/>
    </row>
    <row r="54" spans="22:23" x14ac:dyDescent="0.25">
      <c r="V54" s="1"/>
      <c r="W54" s="1"/>
    </row>
    <row r="55" spans="22:23" x14ac:dyDescent="0.25">
      <c r="V55" s="1"/>
      <c r="W55" s="1"/>
    </row>
    <row r="56" spans="22:23" x14ac:dyDescent="0.25">
      <c r="V56" s="1"/>
      <c r="W56" s="1"/>
    </row>
    <row r="57" spans="22:23" x14ac:dyDescent="0.25">
      <c r="V57" s="1"/>
      <c r="W57" s="1"/>
    </row>
    <row r="58" spans="22:23" x14ac:dyDescent="0.25">
      <c r="V58" s="1"/>
      <c r="W58" s="1"/>
    </row>
    <row r="59" spans="22:23" x14ac:dyDescent="0.25">
      <c r="V59" s="1"/>
      <c r="W59" s="1"/>
    </row>
    <row r="60" spans="22:23" x14ac:dyDescent="0.25">
      <c r="V60" s="1"/>
      <c r="W60" s="1"/>
    </row>
    <row r="61" spans="22:23" x14ac:dyDescent="0.25">
      <c r="V61" s="1"/>
      <c r="W61" s="1"/>
    </row>
    <row r="62" spans="22:23" x14ac:dyDescent="0.25">
      <c r="V62" s="1"/>
      <c r="W62" s="1"/>
    </row>
    <row r="63" spans="22:23" x14ac:dyDescent="0.25">
      <c r="V63" s="1"/>
      <c r="W63" s="1"/>
    </row>
    <row r="64" spans="22:23" x14ac:dyDescent="0.25">
      <c r="V64" s="1"/>
      <c r="W64" s="1"/>
    </row>
    <row r="65" spans="22:23" x14ac:dyDescent="0.25">
      <c r="V65" s="1"/>
      <c r="W65" s="1"/>
    </row>
    <row r="66" spans="22:23" x14ac:dyDescent="0.25">
      <c r="V66" s="1"/>
      <c r="W66" s="1"/>
    </row>
    <row r="67" spans="22:23" x14ac:dyDescent="0.25">
      <c r="V67" s="1"/>
      <c r="W67" s="1"/>
    </row>
    <row r="68" spans="22:23" x14ac:dyDescent="0.25">
      <c r="V68" s="1"/>
      <c r="W68" s="1"/>
    </row>
    <row r="69" spans="22:23" x14ac:dyDescent="0.25">
      <c r="V69" s="1"/>
      <c r="W69" s="1"/>
    </row>
    <row r="70" spans="22:23" x14ac:dyDescent="0.25">
      <c r="V70" s="1"/>
      <c r="W70" s="1"/>
    </row>
    <row r="71" spans="22:23" x14ac:dyDescent="0.25">
      <c r="V71" s="1"/>
      <c r="W71" s="1"/>
    </row>
    <row r="72" spans="22:23" x14ac:dyDescent="0.25">
      <c r="V72" s="1"/>
      <c r="W72" s="1"/>
    </row>
    <row r="73" spans="22:23" x14ac:dyDescent="0.25">
      <c r="V73" s="1"/>
      <c r="W73" s="1"/>
    </row>
  </sheetData>
  <sortState xmlns:xlrd2="http://schemas.microsoft.com/office/spreadsheetml/2017/richdata2" ref="B25:J32">
    <sortCondition descending="1" ref="J25:J32"/>
  </sortState>
  <pageMargins left="0.7" right="0.7" top="0.75" bottom="0.75" header="0.3" footer="0.3"/>
  <pageSetup scale="7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B2:G62"/>
  <sheetViews>
    <sheetView workbookViewId="0">
      <selection activeCell="B2" sqref="B2:G63"/>
    </sheetView>
  </sheetViews>
  <sheetFormatPr defaultRowHeight="12.5" x14ac:dyDescent="0.25"/>
  <cols>
    <col min="2" max="2" width="26.81640625" customWidth="1"/>
    <col min="3" max="7" width="20.54296875" customWidth="1"/>
  </cols>
  <sheetData>
    <row r="2" spans="2:7" x14ac:dyDescent="0.25">
      <c r="B2" s="385" t="s">
        <v>4576</v>
      </c>
    </row>
    <row r="3" spans="2:7" ht="14.5" x14ac:dyDescent="0.35">
      <c r="B3" s="139" t="s">
        <v>1144</v>
      </c>
      <c r="C3" s="272" t="s">
        <v>1371</v>
      </c>
      <c r="D3" s="272" t="s">
        <v>3450</v>
      </c>
      <c r="E3" s="272" t="s">
        <v>1994</v>
      </c>
      <c r="F3" s="272" t="s">
        <v>5175</v>
      </c>
      <c r="G3" s="272" t="s">
        <v>5174</v>
      </c>
    </row>
    <row r="4" spans="2:7" ht="14.5" x14ac:dyDescent="0.35">
      <c r="B4" s="139" t="s">
        <v>477</v>
      </c>
      <c r="C4" s="272"/>
      <c r="D4" s="272"/>
      <c r="E4" s="272"/>
      <c r="F4" s="272"/>
      <c r="G4" s="272"/>
    </row>
    <row r="5" spans="2:7" ht="14.5" x14ac:dyDescent="0.35">
      <c r="B5" s="139" t="s">
        <v>4647</v>
      </c>
      <c r="C5" s="267" t="s">
        <v>1371</v>
      </c>
      <c r="D5" s="267" t="s">
        <v>1770</v>
      </c>
      <c r="E5" s="267" t="s">
        <v>1994</v>
      </c>
      <c r="F5" s="267" t="s">
        <v>3450</v>
      </c>
      <c r="G5" s="267" t="s">
        <v>104</v>
      </c>
    </row>
    <row r="6" spans="2:7" ht="14.5" x14ac:dyDescent="0.35">
      <c r="B6" s="139" t="s">
        <v>486</v>
      </c>
      <c r="C6" s="272"/>
      <c r="D6" s="272"/>
      <c r="E6" s="272"/>
      <c r="F6" s="272"/>
      <c r="G6" s="272"/>
    </row>
    <row r="7" spans="2:7" ht="14.5" x14ac:dyDescent="0.35">
      <c r="B7" s="139" t="s">
        <v>5105</v>
      </c>
      <c r="C7" s="272"/>
      <c r="D7" s="272"/>
      <c r="E7" s="272"/>
      <c r="F7" s="272"/>
      <c r="G7" s="272"/>
    </row>
    <row r="8" spans="2:7" ht="14.5" x14ac:dyDescent="0.35">
      <c r="B8" s="139" t="s">
        <v>4549</v>
      </c>
      <c r="C8" s="267" t="s">
        <v>1371</v>
      </c>
      <c r="D8" s="272"/>
      <c r="E8" s="272"/>
      <c r="F8" s="272"/>
      <c r="G8" s="272"/>
    </row>
    <row r="9" spans="2:7" ht="14.5" x14ac:dyDescent="0.35">
      <c r="B9" s="139" t="s">
        <v>3370</v>
      </c>
      <c r="C9" s="272"/>
      <c r="D9" s="272"/>
      <c r="E9" s="272"/>
      <c r="F9" s="272"/>
      <c r="G9" s="272"/>
    </row>
    <row r="10" spans="2:7" ht="14.5" x14ac:dyDescent="0.35">
      <c r="B10" s="139" t="s">
        <v>914</v>
      </c>
      <c r="C10" s="272" t="s">
        <v>1371</v>
      </c>
      <c r="D10" s="272" t="s">
        <v>104</v>
      </c>
      <c r="E10" s="272" t="s">
        <v>1770</v>
      </c>
      <c r="F10" s="272" t="s">
        <v>1994</v>
      </c>
      <c r="G10" s="272" t="s">
        <v>5176</v>
      </c>
    </row>
    <row r="11" spans="2:7" ht="14.5" x14ac:dyDescent="0.35">
      <c r="B11" s="139" t="s">
        <v>485</v>
      </c>
      <c r="C11" s="272" t="s">
        <v>1371</v>
      </c>
      <c r="D11" s="272" t="s">
        <v>3450</v>
      </c>
      <c r="E11" s="272" t="s">
        <v>1994</v>
      </c>
      <c r="F11" s="272" t="s">
        <v>5175</v>
      </c>
      <c r="G11" s="272" t="s">
        <v>5174</v>
      </c>
    </row>
    <row r="12" spans="2:7" ht="14.5" x14ac:dyDescent="0.35">
      <c r="B12" s="139" t="s">
        <v>3034</v>
      </c>
      <c r="C12" s="267" t="s">
        <v>1371</v>
      </c>
      <c r="D12" s="267" t="s">
        <v>104</v>
      </c>
      <c r="E12" s="267" t="s">
        <v>5181</v>
      </c>
      <c r="F12" s="267" t="s">
        <v>3450</v>
      </c>
      <c r="G12" s="267" t="s">
        <v>5182</v>
      </c>
    </row>
    <row r="13" spans="2:7" ht="14.5" x14ac:dyDescent="0.35">
      <c r="B13" s="139" t="s">
        <v>490</v>
      </c>
      <c r="C13" s="267" t="s">
        <v>1371</v>
      </c>
      <c r="D13" s="267" t="s">
        <v>104</v>
      </c>
      <c r="E13" s="267" t="s">
        <v>1994</v>
      </c>
      <c r="F13" s="267" t="s">
        <v>3450</v>
      </c>
      <c r="G13" s="267" t="s">
        <v>5174</v>
      </c>
    </row>
    <row r="14" spans="2:7" ht="14.5" x14ac:dyDescent="0.35">
      <c r="B14" s="139" t="s">
        <v>487</v>
      </c>
      <c r="C14" s="267" t="s">
        <v>1371</v>
      </c>
      <c r="D14" s="267" t="s">
        <v>1704</v>
      </c>
      <c r="E14" s="267" t="s">
        <v>104</v>
      </c>
      <c r="F14" s="267" t="s">
        <v>3450</v>
      </c>
      <c r="G14" s="267" t="s">
        <v>1994</v>
      </c>
    </row>
    <row r="15" spans="2:7" ht="14.5" x14ac:dyDescent="0.35">
      <c r="B15" s="139" t="s">
        <v>3038</v>
      </c>
      <c r="C15" s="267" t="s">
        <v>104</v>
      </c>
      <c r="D15" s="267" t="s">
        <v>1770</v>
      </c>
      <c r="E15" s="267" t="s">
        <v>3450</v>
      </c>
      <c r="F15" s="267" t="s">
        <v>4711</v>
      </c>
      <c r="G15" s="267" t="s">
        <v>5173</v>
      </c>
    </row>
    <row r="16" spans="2:7" ht="14.5" x14ac:dyDescent="0.35">
      <c r="B16" s="139" t="s">
        <v>484</v>
      </c>
      <c r="C16" s="272" t="s">
        <v>1371</v>
      </c>
      <c r="D16" s="272" t="s">
        <v>1080</v>
      </c>
      <c r="E16" s="272" t="s">
        <v>3450</v>
      </c>
      <c r="F16" s="272" t="s">
        <v>5175</v>
      </c>
      <c r="G16" s="272" t="s">
        <v>1682</v>
      </c>
    </row>
    <row r="17" spans="2:7" ht="14.5" x14ac:dyDescent="0.35">
      <c r="B17" s="139" t="s">
        <v>4693</v>
      </c>
      <c r="C17" s="272"/>
      <c r="D17" s="272"/>
      <c r="E17" s="272"/>
      <c r="F17" s="272"/>
      <c r="G17" s="272"/>
    </row>
    <row r="18" spans="2:7" ht="14.5" x14ac:dyDescent="0.35">
      <c r="B18" s="139" t="s">
        <v>488</v>
      </c>
      <c r="C18" s="267" t="s">
        <v>1371</v>
      </c>
      <c r="D18" s="267" t="s">
        <v>3450</v>
      </c>
      <c r="E18" s="267" t="s">
        <v>104</v>
      </c>
      <c r="F18" s="267" t="s">
        <v>5178</v>
      </c>
      <c r="G18" s="267" t="s">
        <v>5179</v>
      </c>
    </row>
    <row r="19" spans="2:7" ht="14.5" x14ac:dyDescent="0.35">
      <c r="B19" s="139" t="s">
        <v>2761</v>
      </c>
      <c r="C19" s="272"/>
      <c r="D19" s="272"/>
      <c r="E19" s="272"/>
      <c r="F19" s="272"/>
      <c r="G19" s="272"/>
    </row>
    <row r="20" spans="2:7" ht="14.5" x14ac:dyDescent="0.35">
      <c r="B20" s="139" t="s">
        <v>231</v>
      </c>
      <c r="C20" s="272" t="s">
        <v>1371</v>
      </c>
      <c r="D20" s="272" t="s">
        <v>1080</v>
      </c>
      <c r="E20" s="272" t="s">
        <v>1770</v>
      </c>
      <c r="F20" s="272" t="s">
        <v>1704</v>
      </c>
      <c r="G20" s="272" t="s">
        <v>3450</v>
      </c>
    </row>
    <row r="23" spans="2:7" x14ac:dyDescent="0.25">
      <c r="B23" s="385" t="s">
        <v>5164</v>
      </c>
    </row>
    <row r="24" spans="2:7" ht="14.5" x14ac:dyDescent="0.35">
      <c r="B24" s="139" t="s">
        <v>1144</v>
      </c>
      <c r="C24" s="272" t="s">
        <v>5165</v>
      </c>
      <c r="D24" s="272" t="s">
        <v>3504</v>
      </c>
      <c r="E24" s="272" t="s">
        <v>3113</v>
      </c>
      <c r="F24" s="272" t="s">
        <v>5171</v>
      </c>
      <c r="G24" s="272" t="s">
        <v>1433</v>
      </c>
    </row>
    <row r="25" spans="2:7" ht="14.5" x14ac:dyDescent="0.35">
      <c r="B25" s="139" t="s">
        <v>477</v>
      </c>
      <c r="C25" s="272"/>
      <c r="D25" s="272"/>
      <c r="E25" s="272"/>
      <c r="F25" s="272"/>
      <c r="G25" s="272"/>
    </row>
    <row r="26" spans="2:7" ht="14.5" x14ac:dyDescent="0.35">
      <c r="B26" s="139" t="s">
        <v>4647</v>
      </c>
      <c r="C26" s="267" t="s">
        <v>5165</v>
      </c>
      <c r="D26" s="267" t="s">
        <v>3113</v>
      </c>
      <c r="E26" s="267" t="s">
        <v>5166</v>
      </c>
      <c r="F26" s="267" t="s">
        <v>4358</v>
      </c>
      <c r="G26" s="267" t="s">
        <v>5167</v>
      </c>
    </row>
    <row r="27" spans="2:7" ht="14.5" x14ac:dyDescent="0.35">
      <c r="B27" s="139" t="s">
        <v>486</v>
      </c>
      <c r="C27" s="272"/>
      <c r="D27" s="272"/>
      <c r="E27" s="272"/>
      <c r="F27" s="272"/>
      <c r="G27" s="272"/>
    </row>
    <row r="28" spans="2:7" ht="14.5" x14ac:dyDescent="0.35">
      <c r="B28" s="139" t="s">
        <v>5105</v>
      </c>
      <c r="C28" s="272"/>
      <c r="D28" s="272"/>
      <c r="E28" s="272"/>
      <c r="F28" s="272"/>
      <c r="G28" s="272"/>
    </row>
    <row r="29" spans="2:7" ht="14.5" x14ac:dyDescent="0.35">
      <c r="B29" s="139" t="s">
        <v>4549</v>
      </c>
      <c r="C29" s="267" t="s">
        <v>5165</v>
      </c>
      <c r="D29" s="272"/>
      <c r="E29" s="272"/>
      <c r="F29" s="272"/>
      <c r="G29" s="272"/>
    </row>
    <row r="30" spans="2:7" ht="14.5" x14ac:dyDescent="0.35">
      <c r="B30" s="139" t="s">
        <v>3370</v>
      </c>
      <c r="C30" s="272"/>
      <c r="D30" s="272"/>
      <c r="E30" s="272"/>
      <c r="F30" s="272"/>
      <c r="G30" s="272"/>
    </row>
    <row r="31" spans="2:7" ht="14.5" x14ac:dyDescent="0.35">
      <c r="B31" s="139" t="s">
        <v>914</v>
      </c>
      <c r="C31" s="272" t="s">
        <v>5165</v>
      </c>
      <c r="D31" s="272" t="s">
        <v>3504</v>
      </c>
      <c r="E31" s="272" t="s">
        <v>3113</v>
      </c>
      <c r="F31" s="272" t="s">
        <v>1692</v>
      </c>
      <c r="G31" s="272" t="s">
        <v>5171</v>
      </c>
    </row>
    <row r="32" spans="2:7" ht="14.5" x14ac:dyDescent="0.35">
      <c r="B32" s="139" t="s">
        <v>485</v>
      </c>
      <c r="C32" s="272" t="s">
        <v>3504</v>
      </c>
      <c r="D32" s="272" t="s">
        <v>4358</v>
      </c>
      <c r="E32" s="272" t="s">
        <v>3113</v>
      </c>
      <c r="F32" s="272" t="s">
        <v>1692</v>
      </c>
      <c r="G32" s="272" t="s">
        <v>1433</v>
      </c>
    </row>
    <row r="33" spans="2:7" ht="14.5" x14ac:dyDescent="0.35">
      <c r="B33" s="139" t="s">
        <v>3034</v>
      </c>
      <c r="C33" s="267" t="s">
        <v>5165</v>
      </c>
      <c r="D33" s="267" t="s">
        <v>3113</v>
      </c>
      <c r="E33" s="267" t="s">
        <v>5171</v>
      </c>
      <c r="F33" s="267" t="s">
        <v>3151</v>
      </c>
      <c r="G33" s="267" t="s">
        <v>3504</v>
      </c>
    </row>
    <row r="34" spans="2:7" ht="14.5" x14ac:dyDescent="0.35">
      <c r="B34" s="139" t="s">
        <v>490</v>
      </c>
      <c r="C34" s="267" t="s">
        <v>5165</v>
      </c>
      <c r="D34" s="267" t="s">
        <v>1433</v>
      </c>
      <c r="E34" s="267" t="s">
        <v>3151</v>
      </c>
      <c r="F34" s="267" t="s">
        <v>5171</v>
      </c>
      <c r="G34" s="267" t="s">
        <v>1944</v>
      </c>
    </row>
    <row r="35" spans="2:7" ht="14.5" x14ac:dyDescent="0.35">
      <c r="B35" s="139" t="s">
        <v>487</v>
      </c>
      <c r="C35" s="267" t="s">
        <v>5165</v>
      </c>
      <c r="D35" s="267" t="s">
        <v>4358</v>
      </c>
      <c r="E35" s="267" t="s">
        <v>3113</v>
      </c>
      <c r="F35" s="267" t="s">
        <v>1433</v>
      </c>
      <c r="G35" s="267" t="s">
        <v>5171</v>
      </c>
    </row>
    <row r="36" spans="2:7" ht="14.5" x14ac:dyDescent="0.35">
      <c r="B36" s="139" t="s">
        <v>3038</v>
      </c>
      <c r="C36" s="267" t="s">
        <v>5165</v>
      </c>
      <c r="D36" s="267" t="s">
        <v>3504</v>
      </c>
      <c r="E36" s="267" t="s">
        <v>3113</v>
      </c>
      <c r="F36" s="267" t="s">
        <v>1692</v>
      </c>
      <c r="G36" s="267" t="s">
        <v>5171</v>
      </c>
    </row>
    <row r="37" spans="2:7" ht="14.5" x14ac:dyDescent="0.35">
      <c r="B37" s="139" t="s">
        <v>484</v>
      </c>
      <c r="C37" s="272" t="s">
        <v>5165</v>
      </c>
      <c r="D37" s="272" t="s">
        <v>3113</v>
      </c>
      <c r="E37" s="272" t="s">
        <v>1433</v>
      </c>
      <c r="F37" s="272" t="s">
        <v>3151</v>
      </c>
      <c r="G37" s="272" t="s">
        <v>5177</v>
      </c>
    </row>
    <row r="38" spans="2:7" ht="14.5" x14ac:dyDescent="0.35">
      <c r="B38" s="139" t="s">
        <v>4693</v>
      </c>
      <c r="C38" s="272"/>
      <c r="D38" s="272"/>
      <c r="E38" s="272"/>
      <c r="F38" s="272"/>
      <c r="G38" s="272"/>
    </row>
    <row r="39" spans="2:7" ht="14.5" x14ac:dyDescent="0.35">
      <c r="B39" s="139" t="s">
        <v>488</v>
      </c>
      <c r="C39" s="267" t="s">
        <v>5165</v>
      </c>
      <c r="D39" s="267" t="s">
        <v>1692</v>
      </c>
      <c r="E39" s="267" t="s">
        <v>3151</v>
      </c>
      <c r="F39" s="267" t="s">
        <v>5171</v>
      </c>
      <c r="G39" s="267" t="s">
        <v>4404</v>
      </c>
    </row>
    <row r="40" spans="2:7" ht="14.5" x14ac:dyDescent="0.35">
      <c r="B40" s="139" t="s">
        <v>2761</v>
      </c>
      <c r="C40" s="272"/>
      <c r="D40" s="272"/>
      <c r="E40" s="272"/>
      <c r="F40" s="272"/>
      <c r="G40" s="272"/>
    </row>
    <row r="41" spans="2:7" ht="14.5" x14ac:dyDescent="0.35">
      <c r="B41" s="139" t="s">
        <v>231</v>
      </c>
      <c r="C41" s="272" t="s">
        <v>5165</v>
      </c>
      <c r="D41" s="272" t="s">
        <v>3113</v>
      </c>
      <c r="E41" s="272" t="s">
        <v>1433</v>
      </c>
      <c r="F41" s="272" t="s">
        <v>1692</v>
      </c>
      <c r="G41" s="272" t="s">
        <v>4358</v>
      </c>
    </row>
    <row r="44" spans="2:7" x14ac:dyDescent="0.25">
      <c r="B44" s="385" t="s">
        <v>5163</v>
      </c>
    </row>
    <row r="45" spans="2:7" ht="14.5" x14ac:dyDescent="0.35">
      <c r="B45" s="139" t="s">
        <v>1144</v>
      </c>
      <c r="C45" s="272" t="s">
        <v>1399</v>
      </c>
      <c r="D45" s="272" t="s">
        <v>4404</v>
      </c>
      <c r="E45" s="272" t="s">
        <v>5168</v>
      </c>
      <c r="F45" s="272" t="s">
        <v>5172</v>
      </c>
      <c r="G45" s="272" t="s">
        <v>5169</v>
      </c>
    </row>
    <row r="46" spans="2:7" ht="14.5" x14ac:dyDescent="0.35">
      <c r="B46" s="139" t="s">
        <v>477</v>
      </c>
      <c r="C46" s="272"/>
      <c r="D46" s="272"/>
      <c r="E46" s="272"/>
      <c r="F46" s="272"/>
      <c r="G46" s="272"/>
    </row>
    <row r="47" spans="2:7" ht="14.5" x14ac:dyDescent="0.35">
      <c r="B47" s="139" t="s">
        <v>4647</v>
      </c>
      <c r="C47" s="267" t="s">
        <v>1399</v>
      </c>
      <c r="D47" s="267" t="s">
        <v>4404</v>
      </c>
      <c r="E47" s="267" t="s">
        <v>5168</v>
      </c>
      <c r="F47" s="267" t="s">
        <v>5169</v>
      </c>
      <c r="G47" s="267" t="s">
        <v>5170</v>
      </c>
    </row>
    <row r="48" spans="2:7" ht="14.5" x14ac:dyDescent="0.35">
      <c r="B48" s="139" t="s">
        <v>486</v>
      </c>
      <c r="C48" s="272"/>
      <c r="D48" s="272"/>
      <c r="E48" s="272"/>
      <c r="F48" s="272"/>
      <c r="G48" s="272"/>
    </row>
    <row r="49" spans="2:7" ht="14.5" x14ac:dyDescent="0.35">
      <c r="B49" s="139" t="s">
        <v>5105</v>
      </c>
      <c r="C49" s="272"/>
      <c r="D49" s="272"/>
      <c r="E49" s="272"/>
      <c r="F49" s="272"/>
      <c r="G49" s="272"/>
    </row>
    <row r="50" spans="2:7" ht="14.5" x14ac:dyDescent="0.35">
      <c r="B50" s="139" t="s">
        <v>4549</v>
      </c>
      <c r="C50" s="267" t="s">
        <v>1399</v>
      </c>
      <c r="D50" s="272"/>
      <c r="E50" s="272"/>
      <c r="F50" s="272"/>
      <c r="G50" s="272"/>
    </row>
    <row r="51" spans="2:7" ht="14.5" x14ac:dyDescent="0.35">
      <c r="B51" s="139" t="s">
        <v>3370</v>
      </c>
      <c r="C51" s="272"/>
      <c r="D51" s="272"/>
      <c r="E51" s="272"/>
      <c r="F51" s="272"/>
      <c r="G51" s="272"/>
    </row>
    <row r="52" spans="2:7" ht="14.5" x14ac:dyDescent="0.35">
      <c r="B52" s="139" t="s">
        <v>914</v>
      </c>
      <c r="C52" s="272" t="s">
        <v>1399</v>
      </c>
      <c r="D52" s="272" t="s">
        <v>4404</v>
      </c>
      <c r="E52" s="272" t="s">
        <v>5168</v>
      </c>
      <c r="F52" s="272" t="s">
        <v>5172</v>
      </c>
      <c r="G52" s="272" t="s">
        <v>5169</v>
      </c>
    </row>
    <row r="53" spans="2:7" ht="14.5" x14ac:dyDescent="0.35">
      <c r="B53" s="139" t="s">
        <v>485</v>
      </c>
      <c r="C53" s="272" t="s">
        <v>1399</v>
      </c>
      <c r="D53" s="272" t="s">
        <v>4404</v>
      </c>
      <c r="E53" s="272" t="s">
        <v>5168</v>
      </c>
      <c r="F53" s="272" t="s">
        <v>5172</v>
      </c>
      <c r="G53" s="272" t="s">
        <v>5169</v>
      </c>
    </row>
    <row r="54" spans="2:7" ht="14.5" x14ac:dyDescent="0.35">
      <c r="B54" s="139" t="s">
        <v>3034</v>
      </c>
      <c r="C54" s="267" t="s">
        <v>1399</v>
      </c>
      <c r="D54" s="267" t="s">
        <v>4404</v>
      </c>
      <c r="E54" s="267" t="s">
        <v>5168</v>
      </c>
      <c r="F54" s="267" t="s">
        <v>5169</v>
      </c>
      <c r="G54" s="267" t="s">
        <v>5170</v>
      </c>
    </row>
    <row r="55" spans="2:7" ht="14.5" x14ac:dyDescent="0.35">
      <c r="B55" s="139" t="s">
        <v>490</v>
      </c>
      <c r="C55" s="267" t="s">
        <v>4404</v>
      </c>
      <c r="D55" s="267" t="s">
        <v>5168</v>
      </c>
      <c r="E55" s="267" t="s">
        <v>4793</v>
      </c>
      <c r="F55" s="267" t="s">
        <v>1399</v>
      </c>
      <c r="G55" s="267" t="s">
        <v>5169</v>
      </c>
    </row>
    <row r="56" spans="2:7" ht="14.5" x14ac:dyDescent="0.35">
      <c r="B56" s="139" t="s">
        <v>487</v>
      </c>
      <c r="C56" s="267" t="s">
        <v>1399</v>
      </c>
      <c r="D56" s="267" t="s">
        <v>4404</v>
      </c>
      <c r="E56" s="267" t="s">
        <v>5168</v>
      </c>
      <c r="F56" s="267" t="s">
        <v>5172</v>
      </c>
      <c r="G56" s="267" t="s">
        <v>5169</v>
      </c>
    </row>
    <row r="57" spans="2:7" ht="14.5" x14ac:dyDescent="0.35">
      <c r="B57" s="139" t="s">
        <v>3038</v>
      </c>
      <c r="C57" s="267" t="s">
        <v>4404</v>
      </c>
      <c r="D57" s="267" t="s">
        <v>5168</v>
      </c>
      <c r="E57" s="267" t="s">
        <v>5169</v>
      </c>
      <c r="F57" s="267" t="s">
        <v>5172</v>
      </c>
      <c r="G57" s="267" t="s">
        <v>5170</v>
      </c>
    </row>
    <row r="58" spans="2:7" ht="14.5" x14ac:dyDescent="0.35">
      <c r="B58" s="139" t="s">
        <v>484</v>
      </c>
      <c r="C58" s="272" t="s">
        <v>1399</v>
      </c>
      <c r="D58" s="272" t="s">
        <v>4404</v>
      </c>
      <c r="E58" s="272" t="s">
        <v>5168</v>
      </c>
      <c r="F58" s="272" t="s">
        <v>4793</v>
      </c>
      <c r="G58" s="272" t="s">
        <v>5169</v>
      </c>
    </row>
    <row r="59" spans="2:7" ht="14.5" x14ac:dyDescent="0.35">
      <c r="B59" s="139" t="s">
        <v>4693</v>
      </c>
      <c r="C59" s="272"/>
      <c r="D59" s="272"/>
      <c r="E59" s="272"/>
      <c r="F59" s="272"/>
      <c r="G59" s="272"/>
    </row>
    <row r="60" spans="2:7" ht="14.5" x14ac:dyDescent="0.35">
      <c r="B60" s="139" t="s">
        <v>488</v>
      </c>
      <c r="C60" s="267" t="s">
        <v>4404</v>
      </c>
      <c r="D60" s="267" t="s">
        <v>5172</v>
      </c>
      <c r="E60" s="267" t="s">
        <v>5177</v>
      </c>
      <c r="F60" s="267" t="s">
        <v>5168</v>
      </c>
      <c r="G60" s="267" t="s">
        <v>5180</v>
      </c>
    </row>
    <row r="61" spans="2:7" ht="14.5" x14ac:dyDescent="0.35">
      <c r="B61" s="139" t="s">
        <v>2761</v>
      </c>
      <c r="C61" s="272"/>
      <c r="D61" s="272"/>
      <c r="E61" s="272"/>
      <c r="F61" s="272"/>
      <c r="G61" s="272"/>
    </row>
    <row r="62" spans="2:7" ht="14.5" x14ac:dyDescent="0.35">
      <c r="B62" s="139" t="s">
        <v>231</v>
      </c>
      <c r="C62" s="272" t="s">
        <v>1399</v>
      </c>
      <c r="D62" s="272" t="s">
        <v>4404</v>
      </c>
      <c r="E62" s="272" t="s">
        <v>5168</v>
      </c>
      <c r="F62" s="272" t="s">
        <v>5169</v>
      </c>
      <c r="G62" s="272" t="s">
        <v>5172</v>
      </c>
    </row>
  </sheetData>
  <sortState xmlns:xlrd2="http://schemas.microsoft.com/office/spreadsheetml/2017/richdata2" ref="B3:B20">
    <sortCondition ref="B3:B20"/>
  </sortState>
  <pageMargins left="0.7" right="0.7" top="0.75" bottom="0.75" header="0.3" footer="0.3"/>
  <pageSetup scale="7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B3:T34"/>
  <sheetViews>
    <sheetView workbookViewId="0">
      <selection sqref="A1:M34"/>
    </sheetView>
  </sheetViews>
  <sheetFormatPr defaultRowHeight="12.5" x14ac:dyDescent="0.25"/>
  <cols>
    <col min="2" max="2" width="17.1796875" customWidth="1"/>
    <col min="3" max="3" width="18.7265625" customWidth="1"/>
    <col min="4" max="4" width="16" customWidth="1"/>
    <col min="5" max="5" width="19.54296875" customWidth="1"/>
    <col min="6" max="6" width="18.54296875" customWidth="1"/>
    <col min="7" max="7" width="19.453125" customWidth="1"/>
    <col min="8" max="8" width="17.81640625" customWidth="1"/>
    <col min="9" max="9" width="18.54296875" customWidth="1"/>
    <col min="10" max="10" width="15.54296875" customWidth="1"/>
    <col min="11" max="11" width="15.453125" customWidth="1"/>
    <col min="12" max="13" width="15.81640625" customWidth="1"/>
  </cols>
  <sheetData>
    <row r="3" spans="2:19" x14ac:dyDescent="0.25">
      <c r="B3" s="2" t="s">
        <v>601</v>
      </c>
      <c r="C3" s="330" t="s">
        <v>3060</v>
      </c>
      <c r="D3" s="1" t="s">
        <v>543</v>
      </c>
      <c r="E3" s="331" t="s">
        <v>735</v>
      </c>
      <c r="F3" s="1" t="s">
        <v>614</v>
      </c>
      <c r="G3" s="331" t="s">
        <v>235</v>
      </c>
      <c r="H3" s="1" t="s">
        <v>920</v>
      </c>
      <c r="I3" s="331" t="s">
        <v>3059</v>
      </c>
      <c r="J3" s="1" t="s">
        <v>564</v>
      </c>
      <c r="K3" s="331" t="s">
        <v>1145</v>
      </c>
      <c r="L3" s="1" t="s">
        <v>591</v>
      </c>
      <c r="M3" s="330" t="s">
        <v>652</v>
      </c>
    </row>
    <row r="4" spans="2:19" x14ac:dyDescent="0.25">
      <c r="C4" s="329"/>
      <c r="E4" s="329"/>
    </row>
    <row r="5" spans="2:19" x14ac:dyDescent="0.25">
      <c r="C5" s="329"/>
      <c r="E5" s="329"/>
    </row>
    <row r="6" spans="2:19" x14ac:dyDescent="0.25">
      <c r="B6" s="2" t="s">
        <v>4576</v>
      </c>
      <c r="C6" s="330" t="s">
        <v>4576</v>
      </c>
      <c r="D6" s="2" t="s">
        <v>4576</v>
      </c>
      <c r="E6" s="330" t="s">
        <v>4576</v>
      </c>
      <c r="F6" s="2" t="s">
        <v>4576</v>
      </c>
      <c r="G6" s="2" t="s">
        <v>4576</v>
      </c>
      <c r="H6" s="2" t="s">
        <v>4576</v>
      </c>
      <c r="I6" s="2" t="s">
        <v>4576</v>
      </c>
      <c r="J6" s="2" t="s">
        <v>4576</v>
      </c>
      <c r="K6" s="2" t="s">
        <v>4576</v>
      </c>
      <c r="L6" s="2" t="s">
        <v>4576</v>
      </c>
      <c r="M6" s="2" t="s">
        <v>4576</v>
      </c>
      <c r="N6" s="2" t="s">
        <v>4576</v>
      </c>
      <c r="O6" s="1"/>
      <c r="P6" s="1"/>
      <c r="Q6" s="1"/>
      <c r="R6" s="1"/>
      <c r="S6" s="1"/>
    </row>
    <row r="7" spans="2:19" x14ac:dyDescent="0.25">
      <c r="B7" s="2"/>
      <c r="C7" s="330"/>
      <c r="D7" s="2"/>
      <c r="E7" s="330"/>
      <c r="F7" s="2"/>
      <c r="G7" s="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</row>
    <row r="8" spans="2:19" x14ac:dyDescent="0.25">
      <c r="B8" s="4" t="s">
        <v>4577</v>
      </c>
      <c r="C8" s="328" t="s">
        <v>4595</v>
      </c>
      <c r="D8" s="1" t="s">
        <v>1871</v>
      </c>
      <c r="E8" s="332" t="s">
        <v>4620</v>
      </c>
      <c r="F8" s="333" t="s">
        <v>4634</v>
      </c>
      <c r="G8" s="1" t="s">
        <v>1871</v>
      </c>
      <c r="H8" s="1" t="s">
        <v>1871</v>
      </c>
      <c r="I8" t="s">
        <v>4656</v>
      </c>
      <c r="J8" s="1" t="s">
        <v>1871</v>
      </c>
      <c r="K8" s="1" t="s">
        <v>1871</v>
      </c>
      <c r="L8" s="4" t="s">
        <v>4669</v>
      </c>
      <c r="M8" s="4" t="s">
        <v>4684</v>
      </c>
    </row>
    <row r="9" spans="2:19" x14ac:dyDescent="0.25">
      <c r="B9" s="4" t="s">
        <v>4578</v>
      </c>
      <c r="C9" s="328" t="s">
        <v>4596</v>
      </c>
      <c r="D9" s="1" t="s">
        <v>4617</v>
      </c>
      <c r="E9" s="328" t="s">
        <v>4621</v>
      </c>
      <c r="F9" s="333" t="s">
        <v>4578</v>
      </c>
      <c r="G9" s="1" t="s">
        <v>4648</v>
      </c>
      <c r="H9" s="1" t="s">
        <v>705</v>
      </c>
      <c r="I9" t="s">
        <v>4657</v>
      </c>
      <c r="J9" s="1" t="s">
        <v>1854</v>
      </c>
      <c r="K9" s="1" t="s">
        <v>1854</v>
      </c>
      <c r="L9" s="4" t="s">
        <v>4670</v>
      </c>
      <c r="M9" s="4" t="s">
        <v>4685</v>
      </c>
    </row>
    <row r="10" spans="2:19" x14ac:dyDescent="0.25">
      <c r="B10" s="4" t="s">
        <v>4579</v>
      </c>
      <c r="C10" s="328" t="s">
        <v>4597</v>
      </c>
      <c r="D10" s="1" t="s">
        <v>1868</v>
      </c>
      <c r="E10" s="328" t="s">
        <v>4622</v>
      </c>
      <c r="F10" s="333" t="s">
        <v>4635</v>
      </c>
      <c r="G10" s="1" t="s">
        <v>2992</v>
      </c>
      <c r="H10" s="1" t="s">
        <v>1854</v>
      </c>
      <c r="I10" t="s">
        <v>4658</v>
      </c>
      <c r="J10" s="1" t="s">
        <v>705</v>
      </c>
      <c r="K10" s="1" t="s">
        <v>705</v>
      </c>
      <c r="L10" s="4" t="s">
        <v>4671</v>
      </c>
      <c r="M10" s="4" t="s">
        <v>4686</v>
      </c>
    </row>
    <row r="11" spans="2:19" x14ac:dyDescent="0.25">
      <c r="B11" s="4" t="s">
        <v>4580</v>
      </c>
      <c r="C11" s="328" t="s">
        <v>4598</v>
      </c>
      <c r="D11" s="1" t="s">
        <v>1314</v>
      </c>
      <c r="E11" s="328" t="s">
        <v>4623</v>
      </c>
      <c r="F11" s="333" t="s">
        <v>4636</v>
      </c>
      <c r="G11" s="1" t="s">
        <v>1314</v>
      </c>
      <c r="H11" s="1" t="s">
        <v>2693</v>
      </c>
      <c r="I11" t="s">
        <v>4659</v>
      </c>
      <c r="J11" s="1" t="s">
        <v>1314</v>
      </c>
      <c r="K11" s="1" t="s">
        <v>1314</v>
      </c>
      <c r="L11" s="4" t="s">
        <v>4672</v>
      </c>
    </row>
    <row r="12" spans="2:19" x14ac:dyDescent="0.25">
      <c r="B12" s="4" t="s">
        <v>4581</v>
      </c>
      <c r="C12" s="328" t="s">
        <v>4599</v>
      </c>
      <c r="D12" s="1" t="s">
        <v>1854</v>
      </c>
      <c r="E12" s="328" t="s">
        <v>4624</v>
      </c>
      <c r="F12" s="333" t="s">
        <v>4637</v>
      </c>
      <c r="G12" s="1" t="s">
        <v>1617</v>
      </c>
      <c r="H12" s="1" t="s">
        <v>2992</v>
      </c>
      <c r="I12" t="s">
        <v>4660</v>
      </c>
      <c r="J12" s="1" t="s">
        <v>2992</v>
      </c>
      <c r="K12" s="1" t="s">
        <v>2992</v>
      </c>
      <c r="L12" s="4" t="s">
        <v>4673</v>
      </c>
    </row>
    <row r="13" spans="2:19" x14ac:dyDescent="0.25">
      <c r="C13" s="329"/>
      <c r="E13" s="329"/>
    </row>
    <row r="14" spans="2:19" x14ac:dyDescent="0.25">
      <c r="C14" s="329"/>
      <c r="E14" s="329"/>
    </row>
    <row r="15" spans="2:19" x14ac:dyDescent="0.25">
      <c r="B15" s="2" t="s">
        <v>4257</v>
      </c>
      <c r="C15" s="330" t="s">
        <v>4257</v>
      </c>
      <c r="D15" s="2" t="s">
        <v>4257</v>
      </c>
      <c r="E15" s="330" t="s">
        <v>4257</v>
      </c>
      <c r="F15" s="2" t="s">
        <v>4257</v>
      </c>
      <c r="G15" s="2" t="s">
        <v>4257</v>
      </c>
      <c r="H15" s="2" t="s">
        <v>4257</v>
      </c>
      <c r="I15" s="2" t="s">
        <v>4257</v>
      </c>
      <c r="J15" s="2" t="s">
        <v>4257</v>
      </c>
      <c r="K15" s="2" t="s">
        <v>4257</v>
      </c>
      <c r="L15" s="2" t="s">
        <v>4257</v>
      </c>
      <c r="M15" s="2" t="s">
        <v>4257</v>
      </c>
      <c r="N15" s="2" t="s">
        <v>4257</v>
      </c>
    </row>
    <row r="16" spans="2:19" x14ac:dyDescent="0.25">
      <c r="B16" s="2"/>
      <c r="C16" s="330"/>
      <c r="D16" s="2"/>
      <c r="E16" s="330"/>
      <c r="F16" s="2"/>
      <c r="G16" s="2"/>
      <c r="H16" s="2"/>
      <c r="I16" s="2"/>
      <c r="J16" s="2"/>
      <c r="K16" s="2"/>
      <c r="L16" s="2"/>
      <c r="M16" s="2"/>
      <c r="N16" s="2"/>
    </row>
    <row r="17" spans="2:16" x14ac:dyDescent="0.25">
      <c r="B17" s="4" t="s">
        <v>4582</v>
      </c>
      <c r="C17" s="328" t="s">
        <v>4600</v>
      </c>
      <c r="D17" s="1" t="s">
        <v>4618</v>
      </c>
      <c r="E17" s="328" t="s">
        <v>4625</v>
      </c>
      <c r="F17" t="s">
        <v>4638</v>
      </c>
      <c r="G17" s="1" t="s">
        <v>399</v>
      </c>
      <c r="H17" s="1" t="s">
        <v>122</v>
      </c>
      <c r="I17" s="343" t="s">
        <v>70</v>
      </c>
      <c r="J17" s="1" t="s">
        <v>399</v>
      </c>
      <c r="K17" s="1" t="s">
        <v>399</v>
      </c>
      <c r="L17" s="4" t="s">
        <v>4674</v>
      </c>
      <c r="M17" s="4" t="s">
        <v>4687</v>
      </c>
    </row>
    <row r="18" spans="2:16" x14ac:dyDescent="0.25">
      <c r="B18" s="4" t="s">
        <v>4583</v>
      </c>
      <c r="C18" s="328" t="s">
        <v>4601</v>
      </c>
      <c r="D18" s="1" t="s">
        <v>2993</v>
      </c>
      <c r="E18" s="328" t="s">
        <v>4603</v>
      </c>
      <c r="F18" t="s">
        <v>4639</v>
      </c>
      <c r="G18" s="1" t="s">
        <v>70</v>
      </c>
      <c r="H18" s="1" t="s">
        <v>70</v>
      </c>
      <c r="I18" s="343" t="s">
        <v>4666</v>
      </c>
      <c r="J18" s="1" t="s">
        <v>122</v>
      </c>
      <c r="K18" s="1" t="s">
        <v>122</v>
      </c>
      <c r="L18" s="4" t="s">
        <v>4675</v>
      </c>
      <c r="M18" s="4" t="s">
        <v>4688</v>
      </c>
    </row>
    <row r="19" spans="2:16" x14ac:dyDescent="0.25">
      <c r="B19" s="4" t="s">
        <v>4584</v>
      </c>
      <c r="C19" s="328" t="s">
        <v>4602</v>
      </c>
      <c r="D19" s="1" t="s">
        <v>70</v>
      </c>
      <c r="E19" s="328" t="s">
        <v>4626</v>
      </c>
      <c r="F19" t="s">
        <v>4640</v>
      </c>
      <c r="G19" s="1" t="s">
        <v>4649</v>
      </c>
      <c r="H19" s="1" t="s">
        <v>399</v>
      </c>
      <c r="I19" s="342" t="s">
        <v>4661</v>
      </c>
      <c r="J19" s="1" t="s">
        <v>70</v>
      </c>
      <c r="K19" s="1" t="s">
        <v>70</v>
      </c>
      <c r="L19" s="4" t="s">
        <v>4676</v>
      </c>
      <c r="M19" s="4" t="s">
        <v>4689</v>
      </c>
    </row>
    <row r="20" spans="2:16" x14ac:dyDescent="0.25">
      <c r="B20" s="4" t="s">
        <v>4585</v>
      </c>
      <c r="C20" s="328" t="s">
        <v>4603</v>
      </c>
      <c r="D20" s="1" t="s">
        <v>4619</v>
      </c>
      <c r="E20" s="328" t="s">
        <v>4627</v>
      </c>
      <c r="F20" t="s">
        <v>4641</v>
      </c>
      <c r="G20" s="1" t="s">
        <v>4650</v>
      </c>
      <c r="H20" s="1" t="s">
        <v>3003</v>
      </c>
      <c r="I20" s="342" t="s">
        <v>4662</v>
      </c>
      <c r="J20" s="1" t="s">
        <v>1613</v>
      </c>
      <c r="K20" s="1" t="s">
        <v>1613</v>
      </c>
      <c r="L20" s="4" t="s">
        <v>4677</v>
      </c>
    </row>
    <row r="21" spans="2:16" x14ac:dyDescent="0.25">
      <c r="B21" s="4" t="s">
        <v>4586</v>
      </c>
      <c r="C21" s="328" t="s">
        <v>4604</v>
      </c>
      <c r="D21" s="1" t="s">
        <v>3665</v>
      </c>
      <c r="E21" s="328" t="s">
        <v>4628</v>
      </c>
      <c r="F21" t="s">
        <v>4642</v>
      </c>
      <c r="G21" s="1" t="s">
        <v>1331</v>
      </c>
      <c r="H21" s="1" t="s">
        <v>4655</v>
      </c>
      <c r="I21" s="342" t="s">
        <v>4663</v>
      </c>
      <c r="J21" s="1" t="s">
        <v>3003</v>
      </c>
      <c r="K21" s="1" t="s">
        <v>3003</v>
      </c>
      <c r="L21" s="4" t="s">
        <v>4678</v>
      </c>
    </row>
    <row r="22" spans="2:16" x14ac:dyDescent="0.25">
      <c r="C22" s="329"/>
      <c r="D22" s="1"/>
      <c r="E22" s="329"/>
    </row>
    <row r="23" spans="2:16" x14ac:dyDescent="0.25">
      <c r="C23" s="329"/>
      <c r="D23" s="1"/>
      <c r="E23" s="329"/>
    </row>
    <row r="24" spans="2:16" x14ac:dyDescent="0.25">
      <c r="B24" s="2" t="s">
        <v>4587</v>
      </c>
      <c r="C24" s="330" t="s">
        <v>4587</v>
      </c>
      <c r="D24" s="2" t="s">
        <v>4587</v>
      </c>
      <c r="E24" s="330" t="s">
        <v>4587</v>
      </c>
      <c r="F24" s="2" t="s">
        <v>4587</v>
      </c>
      <c r="G24" s="2" t="s">
        <v>4587</v>
      </c>
      <c r="H24" s="2" t="s">
        <v>4587</v>
      </c>
      <c r="I24" s="2" t="s">
        <v>4587</v>
      </c>
      <c r="J24" s="2" t="s">
        <v>4587</v>
      </c>
      <c r="K24" s="2" t="s">
        <v>4587</v>
      </c>
      <c r="L24" s="2" t="s">
        <v>4587</v>
      </c>
      <c r="M24" s="2" t="s">
        <v>4587</v>
      </c>
      <c r="N24" s="2" t="s">
        <v>4587</v>
      </c>
      <c r="O24" s="2" t="s">
        <v>4587</v>
      </c>
      <c r="P24" s="2" t="s">
        <v>4587</v>
      </c>
    </row>
    <row r="25" spans="2:16" x14ac:dyDescent="0.25">
      <c r="B25" s="2"/>
      <c r="C25" s="330"/>
      <c r="D25" s="2"/>
      <c r="E25" s="33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5">
      <c r="B26" s="4" t="s">
        <v>4588</v>
      </c>
      <c r="C26" s="328" t="s">
        <v>4605</v>
      </c>
      <c r="D26" s="1" t="s">
        <v>1178</v>
      </c>
      <c r="E26" s="328" t="s">
        <v>4629</v>
      </c>
      <c r="F26" s="333" t="s">
        <v>4643</v>
      </c>
      <c r="G26" s="341" t="s">
        <v>4654</v>
      </c>
      <c r="H26" s="1" t="s">
        <v>1178</v>
      </c>
      <c r="I26" s="343" t="s">
        <v>3677</v>
      </c>
      <c r="J26" s="1" t="s">
        <v>1178</v>
      </c>
      <c r="K26" s="1" t="s">
        <v>1178</v>
      </c>
      <c r="L26" s="4" t="s">
        <v>4679</v>
      </c>
      <c r="M26" s="4" t="s">
        <v>1178</v>
      </c>
    </row>
    <row r="27" spans="2:16" x14ac:dyDescent="0.25">
      <c r="B27" s="4" t="s">
        <v>4589</v>
      </c>
      <c r="C27" s="328" t="s">
        <v>4606</v>
      </c>
      <c r="D27" s="1" t="s">
        <v>1613</v>
      </c>
      <c r="E27" s="328" t="s">
        <v>4630</v>
      </c>
      <c r="F27" s="333" t="s">
        <v>4589</v>
      </c>
      <c r="G27" s="1" t="s">
        <v>3677</v>
      </c>
      <c r="H27" s="1" t="s">
        <v>3677</v>
      </c>
      <c r="I27" s="343" t="s">
        <v>4664</v>
      </c>
      <c r="J27" s="1" t="s">
        <v>4667</v>
      </c>
      <c r="K27" s="1" t="s">
        <v>4667</v>
      </c>
      <c r="L27" s="4" t="s">
        <v>4680</v>
      </c>
      <c r="M27" s="4" t="s">
        <v>4690</v>
      </c>
    </row>
    <row r="28" spans="2:16" x14ac:dyDescent="0.25">
      <c r="B28" s="4" t="s">
        <v>4590</v>
      </c>
      <c r="C28" s="328" t="s">
        <v>4607</v>
      </c>
      <c r="D28" s="1" t="s">
        <v>3677</v>
      </c>
      <c r="E28" s="328" t="s">
        <v>4631</v>
      </c>
      <c r="F28" s="333" t="s">
        <v>4590</v>
      </c>
      <c r="G28" s="1" t="s">
        <v>4651</v>
      </c>
      <c r="H28" s="1" t="s">
        <v>2139</v>
      </c>
      <c r="I28" s="343" t="s">
        <v>4665</v>
      </c>
      <c r="J28" s="1" t="s">
        <v>1613</v>
      </c>
      <c r="K28" s="1" t="s">
        <v>1613</v>
      </c>
      <c r="L28" s="4" t="s">
        <v>4681</v>
      </c>
      <c r="M28" s="4" t="s">
        <v>4691</v>
      </c>
    </row>
    <row r="29" spans="2:16" x14ac:dyDescent="0.25">
      <c r="B29" s="4" t="s">
        <v>4591</v>
      </c>
      <c r="C29" s="328" t="s">
        <v>4608</v>
      </c>
      <c r="D29" s="1" t="s">
        <v>3015</v>
      </c>
      <c r="E29" s="328" t="s">
        <v>4632</v>
      </c>
      <c r="F29" s="333" t="s">
        <v>4644</v>
      </c>
      <c r="G29" s="1" t="s">
        <v>4652</v>
      </c>
      <c r="H29" s="1" t="s">
        <v>722</v>
      </c>
      <c r="I29" s="343" t="s">
        <v>2582</v>
      </c>
      <c r="J29" s="1" t="s">
        <v>722</v>
      </c>
      <c r="K29" s="1" t="s">
        <v>722</v>
      </c>
      <c r="L29" s="4" t="s">
        <v>4682</v>
      </c>
    </row>
    <row r="30" spans="2:16" x14ac:dyDescent="0.25">
      <c r="B30" s="4" t="s">
        <v>4592</v>
      </c>
      <c r="C30" s="328" t="s">
        <v>4609</v>
      </c>
      <c r="D30" s="1" t="s">
        <v>2428</v>
      </c>
      <c r="E30" s="328" t="s">
        <v>4633</v>
      </c>
      <c r="F30" s="333" t="s">
        <v>4592</v>
      </c>
      <c r="G30" s="1" t="s">
        <v>4653</v>
      </c>
      <c r="H30" s="1" t="s">
        <v>1235</v>
      </c>
      <c r="I30" s="343" t="s">
        <v>2523</v>
      </c>
      <c r="J30" s="1" t="s">
        <v>1235</v>
      </c>
      <c r="K30" s="1" t="s">
        <v>1235</v>
      </c>
      <c r="L30" s="4" t="s">
        <v>4683</v>
      </c>
    </row>
    <row r="33" spans="2:20" x14ac:dyDescent="0.25">
      <c r="B33" s="1" t="str">
        <f>(B3)</f>
        <v>Shizuoka</v>
      </c>
      <c r="C33" s="1" t="str">
        <f t="shared" ref="C33:T33" si="0">(C3)</f>
        <v>Park City</v>
      </c>
      <c r="D33" s="1" t="str">
        <f t="shared" si="0"/>
        <v>New England</v>
      </c>
      <c r="E33" s="1" t="str">
        <f t="shared" si="0"/>
        <v>Orlando</v>
      </c>
      <c r="F33" s="1" t="str">
        <f t="shared" si="0"/>
        <v>Cazadero</v>
      </c>
      <c r="G33" s="1" t="str">
        <f t="shared" si="0"/>
        <v>Terrapin</v>
      </c>
      <c r="H33" s="1" t="str">
        <f t="shared" si="0"/>
        <v>Metroplex</v>
      </c>
      <c r="I33" s="1" t="str">
        <f t="shared" si="0"/>
        <v>Montana</v>
      </c>
      <c r="J33" s="1" t="str">
        <f t="shared" si="0"/>
        <v>Mission Viejo</v>
      </c>
      <c r="K33" s="1" t="str">
        <f t="shared" si="0"/>
        <v>Capistrano</v>
      </c>
      <c r="L33" s="1" t="str">
        <f t="shared" si="0"/>
        <v>Red Arrow</v>
      </c>
      <c r="M33" s="1" t="str">
        <f t="shared" si="0"/>
        <v>Groton</v>
      </c>
      <c r="N33" s="1">
        <f t="shared" si="0"/>
        <v>0</v>
      </c>
      <c r="O33" s="1">
        <f t="shared" si="0"/>
        <v>0</v>
      </c>
      <c r="P33" s="1">
        <f t="shared" si="0"/>
        <v>0</v>
      </c>
      <c r="Q33" s="1">
        <f t="shared" si="0"/>
        <v>0</v>
      </c>
      <c r="R33" s="1">
        <f t="shared" si="0"/>
        <v>0</v>
      </c>
      <c r="S33" s="1">
        <f t="shared" si="0"/>
        <v>0</v>
      </c>
      <c r="T33">
        <f t="shared" si="0"/>
        <v>0</v>
      </c>
    </row>
    <row r="34" spans="2:2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hyperlinks>
    <hyperlink ref="G26" r:id="rId1" display="http://t.rogers/" xr:uid="{00000000-0004-0000-1A00-000000000000}"/>
  </hyperlinks>
  <pageMargins left="0.7" right="0.7" top="0.75" bottom="0.75" header="0.3" footer="0.3"/>
  <pageSetup scale="57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M51"/>
  <sheetViews>
    <sheetView zoomScale="60" zoomScaleNormal="60" workbookViewId="0">
      <selection sqref="A1:L1"/>
    </sheetView>
  </sheetViews>
  <sheetFormatPr defaultRowHeight="12.5" x14ac:dyDescent="0.25"/>
  <cols>
    <col min="2" max="2" width="45.81640625" customWidth="1"/>
    <col min="3" max="12" width="20.54296875" customWidth="1"/>
  </cols>
  <sheetData>
    <row r="1" spans="1:13" ht="32.5" x14ac:dyDescent="0.65">
      <c r="A1" s="570" t="s">
        <v>4412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253"/>
    </row>
    <row r="2" spans="1:13" ht="13" x14ac:dyDescent="0.3">
      <c r="A2" s="199"/>
      <c r="B2" s="200"/>
      <c r="C2" s="199"/>
      <c r="D2" s="199"/>
      <c r="E2" s="199"/>
      <c r="F2" s="199"/>
      <c r="G2" s="199"/>
      <c r="H2" s="199"/>
      <c r="I2" s="199"/>
      <c r="J2" s="199"/>
      <c r="K2" s="199"/>
      <c r="L2" s="199"/>
    </row>
    <row r="3" spans="1:13" ht="18" x14ac:dyDescent="0.4">
      <c r="A3" s="227" t="s">
        <v>697</v>
      </c>
      <c r="B3" s="228" t="s">
        <v>383</v>
      </c>
      <c r="C3" s="229" t="s">
        <v>493</v>
      </c>
      <c r="D3" s="229" t="s">
        <v>492</v>
      </c>
      <c r="E3" s="229" t="s">
        <v>382</v>
      </c>
      <c r="F3" s="229" t="s">
        <v>497</v>
      </c>
      <c r="G3" s="229" t="s">
        <v>496</v>
      </c>
      <c r="H3" s="229" t="s">
        <v>495</v>
      </c>
      <c r="I3" s="229" t="s">
        <v>494</v>
      </c>
      <c r="J3" s="229" t="s">
        <v>384</v>
      </c>
      <c r="K3" s="229" t="s">
        <v>1134</v>
      </c>
      <c r="L3" s="229" t="s">
        <v>1135</v>
      </c>
    </row>
    <row r="4" spans="1:13" ht="18" customHeight="1" x14ac:dyDescent="0.4">
      <c r="A4" s="227">
        <v>1</v>
      </c>
      <c r="B4" s="211" t="s">
        <v>3038</v>
      </c>
      <c r="C4" s="301" t="s">
        <v>1393</v>
      </c>
      <c r="D4" s="301" t="s">
        <v>4260</v>
      </c>
      <c r="E4" s="301" t="s">
        <v>3594</v>
      </c>
      <c r="F4" s="301" t="s">
        <v>4261</v>
      </c>
      <c r="G4" s="301" t="s">
        <v>4262</v>
      </c>
      <c r="H4" s="301" t="s">
        <v>4263</v>
      </c>
      <c r="I4" s="301" t="s">
        <v>4264</v>
      </c>
      <c r="J4" s="301" t="s">
        <v>4265</v>
      </c>
      <c r="K4" s="302"/>
      <c r="L4" s="302"/>
    </row>
    <row r="5" spans="1:13" ht="18" customHeight="1" thickBot="1" x14ac:dyDescent="0.45">
      <c r="A5" s="231"/>
      <c r="B5" s="284" t="s">
        <v>385</v>
      </c>
      <c r="C5" s="285" t="s">
        <v>374</v>
      </c>
      <c r="D5" s="285" t="s">
        <v>2371</v>
      </c>
      <c r="E5" s="285" t="s">
        <v>3586</v>
      </c>
      <c r="F5" s="285" t="s">
        <v>3586</v>
      </c>
      <c r="G5" s="285" t="s">
        <v>3389</v>
      </c>
      <c r="H5" s="285" t="s">
        <v>4174</v>
      </c>
      <c r="I5" s="285" t="s">
        <v>2770</v>
      </c>
      <c r="J5" s="285" t="s">
        <v>225</v>
      </c>
      <c r="K5" s="298"/>
      <c r="L5" s="298"/>
    </row>
    <row r="6" spans="1:13" ht="18" customHeight="1" x14ac:dyDescent="0.4">
      <c r="A6" s="208">
        <v>2</v>
      </c>
      <c r="B6" s="211" t="s">
        <v>488</v>
      </c>
      <c r="C6" s="301" t="s">
        <v>104</v>
      </c>
      <c r="D6" s="301" t="s">
        <v>4266</v>
      </c>
      <c r="E6" s="301" t="s">
        <v>4267</v>
      </c>
      <c r="F6" s="301" t="s">
        <v>4268</v>
      </c>
      <c r="G6" s="301" t="s">
        <v>4269</v>
      </c>
      <c r="H6" s="301" t="s">
        <v>4270</v>
      </c>
      <c r="I6" s="301" t="s">
        <v>4271</v>
      </c>
      <c r="J6" s="301" t="s">
        <v>4272</v>
      </c>
      <c r="K6" s="301" t="s">
        <v>4273</v>
      </c>
      <c r="L6" s="301" t="s">
        <v>1091</v>
      </c>
    </row>
    <row r="7" spans="1:13" ht="18" customHeight="1" thickBot="1" x14ac:dyDescent="0.45">
      <c r="A7" s="231"/>
      <c r="B7" s="284" t="s">
        <v>385</v>
      </c>
      <c r="C7" s="259" t="s">
        <v>271</v>
      </c>
      <c r="D7" s="259"/>
      <c r="E7" s="259"/>
      <c r="F7" s="259"/>
      <c r="G7" s="259"/>
      <c r="H7" s="259" t="s">
        <v>271</v>
      </c>
      <c r="I7" s="259"/>
      <c r="J7" s="259"/>
      <c r="K7" s="259"/>
      <c r="L7" s="259"/>
    </row>
    <row r="8" spans="1:13" ht="18" customHeight="1" x14ac:dyDescent="0.4">
      <c r="A8" s="208">
        <v>3</v>
      </c>
      <c r="B8" s="213" t="s">
        <v>485</v>
      </c>
      <c r="C8" s="301" t="s">
        <v>4274</v>
      </c>
      <c r="D8" s="301" t="s">
        <v>4275</v>
      </c>
      <c r="E8" s="301" t="s">
        <v>4276</v>
      </c>
      <c r="F8" s="301" t="s">
        <v>4277</v>
      </c>
      <c r="G8" s="301" t="s">
        <v>4278</v>
      </c>
      <c r="H8" s="301" t="s">
        <v>4279</v>
      </c>
      <c r="I8" s="301" t="s">
        <v>4280</v>
      </c>
      <c r="J8" s="300" t="s">
        <v>4281</v>
      </c>
      <c r="K8" s="301" t="s">
        <v>1753</v>
      </c>
      <c r="L8" s="301" t="s">
        <v>982</v>
      </c>
    </row>
    <row r="9" spans="1:13" ht="18" customHeight="1" thickBot="1" x14ac:dyDescent="0.45">
      <c r="A9" s="231"/>
      <c r="B9" s="283" t="s">
        <v>385</v>
      </c>
      <c r="C9" s="259" t="s">
        <v>271</v>
      </c>
      <c r="D9" s="259"/>
      <c r="E9" s="259" t="s">
        <v>271</v>
      </c>
      <c r="F9" s="259"/>
      <c r="G9" s="259"/>
      <c r="H9" s="259"/>
      <c r="I9" s="259"/>
      <c r="J9" s="259" t="s">
        <v>4221</v>
      </c>
      <c r="K9" s="259" t="s">
        <v>271</v>
      </c>
      <c r="L9" s="259" t="s">
        <v>271</v>
      </c>
    </row>
    <row r="10" spans="1:13" ht="18" customHeight="1" x14ac:dyDescent="0.4">
      <c r="A10" s="208">
        <v>4</v>
      </c>
      <c r="B10" s="204" t="s">
        <v>3766</v>
      </c>
      <c r="C10" s="301" t="s">
        <v>4282</v>
      </c>
      <c r="D10" s="301" t="s">
        <v>2039</v>
      </c>
      <c r="E10" s="301" t="s">
        <v>4283</v>
      </c>
      <c r="F10" s="301" t="s">
        <v>3133</v>
      </c>
      <c r="G10" s="301" t="s">
        <v>4284</v>
      </c>
      <c r="H10" s="301" t="s">
        <v>4285</v>
      </c>
      <c r="I10" s="301" t="s">
        <v>4286</v>
      </c>
      <c r="J10" s="301" t="s">
        <v>4287</v>
      </c>
      <c r="K10" s="301" t="s">
        <v>1504</v>
      </c>
      <c r="L10" s="301" t="s">
        <v>4288</v>
      </c>
    </row>
    <row r="11" spans="1:13" ht="18" customHeight="1" thickBot="1" x14ac:dyDescent="0.45">
      <c r="A11" s="231"/>
      <c r="B11" s="283" t="s">
        <v>385</v>
      </c>
      <c r="C11" s="259"/>
      <c r="D11" s="259"/>
      <c r="E11" s="259"/>
      <c r="F11" s="259" t="s">
        <v>3076</v>
      </c>
      <c r="G11" s="259"/>
      <c r="H11" s="259" t="s">
        <v>2371</v>
      </c>
      <c r="I11" s="259"/>
      <c r="J11" s="259"/>
      <c r="K11" s="259" t="s">
        <v>2371</v>
      </c>
      <c r="L11" s="259"/>
    </row>
    <row r="12" spans="1:13" ht="18" customHeight="1" x14ac:dyDescent="0.4">
      <c r="A12" s="208">
        <v>5</v>
      </c>
      <c r="B12" s="211" t="s">
        <v>486</v>
      </c>
      <c r="C12" s="301" t="s">
        <v>4289</v>
      </c>
      <c r="D12" s="301" t="s">
        <v>4290</v>
      </c>
      <c r="E12" s="301" t="s">
        <v>4291</v>
      </c>
      <c r="F12" s="301" t="s">
        <v>4292</v>
      </c>
      <c r="G12" s="301" t="s">
        <v>4293</v>
      </c>
      <c r="H12" s="301" t="s">
        <v>4294</v>
      </c>
      <c r="I12" s="301" t="s">
        <v>4295</v>
      </c>
      <c r="J12" s="300" t="s">
        <v>4296</v>
      </c>
      <c r="K12" s="301" t="s">
        <v>4297</v>
      </c>
      <c r="L12" s="301" t="s">
        <v>4298</v>
      </c>
    </row>
    <row r="13" spans="1:13" ht="18" customHeight="1" thickBot="1" x14ac:dyDescent="0.45">
      <c r="A13" s="231"/>
      <c r="B13" s="284" t="s">
        <v>385</v>
      </c>
      <c r="C13" s="259"/>
      <c r="D13" s="259"/>
      <c r="E13" s="259"/>
      <c r="F13" s="259"/>
      <c r="G13" s="259"/>
      <c r="H13" s="259"/>
      <c r="I13" s="259" t="s">
        <v>2674</v>
      </c>
      <c r="J13" s="259" t="s">
        <v>2674</v>
      </c>
      <c r="K13" s="259"/>
      <c r="L13" s="259"/>
    </row>
    <row r="14" spans="1:13" ht="18" customHeight="1" x14ac:dyDescent="0.4">
      <c r="A14" s="208">
        <v>6</v>
      </c>
      <c r="B14" s="211" t="s">
        <v>231</v>
      </c>
      <c r="C14" s="301" t="s">
        <v>4299</v>
      </c>
      <c r="D14" s="301" t="s">
        <v>4300</v>
      </c>
      <c r="E14" s="301" t="s">
        <v>4301</v>
      </c>
      <c r="F14" s="301" t="s">
        <v>4302</v>
      </c>
      <c r="G14" s="301" t="s">
        <v>3560</v>
      </c>
      <c r="H14" s="301" t="s">
        <v>1969</v>
      </c>
      <c r="I14" s="301" t="s">
        <v>4303</v>
      </c>
      <c r="J14" s="301" t="s">
        <v>4409</v>
      </c>
      <c r="K14" s="301" t="s">
        <v>4304</v>
      </c>
      <c r="L14" s="301" t="s">
        <v>4305</v>
      </c>
    </row>
    <row r="15" spans="1:13" ht="18" customHeight="1" thickBot="1" x14ac:dyDescent="0.45">
      <c r="A15" s="231"/>
      <c r="B15" s="284" t="s">
        <v>385</v>
      </c>
      <c r="C15" s="259"/>
      <c r="D15" s="259"/>
      <c r="E15" s="259"/>
      <c r="F15" s="259"/>
      <c r="G15" s="259"/>
      <c r="H15" s="259"/>
      <c r="I15" s="259"/>
      <c r="J15" s="259" t="s">
        <v>3077</v>
      </c>
      <c r="K15" s="259"/>
      <c r="L15" s="259"/>
    </row>
    <row r="16" spans="1:13" ht="18" customHeight="1" x14ac:dyDescent="0.4">
      <c r="A16" s="208">
        <v>7</v>
      </c>
      <c r="B16" s="204" t="s">
        <v>3767</v>
      </c>
      <c r="C16" s="301" t="s">
        <v>4306</v>
      </c>
      <c r="D16" s="301" t="s">
        <v>4307</v>
      </c>
      <c r="E16" s="301" t="s">
        <v>4308</v>
      </c>
      <c r="F16" s="301" t="s">
        <v>4309</v>
      </c>
      <c r="G16" s="301" t="s">
        <v>4310</v>
      </c>
      <c r="H16" s="301" t="s">
        <v>1484</v>
      </c>
      <c r="I16" s="301" t="s">
        <v>1445</v>
      </c>
      <c r="J16" s="301" t="s">
        <v>4311</v>
      </c>
      <c r="K16" s="301" t="s">
        <v>4312</v>
      </c>
      <c r="L16" s="301" t="s">
        <v>4313</v>
      </c>
    </row>
    <row r="17" spans="1:12" ht="18" customHeight="1" thickBot="1" x14ac:dyDescent="0.45">
      <c r="A17" s="231"/>
      <c r="B17" s="283" t="s">
        <v>385</v>
      </c>
      <c r="C17" s="259" t="s">
        <v>2371</v>
      </c>
      <c r="D17" s="259"/>
      <c r="E17" s="259" t="s">
        <v>374</v>
      </c>
      <c r="F17" s="259"/>
      <c r="G17" s="259" t="s">
        <v>374</v>
      </c>
      <c r="H17" s="259"/>
      <c r="I17" s="259"/>
      <c r="J17" s="259"/>
      <c r="K17" s="259"/>
      <c r="L17" s="259"/>
    </row>
    <row r="18" spans="1:12" ht="18" customHeight="1" x14ac:dyDescent="0.4">
      <c r="A18" s="208">
        <v>8</v>
      </c>
      <c r="B18" s="211" t="s">
        <v>914</v>
      </c>
      <c r="C18" s="301" t="s">
        <v>4314</v>
      </c>
      <c r="D18" s="301" t="s">
        <v>4315</v>
      </c>
      <c r="E18" s="301" t="s">
        <v>4316</v>
      </c>
      <c r="F18" s="301" t="s">
        <v>4317</v>
      </c>
      <c r="G18" s="301" t="s">
        <v>4318</v>
      </c>
      <c r="H18" s="301" t="s">
        <v>4319</v>
      </c>
      <c r="I18" s="301" t="s">
        <v>4320</v>
      </c>
      <c r="J18" s="301" t="s">
        <v>1792</v>
      </c>
      <c r="K18" s="301" t="s">
        <v>4321</v>
      </c>
      <c r="L18" s="301" t="s">
        <v>4322</v>
      </c>
    </row>
    <row r="19" spans="1:12" ht="18" customHeight="1" thickBot="1" x14ac:dyDescent="0.45">
      <c r="A19" s="231"/>
      <c r="B19" s="284" t="s">
        <v>385</v>
      </c>
      <c r="C19" s="259"/>
      <c r="D19" s="259"/>
      <c r="E19" s="259"/>
      <c r="F19" s="259"/>
      <c r="G19" s="259"/>
      <c r="H19" s="259"/>
      <c r="I19" s="259"/>
      <c r="J19" s="259"/>
      <c r="K19" s="259"/>
      <c r="L19" s="259"/>
    </row>
    <row r="20" spans="1:12" ht="18" customHeight="1" x14ac:dyDescent="0.4">
      <c r="A20" s="208">
        <v>9</v>
      </c>
      <c r="B20" s="204" t="s">
        <v>3369</v>
      </c>
      <c r="C20" s="303" t="s">
        <v>4323</v>
      </c>
      <c r="D20" s="303" t="s">
        <v>296</v>
      </c>
      <c r="E20" s="303" t="s">
        <v>4324</v>
      </c>
      <c r="F20" s="303" t="s">
        <v>4325</v>
      </c>
      <c r="G20" s="303" t="s">
        <v>4326</v>
      </c>
      <c r="H20" s="303" t="s">
        <v>4327</v>
      </c>
      <c r="I20" s="303" t="s">
        <v>4328</v>
      </c>
      <c r="J20" s="303" t="s">
        <v>3452</v>
      </c>
      <c r="K20" s="303" t="s">
        <v>4329</v>
      </c>
      <c r="L20" s="303" t="s">
        <v>4330</v>
      </c>
    </row>
    <row r="21" spans="1:12" ht="18" customHeight="1" thickBot="1" x14ac:dyDescent="0.45">
      <c r="A21" s="231"/>
      <c r="B21" s="283" t="s">
        <v>385</v>
      </c>
      <c r="C21" s="287" t="s">
        <v>2674</v>
      </c>
      <c r="D21" s="259" t="s">
        <v>2770</v>
      </c>
      <c r="E21" s="259" t="s">
        <v>2371</v>
      </c>
      <c r="F21" s="259" t="s">
        <v>3076</v>
      </c>
      <c r="G21" s="259" t="s">
        <v>2371</v>
      </c>
      <c r="H21" s="259" t="s">
        <v>2371</v>
      </c>
      <c r="I21" s="259" t="s">
        <v>2371</v>
      </c>
      <c r="J21" s="259" t="s">
        <v>2371</v>
      </c>
      <c r="K21" s="259" t="s">
        <v>2371</v>
      </c>
      <c r="L21" s="259" t="s">
        <v>2770</v>
      </c>
    </row>
    <row r="22" spans="1:12" ht="18" customHeight="1" x14ac:dyDescent="0.4">
      <c r="A22" s="208">
        <v>10</v>
      </c>
      <c r="B22" s="211" t="s">
        <v>487</v>
      </c>
      <c r="C22" s="301" t="s">
        <v>4331</v>
      </c>
      <c r="D22" s="301" t="s">
        <v>4332</v>
      </c>
      <c r="E22" s="301" t="s">
        <v>4333</v>
      </c>
      <c r="F22" s="301" t="s">
        <v>4334</v>
      </c>
      <c r="G22" s="301" t="s">
        <v>4335</v>
      </c>
      <c r="H22" s="300" t="s">
        <v>4336</v>
      </c>
      <c r="I22" s="301" t="s">
        <v>4337</v>
      </c>
      <c r="J22" s="301" t="s">
        <v>4338</v>
      </c>
      <c r="K22" s="301" t="s">
        <v>4339</v>
      </c>
      <c r="L22" s="301" t="s">
        <v>4340</v>
      </c>
    </row>
    <row r="23" spans="1:12" ht="18" customHeight="1" thickBot="1" x14ac:dyDescent="0.45">
      <c r="A23" s="231"/>
      <c r="B23" s="284" t="s">
        <v>385</v>
      </c>
      <c r="C23" s="259"/>
      <c r="D23" s="259"/>
      <c r="E23" s="259"/>
      <c r="F23" s="259"/>
      <c r="G23" s="259" t="s">
        <v>3292</v>
      </c>
      <c r="H23" s="259"/>
      <c r="I23" s="259"/>
      <c r="J23" s="259"/>
      <c r="K23" s="259"/>
      <c r="L23" s="259"/>
    </row>
    <row r="24" spans="1:12" ht="18" customHeight="1" x14ac:dyDescent="0.4">
      <c r="A24" s="208">
        <v>11</v>
      </c>
      <c r="B24" s="211" t="s">
        <v>2458</v>
      </c>
      <c r="C24" s="301" t="s">
        <v>4341</v>
      </c>
      <c r="D24" s="301" t="s">
        <v>4342</v>
      </c>
      <c r="E24" s="301" t="s">
        <v>4343</v>
      </c>
      <c r="F24" s="301" t="s">
        <v>4344</v>
      </c>
      <c r="G24" s="301" t="s">
        <v>4345</v>
      </c>
      <c r="H24" s="301" t="s">
        <v>3199</v>
      </c>
      <c r="I24" s="301" t="s">
        <v>4346</v>
      </c>
      <c r="J24" s="301" t="s">
        <v>4347</v>
      </c>
      <c r="K24" s="301" t="s">
        <v>4348</v>
      </c>
      <c r="L24" s="301" t="s">
        <v>3226</v>
      </c>
    </row>
    <row r="25" spans="1:12" ht="18" customHeight="1" thickBot="1" x14ac:dyDescent="0.45">
      <c r="A25" s="231"/>
      <c r="B25" s="284" t="s">
        <v>385</v>
      </c>
      <c r="C25" s="259"/>
      <c r="D25" s="259"/>
      <c r="E25" s="259"/>
      <c r="F25" s="259"/>
      <c r="G25" s="259"/>
      <c r="H25" s="259"/>
      <c r="I25" s="259"/>
      <c r="J25" s="259"/>
      <c r="K25" s="259"/>
      <c r="L25" s="259" t="s">
        <v>4174</v>
      </c>
    </row>
    <row r="26" spans="1:12" ht="18" customHeight="1" x14ac:dyDescent="0.4">
      <c r="A26" s="208">
        <v>12</v>
      </c>
      <c r="B26" s="211" t="s">
        <v>1144</v>
      </c>
      <c r="C26" s="301" t="s">
        <v>4349</v>
      </c>
      <c r="D26" s="301" t="s">
        <v>4350</v>
      </c>
      <c r="E26" s="301" t="s">
        <v>4351</v>
      </c>
      <c r="F26" s="301" t="s">
        <v>4352</v>
      </c>
      <c r="G26" s="301" t="s">
        <v>4353</v>
      </c>
      <c r="H26" s="301" t="s">
        <v>4354</v>
      </c>
      <c r="I26" s="300" t="s">
        <v>4355</v>
      </c>
      <c r="J26" s="300" t="s">
        <v>4356</v>
      </c>
      <c r="K26" s="301" t="s">
        <v>4357</v>
      </c>
      <c r="L26" s="301" t="s">
        <v>1024</v>
      </c>
    </row>
    <row r="27" spans="1:12" ht="18" customHeight="1" thickBot="1" x14ac:dyDescent="0.45">
      <c r="A27" s="231"/>
      <c r="B27" s="284" t="s">
        <v>385</v>
      </c>
      <c r="C27" s="259"/>
      <c r="D27" s="259"/>
      <c r="E27" s="259"/>
      <c r="F27" s="259"/>
      <c r="G27" s="259"/>
      <c r="H27" s="259" t="s">
        <v>271</v>
      </c>
      <c r="I27" s="259"/>
      <c r="J27" s="259" t="s">
        <v>3077</v>
      </c>
      <c r="K27" s="259" t="s">
        <v>2371</v>
      </c>
      <c r="L27" s="259"/>
    </row>
    <row r="28" spans="1:12" ht="18" customHeight="1" x14ac:dyDescent="0.4">
      <c r="A28" s="208">
        <v>13</v>
      </c>
      <c r="B28" s="211" t="s">
        <v>490</v>
      </c>
      <c r="C28" s="301" t="s">
        <v>4358</v>
      </c>
      <c r="D28" s="301" t="s">
        <v>4359</v>
      </c>
      <c r="E28" s="301" t="s">
        <v>997</v>
      </c>
      <c r="F28" s="301" t="s">
        <v>4360</v>
      </c>
      <c r="G28" s="301" t="s">
        <v>4361</v>
      </c>
      <c r="H28" s="301" t="s">
        <v>4362</v>
      </c>
      <c r="I28" s="301" t="s">
        <v>4363</v>
      </c>
      <c r="J28" s="301" t="s">
        <v>4364</v>
      </c>
      <c r="K28" s="301" t="s">
        <v>4365</v>
      </c>
      <c r="L28" s="301" t="s">
        <v>4366</v>
      </c>
    </row>
    <row r="29" spans="1:12" ht="18" customHeight="1" thickBot="1" x14ac:dyDescent="0.45">
      <c r="A29" s="231"/>
      <c r="B29" s="284" t="s">
        <v>385</v>
      </c>
      <c r="C29" s="259"/>
      <c r="D29" s="259" t="s">
        <v>3076</v>
      </c>
      <c r="E29" s="259"/>
      <c r="F29" s="259" t="s">
        <v>3078</v>
      </c>
      <c r="G29" s="285"/>
      <c r="H29" s="259"/>
      <c r="I29" s="259"/>
      <c r="J29" s="259"/>
      <c r="K29" s="259" t="s">
        <v>3076</v>
      </c>
      <c r="L29" s="259"/>
    </row>
    <row r="30" spans="1:12" ht="18" customHeight="1" x14ac:dyDescent="0.4">
      <c r="A30" s="208">
        <v>14</v>
      </c>
      <c r="B30" s="204" t="s">
        <v>3370</v>
      </c>
      <c r="C30" s="301" t="s">
        <v>4367</v>
      </c>
      <c r="D30" s="301" t="s">
        <v>4368</v>
      </c>
      <c r="E30" s="301" t="s">
        <v>1443</v>
      </c>
      <c r="F30" s="301" t="s">
        <v>4369</v>
      </c>
      <c r="G30" s="301" t="s">
        <v>4370</v>
      </c>
      <c r="H30" s="301" t="s">
        <v>4371</v>
      </c>
      <c r="I30" s="301" t="s">
        <v>4372</v>
      </c>
      <c r="J30" s="301" t="s">
        <v>4373</v>
      </c>
      <c r="K30" s="301" t="s">
        <v>1768</v>
      </c>
      <c r="L30" s="302"/>
    </row>
    <row r="31" spans="1:12" ht="18" customHeight="1" thickBot="1" x14ac:dyDescent="0.45">
      <c r="A31" s="231"/>
      <c r="B31" s="283" t="s">
        <v>385</v>
      </c>
      <c r="C31" s="259"/>
      <c r="D31" s="259"/>
      <c r="E31" s="259"/>
      <c r="F31" s="259"/>
      <c r="G31" s="259"/>
      <c r="H31" s="259"/>
      <c r="I31" s="259"/>
      <c r="J31" s="259"/>
      <c r="K31" s="259"/>
      <c r="L31" s="299"/>
    </row>
    <row r="32" spans="1:12" ht="18" customHeight="1" x14ac:dyDescent="0.4">
      <c r="A32" s="208">
        <v>15</v>
      </c>
      <c r="B32" s="211" t="s">
        <v>2761</v>
      </c>
      <c r="C32" s="301" t="s">
        <v>4380</v>
      </c>
      <c r="D32" s="301" t="s">
        <v>4381</v>
      </c>
      <c r="E32" s="301" t="s">
        <v>4382</v>
      </c>
      <c r="F32" s="301" t="s">
        <v>4383</v>
      </c>
      <c r="G32" s="301" t="s">
        <v>1521</v>
      </c>
      <c r="H32" s="301" t="s">
        <v>1805</v>
      </c>
      <c r="I32" s="301" t="s">
        <v>1771</v>
      </c>
      <c r="J32" s="301" t="s">
        <v>4384</v>
      </c>
      <c r="K32" s="301" t="s">
        <v>1493</v>
      </c>
      <c r="L32" s="301" t="s">
        <v>3561</v>
      </c>
    </row>
    <row r="33" spans="1:12" ht="18" customHeight="1" thickBot="1" x14ac:dyDescent="0.45">
      <c r="A33" s="231"/>
      <c r="B33" s="284" t="s">
        <v>385</v>
      </c>
      <c r="C33" s="259"/>
      <c r="D33" s="259"/>
      <c r="E33" s="259"/>
      <c r="F33" s="259" t="s">
        <v>271</v>
      </c>
      <c r="G33" s="259"/>
      <c r="H33" s="259"/>
      <c r="I33" s="259"/>
      <c r="J33" s="259" t="s">
        <v>2371</v>
      </c>
      <c r="K33" s="259"/>
      <c r="L33" s="259"/>
    </row>
    <row r="34" spans="1:12" ht="18" customHeight="1" x14ac:dyDescent="0.4">
      <c r="A34" s="208">
        <v>16</v>
      </c>
      <c r="B34" s="204" t="s">
        <v>484</v>
      </c>
      <c r="C34" s="301" t="s">
        <v>4385</v>
      </c>
      <c r="D34" s="301" t="s">
        <v>4386</v>
      </c>
      <c r="E34" s="301" t="s">
        <v>4387</v>
      </c>
      <c r="F34" s="301" t="s">
        <v>4388</v>
      </c>
      <c r="G34" s="301" t="s">
        <v>4389</v>
      </c>
      <c r="H34" s="301" t="s">
        <v>4390</v>
      </c>
      <c r="I34" s="301" t="s">
        <v>2033</v>
      </c>
      <c r="J34" s="301" t="s">
        <v>4391</v>
      </c>
      <c r="K34" s="301" t="s">
        <v>4392</v>
      </c>
      <c r="L34" s="301" t="s">
        <v>4393</v>
      </c>
    </row>
    <row r="35" spans="1:12" ht="18" customHeight="1" thickBot="1" x14ac:dyDescent="0.45">
      <c r="A35" s="231"/>
      <c r="B35" s="284" t="s">
        <v>385</v>
      </c>
      <c r="C35" s="259"/>
      <c r="D35" s="259"/>
      <c r="E35" s="259"/>
      <c r="F35" s="259"/>
      <c r="G35" s="259"/>
      <c r="H35" s="259"/>
      <c r="I35" s="259"/>
      <c r="J35" s="259"/>
      <c r="K35" s="259"/>
      <c r="L35" s="259"/>
    </row>
    <row r="36" spans="1:12" ht="18" customHeight="1" x14ac:dyDescent="0.4">
      <c r="A36" s="208">
        <v>17</v>
      </c>
      <c r="B36" s="213" t="s">
        <v>477</v>
      </c>
      <c r="C36" s="301" t="s">
        <v>4394</v>
      </c>
      <c r="D36" s="301" t="s">
        <v>4395</v>
      </c>
      <c r="E36" s="301" t="s">
        <v>4396</v>
      </c>
      <c r="F36" s="301" t="s">
        <v>4397</v>
      </c>
      <c r="G36" s="301" t="s">
        <v>4398</v>
      </c>
      <c r="H36" s="301" t="s">
        <v>954</v>
      </c>
      <c r="I36" s="301" t="s">
        <v>4399</v>
      </c>
      <c r="J36" s="301" t="s">
        <v>4400</v>
      </c>
      <c r="K36" s="301" t="s">
        <v>4401</v>
      </c>
      <c r="L36" s="301" t="s">
        <v>4402</v>
      </c>
    </row>
    <row r="37" spans="1:12" ht="18" customHeight="1" thickBot="1" x14ac:dyDescent="0.45">
      <c r="A37" s="231"/>
      <c r="B37" s="284" t="s">
        <v>385</v>
      </c>
      <c r="C37" s="259"/>
      <c r="D37" s="259"/>
      <c r="E37" s="259" t="s">
        <v>3076</v>
      </c>
      <c r="F37" s="259" t="s">
        <v>374</v>
      </c>
      <c r="G37" s="259"/>
      <c r="H37" s="259" t="s">
        <v>3292</v>
      </c>
      <c r="I37" s="259"/>
      <c r="J37" s="259" t="s">
        <v>4174</v>
      </c>
      <c r="K37" s="259"/>
      <c r="L37" s="259"/>
    </row>
    <row r="38" spans="1:12" ht="18" customHeight="1" x14ac:dyDescent="0.4">
      <c r="A38" s="208">
        <v>18</v>
      </c>
      <c r="B38" s="211" t="s">
        <v>3034</v>
      </c>
      <c r="C38" s="301" t="s">
        <v>4403</v>
      </c>
      <c r="D38" s="301" t="s">
        <v>4404</v>
      </c>
      <c r="E38" s="301" t="s">
        <v>1688</v>
      </c>
      <c r="F38" s="301" t="s">
        <v>4405</v>
      </c>
      <c r="G38" s="301" t="s">
        <v>4406</v>
      </c>
      <c r="H38" s="301" t="s">
        <v>4407</v>
      </c>
      <c r="I38" s="301" t="s">
        <v>4408</v>
      </c>
      <c r="J38" s="301" t="s">
        <v>1024</v>
      </c>
      <c r="K38" s="302"/>
      <c r="L38" s="302"/>
    </row>
    <row r="39" spans="1:12" ht="18" customHeight="1" thickBot="1" x14ac:dyDescent="0.45">
      <c r="A39" s="231"/>
      <c r="B39" s="284" t="s">
        <v>385</v>
      </c>
      <c r="C39" s="259" t="s">
        <v>225</v>
      </c>
      <c r="D39" s="259" t="s">
        <v>225</v>
      </c>
      <c r="E39" s="259" t="s">
        <v>374</v>
      </c>
      <c r="F39" s="259" t="s">
        <v>3586</v>
      </c>
      <c r="G39" s="259" t="s">
        <v>225</v>
      </c>
      <c r="H39" s="259" t="s">
        <v>225</v>
      </c>
      <c r="I39" s="259" t="s">
        <v>2371</v>
      </c>
      <c r="J39" s="259"/>
      <c r="K39" s="299"/>
      <c r="L39" s="299"/>
    </row>
    <row r="41" spans="1:12" ht="32.5" x14ac:dyDescent="0.65">
      <c r="B41" s="253"/>
      <c r="E41" s="306" t="s">
        <v>2086</v>
      </c>
      <c r="G41" s="305" t="s">
        <v>3586</v>
      </c>
      <c r="H41" s="305" t="s">
        <v>3389</v>
      </c>
      <c r="I41" s="305" t="s">
        <v>3077</v>
      </c>
      <c r="J41" s="305" t="s">
        <v>2753</v>
      </c>
    </row>
    <row r="43" spans="1:12" ht="18.5" x14ac:dyDescent="0.45">
      <c r="B43" s="251"/>
      <c r="G43" s="13" t="s">
        <v>4374</v>
      </c>
      <c r="H43" t="s">
        <v>4375</v>
      </c>
      <c r="I43" t="s">
        <v>250</v>
      </c>
      <c r="J43" t="s">
        <v>4434</v>
      </c>
    </row>
    <row r="44" spans="1:12" ht="14.5" x14ac:dyDescent="0.35">
      <c r="B44" s="248"/>
      <c r="H44" t="s">
        <v>3143</v>
      </c>
      <c r="I44" t="s">
        <v>3550</v>
      </c>
    </row>
    <row r="45" spans="1:12" ht="14.5" x14ac:dyDescent="0.35">
      <c r="B45" s="248"/>
      <c r="H45" t="s">
        <v>4376</v>
      </c>
      <c r="I45" t="s">
        <v>4377</v>
      </c>
    </row>
    <row r="46" spans="1:12" ht="14.5" x14ac:dyDescent="0.35">
      <c r="B46" s="248"/>
      <c r="I46" t="s">
        <v>3574</v>
      </c>
    </row>
    <row r="47" spans="1:12" ht="14.5" x14ac:dyDescent="0.35">
      <c r="B47" s="248"/>
      <c r="I47" t="s">
        <v>4378</v>
      </c>
    </row>
    <row r="48" spans="1:12" ht="14.5" x14ac:dyDescent="0.35">
      <c r="B48" s="248"/>
      <c r="I48" t="s">
        <v>3473</v>
      </c>
    </row>
    <row r="49" spans="2:9" ht="14.5" x14ac:dyDescent="0.35">
      <c r="B49" s="248"/>
      <c r="H49" s="4"/>
      <c r="I49" t="s">
        <v>3552</v>
      </c>
    </row>
    <row r="50" spans="2:9" ht="14.5" x14ac:dyDescent="0.35">
      <c r="B50" s="248"/>
      <c r="I50" t="s">
        <v>4379</v>
      </c>
    </row>
    <row r="51" spans="2:9" ht="14.5" x14ac:dyDescent="0.35">
      <c r="B51" s="248"/>
    </row>
  </sheetData>
  <mergeCells count="1">
    <mergeCell ref="A1:L1"/>
  </mergeCells>
  <pageMargins left="0.7" right="0.7" top="0.75" bottom="0.75" header="0.3" footer="0.3"/>
  <pageSetup scale="47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R51"/>
  <sheetViews>
    <sheetView workbookViewId="0">
      <selection activeCell="B1" sqref="B1:J23"/>
    </sheetView>
  </sheetViews>
  <sheetFormatPr defaultColWidth="8.81640625" defaultRowHeight="12.5" x14ac:dyDescent="0.25"/>
  <cols>
    <col min="1" max="5" width="15.81640625" style="14" customWidth="1"/>
    <col min="6" max="6" width="25.81640625" style="14" customWidth="1"/>
    <col min="7" max="9" width="10.81640625" style="14" customWidth="1"/>
    <col min="10" max="16384" width="8.81640625" style="14"/>
  </cols>
  <sheetData>
    <row r="1" spans="1:18" ht="18" x14ac:dyDescent="0.4">
      <c r="A1"/>
      <c r="B1" s="543" t="s">
        <v>5728</v>
      </c>
      <c r="C1" s="543"/>
      <c r="D1" s="543"/>
      <c r="E1" s="543"/>
      <c r="F1" s="543"/>
      <c r="G1" s="543"/>
      <c r="H1" s="543"/>
      <c r="I1" s="543"/>
      <c r="J1" s="543"/>
      <c r="K1" s="194"/>
      <c r="L1" s="194"/>
      <c r="M1" s="194"/>
      <c r="N1" s="194"/>
      <c r="O1" s="194"/>
      <c r="P1" s="194"/>
      <c r="Q1" s="194"/>
      <c r="R1" s="194"/>
    </row>
    <row r="2" spans="1:18" ht="18" x14ac:dyDescent="0.4">
      <c r="A2" s="194"/>
      <c r="B2" s="286"/>
      <c r="C2" s="286"/>
      <c r="D2" s="286"/>
      <c r="E2" s="286"/>
      <c r="F2" s="286"/>
      <c r="G2" s="286"/>
      <c r="H2" s="286"/>
      <c r="I2" s="286"/>
      <c r="J2" s="286"/>
      <c r="K2" s="194"/>
      <c r="L2" s="194"/>
      <c r="M2" s="194"/>
      <c r="N2" s="194"/>
      <c r="O2" s="194"/>
      <c r="P2" s="194"/>
      <c r="Q2" s="194"/>
      <c r="R2" s="194"/>
    </row>
    <row r="3" spans="1:18" x14ac:dyDescent="0.25">
      <c r="A3" s="194"/>
      <c r="K3" s="194"/>
      <c r="L3" s="194"/>
      <c r="M3" s="194"/>
      <c r="N3" s="194"/>
      <c r="O3" s="194"/>
      <c r="P3" s="194"/>
      <c r="Q3" s="194"/>
      <c r="R3" s="194"/>
    </row>
    <row r="4" spans="1:18" x14ac:dyDescent="0.25">
      <c r="A4" s="194"/>
      <c r="B4" s="547" t="s">
        <v>386</v>
      </c>
      <c r="C4" s="547"/>
      <c r="D4" s="547" t="s">
        <v>387</v>
      </c>
      <c r="E4" s="547"/>
      <c r="F4" s="547" t="s">
        <v>388</v>
      </c>
      <c r="G4" s="547"/>
      <c r="K4" s="194"/>
      <c r="L4" s="194"/>
      <c r="M4" s="194"/>
      <c r="N4" s="194"/>
      <c r="O4" s="194"/>
      <c r="P4" s="194"/>
      <c r="Q4" s="194"/>
      <c r="R4" s="194"/>
    </row>
    <row r="5" spans="1:18" x14ac:dyDescent="0.25">
      <c r="A5" s="194"/>
      <c r="K5" s="194"/>
      <c r="L5" s="194"/>
      <c r="M5" s="194"/>
      <c r="N5" s="194"/>
      <c r="O5" s="194"/>
      <c r="P5" s="194"/>
      <c r="Q5" s="194"/>
      <c r="R5" s="194"/>
    </row>
    <row r="6" spans="1:18" ht="13" thickBot="1" x14ac:dyDescent="0.3">
      <c r="A6" s="194"/>
      <c r="B6" s="575"/>
      <c r="C6" s="575"/>
      <c r="J6"/>
      <c r="K6" s="194"/>
      <c r="L6" s="194"/>
      <c r="M6" s="194"/>
      <c r="N6" s="194"/>
      <c r="O6" s="194"/>
      <c r="P6" s="194"/>
      <c r="Q6" s="194"/>
      <c r="R6" s="194"/>
    </row>
    <row r="7" spans="1:18" x14ac:dyDescent="0.25">
      <c r="A7" s="194"/>
      <c r="B7" s="545" t="s">
        <v>26</v>
      </c>
      <c r="C7" s="546"/>
      <c r="K7" s="194"/>
      <c r="L7" s="194"/>
      <c r="M7" s="194"/>
      <c r="N7" s="194"/>
      <c r="O7" s="194"/>
      <c r="P7" s="194"/>
      <c r="Q7" s="194"/>
      <c r="R7" s="194"/>
    </row>
    <row r="8" spans="1:18" ht="13" thickBot="1" x14ac:dyDescent="0.3">
      <c r="A8" s="194"/>
      <c r="B8" s="571"/>
      <c r="C8" s="572"/>
      <c r="D8" s="573"/>
      <c r="E8" s="574"/>
      <c r="K8" s="194"/>
      <c r="L8" s="194"/>
      <c r="M8" s="194"/>
      <c r="N8" s="194"/>
      <c r="O8" s="194"/>
      <c r="P8" s="194"/>
      <c r="Q8" s="194"/>
      <c r="R8" s="194"/>
    </row>
    <row r="9" spans="1:18" x14ac:dyDescent="0.25">
      <c r="A9" s="194"/>
      <c r="C9" s="288"/>
      <c r="D9" s="23"/>
      <c r="E9" s="25"/>
      <c r="K9" s="194"/>
      <c r="L9" s="194"/>
      <c r="M9" s="194"/>
      <c r="N9" s="194"/>
      <c r="O9" s="194"/>
      <c r="P9" s="194"/>
      <c r="Q9" s="194"/>
      <c r="R9" s="194"/>
    </row>
    <row r="10" spans="1:18" ht="13" thickBot="1" x14ac:dyDescent="0.3">
      <c r="A10" s="194"/>
      <c r="B10" s="574"/>
      <c r="C10" s="577"/>
      <c r="D10" s="571"/>
      <c r="E10" s="572"/>
      <c r="F10" s="575"/>
      <c r="G10" s="576"/>
      <c r="K10" s="194"/>
      <c r="L10" s="194"/>
      <c r="M10" s="194"/>
      <c r="N10" s="194"/>
      <c r="O10" s="194"/>
      <c r="P10" s="194"/>
      <c r="Q10" s="194"/>
      <c r="R10" s="194"/>
    </row>
    <row r="11" spans="1:18" x14ac:dyDescent="0.25">
      <c r="A11" s="194"/>
      <c r="B11" s="556" t="s">
        <v>5120</v>
      </c>
      <c r="C11" s="556"/>
      <c r="E11" s="24"/>
      <c r="G11" s="26"/>
      <c r="K11" s="194"/>
      <c r="L11" s="194"/>
      <c r="M11" s="194"/>
      <c r="N11" s="194"/>
      <c r="O11" s="194"/>
      <c r="P11" s="194"/>
      <c r="Q11" s="194"/>
      <c r="R11" s="194"/>
    </row>
    <row r="12" spans="1:18" ht="13" thickBot="1" x14ac:dyDescent="0.3">
      <c r="A12" s="194"/>
      <c r="D12" s="575"/>
      <c r="E12" s="576"/>
      <c r="G12" s="24"/>
      <c r="K12" s="194"/>
      <c r="L12" s="194"/>
      <c r="M12" s="194"/>
      <c r="N12" s="194"/>
      <c r="O12" s="194"/>
      <c r="P12" s="194"/>
      <c r="Q12" s="194"/>
      <c r="R12" s="194"/>
    </row>
    <row r="13" spans="1:18" x14ac:dyDescent="0.25">
      <c r="A13" s="194"/>
      <c r="D13" s="556" t="s">
        <v>5119</v>
      </c>
      <c r="E13" s="556"/>
      <c r="G13" s="24"/>
      <c r="K13" s="194"/>
      <c r="L13" s="194"/>
      <c r="M13" s="194"/>
      <c r="N13" s="194"/>
      <c r="O13" s="194"/>
      <c r="P13" s="194"/>
      <c r="Q13" s="194"/>
      <c r="R13" s="194"/>
    </row>
    <row r="14" spans="1:18" ht="13" thickBot="1" x14ac:dyDescent="0.3">
      <c r="A14" s="194"/>
      <c r="G14" s="24"/>
      <c r="H14" s="578"/>
      <c r="I14" s="575"/>
      <c r="J14" s="575"/>
      <c r="K14" s="194"/>
      <c r="L14" s="194"/>
      <c r="M14" s="194"/>
      <c r="N14" s="194"/>
      <c r="O14" s="194"/>
      <c r="P14" s="194"/>
      <c r="Q14" s="194"/>
      <c r="R14" s="194"/>
    </row>
    <row r="15" spans="1:18" ht="13.5" thickBot="1" x14ac:dyDescent="0.35">
      <c r="A15" s="194"/>
      <c r="B15" s="575"/>
      <c r="C15" s="575"/>
      <c r="F15" s="565"/>
      <c r="G15" s="579"/>
      <c r="H15" s="562" t="s">
        <v>5729</v>
      </c>
      <c r="I15" s="563"/>
      <c r="J15" s="563"/>
      <c r="K15" s="194"/>
      <c r="L15" s="194"/>
      <c r="M15" s="194"/>
      <c r="N15" s="194"/>
      <c r="O15" s="194"/>
      <c r="P15" s="194"/>
      <c r="Q15" s="194"/>
      <c r="R15" s="194"/>
    </row>
    <row r="16" spans="1:18" ht="13" x14ac:dyDescent="0.3">
      <c r="A16" s="194"/>
      <c r="B16" s="545" t="s">
        <v>28</v>
      </c>
      <c r="C16" s="557"/>
      <c r="G16" s="24"/>
      <c r="H16" s="566"/>
      <c r="I16" s="567"/>
      <c r="J16" s="567"/>
      <c r="K16" s="194"/>
      <c r="L16" s="194"/>
      <c r="M16" s="194"/>
      <c r="N16" s="194"/>
      <c r="O16" s="194"/>
      <c r="P16" s="194"/>
      <c r="Q16" s="194"/>
      <c r="R16" s="194"/>
    </row>
    <row r="17" spans="1:18" ht="13.5" thickBot="1" x14ac:dyDescent="0.35">
      <c r="A17" s="194"/>
      <c r="B17" s="571"/>
      <c r="C17" s="572"/>
      <c r="D17" s="575"/>
      <c r="E17" s="575"/>
      <c r="G17" s="24"/>
      <c r="H17" s="22"/>
      <c r="I17" s="549"/>
      <c r="J17" s="549"/>
      <c r="K17" s="194"/>
      <c r="L17" s="194"/>
      <c r="M17" s="194"/>
      <c r="N17" s="194"/>
      <c r="O17" s="194"/>
      <c r="P17" s="194"/>
      <c r="Q17" s="194"/>
      <c r="R17" s="194"/>
    </row>
    <row r="18" spans="1:18" ht="13" x14ac:dyDescent="0.3">
      <c r="A18" s="194"/>
      <c r="B18" s="20"/>
      <c r="C18" s="289"/>
      <c r="D18" s="23"/>
      <c r="E18" s="25"/>
      <c r="G18" s="24"/>
      <c r="I18" s="82"/>
      <c r="J18" s="22"/>
      <c r="K18" s="194"/>
      <c r="L18" s="194"/>
      <c r="M18" s="194"/>
      <c r="N18" s="194"/>
      <c r="O18" s="194"/>
      <c r="P18" s="194"/>
      <c r="Q18" s="194"/>
      <c r="R18" s="194"/>
    </row>
    <row r="19" spans="1:18" ht="13" thickBot="1" x14ac:dyDescent="0.3">
      <c r="A19" s="194"/>
      <c r="B19" s="575"/>
      <c r="C19" s="580"/>
      <c r="D19" s="565"/>
      <c r="E19" s="579"/>
      <c r="F19" s="575"/>
      <c r="G19" s="576"/>
      <c r="K19" s="194"/>
      <c r="L19" s="194"/>
      <c r="M19" s="194"/>
      <c r="N19" s="194"/>
      <c r="O19" s="194"/>
      <c r="P19" s="194"/>
      <c r="Q19" s="194"/>
      <c r="R19" s="194"/>
    </row>
    <row r="20" spans="1:18" x14ac:dyDescent="0.25">
      <c r="A20" s="194"/>
      <c r="B20" s="556" t="s">
        <v>29</v>
      </c>
      <c r="C20" s="556"/>
      <c r="E20" s="24"/>
      <c r="F20" s="565"/>
      <c r="G20" s="565"/>
      <c r="K20" s="194"/>
      <c r="L20" s="194"/>
      <c r="M20" s="194"/>
      <c r="N20" s="194"/>
      <c r="O20" s="194"/>
      <c r="P20" s="194"/>
      <c r="Q20" s="194"/>
      <c r="R20" s="194"/>
    </row>
    <row r="21" spans="1:18" ht="13" thickBot="1" x14ac:dyDescent="0.3">
      <c r="A21" s="194"/>
      <c r="D21" s="575"/>
      <c r="E21" s="576"/>
      <c r="F21" s="565"/>
      <c r="G21" s="565"/>
      <c r="K21" s="194"/>
      <c r="L21" s="194"/>
      <c r="M21" s="194"/>
      <c r="N21" s="194"/>
      <c r="O21" s="194"/>
      <c r="P21" s="194"/>
      <c r="Q21" s="194"/>
      <c r="R21" s="194"/>
    </row>
    <row r="22" spans="1:18" x14ac:dyDescent="0.25">
      <c r="A22" s="194"/>
      <c r="D22" s="556" t="s">
        <v>5118</v>
      </c>
      <c r="E22" s="556"/>
      <c r="K22" s="194"/>
      <c r="L22" s="194"/>
      <c r="M22" s="194"/>
      <c r="N22" s="194"/>
      <c r="O22" s="194"/>
      <c r="P22" s="194"/>
      <c r="Q22" s="194"/>
      <c r="R22" s="194"/>
    </row>
    <row r="23" spans="1:18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</row>
    <row r="24" spans="1:18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</row>
    <row r="25" spans="1:18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</row>
    <row r="26" spans="1:18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</row>
    <row r="27" spans="1:18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</row>
    <row r="28" spans="1:18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</row>
    <row r="29" spans="1:18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</row>
    <row r="30" spans="1:18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</row>
    <row r="31" spans="1:18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</row>
    <row r="32" spans="1:18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</row>
    <row r="33" spans="1:18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</row>
    <row r="34" spans="1:18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</row>
    <row r="35" spans="1:18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</row>
    <row r="36" spans="1:18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</row>
    <row r="37" spans="1:18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</row>
    <row r="38" spans="1:18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</row>
    <row r="39" spans="1:18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</row>
    <row r="40" spans="1:18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</row>
    <row r="41" spans="1:18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</row>
    <row r="42" spans="1:18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</row>
    <row r="43" spans="1:18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</row>
    <row r="44" spans="1:18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</row>
    <row r="45" spans="1:18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</row>
    <row r="46" spans="1:18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</row>
    <row r="47" spans="1:18" x14ac:dyDescent="0.25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</row>
    <row r="48" spans="1:18" x14ac:dyDescent="0.25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</row>
    <row r="49" spans="1:18" x14ac:dyDescent="0.25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</row>
    <row r="50" spans="1:18" x14ac:dyDescent="0.25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</row>
    <row r="51" spans="1:18" x14ac:dyDescent="0.25">
      <c r="A51"/>
      <c r="B51"/>
      <c r="C51"/>
      <c r="D51"/>
      <c r="E51"/>
      <c r="F51"/>
      <c r="G51"/>
      <c r="H51"/>
      <c r="I51"/>
      <c r="J51"/>
      <c r="K51" s="194"/>
      <c r="L51" s="194"/>
      <c r="M51" s="194"/>
      <c r="N51" s="194"/>
      <c r="O51" s="194"/>
      <c r="P51" s="194"/>
      <c r="Q51" s="194"/>
      <c r="R51" s="194"/>
    </row>
  </sheetData>
  <mergeCells count="31">
    <mergeCell ref="D21:E21"/>
    <mergeCell ref="F21:G21"/>
    <mergeCell ref="D22:E22"/>
    <mergeCell ref="B19:C19"/>
    <mergeCell ref="D19:E19"/>
    <mergeCell ref="F19:G19"/>
    <mergeCell ref="B20:C20"/>
    <mergeCell ref="F20:G20"/>
    <mergeCell ref="F10:G10"/>
    <mergeCell ref="H14:J14"/>
    <mergeCell ref="F15:G15"/>
    <mergeCell ref="D13:E13"/>
    <mergeCell ref="B15:C15"/>
    <mergeCell ref="H15:J15"/>
    <mergeCell ref="B16:C16"/>
    <mergeCell ref="H16:J16"/>
    <mergeCell ref="B17:C17"/>
    <mergeCell ref="D17:E17"/>
    <mergeCell ref="I17:J17"/>
    <mergeCell ref="B1:J1"/>
    <mergeCell ref="B4:C4"/>
    <mergeCell ref="D4:E4"/>
    <mergeCell ref="F4:G4"/>
    <mergeCell ref="B6:C6"/>
    <mergeCell ref="B7:C7"/>
    <mergeCell ref="B8:C8"/>
    <mergeCell ref="D8:E8"/>
    <mergeCell ref="B11:C11"/>
    <mergeCell ref="D12:E12"/>
    <mergeCell ref="B10:C10"/>
    <mergeCell ref="D10:E10"/>
  </mergeCells>
  <phoneticPr fontId="12" type="noConversion"/>
  <pageMargins left="0.75" right="0.75" top="1" bottom="1" header="0.5" footer="0.5"/>
  <pageSetup scale="8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02C1-6C12-4FF1-B0DF-421B6ADAEF52}">
  <sheetPr codeName="Sheet30"/>
  <dimension ref="A2:B15"/>
  <sheetViews>
    <sheetView workbookViewId="0">
      <selection activeCell="E16" sqref="E16"/>
    </sheetView>
  </sheetViews>
  <sheetFormatPr defaultRowHeight="12.5" x14ac:dyDescent="0.25"/>
  <sheetData>
    <row r="2" spans="1:2" x14ac:dyDescent="0.25">
      <c r="A2" s="1"/>
      <c r="B2" s="488"/>
    </row>
    <row r="3" spans="1:2" x14ac:dyDescent="0.25">
      <c r="A3" s="1"/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B3:N241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4" sqref="D34"/>
    </sheetView>
  </sheetViews>
  <sheetFormatPr defaultRowHeight="12.5" x14ac:dyDescent="0.25"/>
  <cols>
    <col min="1" max="1" width="3.81640625" customWidth="1"/>
    <col min="3" max="3" width="32.54296875" customWidth="1"/>
    <col min="4" max="13" width="25.54296875" customWidth="1"/>
  </cols>
  <sheetData>
    <row r="3" spans="2:13" ht="23" x14ac:dyDescent="0.5">
      <c r="B3" s="570" t="s">
        <v>3073</v>
      </c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</row>
    <row r="4" spans="2:13" ht="18" customHeight="1" x14ac:dyDescent="0.3">
      <c r="B4" s="199"/>
      <c r="C4" s="200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spans="2:13" ht="18" customHeight="1" x14ac:dyDescent="0.4">
      <c r="B5" s="201" t="s">
        <v>697</v>
      </c>
      <c r="C5" s="202" t="s">
        <v>383</v>
      </c>
      <c r="D5" s="203" t="s">
        <v>493</v>
      </c>
      <c r="E5" s="203" t="s">
        <v>492</v>
      </c>
      <c r="F5" s="203" t="s">
        <v>382</v>
      </c>
      <c r="G5" s="203" t="s">
        <v>497</v>
      </c>
      <c r="H5" s="203" t="s">
        <v>496</v>
      </c>
      <c r="I5" s="203" t="s">
        <v>495</v>
      </c>
      <c r="J5" s="203" t="s">
        <v>494</v>
      </c>
      <c r="K5" s="203" t="s">
        <v>384</v>
      </c>
      <c r="L5" s="203" t="s">
        <v>1134</v>
      </c>
      <c r="M5" s="203" t="s">
        <v>1135</v>
      </c>
    </row>
    <row r="6" spans="2:13" ht="18" customHeight="1" x14ac:dyDescent="0.4">
      <c r="B6" s="201">
        <v>1</v>
      </c>
      <c r="C6" s="204" t="s">
        <v>3039</v>
      </c>
      <c r="D6" s="219" t="s">
        <v>3101</v>
      </c>
      <c r="E6" s="219" t="s">
        <v>3114</v>
      </c>
      <c r="F6" s="219" t="s">
        <v>3130</v>
      </c>
      <c r="G6" s="219" t="s">
        <v>3146</v>
      </c>
      <c r="H6" s="219" t="s">
        <v>3161</v>
      </c>
      <c r="I6" s="219" t="s">
        <v>269</v>
      </c>
      <c r="J6" s="219" t="s">
        <v>3236</v>
      </c>
      <c r="K6" s="219" t="s">
        <v>3208</v>
      </c>
      <c r="L6" s="219" t="s">
        <v>3216</v>
      </c>
      <c r="M6" s="219"/>
    </row>
    <row r="7" spans="2:13" ht="18" customHeight="1" thickBot="1" x14ac:dyDescent="0.35">
      <c r="B7" s="205"/>
      <c r="C7" s="206" t="s">
        <v>385</v>
      </c>
      <c r="D7" s="217"/>
      <c r="E7" s="218" t="s">
        <v>3058</v>
      </c>
      <c r="F7" s="218"/>
      <c r="G7" s="218" t="s">
        <v>3058</v>
      </c>
      <c r="H7" s="218"/>
      <c r="I7" s="218"/>
      <c r="J7" s="218"/>
      <c r="K7" s="218"/>
      <c r="L7" s="218"/>
      <c r="M7" s="218"/>
    </row>
    <row r="8" spans="2:13" ht="18" customHeight="1" x14ac:dyDescent="0.4">
      <c r="B8" s="208">
        <v>2</v>
      </c>
      <c r="C8" s="204" t="s">
        <v>3038</v>
      </c>
      <c r="D8" s="219" t="s">
        <v>3102</v>
      </c>
      <c r="E8" s="219" t="s">
        <v>3115</v>
      </c>
      <c r="F8" s="219" t="s">
        <v>3131</v>
      </c>
      <c r="G8" s="219" t="s">
        <v>3147</v>
      </c>
      <c r="H8" s="219" t="s">
        <v>3162</v>
      </c>
      <c r="I8" s="219" t="s">
        <v>3176</v>
      </c>
      <c r="J8" s="219" t="s">
        <v>3192</v>
      </c>
      <c r="K8" s="219" t="s">
        <v>3206</v>
      </c>
      <c r="L8" s="219" t="s">
        <v>276</v>
      </c>
      <c r="M8" s="219" t="s">
        <v>3227</v>
      </c>
    </row>
    <row r="9" spans="2:13" ht="18" customHeight="1" thickBot="1" x14ac:dyDescent="0.35">
      <c r="B9" s="205"/>
      <c r="C9" s="206" t="s">
        <v>385</v>
      </c>
      <c r="D9" s="207" t="s">
        <v>3058</v>
      </c>
      <c r="E9" s="207"/>
      <c r="F9" s="207"/>
      <c r="G9" s="207"/>
      <c r="H9" s="207"/>
      <c r="I9" s="207" t="s">
        <v>3058</v>
      </c>
      <c r="J9" s="207"/>
      <c r="K9" s="207"/>
      <c r="L9" s="207"/>
      <c r="M9" s="207"/>
    </row>
    <row r="10" spans="2:13" ht="18" customHeight="1" x14ac:dyDescent="0.4">
      <c r="B10" s="208">
        <v>3</v>
      </c>
      <c r="C10" s="204" t="s">
        <v>3247</v>
      </c>
      <c r="D10" s="219" t="s">
        <v>3103</v>
      </c>
      <c r="E10" s="219" t="s">
        <v>3116</v>
      </c>
      <c r="F10" s="219" t="s">
        <v>3132</v>
      </c>
      <c r="G10" s="219" t="s">
        <v>3148</v>
      </c>
      <c r="H10" s="219" t="s">
        <v>3163</v>
      </c>
      <c r="I10" s="219" t="s">
        <v>3177</v>
      </c>
      <c r="J10" s="219" t="s">
        <v>3193</v>
      </c>
      <c r="K10" s="219" t="s">
        <v>3145</v>
      </c>
      <c r="L10" s="219" t="s">
        <v>3217</v>
      </c>
      <c r="M10" s="219" t="s">
        <v>361</v>
      </c>
    </row>
    <row r="11" spans="2:13" ht="18" customHeight="1" thickBot="1" x14ac:dyDescent="0.35">
      <c r="B11" s="205"/>
      <c r="C11" s="206" t="s">
        <v>385</v>
      </c>
      <c r="D11" s="207"/>
      <c r="E11" s="207"/>
      <c r="F11" s="207" t="s">
        <v>614</v>
      </c>
      <c r="G11" s="207"/>
      <c r="H11" s="207" t="s">
        <v>3062</v>
      </c>
      <c r="I11" s="207" t="s">
        <v>543</v>
      </c>
      <c r="J11" s="207" t="s">
        <v>591</v>
      </c>
      <c r="K11" s="207"/>
      <c r="L11" s="207"/>
      <c r="M11" s="207"/>
    </row>
    <row r="12" spans="2:13" ht="18" customHeight="1" x14ac:dyDescent="0.4">
      <c r="B12" s="208">
        <v>4</v>
      </c>
      <c r="C12" s="209" t="s">
        <v>2458</v>
      </c>
      <c r="D12" s="219" t="s">
        <v>3104</v>
      </c>
      <c r="E12" s="219" t="s">
        <v>3117</v>
      </c>
      <c r="F12" s="219" t="s">
        <v>3133</v>
      </c>
      <c r="G12" s="219" t="s">
        <v>3149</v>
      </c>
      <c r="H12" s="219" t="s">
        <v>3164</v>
      </c>
      <c r="I12" s="219" t="s">
        <v>3178</v>
      </c>
      <c r="J12" s="219" t="s">
        <v>2065</v>
      </c>
      <c r="K12" s="219" t="s">
        <v>3215</v>
      </c>
      <c r="L12" s="219" t="s">
        <v>1397</v>
      </c>
      <c r="M12" s="219" t="s">
        <v>3228</v>
      </c>
    </row>
    <row r="13" spans="2:13" ht="18" customHeight="1" thickBot="1" x14ac:dyDescent="0.35">
      <c r="B13" s="205"/>
      <c r="C13" s="206" t="s">
        <v>385</v>
      </c>
      <c r="D13" s="207"/>
      <c r="E13" s="207"/>
      <c r="F13" s="207"/>
      <c r="G13" s="210"/>
      <c r="H13" s="207"/>
      <c r="I13" s="207"/>
      <c r="J13" s="207"/>
      <c r="K13" s="207" t="s">
        <v>3058</v>
      </c>
      <c r="L13" s="207"/>
      <c r="M13" s="207"/>
    </row>
    <row r="14" spans="2:13" ht="18" customHeight="1" x14ac:dyDescent="0.4">
      <c r="B14" s="208">
        <v>5</v>
      </c>
      <c r="C14" s="204" t="s">
        <v>3031</v>
      </c>
      <c r="D14" s="219" t="s">
        <v>3105</v>
      </c>
      <c r="E14" s="219" t="s">
        <v>3118</v>
      </c>
      <c r="F14" s="219" t="s">
        <v>3134</v>
      </c>
      <c r="G14" s="219" t="s">
        <v>3150</v>
      </c>
      <c r="H14" s="219" t="s">
        <v>3165</v>
      </c>
      <c r="I14" s="219" t="s">
        <v>3179</v>
      </c>
      <c r="J14" s="219" t="s">
        <v>3194</v>
      </c>
      <c r="K14" s="219" t="s">
        <v>1998</v>
      </c>
      <c r="L14" s="219" t="s">
        <v>3218</v>
      </c>
      <c r="M14" s="219" t="s">
        <v>1432</v>
      </c>
    </row>
    <row r="15" spans="2:13" ht="18" customHeight="1" thickBot="1" x14ac:dyDescent="0.35">
      <c r="B15" s="205"/>
      <c r="C15" s="206" t="s">
        <v>385</v>
      </c>
      <c r="D15" s="207" t="s">
        <v>543</v>
      </c>
      <c r="E15" s="207"/>
      <c r="F15" s="207"/>
      <c r="G15" s="207"/>
      <c r="H15" s="207"/>
      <c r="I15" s="207"/>
      <c r="J15" s="207"/>
      <c r="K15" s="207"/>
      <c r="L15" s="207" t="s">
        <v>543</v>
      </c>
      <c r="M15" s="207"/>
    </row>
    <row r="16" spans="2:13" ht="18" customHeight="1" x14ac:dyDescent="0.4">
      <c r="B16" s="208">
        <v>6</v>
      </c>
      <c r="C16" s="211" t="s">
        <v>486</v>
      </c>
      <c r="D16" s="219" t="s">
        <v>3106</v>
      </c>
      <c r="E16" s="219" t="s">
        <v>3119</v>
      </c>
      <c r="F16" s="219" t="s">
        <v>3135</v>
      </c>
      <c r="G16" s="219" t="s">
        <v>3151</v>
      </c>
      <c r="H16" s="219" t="s">
        <v>3166</v>
      </c>
      <c r="I16" s="219" t="s">
        <v>3180</v>
      </c>
      <c r="J16" s="219" t="s">
        <v>3195</v>
      </c>
      <c r="K16" s="219" t="s">
        <v>3207</v>
      </c>
      <c r="L16" s="219" t="s">
        <v>1797</v>
      </c>
      <c r="M16" s="219" t="s">
        <v>3229</v>
      </c>
    </row>
    <row r="17" spans="2:13" ht="18" customHeight="1" thickBot="1" x14ac:dyDescent="0.35">
      <c r="B17" s="205"/>
      <c r="C17" s="212" t="s">
        <v>385</v>
      </c>
      <c r="D17" s="207"/>
      <c r="E17" s="207"/>
      <c r="F17" s="207" t="s">
        <v>3059</v>
      </c>
      <c r="G17" s="207"/>
      <c r="H17" s="207"/>
      <c r="I17" s="207"/>
      <c r="J17" s="207"/>
      <c r="K17" s="207"/>
      <c r="L17" s="207"/>
      <c r="M17" s="207"/>
    </row>
    <row r="18" spans="2:13" ht="18" customHeight="1" x14ac:dyDescent="0.4">
      <c r="B18" s="208">
        <v>7</v>
      </c>
      <c r="C18" s="213" t="s">
        <v>477</v>
      </c>
      <c r="D18" s="219" t="s">
        <v>1383</v>
      </c>
      <c r="E18" s="219" t="s">
        <v>3120</v>
      </c>
      <c r="F18" s="219" t="s">
        <v>3136</v>
      </c>
      <c r="G18" s="219" t="s">
        <v>1371</v>
      </c>
      <c r="H18" s="219" t="s">
        <v>3167</v>
      </c>
      <c r="I18" s="219" t="s">
        <v>3181</v>
      </c>
      <c r="J18" s="219" t="s">
        <v>3196</v>
      </c>
      <c r="K18" s="219" t="s">
        <v>946</v>
      </c>
      <c r="L18" s="219" t="s">
        <v>3219</v>
      </c>
      <c r="M18" s="219" t="s">
        <v>3230</v>
      </c>
    </row>
    <row r="19" spans="2:13" ht="18" customHeight="1" thickBot="1" x14ac:dyDescent="0.35">
      <c r="B19" s="205"/>
      <c r="C19" s="212" t="s">
        <v>385</v>
      </c>
      <c r="D19" s="207"/>
      <c r="E19" s="207"/>
      <c r="F19" s="207"/>
      <c r="G19" s="207"/>
      <c r="H19" s="207"/>
      <c r="I19" s="207"/>
      <c r="J19" s="207" t="s">
        <v>2766</v>
      </c>
      <c r="K19" s="207" t="s">
        <v>3060</v>
      </c>
      <c r="L19" s="207"/>
      <c r="M19" s="207"/>
    </row>
    <row r="20" spans="2:13" ht="18" customHeight="1" x14ac:dyDescent="0.4">
      <c r="B20" s="208">
        <v>8</v>
      </c>
      <c r="C20" s="213" t="s">
        <v>485</v>
      </c>
      <c r="D20" s="219" t="s">
        <v>3107</v>
      </c>
      <c r="E20" s="219" t="s">
        <v>3121</v>
      </c>
      <c r="F20" s="219" t="s">
        <v>1990</v>
      </c>
      <c r="G20" s="219" t="s">
        <v>3152</v>
      </c>
      <c r="H20" s="219" t="s">
        <v>1024</v>
      </c>
      <c r="I20" s="219" t="s">
        <v>3182</v>
      </c>
      <c r="J20" s="219" t="s">
        <v>3197</v>
      </c>
      <c r="K20" s="219" t="s">
        <v>3209</v>
      </c>
      <c r="L20" s="219" t="s">
        <v>3220</v>
      </c>
      <c r="M20" s="219" t="s">
        <v>3231</v>
      </c>
    </row>
    <row r="21" spans="2:13" ht="18" customHeight="1" thickBot="1" x14ac:dyDescent="0.35">
      <c r="B21" s="205"/>
      <c r="C21" s="212" t="s">
        <v>385</v>
      </c>
      <c r="D21" s="207"/>
      <c r="E21" s="207"/>
      <c r="F21" s="207"/>
      <c r="G21" s="207"/>
      <c r="H21" s="207"/>
      <c r="I21" s="207" t="s">
        <v>235</v>
      </c>
      <c r="J21" s="207" t="s">
        <v>2766</v>
      </c>
      <c r="K21" s="207" t="s">
        <v>614</v>
      </c>
      <c r="L21" s="207" t="s">
        <v>2766</v>
      </c>
      <c r="M21" s="207" t="s">
        <v>2766</v>
      </c>
    </row>
    <row r="22" spans="2:13" ht="18" customHeight="1" x14ac:dyDescent="0.4">
      <c r="B22" s="208">
        <v>9</v>
      </c>
      <c r="C22" s="213" t="s">
        <v>231</v>
      </c>
      <c r="D22" s="219" t="s">
        <v>3108</v>
      </c>
      <c r="E22" s="219" t="s">
        <v>3122</v>
      </c>
      <c r="F22" s="219" t="s">
        <v>3137</v>
      </c>
      <c r="G22" s="219" t="s">
        <v>3153</v>
      </c>
      <c r="H22" s="219" t="s">
        <v>3168</v>
      </c>
      <c r="I22" s="219" t="s">
        <v>3183</v>
      </c>
      <c r="J22" s="219" t="s">
        <v>3198</v>
      </c>
      <c r="K22" s="219" t="s">
        <v>1024</v>
      </c>
      <c r="L22" s="219" t="s">
        <v>3221</v>
      </c>
      <c r="M22" s="220"/>
    </row>
    <row r="23" spans="2:13" ht="18" customHeight="1" thickBot="1" x14ac:dyDescent="0.35">
      <c r="B23" s="205"/>
      <c r="C23" s="212" t="s">
        <v>385</v>
      </c>
      <c r="D23" s="207"/>
      <c r="E23" s="207"/>
      <c r="F23" s="207" t="s">
        <v>543</v>
      </c>
      <c r="G23" s="207"/>
      <c r="H23" s="207"/>
      <c r="I23" s="207"/>
      <c r="J23" s="207" t="s">
        <v>543</v>
      </c>
      <c r="K23" s="207"/>
      <c r="L23" s="207" t="s">
        <v>543</v>
      </c>
      <c r="M23" s="221"/>
    </row>
    <row r="24" spans="2:13" ht="18" customHeight="1" x14ac:dyDescent="0.4">
      <c r="B24" s="208">
        <v>10</v>
      </c>
      <c r="C24" s="211" t="s">
        <v>484</v>
      </c>
      <c r="D24" s="219" t="s">
        <v>3109</v>
      </c>
      <c r="E24" s="219" t="s">
        <v>3123</v>
      </c>
      <c r="F24" s="219" t="s">
        <v>3138</v>
      </c>
      <c r="G24" s="219" t="s">
        <v>3154</v>
      </c>
      <c r="H24" s="219" t="s">
        <v>3169</v>
      </c>
      <c r="I24" s="219" t="s">
        <v>311</v>
      </c>
      <c r="J24" s="219" t="s">
        <v>3199</v>
      </c>
      <c r="K24" s="219" t="s">
        <v>3210</v>
      </c>
      <c r="L24" s="219" t="s">
        <v>243</v>
      </c>
      <c r="M24" s="219" t="s">
        <v>1388</v>
      </c>
    </row>
    <row r="25" spans="2:13" ht="18" customHeight="1" thickBot="1" x14ac:dyDescent="0.35">
      <c r="B25" s="205"/>
      <c r="C25" s="212" t="s">
        <v>385</v>
      </c>
      <c r="D25" s="207" t="s">
        <v>3062</v>
      </c>
      <c r="E25" s="207"/>
      <c r="F25" s="207"/>
      <c r="G25" s="207" t="s">
        <v>3059</v>
      </c>
      <c r="H25" s="207"/>
      <c r="I25" s="207"/>
      <c r="J25" s="207"/>
      <c r="K25" s="207"/>
      <c r="L25" s="207"/>
      <c r="M25" s="207"/>
    </row>
    <row r="26" spans="2:13" ht="18" customHeight="1" x14ac:dyDescent="0.4">
      <c r="B26" s="208">
        <v>11</v>
      </c>
      <c r="C26" s="214" t="s">
        <v>3042</v>
      </c>
      <c r="D26" s="219" t="s">
        <v>3245</v>
      </c>
      <c r="E26" s="219" t="s">
        <v>3124</v>
      </c>
      <c r="F26" s="219" t="s">
        <v>3139</v>
      </c>
      <c r="G26" s="219" t="s">
        <v>3155</v>
      </c>
      <c r="H26" s="219" t="s">
        <v>336</v>
      </c>
      <c r="I26" s="219" t="s">
        <v>3184</v>
      </c>
      <c r="J26" s="219" t="s">
        <v>1709</v>
      </c>
      <c r="K26" s="219" t="s">
        <v>2035</v>
      </c>
      <c r="L26" s="219" t="s">
        <v>3222</v>
      </c>
      <c r="M26" s="219" t="s">
        <v>3232</v>
      </c>
    </row>
    <row r="27" spans="2:13" ht="18" customHeight="1" thickBot="1" x14ac:dyDescent="0.35">
      <c r="B27" s="205"/>
      <c r="C27" s="212" t="s">
        <v>385</v>
      </c>
      <c r="D27" s="207" t="s">
        <v>652</v>
      </c>
      <c r="E27" s="207"/>
      <c r="F27" s="207"/>
      <c r="G27" s="207"/>
      <c r="H27" s="207"/>
      <c r="I27" s="207" t="s">
        <v>601</v>
      </c>
      <c r="J27" s="207" t="s">
        <v>601</v>
      </c>
      <c r="K27" s="207" t="s">
        <v>601</v>
      </c>
      <c r="L27" s="207"/>
      <c r="M27" s="207"/>
    </row>
    <row r="28" spans="2:13" ht="18" customHeight="1" x14ac:dyDescent="0.4">
      <c r="B28" s="208">
        <v>12</v>
      </c>
      <c r="C28" s="204" t="s">
        <v>3033</v>
      </c>
      <c r="D28" s="219" t="s">
        <v>3110</v>
      </c>
      <c r="E28" s="219" t="s">
        <v>3125</v>
      </c>
      <c r="F28" s="219" t="s">
        <v>3140</v>
      </c>
      <c r="G28" s="219" t="s">
        <v>3156</v>
      </c>
      <c r="H28" s="219" t="s">
        <v>1777</v>
      </c>
      <c r="I28" s="219" t="s">
        <v>1516</v>
      </c>
      <c r="J28" s="219" t="s">
        <v>1741</v>
      </c>
      <c r="K28" s="219" t="s">
        <v>3211</v>
      </c>
      <c r="L28" s="219" t="s">
        <v>3223</v>
      </c>
      <c r="M28" s="219" t="s">
        <v>1521</v>
      </c>
    </row>
    <row r="29" spans="2:13" ht="18" customHeight="1" thickBot="1" x14ac:dyDescent="0.35">
      <c r="B29" s="205"/>
      <c r="C29" s="212" t="s">
        <v>385</v>
      </c>
      <c r="D29" s="207"/>
      <c r="E29" s="207"/>
      <c r="F29" s="207"/>
      <c r="G29" s="207"/>
      <c r="H29" s="207"/>
      <c r="I29" s="207"/>
      <c r="J29" s="207"/>
      <c r="K29" s="207"/>
      <c r="L29" s="207"/>
      <c r="M29" s="207"/>
    </row>
    <row r="30" spans="2:13" ht="18" customHeight="1" x14ac:dyDescent="0.4">
      <c r="B30" s="208">
        <v>13</v>
      </c>
      <c r="C30" s="211" t="s">
        <v>490</v>
      </c>
      <c r="D30" s="219" t="s">
        <v>3111</v>
      </c>
      <c r="E30" s="219" t="s">
        <v>3126</v>
      </c>
      <c r="F30" s="219" t="s">
        <v>3141</v>
      </c>
      <c r="G30" s="219" t="s">
        <v>3157</v>
      </c>
      <c r="H30" s="219" t="s">
        <v>3170</v>
      </c>
      <c r="I30" s="219" t="s">
        <v>3185</v>
      </c>
      <c r="J30" s="219" t="s">
        <v>3200</v>
      </c>
      <c r="K30" s="219" t="s">
        <v>3212</v>
      </c>
      <c r="L30" s="219" t="s">
        <v>3224</v>
      </c>
      <c r="M30" s="219" t="s">
        <v>3233</v>
      </c>
    </row>
    <row r="31" spans="2:13" ht="18" customHeight="1" thickBot="1" x14ac:dyDescent="0.35">
      <c r="B31" s="205"/>
      <c r="C31" s="212" t="s">
        <v>385</v>
      </c>
      <c r="D31" s="207" t="s">
        <v>3060</v>
      </c>
      <c r="E31" s="207" t="s">
        <v>591</v>
      </c>
      <c r="F31" s="207"/>
      <c r="G31" s="207"/>
      <c r="H31" s="207"/>
      <c r="I31" s="207"/>
      <c r="J31" s="207"/>
      <c r="K31" s="207"/>
      <c r="L31" s="207" t="s">
        <v>601</v>
      </c>
      <c r="M31" s="207" t="s">
        <v>3058</v>
      </c>
    </row>
    <row r="32" spans="2:13" ht="18" customHeight="1" x14ac:dyDescent="0.4">
      <c r="B32" s="208">
        <v>14</v>
      </c>
      <c r="C32" s="211" t="s">
        <v>2761</v>
      </c>
      <c r="D32" s="219" t="s">
        <v>1736</v>
      </c>
      <c r="E32" s="219" t="s">
        <v>1457</v>
      </c>
      <c r="F32" s="219" t="s">
        <v>3142</v>
      </c>
      <c r="G32" s="219" t="s">
        <v>1944</v>
      </c>
      <c r="H32" s="219" t="s">
        <v>3171</v>
      </c>
      <c r="I32" s="219" t="s">
        <v>3186</v>
      </c>
      <c r="J32" s="219" t="s">
        <v>3201</v>
      </c>
      <c r="K32" s="219" t="s">
        <v>1484</v>
      </c>
      <c r="L32" s="219" t="s">
        <v>3225</v>
      </c>
      <c r="M32" s="219" t="s">
        <v>3234</v>
      </c>
    </row>
    <row r="33" spans="2:14" ht="18" customHeight="1" thickBot="1" x14ac:dyDescent="0.35">
      <c r="B33" s="205"/>
      <c r="C33" s="212" t="s">
        <v>385</v>
      </c>
      <c r="D33" s="207" t="s">
        <v>564</v>
      </c>
      <c r="E33" s="207"/>
      <c r="F33" s="207" t="s">
        <v>564</v>
      </c>
      <c r="G33" s="207"/>
      <c r="H33" s="207"/>
      <c r="I33" s="207"/>
      <c r="J33" s="207"/>
      <c r="K33" s="207"/>
      <c r="L33" s="207"/>
      <c r="M33" s="207"/>
    </row>
    <row r="34" spans="2:14" ht="18" customHeight="1" x14ac:dyDescent="0.4">
      <c r="B34" s="208">
        <v>15</v>
      </c>
      <c r="C34" s="211" t="s">
        <v>1144</v>
      </c>
      <c r="D34" s="219" t="s">
        <v>3112</v>
      </c>
      <c r="E34" s="219" t="s">
        <v>1429</v>
      </c>
      <c r="F34" s="219" t="s">
        <v>3143</v>
      </c>
      <c r="G34" s="219" t="s">
        <v>1404</v>
      </c>
      <c r="H34" s="219" t="s">
        <v>3172</v>
      </c>
      <c r="I34" s="219" t="s">
        <v>3187</v>
      </c>
      <c r="J34" s="219" t="s">
        <v>3202</v>
      </c>
      <c r="K34" s="219" t="s">
        <v>1024</v>
      </c>
      <c r="L34" s="220"/>
      <c r="M34" s="220"/>
    </row>
    <row r="35" spans="2:14" ht="18" customHeight="1" thickBot="1" x14ac:dyDescent="0.35">
      <c r="B35" s="205"/>
      <c r="C35" s="212" t="s">
        <v>385</v>
      </c>
      <c r="D35" s="207"/>
      <c r="E35" s="207"/>
      <c r="F35" s="207"/>
      <c r="G35" s="207"/>
      <c r="H35" s="207"/>
      <c r="I35" s="207"/>
      <c r="J35" s="207"/>
      <c r="K35" s="207"/>
      <c r="L35" s="221"/>
      <c r="M35" s="221"/>
    </row>
    <row r="36" spans="2:14" ht="18" customHeight="1" x14ac:dyDescent="0.4">
      <c r="B36" s="208">
        <v>16</v>
      </c>
      <c r="C36" s="211" t="s">
        <v>487</v>
      </c>
      <c r="D36" s="219" t="s">
        <v>1761</v>
      </c>
      <c r="E36" s="219" t="s">
        <v>3127</v>
      </c>
      <c r="F36" s="219" t="s">
        <v>3144</v>
      </c>
      <c r="G36" s="219" t="s">
        <v>3158</v>
      </c>
      <c r="H36" s="219" t="s">
        <v>3173</v>
      </c>
      <c r="I36" s="219" t="s">
        <v>3188</v>
      </c>
      <c r="J36" s="219" t="s">
        <v>3203</v>
      </c>
      <c r="K36" s="219" t="s">
        <v>1024</v>
      </c>
      <c r="L36" s="220"/>
      <c r="M36" s="220"/>
    </row>
    <row r="37" spans="2:14" ht="18" customHeight="1" thickBot="1" x14ac:dyDescent="0.35">
      <c r="B37" s="205"/>
      <c r="C37" s="212" t="s">
        <v>385</v>
      </c>
      <c r="D37" s="207"/>
      <c r="E37" s="207"/>
      <c r="F37" s="207"/>
      <c r="G37" s="207"/>
      <c r="H37" s="207"/>
      <c r="I37" s="207"/>
      <c r="J37" s="207"/>
      <c r="K37" s="207"/>
      <c r="L37" s="221"/>
      <c r="M37" s="221"/>
    </row>
    <row r="38" spans="2:14" ht="18" customHeight="1" x14ac:dyDescent="0.4">
      <c r="B38" s="208">
        <v>17</v>
      </c>
      <c r="C38" s="211" t="s">
        <v>914</v>
      </c>
      <c r="D38" s="219" t="s">
        <v>3113</v>
      </c>
      <c r="E38" s="219" t="s">
        <v>3128</v>
      </c>
      <c r="F38" s="219" t="s">
        <v>301</v>
      </c>
      <c r="G38" s="219" t="s">
        <v>3159</v>
      </c>
      <c r="H38" s="219" t="s">
        <v>3174</v>
      </c>
      <c r="I38" s="219" t="s">
        <v>3189</v>
      </c>
      <c r="J38" s="219" t="s">
        <v>3204</v>
      </c>
      <c r="K38" s="219" t="s">
        <v>3213</v>
      </c>
      <c r="L38" s="220"/>
      <c r="M38" s="220"/>
    </row>
    <row r="39" spans="2:14" ht="18" customHeight="1" thickBot="1" x14ac:dyDescent="0.35">
      <c r="B39" s="205"/>
      <c r="C39" s="212" t="s">
        <v>385</v>
      </c>
      <c r="D39" s="207"/>
      <c r="E39" s="207"/>
      <c r="F39" s="207"/>
      <c r="G39" s="207"/>
      <c r="H39" s="207"/>
      <c r="I39" s="207"/>
      <c r="J39" s="207"/>
      <c r="K39" s="207"/>
      <c r="L39" s="221"/>
      <c r="M39" s="221"/>
    </row>
    <row r="40" spans="2:14" ht="18" customHeight="1" x14ac:dyDescent="0.4">
      <c r="B40" s="208">
        <v>18</v>
      </c>
      <c r="C40" s="211" t="s">
        <v>3051</v>
      </c>
      <c r="D40" s="219" t="s">
        <v>2037</v>
      </c>
      <c r="E40" s="219" t="s">
        <v>3129</v>
      </c>
      <c r="F40" s="219" t="s">
        <v>3145</v>
      </c>
      <c r="G40" s="219" t="s">
        <v>3160</v>
      </c>
      <c r="H40" s="219" t="s">
        <v>3175</v>
      </c>
      <c r="I40" s="219" t="s">
        <v>3190</v>
      </c>
      <c r="J40" s="219" t="s">
        <v>3205</v>
      </c>
      <c r="K40" s="219" t="s">
        <v>3214</v>
      </c>
      <c r="L40" s="219" t="s">
        <v>3226</v>
      </c>
      <c r="M40" s="219" t="s">
        <v>3235</v>
      </c>
    </row>
    <row r="41" spans="2:14" ht="18" customHeight="1" thickBot="1" x14ac:dyDescent="0.35">
      <c r="B41" s="205"/>
      <c r="C41" s="212" t="s">
        <v>385</v>
      </c>
      <c r="D41" s="207"/>
      <c r="E41" s="207"/>
      <c r="F41" s="207" t="s">
        <v>3059</v>
      </c>
      <c r="G41" s="207" t="s">
        <v>614</v>
      </c>
      <c r="H41" s="207"/>
      <c r="I41" s="207"/>
      <c r="J41" s="207" t="s">
        <v>235</v>
      </c>
      <c r="K41" s="207"/>
      <c r="L41" s="207"/>
      <c r="M41" s="207" t="s">
        <v>3059</v>
      </c>
    </row>
    <row r="42" spans="2:14" ht="18" x14ac:dyDescent="0.4">
      <c r="B42" s="208"/>
      <c r="C42" s="204" t="s">
        <v>3032</v>
      </c>
      <c r="D42" s="215"/>
      <c r="E42" s="215"/>
      <c r="F42" s="215"/>
      <c r="G42" s="215"/>
      <c r="H42" s="215"/>
      <c r="I42" s="219" t="s">
        <v>3191</v>
      </c>
      <c r="J42" s="215"/>
      <c r="K42" s="215"/>
      <c r="L42" s="215"/>
      <c r="M42" s="215"/>
    </row>
    <row r="43" spans="2:14" ht="13.5" thickBot="1" x14ac:dyDescent="0.35">
      <c r="B43" s="205"/>
      <c r="C43" s="206" t="s">
        <v>385</v>
      </c>
      <c r="D43" s="216"/>
      <c r="E43" s="216"/>
      <c r="F43" s="216"/>
      <c r="G43" s="216"/>
      <c r="H43" s="216"/>
      <c r="I43" s="207"/>
      <c r="J43" s="216"/>
      <c r="K43" s="216"/>
      <c r="L43" s="216"/>
      <c r="M43" s="216"/>
    </row>
    <row r="45" spans="2:14" x14ac:dyDescent="0.25">
      <c r="C45" s="4" t="s">
        <v>1024</v>
      </c>
    </row>
    <row r="47" spans="2:14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x14ac:dyDescent="0.25">
      <c r="C48" s="4" t="s">
        <v>374</v>
      </c>
      <c r="D48" s="2" t="s">
        <v>763</v>
      </c>
      <c r="E48" s="2" t="s">
        <v>181</v>
      </c>
      <c r="F48" s="2" t="s">
        <v>2737</v>
      </c>
      <c r="G48" s="2" t="s">
        <v>3242</v>
      </c>
      <c r="H48" s="1"/>
      <c r="I48" s="1"/>
      <c r="J48" s="1"/>
      <c r="K48" s="1"/>
      <c r="L48" s="1"/>
      <c r="M48" s="1"/>
      <c r="N48" s="1"/>
    </row>
    <row r="49" spans="3:14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3:14" x14ac:dyDescent="0.25">
      <c r="C50" s="4" t="s">
        <v>3078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3:14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3:14" x14ac:dyDescent="0.25">
      <c r="C52" s="4" t="s">
        <v>3076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3:14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3:14" x14ac:dyDescent="0.25">
      <c r="C54" s="4" t="s">
        <v>225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3:14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3:14" x14ac:dyDescent="0.25">
      <c r="C56" s="4" t="s">
        <v>3243</v>
      </c>
      <c r="D56" s="2" t="s">
        <v>666</v>
      </c>
      <c r="E56" s="2" t="s">
        <v>3244</v>
      </c>
      <c r="F56" s="2" t="s">
        <v>2163</v>
      </c>
      <c r="G56" s="1"/>
      <c r="H56" s="1"/>
      <c r="I56" s="1"/>
      <c r="J56" s="1"/>
      <c r="K56" s="1"/>
      <c r="L56" s="1"/>
      <c r="M56" s="1"/>
      <c r="N56" s="1"/>
    </row>
    <row r="57" spans="3:14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3:14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3:14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3:14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3:14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3:14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3:14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3:14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4:14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4:14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4:14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4:14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4:14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4:14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4:14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4:14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4:14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4:14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4:14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4:14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4:14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4:14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4:14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4:14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4:14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4:14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4:14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4:14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4:14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4:14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4:14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4:14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4:14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4:14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4:14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4:14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4:14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4:14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4:14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4:14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4:14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4:14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4:14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4:14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4:14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4:14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4:14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4:14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4:14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4:14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4:14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4:14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4:14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4:14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4:14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4:14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4:14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4:14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4:14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4:14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4:14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4:14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4:14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4:14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4:14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4:14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4:14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4:14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4:14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4:14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4:14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4:14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4:14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4:14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4:14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4:14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4:14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4:14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4:14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4:14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4:14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4:14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4:14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4:14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4:14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4:14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4:14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4:14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4:14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4:14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4:14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4:14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4:14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4:14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4:14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4:14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4:14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4:14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4:14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4:14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4:14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4:14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4:14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4:14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4:14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4:14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4:14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4:14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4:14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4:14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4:14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4:14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4:14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4:14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4:14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4:14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4:14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4:14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4:14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4:14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4:14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4:14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4:14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4:14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4:14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4:14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4:14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4:14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4:14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4:14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4:14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4:14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4:14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4:14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4:14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4:14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4:14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4:14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4:14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4:14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4:14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4:14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4:14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4:14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4:14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4:14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4:14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4:14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4:14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4:14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4:14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4:14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4:14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4:14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4:14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4:14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4:14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4:14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4:14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4:14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4:14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4:14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4:14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4:14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4:14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4:14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4:14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4:14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4:14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4:14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4:14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4:14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4:14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4:14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4:14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4:14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4:14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4:14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4:14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4:14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4:14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4:14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4:14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4:14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4:14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</sheetData>
  <mergeCells count="1">
    <mergeCell ref="B3:M3"/>
  </mergeCells>
  <dataValidations count="1">
    <dataValidation type="list" allowBlank="1" showInputMessage="1" showErrorMessage="1" sqref="K42:M42 D42:H42" xr:uid="{00000000-0002-0000-1D00-000000000000}">
      <formula1>$A$44:$A$501</formula1>
    </dataValidation>
  </dataValidations>
  <pageMargins left="0.7" right="0.7" top="0.75" bottom="0.75" header="0.3" footer="0.3"/>
  <pageSetup scale="4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pageSetUpPr fitToPage="1"/>
  </sheetPr>
  <dimension ref="B3:M47"/>
  <sheetViews>
    <sheetView zoomScale="80" zoomScaleNormal="80" workbookViewId="0">
      <selection activeCell="B3" sqref="B3:M3"/>
    </sheetView>
  </sheetViews>
  <sheetFormatPr defaultRowHeight="12.5" x14ac:dyDescent="0.25"/>
  <cols>
    <col min="1" max="1" width="3.1796875" customWidth="1"/>
    <col min="3" max="3" width="32.1796875" customWidth="1"/>
    <col min="4" max="13" width="20.81640625" customWidth="1"/>
  </cols>
  <sheetData>
    <row r="3" spans="2:13" ht="45" x14ac:dyDescent="0.9">
      <c r="B3" s="581" t="s">
        <v>2675</v>
      </c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</row>
    <row r="4" spans="2:13" ht="13" x14ac:dyDescent="0.3">
      <c r="B4" s="158" t="s">
        <v>697</v>
      </c>
      <c r="C4" s="159" t="s">
        <v>383</v>
      </c>
      <c r="D4" s="158" t="s">
        <v>493</v>
      </c>
      <c r="E4" s="158" t="s">
        <v>492</v>
      </c>
      <c r="F4" s="158" t="s">
        <v>382</v>
      </c>
      <c r="G4" s="158" t="s">
        <v>497</v>
      </c>
      <c r="H4" s="158" t="s">
        <v>496</v>
      </c>
      <c r="I4" s="158" t="s">
        <v>495</v>
      </c>
      <c r="J4" s="158" t="s">
        <v>494</v>
      </c>
      <c r="K4" s="158" t="s">
        <v>384</v>
      </c>
      <c r="L4" s="158" t="s">
        <v>1134</v>
      </c>
      <c r="M4" s="158" t="s">
        <v>1135</v>
      </c>
    </row>
    <row r="5" spans="2:13" ht="18" x14ac:dyDescent="0.4">
      <c r="B5" s="167">
        <v>1</v>
      </c>
      <c r="C5" s="163" t="s">
        <v>484</v>
      </c>
      <c r="D5" s="169" t="s">
        <v>2776</v>
      </c>
      <c r="E5" s="169" t="s">
        <v>2777</v>
      </c>
      <c r="F5" s="169" t="s">
        <v>2778</v>
      </c>
      <c r="G5" s="169" t="s">
        <v>2779</v>
      </c>
      <c r="H5" s="169" t="s">
        <v>2301</v>
      </c>
      <c r="I5" s="169" t="s">
        <v>2780</v>
      </c>
      <c r="J5" s="169" t="s">
        <v>2781</v>
      </c>
      <c r="K5" s="169" t="s">
        <v>2782</v>
      </c>
      <c r="L5" s="169" t="s">
        <v>2783</v>
      </c>
      <c r="M5" s="169" t="s">
        <v>2784</v>
      </c>
    </row>
    <row r="6" spans="2:13" ht="13.5" thickBot="1" x14ac:dyDescent="0.35">
      <c r="B6" s="160"/>
      <c r="C6" s="161" t="s">
        <v>385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</row>
    <row r="7" spans="2:13" ht="18" x14ac:dyDescent="0.4">
      <c r="B7" s="168">
        <v>2</v>
      </c>
      <c r="C7" s="162" t="s">
        <v>231</v>
      </c>
      <c r="D7" s="169" t="s">
        <v>2785</v>
      </c>
      <c r="E7" s="169" t="s">
        <v>2786</v>
      </c>
      <c r="F7" s="169" t="s">
        <v>2787</v>
      </c>
      <c r="G7" s="169" t="s">
        <v>2570</v>
      </c>
      <c r="H7" s="169" t="s">
        <v>2788</v>
      </c>
      <c r="I7" s="169" t="s">
        <v>2789</v>
      </c>
      <c r="J7" s="169" t="s">
        <v>2790</v>
      </c>
      <c r="K7" s="169" t="s">
        <v>2791</v>
      </c>
      <c r="L7" s="157" t="s">
        <v>2086</v>
      </c>
      <c r="M7" s="169"/>
    </row>
    <row r="8" spans="2:13" ht="13.5" thickBot="1" x14ac:dyDescent="0.35">
      <c r="B8" s="160"/>
      <c r="C8" s="161" t="s">
        <v>385</v>
      </c>
      <c r="D8" s="164"/>
      <c r="E8" s="164"/>
      <c r="F8" s="164"/>
      <c r="G8" s="164"/>
      <c r="H8" s="164"/>
      <c r="I8" s="164" t="s">
        <v>2674</v>
      </c>
      <c r="J8" s="164"/>
      <c r="K8" s="164"/>
      <c r="L8" s="164"/>
      <c r="M8" s="164"/>
    </row>
    <row r="9" spans="2:13" ht="18" x14ac:dyDescent="0.4">
      <c r="B9" s="168">
        <v>3</v>
      </c>
      <c r="C9" s="162" t="s">
        <v>228</v>
      </c>
      <c r="D9" s="169" t="s">
        <v>2793</v>
      </c>
      <c r="E9" s="169" t="s">
        <v>2794</v>
      </c>
      <c r="F9" s="169" t="s">
        <v>2795</v>
      </c>
      <c r="G9" s="169" t="s">
        <v>2796</v>
      </c>
      <c r="H9" s="169" t="s">
        <v>2797</v>
      </c>
      <c r="I9" s="169" t="s">
        <v>2798</v>
      </c>
      <c r="J9" s="169" t="s">
        <v>2799</v>
      </c>
      <c r="K9" s="169" t="s">
        <v>2800</v>
      </c>
      <c r="L9" s="169" t="s">
        <v>2348</v>
      </c>
      <c r="M9" s="169" t="s">
        <v>2801</v>
      </c>
    </row>
    <row r="10" spans="2:13" ht="13.5" thickBot="1" x14ac:dyDescent="0.35">
      <c r="B10" s="160"/>
      <c r="C10" s="161" t="s">
        <v>385</v>
      </c>
      <c r="D10" s="164"/>
      <c r="E10" s="164"/>
      <c r="F10" s="164"/>
      <c r="G10" s="164"/>
      <c r="H10" s="164"/>
      <c r="I10" s="164"/>
      <c r="J10" s="164"/>
      <c r="K10" s="164"/>
      <c r="L10" s="164" t="s">
        <v>2802</v>
      </c>
      <c r="M10" s="164" t="s">
        <v>2802</v>
      </c>
    </row>
    <row r="11" spans="2:13" ht="18" x14ac:dyDescent="0.4">
      <c r="B11" s="168">
        <v>4</v>
      </c>
      <c r="C11" s="162" t="s">
        <v>2767</v>
      </c>
      <c r="D11" s="169" t="s">
        <v>2803</v>
      </c>
      <c r="E11" s="169" t="s">
        <v>2804</v>
      </c>
      <c r="F11" s="169" t="s">
        <v>2805</v>
      </c>
      <c r="G11" s="169" t="s">
        <v>2806</v>
      </c>
      <c r="H11" s="169" t="s">
        <v>2807</v>
      </c>
      <c r="I11" s="169" t="s">
        <v>2808</v>
      </c>
      <c r="J11" s="169" t="s">
        <v>2809</v>
      </c>
      <c r="K11" s="169" t="s">
        <v>2810</v>
      </c>
      <c r="L11" s="169" t="s">
        <v>2811</v>
      </c>
      <c r="M11" s="169" t="s">
        <v>2812</v>
      </c>
    </row>
    <row r="12" spans="2:13" ht="13.5" thickBot="1" x14ac:dyDescent="0.35">
      <c r="B12" s="160"/>
      <c r="C12" s="161" t="s">
        <v>385</v>
      </c>
      <c r="D12" s="164"/>
      <c r="E12" s="164"/>
      <c r="F12" s="164"/>
      <c r="G12" s="164"/>
      <c r="H12" s="164" t="s">
        <v>2674</v>
      </c>
      <c r="I12" s="164" t="s">
        <v>271</v>
      </c>
      <c r="J12" s="164"/>
      <c r="K12" s="164"/>
      <c r="L12" s="165"/>
      <c r="M12" s="165"/>
    </row>
    <row r="13" spans="2:13" ht="18" x14ac:dyDescent="0.4">
      <c r="B13" s="168">
        <v>5</v>
      </c>
      <c r="C13" s="162" t="s">
        <v>2763</v>
      </c>
      <c r="D13" s="169" t="s">
        <v>2813</v>
      </c>
      <c r="E13" s="169" t="s">
        <v>2814</v>
      </c>
      <c r="F13" s="169" t="s">
        <v>2815</v>
      </c>
      <c r="G13" s="169" t="s">
        <v>2816</v>
      </c>
      <c r="H13" s="169" t="s">
        <v>2817</v>
      </c>
      <c r="I13" s="169" t="s">
        <v>2818</v>
      </c>
      <c r="J13" s="169" t="s">
        <v>2819</v>
      </c>
      <c r="K13" s="169" t="s">
        <v>2820</v>
      </c>
      <c r="L13" s="169" t="s">
        <v>2821</v>
      </c>
      <c r="M13" s="169" t="s">
        <v>2822</v>
      </c>
    </row>
    <row r="14" spans="2:13" ht="13.5" thickBot="1" x14ac:dyDescent="0.35">
      <c r="B14" s="160"/>
      <c r="C14" s="161" t="s">
        <v>385</v>
      </c>
      <c r="D14" s="164"/>
      <c r="E14" s="164"/>
      <c r="F14" s="164" t="s">
        <v>2674</v>
      </c>
      <c r="G14" s="164"/>
      <c r="H14" s="164"/>
      <c r="I14" s="164"/>
      <c r="J14" s="164"/>
      <c r="K14" s="164"/>
      <c r="L14" s="164"/>
      <c r="M14" s="164"/>
    </row>
    <row r="15" spans="2:13" ht="18" x14ac:dyDescent="0.4">
      <c r="B15" s="168">
        <v>6</v>
      </c>
      <c r="C15" s="163" t="s">
        <v>490</v>
      </c>
      <c r="D15" s="169" t="s">
        <v>2823</v>
      </c>
      <c r="E15" s="169" t="s">
        <v>2824</v>
      </c>
      <c r="F15" s="169" t="s">
        <v>2825</v>
      </c>
      <c r="G15" s="169" t="s">
        <v>2826</v>
      </c>
      <c r="H15" s="169" t="s">
        <v>2827</v>
      </c>
      <c r="I15" s="169" t="s">
        <v>2828</v>
      </c>
      <c r="J15" s="169" t="s">
        <v>2829</v>
      </c>
      <c r="K15" s="169" t="s">
        <v>2579</v>
      </c>
      <c r="L15" s="169" t="s">
        <v>2830</v>
      </c>
      <c r="M15" s="169" t="s">
        <v>2831</v>
      </c>
    </row>
    <row r="16" spans="2:13" ht="13.5" thickBot="1" x14ac:dyDescent="0.35">
      <c r="B16" s="160"/>
      <c r="C16" s="161" t="s">
        <v>385</v>
      </c>
      <c r="D16" s="164"/>
      <c r="E16" s="164" t="s">
        <v>2773</v>
      </c>
      <c r="F16" s="164" t="s">
        <v>225</v>
      </c>
      <c r="G16" s="164" t="s">
        <v>2371</v>
      </c>
      <c r="H16" s="164"/>
      <c r="I16" s="164" t="s">
        <v>2371</v>
      </c>
      <c r="J16" s="164"/>
      <c r="K16" s="164" t="s">
        <v>2371</v>
      </c>
      <c r="L16" s="164"/>
      <c r="M16" s="164" t="s">
        <v>2371</v>
      </c>
    </row>
    <row r="17" spans="2:13" ht="18" x14ac:dyDescent="0.4">
      <c r="B17" s="168">
        <v>7</v>
      </c>
      <c r="C17" s="162" t="s">
        <v>1144</v>
      </c>
      <c r="D17" s="169" t="s">
        <v>2832</v>
      </c>
      <c r="E17" s="169" t="s">
        <v>2833</v>
      </c>
      <c r="F17" s="169" t="s">
        <v>2834</v>
      </c>
      <c r="G17" s="169" t="s">
        <v>2835</v>
      </c>
      <c r="H17" s="169" t="s">
        <v>2836</v>
      </c>
      <c r="I17" s="169" t="s">
        <v>2837</v>
      </c>
      <c r="J17" s="169" t="s">
        <v>2838</v>
      </c>
      <c r="K17" s="169" t="s">
        <v>2839</v>
      </c>
      <c r="L17" s="157" t="s">
        <v>2086</v>
      </c>
      <c r="M17" s="169"/>
    </row>
    <row r="18" spans="2:13" ht="13.5" thickBot="1" x14ac:dyDescent="0.35">
      <c r="B18" s="160"/>
      <c r="C18" s="161" t="s">
        <v>385</v>
      </c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8" x14ac:dyDescent="0.4">
      <c r="B19" s="168">
        <v>8</v>
      </c>
      <c r="C19" s="162" t="s">
        <v>485</v>
      </c>
      <c r="D19" s="169" t="s">
        <v>2841</v>
      </c>
      <c r="E19" s="169" t="s">
        <v>2842</v>
      </c>
      <c r="F19" s="169" t="s">
        <v>2843</v>
      </c>
      <c r="G19" s="169" t="s">
        <v>2844</v>
      </c>
      <c r="H19" s="169" t="s">
        <v>2845</v>
      </c>
      <c r="I19" s="157" t="s">
        <v>2086</v>
      </c>
      <c r="J19" s="169" t="s">
        <v>2846</v>
      </c>
      <c r="K19" s="169" t="s">
        <v>2847</v>
      </c>
      <c r="L19" s="169" t="s">
        <v>2656</v>
      </c>
      <c r="M19" s="169"/>
    </row>
    <row r="20" spans="2:13" ht="13.5" thickBot="1" x14ac:dyDescent="0.35">
      <c r="B20" s="160"/>
      <c r="C20" s="161" t="s">
        <v>385</v>
      </c>
      <c r="D20" s="164"/>
      <c r="E20" s="164"/>
      <c r="F20" s="164"/>
      <c r="G20" s="164"/>
      <c r="H20" s="164"/>
      <c r="I20" s="164"/>
      <c r="J20" s="164" t="s">
        <v>2753</v>
      </c>
      <c r="K20" s="164" t="s">
        <v>271</v>
      </c>
      <c r="L20" s="164" t="s">
        <v>271</v>
      </c>
      <c r="M20" s="164" t="s">
        <v>271</v>
      </c>
    </row>
    <row r="21" spans="2:13" ht="18" x14ac:dyDescent="0.4">
      <c r="B21" s="168">
        <v>9</v>
      </c>
      <c r="C21" s="162" t="s">
        <v>914</v>
      </c>
      <c r="D21" s="169" t="s">
        <v>2848</v>
      </c>
      <c r="E21" s="169" t="s">
        <v>2849</v>
      </c>
      <c r="F21" s="169" t="s">
        <v>2850</v>
      </c>
      <c r="G21" s="169" t="s">
        <v>2851</v>
      </c>
      <c r="H21" s="169" t="s">
        <v>2569</v>
      </c>
      <c r="I21" s="169" t="s">
        <v>2852</v>
      </c>
      <c r="J21" s="169" t="s">
        <v>2853</v>
      </c>
      <c r="K21" s="169" t="s">
        <v>2854</v>
      </c>
      <c r="L21" s="169" t="s">
        <v>2855</v>
      </c>
      <c r="M21" s="169" t="s">
        <v>2592</v>
      </c>
    </row>
    <row r="22" spans="2:13" ht="13.5" thickBot="1" x14ac:dyDescent="0.35">
      <c r="B22" s="160"/>
      <c r="C22" s="161" t="s">
        <v>385</v>
      </c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18" x14ac:dyDescent="0.4">
      <c r="B23" s="168">
        <v>10</v>
      </c>
      <c r="C23" s="162" t="s">
        <v>487</v>
      </c>
      <c r="D23" s="169" t="s">
        <v>2856</v>
      </c>
      <c r="E23" s="169" t="s">
        <v>2857</v>
      </c>
      <c r="F23" s="169" t="s">
        <v>2858</v>
      </c>
      <c r="G23" s="169" t="s">
        <v>2859</v>
      </c>
      <c r="H23" s="169" t="s">
        <v>2860</v>
      </c>
      <c r="I23" s="169" t="s">
        <v>2861</v>
      </c>
      <c r="J23" s="169" t="s">
        <v>2862</v>
      </c>
      <c r="K23" s="169" t="s">
        <v>2863</v>
      </c>
      <c r="L23" s="169" t="s">
        <v>2864</v>
      </c>
      <c r="M23" s="169" t="s">
        <v>2643</v>
      </c>
    </row>
    <row r="24" spans="2:13" ht="13.5" thickBot="1" x14ac:dyDescent="0.35">
      <c r="B24" s="160"/>
      <c r="C24" s="161" t="s">
        <v>385</v>
      </c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2:13" ht="18" x14ac:dyDescent="0.4">
      <c r="B25" s="168">
        <v>11</v>
      </c>
      <c r="C25" s="162" t="s">
        <v>209</v>
      </c>
      <c r="D25" s="169" t="s">
        <v>2865</v>
      </c>
      <c r="E25" s="169" t="s">
        <v>2866</v>
      </c>
      <c r="F25" s="169" t="s">
        <v>2867</v>
      </c>
      <c r="G25" s="169" t="s">
        <v>2868</v>
      </c>
      <c r="H25" s="169" t="s">
        <v>2869</v>
      </c>
      <c r="I25" s="169" t="s">
        <v>2870</v>
      </c>
      <c r="J25" s="169" t="s">
        <v>2871</v>
      </c>
      <c r="K25" s="169" t="s">
        <v>2872</v>
      </c>
      <c r="L25" s="169" t="s">
        <v>2873</v>
      </c>
      <c r="M25" s="169" t="s">
        <v>2874</v>
      </c>
    </row>
    <row r="26" spans="2:13" ht="13.5" thickBot="1" x14ac:dyDescent="0.35">
      <c r="B26" s="160"/>
      <c r="C26" s="161" t="s">
        <v>385</v>
      </c>
      <c r="D26" s="164" t="s">
        <v>2753</v>
      </c>
      <c r="E26" s="164" t="s">
        <v>2753</v>
      </c>
      <c r="F26" s="164" t="s">
        <v>2753</v>
      </c>
      <c r="G26" s="164" t="s">
        <v>271</v>
      </c>
      <c r="H26" s="164" t="s">
        <v>271</v>
      </c>
      <c r="I26" s="164" t="s">
        <v>271</v>
      </c>
      <c r="J26" s="164" t="s">
        <v>2674</v>
      </c>
      <c r="K26" s="164" t="s">
        <v>2674</v>
      </c>
      <c r="L26" s="164"/>
      <c r="M26" s="164"/>
    </row>
    <row r="27" spans="2:13" ht="18" x14ac:dyDescent="0.4">
      <c r="B27" s="168">
        <v>12</v>
      </c>
      <c r="C27" s="163" t="s">
        <v>2761</v>
      </c>
      <c r="D27" s="169" t="s">
        <v>2875</v>
      </c>
      <c r="E27" s="169" t="s">
        <v>2876</v>
      </c>
      <c r="F27" s="169" t="s">
        <v>2877</v>
      </c>
      <c r="G27" s="169" t="s">
        <v>2878</v>
      </c>
      <c r="H27" s="169" t="s">
        <v>2879</v>
      </c>
      <c r="I27" s="169" t="s">
        <v>2880</v>
      </c>
      <c r="J27" s="169" t="s">
        <v>2881</v>
      </c>
      <c r="K27" s="169" t="s">
        <v>2588</v>
      </c>
      <c r="L27" s="169" t="s">
        <v>2882</v>
      </c>
      <c r="M27" s="169" t="s">
        <v>2883</v>
      </c>
    </row>
    <row r="28" spans="2:13" ht="13.5" thickBot="1" x14ac:dyDescent="0.35">
      <c r="B28" s="160"/>
      <c r="C28" s="161" t="s">
        <v>385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</row>
    <row r="29" spans="2:13" ht="18" x14ac:dyDescent="0.4">
      <c r="B29" s="168">
        <v>13</v>
      </c>
      <c r="C29" s="163" t="s">
        <v>477</v>
      </c>
      <c r="D29" s="169" t="s">
        <v>2884</v>
      </c>
      <c r="E29" s="169" t="s">
        <v>2885</v>
      </c>
      <c r="F29" s="169" t="s">
        <v>2886</v>
      </c>
      <c r="G29" s="169" t="s">
        <v>2887</v>
      </c>
      <c r="H29" s="169" t="s">
        <v>2888</v>
      </c>
      <c r="I29" s="169" t="s">
        <v>2889</v>
      </c>
      <c r="J29" s="169" t="s">
        <v>2890</v>
      </c>
      <c r="K29" s="169" t="s">
        <v>2891</v>
      </c>
      <c r="L29" s="157" t="s">
        <v>2086</v>
      </c>
      <c r="M29" s="169"/>
    </row>
    <row r="30" spans="2:13" ht="13.5" thickBot="1" x14ac:dyDescent="0.35">
      <c r="B30" s="160"/>
      <c r="C30" s="161" t="s">
        <v>385</v>
      </c>
      <c r="D30" s="164"/>
      <c r="E30" s="164" t="s">
        <v>2770</v>
      </c>
      <c r="F30" s="164"/>
      <c r="G30" s="164"/>
      <c r="H30" s="164"/>
      <c r="I30" s="164"/>
      <c r="J30" s="164"/>
      <c r="K30" s="164"/>
      <c r="L30" s="164"/>
      <c r="M30" s="164"/>
    </row>
    <row r="31" spans="2:13" ht="18" x14ac:dyDescent="0.4">
      <c r="B31" s="168">
        <v>14</v>
      </c>
      <c r="C31" s="163" t="s">
        <v>488</v>
      </c>
      <c r="D31" s="169" t="s">
        <v>2892</v>
      </c>
      <c r="E31" s="169" t="s">
        <v>2893</v>
      </c>
      <c r="F31" s="169" t="s">
        <v>2894</v>
      </c>
      <c r="G31" s="169" t="s">
        <v>2895</v>
      </c>
      <c r="H31" s="169" t="s">
        <v>2896</v>
      </c>
      <c r="I31" s="169" t="s">
        <v>2897</v>
      </c>
      <c r="J31" s="169" t="s">
        <v>2898</v>
      </c>
      <c r="K31" s="169" t="s">
        <v>2316</v>
      </c>
      <c r="L31" s="169" t="s">
        <v>2899</v>
      </c>
      <c r="M31" s="169" t="s">
        <v>2608</v>
      </c>
    </row>
    <row r="32" spans="2:13" ht="13.5" thickBot="1" x14ac:dyDescent="0.35">
      <c r="B32" s="160"/>
      <c r="C32" s="161" t="s">
        <v>385</v>
      </c>
      <c r="D32" s="164"/>
      <c r="E32" s="164"/>
      <c r="F32" s="164" t="s">
        <v>2900</v>
      </c>
      <c r="G32" s="164"/>
      <c r="H32" s="164"/>
      <c r="I32" s="164"/>
      <c r="J32" s="164" t="s">
        <v>2674</v>
      </c>
      <c r="K32" s="164" t="s">
        <v>2900</v>
      </c>
      <c r="L32" s="166" t="s">
        <v>2750</v>
      </c>
      <c r="M32" s="166" t="s">
        <v>2900</v>
      </c>
    </row>
    <row r="33" spans="2:13" ht="18" x14ac:dyDescent="0.4">
      <c r="B33" s="168">
        <v>15</v>
      </c>
      <c r="C33" s="162" t="s">
        <v>2458</v>
      </c>
      <c r="D33" s="169" t="s">
        <v>2901</v>
      </c>
      <c r="E33" s="169" t="s">
        <v>2902</v>
      </c>
      <c r="F33" s="169" t="s">
        <v>2903</v>
      </c>
      <c r="G33" s="169" t="s">
        <v>2279</v>
      </c>
      <c r="H33" s="169" t="s">
        <v>2904</v>
      </c>
      <c r="I33" s="169" t="s">
        <v>2905</v>
      </c>
      <c r="J33" s="169"/>
      <c r="K33" s="169" t="s">
        <v>2906</v>
      </c>
      <c r="L33" s="169" t="s">
        <v>2907</v>
      </c>
      <c r="M33" s="169" t="s">
        <v>2908</v>
      </c>
    </row>
    <row r="34" spans="2:13" ht="13.5" thickBot="1" x14ac:dyDescent="0.35">
      <c r="B34" s="160"/>
      <c r="C34" s="161" t="s">
        <v>385</v>
      </c>
      <c r="D34" s="164"/>
      <c r="E34" s="164"/>
      <c r="F34" s="164"/>
      <c r="G34" s="164"/>
      <c r="H34" s="164"/>
      <c r="I34" s="164"/>
      <c r="J34" s="164" t="s">
        <v>374</v>
      </c>
      <c r="K34" s="164"/>
      <c r="L34" s="164"/>
      <c r="M34" s="164"/>
    </row>
    <row r="35" spans="2:13" ht="18" x14ac:dyDescent="0.4">
      <c r="B35" s="168">
        <v>16</v>
      </c>
      <c r="C35" s="163" t="s">
        <v>839</v>
      </c>
      <c r="D35" s="169" t="s">
        <v>2909</v>
      </c>
      <c r="E35" s="169" t="s">
        <v>2910</v>
      </c>
      <c r="F35" s="169" t="s">
        <v>2911</v>
      </c>
      <c r="G35" s="169" t="s">
        <v>2912</v>
      </c>
      <c r="H35" s="169" t="s">
        <v>2913</v>
      </c>
      <c r="I35" s="169" t="s">
        <v>2914</v>
      </c>
      <c r="J35" s="169" t="s">
        <v>2915</v>
      </c>
      <c r="K35" s="169" t="s">
        <v>2323</v>
      </c>
      <c r="L35" s="169" t="s">
        <v>2916</v>
      </c>
      <c r="M35" s="169" t="s">
        <v>2917</v>
      </c>
    </row>
    <row r="36" spans="2:13" ht="13.5" thickBot="1" x14ac:dyDescent="0.35">
      <c r="B36" s="160"/>
      <c r="C36" s="161" t="s">
        <v>385</v>
      </c>
      <c r="D36" s="164"/>
      <c r="E36" s="164"/>
      <c r="F36" s="164"/>
      <c r="G36" s="164" t="s">
        <v>2749</v>
      </c>
      <c r="H36" s="164"/>
      <c r="I36" s="164"/>
      <c r="J36" s="164"/>
      <c r="K36" s="164"/>
      <c r="L36" s="165"/>
      <c r="M36" s="165"/>
    </row>
    <row r="37" spans="2:13" ht="18" x14ac:dyDescent="0.4">
      <c r="B37" s="168">
        <v>17</v>
      </c>
      <c r="C37" s="162" t="s">
        <v>2764</v>
      </c>
      <c r="D37" s="169" t="s">
        <v>2918</v>
      </c>
      <c r="E37" s="169" t="s">
        <v>2919</v>
      </c>
      <c r="F37" s="169" t="s">
        <v>2920</v>
      </c>
      <c r="G37" s="169" t="s">
        <v>2652</v>
      </c>
      <c r="H37" s="169" t="s">
        <v>2621</v>
      </c>
      <c r="I37" s="169" t="s">
        <v>2921</v>
      </c>
      <c r="J37" s="169" t="s">
        <v>2255</v>
      </c>
      <c r="K37" s="169" t="s">
        <v>2922</v>
      </c>
      <c r="L37" s="169" t="s">
        <v>2923</v>
      </c>
      <c r="M37" s="169" t="s">
        <v>2924</v>
      </c>
    </row>
    <row r="38" spans="2:13" ht="13.5" thickBot="1" x14ac:dyDescent="0.35">
      <c r="B38" s="160"/>
      <c r="C38" s="161" t="s">
        <v>385</v>
      </c>
      <c r="D38" s="164"/>
      <c r="E38" s="164"/>
      <c r="F38" s="164"/>
      <c r="G38" s="164"/>
      <c r="H38" s="164"/>
      <c r="I38" s="164"/>
      <c r="J38" s="164"/>
      <c r="K38" s="164"/>
      <c r="L38" s="165"/>
      <c r="M38" s="165"/>
    </row>
    <row r="39" spans="2:13" ht="18" x14ac:dyDescent="0.4">
      <c r="B39" s="168">
        <v>18</v>
      </c>
      <c r="C39" s="163" t="s">
        <v>486</v>
      </c>
      <c r="D39" s="169" t="s">
        <v>2925</v>
      </c>
      <c r="E39" s="169" t="s">
        <v>2926</v>
      </c>
      <c r="F39" s="169" t="s">
        <v>2927</v>
      </c>
      <c r="G39" s="169" t="s">
        <v>2928</v>
      </c>
      <c r="H39" s="169" t="s">
        <v>2929</v>
      </c>
      <c r="I39" s="169" t="s">
        <v>2655</v>
      </c>
      <c r="J39" s="169" t="s">
        <v>2930</v>
      </c>
      <c r="K39" s="169" t="s">
        <v>2931</v>
      </c>
      <c r="L39" s="169" t="s">
        <v>2932</v>
      </c>
      <c r="M39" s="169" t="s">
        <v>2933</v>
      </c>
    </row>
    <row r="40" spans="2:13" ht="13.5" thickBot="1" x14ac:dyDescent="0.35">
      <c r="B40" s="160"/>
      <c r="C40" s="161" t="s">
        <v>385</v>
      </c>
      <c r="D40" s="164"/>
      <c r="E40" s="164"/>
      <c r="F40" s="164"/>
      <c r="G40" s="164"/>
      <c r="H40" s="164"/>
      <c r="I40" s="164" t="s">
        <v>2371</v>
      </c>
      <c r="J40" s="164"/>
      <c r="K40" s="164"/>
      <c r="L40" s="165"/>
      <c r="M40" s="165"/>
    </row>
    <row r="42" spans="2:13" x14ac:dyDescent="0.25">
      <c r="C42" s="4" t="s">
        <v>2086</v>
      </c>
    </row>
    <row r="44" spans="2:13" ht="17.5" x14ac:dyDescent="0.35">
      <c r="C44" s="4" t="s">
        <v>235</v>
      </c>
      <c r="E44" s="169" t="s">
        <v>2792</v>
      </c>
    </row>
    <row r="45" spans="2:13" ht="17.5" x14ac:dyDescent="0.35">
      <c r="C45" s="4" t="s">
        <v>1145</v>
      </c>
      <c r="E45" s="169" t="s">
        <v>2840</v>
      </c>
    </row>
    <row r="46" spans="2:13" ht="17.5" x14ac:dyDescent="0.35">
      <c r="C46" s="4" t="s">
        <v>614</v>
      </c>
      <c r="E46" s="169" t="s">
        <v>2934</v>
      </c>
    </row>
    <row r="47" spans="2:13" ht="17.5" x14ac:dyDescent="0.35">
      <c r="C47" s="4" t="s">
        <v>564</v>
      </c>
      <c r="E47" s="156" t="s">
        <v>2935</v>
      </c>
    </row>
  </sheetData>
  <mergeCells count="1">
    <mergeCell ref="B3:M3"/>
  </mergeCells>
  <dataValidations count="1">
    <dataValidation type="list" allowBlank="1" showInputMessage="1" showErrorMessage="1" sqref="D6:M6 D12:M12 D28:M28 D26:M26 D24:M24 D22:M22 D8:M8 D14:M14 D30:M30 D32:M32 D20:M20 K10:M10 L34:M34 I16:M16 D10:I10 D16:G16 D18:M18 D34:J34 D36:L36 D38:M38 D40:M40" xr:uid="{00000000-0002-0000-1E00-000000000000}">
      <formula1>$A$44:$A$501</formula1>
    </dataValidation>
  </dataValidations>
  <pageMargins left="0.7" right="0.7" top="0.75" bottom="0.75" header="0.3" footer="0.3"/>
  <pageSetup scale="4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5:C40"/>
  <sheetViews>
    <sheetView workbookViewId="0">
      <selection activeCell="B3" sqref="B3:G40"/>
    </sheetView>
  </sheetViews>
  <sheetFormatPr defaultRowHeight="12.5" x14ac:dyDescent="0.25"/>
  <sheetData>
    <row r="5" spans="2:3" ht="18" x14ac:dyDescent="0.4">
      <c r="B5" s="177">
        <v>1</v>
      </c>
      <c r="C5" s="155" t="s">
        <v>484</v>
      </c>
    </row>
    <row r="6" spans="2:3" ht="13" x14ac:dyDescent="0.3">
      <c r="B6" s="178"/>
      <c r="C6" s="179"/>
    </row>
    <row r="7" spans="2:3" ht="18" x14ac:dyDescent="0.4">
      <c r="B7" s="177">
        <v>2</v>
      </c>
      <c r="C7" s="154" t="s">
        <v>231</v>
      </c>
    </row>
    <row r="8" spans="2:3" ht="13" x14ac:dyDescent="0.3">
      <c r="B8" s="178"/>
      <c r="C8" s="179"/>
    </row>
    <row r="9" spans="2:3" ht="18" x14ac:dyDescent="0.4">
      <c r="B9" s="177">
        <v>3</v>
      </c>
      <c r="C9" s="154" t="s">
        <v>228</v>
      </c>
    </row>
    <row r="10" spans="2:3" ht="13" x14ac:dyDescent="0.3">
      <c r="B10" s="178"/>
      <c r="C10" s="179"/>
    </row>
    <row r="11" spans="2:3" ht="18" x14ac:dyDescent="0.4">
      <c r="B11" s="177">
        <v>4</v>
      </c>
      <c r="C11" s="154" t="s">
        <v>2767</v>
      </c>
    </row>
    <row r="12" spans="2:3" ht="13" x14ac:dyDescent="0.3">
      <c r="B12" s="178"/>
      <c r="C12" s="179"/>
    </row>
    <row r="13" spans="2:3" ht="18" x14ac:dyDescent="0.4">
      <c r="B13" s="177">
        <v>5</v>
      </c>
      <c r="C13" s="154" t="s">
        <v>2763</v>
      </c>
    </row>
    <row r="14" spans="2:3" ht="13" x14ac:dyDescent="0.3">
      <c r="B14" s="178"/>
      <c r="C14" s="179"/>
    </row>
    <row r="15" spans="2:3" ht="18" x14ac:dyDescent="0.4">
      <c r="B15" s="177">
        <v>6</v>
      </c>
      <c r="C15" s="155" t="s">
        <v>490</v>
      </c>
    </row>
    <row r="16" spans="2:3" ht="13" x14ac:dyDescent="0.3">
      <c r="B16" s="178"/>
      <c r="C16" s="179"/>
    </row>
    <row r="17" spans="2:3" ht="18" x14ac:dyDescent="0.4">
      <c r="B17" s="177">
        <v>7</v>
      </c>
      <c r="C17" s="154" t="s">
        <v>1144</v>
      </c>
    </row>
    <row r="18" spans="2:3" ht="13" x14ac:dyDescent="0.3">
      <c r="B18" s="178"/>
      <c r="C18" s="179"/>
    </row>
    <row r="19" spans="2:3" ht="18" x14ac:dyDescent="0.4">
      <c r="B19" s="177">
        <v>8</v>
      </c>
      <c r="C19" s="154" t="s">
        <v>485</v>
      </c>
    </row>
    <row r="20" spans="2:3" ht="13" x14ac:dyDescent="0.3">
      <c r="B20" s="178"/>
      <c r="C20" s="179"/>
    </row>
    <row r="21" spans="2:3" ht="18" x14ac:dyDescent="0.4">
      <c r="B21" s="177">
        <v>9</v>
      </c>
      <c r="C21" s="154" t="s">
        <v>914</v>
      </c>
    </row>
    <row r="22" spans="2:3" ht="13" x14ac:dyDescent="0.3">
      <c r="B22" s="178"/>
      <c r="C22" s="179"/>
    </row>
    <row r="23" spans="2:3" ht="18" x14ac:dyDescent="0.4">
      <c r="B23" s="177">
        <v>10</v>
      </c>
      <c r="C23" s="154" t="s">
        <v>487</v>
      </c>
    </row>
    <row r="24" spans="2:3" ht="13" x14ac:dyDescent="0.3">
      <c r="B24" s="178"/>
      <c r="C24" s="179"/>
    </row>
    <row r="25" spans="2:3" ht="18" x14ac:dyDescent="0.4">
      <c r="B25" s="177">
        <v>11</v>
      </c>
      <c r="C25" s="154" t="s">
        <v>209</v>
      </c>
    </row>
    <row r="26" spans="2:3" ht="13" x14ac:dyDescent="0.3">
      <c r="B26" s="178"/>
      <c r="C26" s="179"/>
    </row>
    <row r="27" spans="2:3" ht="18" x14ac:dyDescent="0.4">
      <c r="B27" s="177">
        <v>12</v>
      </c>
      <c r="C27" s="155" t="s">
        <v>2761</v>
      </c>
    </row>
    <row r="28" spans="2:3" ht="13" x14ac:dyDescent="0.3">
      <c r="B28" s="178"/>
      <c r="C28" s="179"/>
    </row>
    <row r="29" spans="2:3" ht="18" x14ac:dyDescent="0.4">
      <c r="B29" s="177">
        <v>13</v>
      </c>
      <c r="C29" s="155" t="s">
        <v>477</v>
      </c>
    </row>
    <row r="30" spans="2:3" ht="13" x14ac:dyDescent="0.3">
      <c r="B30" s="178"/>
      <c r="C30" s="179"/>
    </row>
    <row r="31" spans="2:3" ht="18" x14ac:dyDescent="0.4">
      <c r="B31" s="177">
        <v>14</v>
      </c>
      <c r="C31" s="155" t="s">
        <v>488</v>
      </c>
    </row>
    <row r="32" spans="2:3" ht="13" x14ac:dyDescent="0.3">
      <c r="B32" s="178"/>
      <c r="C32" s="179"/>
    </row>
    <row r="33" spans="2:3" ht="18" x14ac:dyDescent="0.4">
      <c r="B33" s="177">
        <v>15</v>
      </c>
      <c r="C33" s="154" t="s">
        <v>2458</v>
      </c>
    </row>
    <row r="34" spans="2:3" ht="13" x14ac:dyDescent="0.3">
      <c r="B34" s="178"/>
      <c r="C34" s="179"/>
    </row>
    <row r="35" spans="2:3" ht="18" x14ac:dyDescent="0.4">
      <c r="B35" s="177">
        <v>16</v>
      </c>
      <c r="C35" s="155" t="s">
        <v>839</v>
      </c>
    </row>
    <row r="36" spans="2:3" ht="13" x14ac:dyDescent="0.3">
      <c r="B36" s="178"/>
      <c r="C36" s="179"/>
    </row>
    <row r="37" spans="2:3" ht="18" x14ac:dyDescent="0.4">
      <c r="B37" s="177">
        <v>17</v>
      </c>
      <c r="C37" s="154" t="s">
        <v>2764</v>
      </c>
    </row>
    <row r="38" spans="2:3" ht="13" x14ac:dyDescent="0.3">
      <c r="B38" s="178"/>
      <c r="C38" s="179"/>
    </row>
    <row r="39" spans="2:3" ht="18" x14ac:dyDescent="0.4">
      <c r="B39" s="177">
        <v>18</v>
      </c>
      <c r="C39" s="155" t="s">
        <v>486</v>
      </c>
    </row>
    <row r="40" spans="2:3" ht="13" x14ac:dyDescent="0.3">
      <c r="B40" s="178"/>
      <c r="C40" s="179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>
    <pageSetUpPr fitToPage="1"/>
  </sheetPr>
  <dimension ref="A1:L48"/>
  <sheetViews>
    <sheetView zoomScale="82" zoomScaleNormal="82" workbookViewId="0">
      <selection activeCell="F60" sqref="F60"/>
    </sheetView>
  </sheetViews>
  <sheetFormatPr defaultColWidth="8.81640625" defaultRowHeight="12.5" x14ac:dyDescent="0.25"/>
  <cols>
    <col min="2" max="2" width="24.1796875" customWidth="1"/>
    <col min="3" max="12" width="18.81640625" customWidth="1"/>
  </cols>
  <sheetData>
    <row r="1" spans="1:12" ht="20.25" customHeight="1" x14ac:dyDescent="0.4">
      <c r="A1" s="530" t="s">
        <v>2370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2" spans="1:12" ht="12.75" customHeight="1" x14ac:dyDescent="0.35">
      <c r="A2" s="141" t="s">
        <v>697</v>
      </c>
      <c r="B2" s="142" t="s">
        <v>383</v>
      </c>
      <c r="C2" s="141" t="s">
        <v>493</v>
      </c>
      <c r="D2" s="141" t="s">
        <v>492</v>
      </c>
      <c r="E2" s="141" t="s">
        <v>382</v>
      </c>
      <c r="F2" s="141" t="s">
        <v>497</v>
      </c>
      <c r="G2" s="141" t="s">
        <v>496</v>
      </c>
      <c r="H2" s="141" t="s">
        <v>495</v>
      </c>
      <c r="I2" s="141" t="s">
        <v>494</v>
      </c>
      <c r="J2" s="141" t="s">
        <v>384</v>
      </c>
      <c r="K2" s="141" t="s">
        <v>1134</v>
      </c>
      <c r="L2" s="141" t="s">
        <v>1135</v>
      </c>
    </row>
    <row r="3" spans="1:12" ht="12.75" customHeight="1" thickBot="1" x14ac:dyDescent="0.35">
      <c r="A3" s="143">
        <v>1</v>
      </c>
      <c r="B3" s="144" t="s">
        <v>228</v>
      </c>
      <c r="C3" s="149" t="s">
        <v>2485</v>
      </c>
      <c r="D3" s="150" t="s">
        <v>2486</v>
      </c>
      <c r="E3" s="149" t="s">
        <v>2487</v>
      </c>
      <c r="F3" s="149" t="s">
        <v>2488</v>
      </c>
      <c r="G3" s="149" t="s">
        <v>2489</v>
      </c>
      <c r="H3" s="149" t="s">
        <v>2490</v>
      </c>
      <c r="I3" s="149" t="s">
        <v>2491</v>
      </c>
      <c r="J3" s="149" t="s">
        <v>2492</v>
      </c>
      <c r="K3" s="149" t="s">
        <v>2493</v>
      </c>
      <c r="L3" s="149" t="s">
        <v>2494</v>
      </c>
    </row>
    <row r="4" spans="1:12" ht="12.75" customHeight="1" thickBot="1" x14ac:dyDescent="0.35">
      <c r="A4" s="145"/>
      <c r="B4" s="146" t="s">
        <v>385</v>
      </c>
      <c r="C4" s="151"/>
      <c r="D4" s="150"/>
      <c r="E4" s="151"/>
      <c r="F4" s="151"/>
      <c r="G4" s="151"/>
      <c r="H4" s="153" t="s">
        <v>2371</v>
      </c>
      <c r="I4" s="151"/>
      <c r="J4" s="151" t="s">
        <v>601</v>
      </c>
      <c r="K4" s="151"/>
      <c r="L4" s="151"/>
    </row>
    <row r="5" spans="1:12" ht="12.75" customHeight="1" x14ac:dyDescent="0.3">
      <c r="A5" s="147">
        <v>2</v>
      </c>
      <c r="B5" s="148" t="s">
        <v>839</v>
      </c>
      <c r="C5" s="149" t="s">
        <v>2495</v>
      </c>
      <c r="D5" s="149" t="s">
        <v>2496</v>
      </c>
      <c r="E5" s="149" t="s">
        <v>2497</v>
      </c>
      <c r="F5" s="149" t="s">
        <v>2498</v>
      </c>
      <c r="G5" s="149" t="s">
        <v>2499</v>
      </c>
      <c r="H5" s="149" t="s">
        <v>2500</v>
      </c>
      <c r="I5" s="149" t="s">
        <v>2501</v>
      </c>
      <c r="J5" s="149" t="s">
        <v>2502</v>
      </c>
      <c r="K5" s="149" t="s">
        <v>2503</v>
      </c>
      <c r="L5" s="149" t="s">
        <v>2504</v>
      </c>
    </row>
    <row r="6" spans="1:12" ht="12.75" customHeight="1" thickBot="1" x14ac:dyDescent="0.35">
      <c r="A6" s="145"/>
      <c r="B6" s="146" t="s">
        <v>385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</row>
    <row r="7" spans="1:12" ht="12.75" customHeight="1" x14ac:dyDescent="0.3">
      <c r="A7" s="147">
        <v>3</v>
      </c>
      <c r="B7" s="144" t="s">
        <v>209</v>
      </c>
      <c r="C7" s="149" t="s">
        <v>2505</v>
      </c>
      <c r="D7" s="149" t="s">
        <v>2506</v>
      </c>
      <c r="E7" s="149" t="s">
        <v>2507</v>
      </c>
      <c r="F7" s="149" t="s">
        <v>2508</v>
      </c>
      <c r="G7" s="149" t="s">
        <v>2509</v>
      </c>
      <c r="H7" s="149" t="s">
        <v>2510</v>
      </c>
      <c r="I7" s="149" t="s">
        <v>2511</v>
      </c>
      <c r="J7" s="149" t="s">
        <v>2512</v>
      </c>
      <c r="K7" s="149" t="s">
        <v>2513</v>
      </c>
      <c r="L7" s="149" t="s">
        <v>2514</v>
      </c>
    </row>
    <row r="8" spans="1:12" ht="12.75" customHeight="1" thickBot="1" x14ac:dyDescent="0.35">
      <c r="A8" s="145"/>
      <c r="B8" s="146" t="s">
        <v>385</v>
      </c>
      <c r="C8" s="151" t="s">
        <v>235</v>
      </c>
      <c r="D8" s="151" t="s">
        <v>2181</v>
      </c>
      <c r="E8" s="151" t="s">
        <v>543</v>
      </c>
      <c r="F8" s="151" t="s">
        <v>235</v>
      </c>
      <c r="G8" s="151" t="s">
        <v>2181</v>
      </c>
      <c r="H8" s="151" t="s">
        <v>543</v>
      </c>
      <c r="I8" s="151" t="s">
        <v>235</v>
      </c>
      <c r="J8" s="151" t="s">
        <v>543</v>
      </c>
      <c r="K8" s="151"/>
      <c r="L8" s="151"/>
    </row>
    <row r="9" spans="1:12" ht="12.75" customHeight="1" x14ac:dyDescent="0.3">
      <c r="A9" s="147">
        <v>4</v>
      </c>
      <c r="B9" s="148" t="s">
        <v>490</v>
      </c>
      <c r="C9" s="149" t="s">
        <v>2515</v>
      </c>
      <c r="D9" s="149" t="s">
        <v>2516</v>
      </c>
      <c r="E9" s="149" t="s">
        <v>2517</v>
      </c>
      <c r="F9" s="149" t="s">
        <v>2518</v>
      </c>
      <c r="G9" s="149" t="s">
        <v>2519</v>
      </c>
      <c r="H9" s="149" t="s">
        <v>2520</v>
      </c>
      <c r="I9" s="149" t="s">
        <v>2521</v>
      </c>
      <c r="J9" s="149" t="s">
        <v>2522</v>
      </c>
      <c r="K9" s="149" t="s">
        <v>2523</v>
      </c>
      <c r="L9" s="149" t="s">
        <v>2524</v>
      </c>
    </row>
    <row r="10" spans="1:12" ht="12.75" customHeight="1" thickBot="1" x14ac:dyDescent="0.35">
      <c r="A10" s="145"/>
      <c r="B10" s="146" t="s">
        <v>385</v>
      </c>
      <c r="C10" s="151"/>
      <c r="D10" s="151" t="s">
        <v>601</v>
      </c>
      <c r="E10" s="151" t="s">
        <v>920</v>
      </c>
      <c r="F10" s="151"/>
      <c r="G10" s="151"/>
      <c r="H10" s="151"/>
      <c r="I10" s="151"/>
      <c r="J10" s="151"/>
      <c r="K10" s="151"/>
      <c r="L10" s="151"/>
    </row>
    <row r="11" spans="1:12" ht="12.75" customHeight="1" x14ac:dyDescent="0.3">
      <c r="A11" s="147">
        <v>5</v>
      </c>
      <c r="B11" s="144" t="s">
        <v>1917</v>
      </c>
      <c r="C11" s="149" t="s">
        <v>2525</v>
      </c>
      <c r="D11" s="149" t="s">
        <v>2526</v>
      </c>
      <c r="E11" s="149" t="s">
        <v>2527</v>
      </c>
      <c r="F11" s="149" t="s">
        <v>2528</v>
      </c>
      <c r="G11" s="149" t="s">
        <v>2529</v>
      </c>
      <c r="H11" s="149" t="s">
        <v>2530</v>
      </c>
      <c r="I11" s="149" t="s">
        <v>2531</v>
      </c>
      <c r="J11" s="149" t="s">
        <v>2291</v>
      </c>
      <c r="K11" s="149" t="s">
        <v>2532</v>
      </c>
      <c r="L11" s="149" t="s">
        <v>2533</v>
      </c>
    </row>
    <row r="12" spans="1:12" ht="12.75" customHeight="1" thickBot="1" x14ac:dyDescent="0.35">
      <c r="A12" s="145"/>
      <c r="B12" s="146" t="s">
        <v>385</v>
      </c>
      <c r="C12" s="151"/>
      <c r="D12" s="151"/>
      <c r="E12" s="151"/>
      <c r="F12" s="151" t="s">
        <v>601</v>
      </c>
      <c r="G12" s="151"/>
      <c r="H12" s="151"/>
      <c r="I12" s="151"/>
      <c r="J12" s="151"/>
      <c r="K12" s="151"/>
      <c r="L12" s="151"/>
    </row>
    <row r="13" spans="1:12" ht="12.75" customHeight="1" x14ac:dyDescent="0.3">
      <c r="A13" s="147">
        <v>6</v>
      </c>
      <c r="B13" s="144" t="s">
        <v>2458</v>
      </c>
      <c r="C13" s="149" t="s">
        <v>2534</v>
      </c>
      <c r="D13" s="149" t="s">
        <v>2535</v>
      </c>
      <c r="E13" s="149" t="s">
        <v>2536</v>
      </c>
      <c r="F13" s="149" t="s">
        <v>2537</v>
      </c>
      <c r="G13" s="149" t="s">
        <v>2351</v>
      </c>
      <c r="H13" s="149" t="s">
        <v>2538</v>
      </c>
      <c r="I13" s="149" t="s">
        <v>2539</v>
      </c>
      <c r="J13" s="149" t="s">
        <v>2540</v>
      </c>
      <c r="K13" s="149" t="s">
        <v>2541</v>
      </c>
      <c r="L13" s="149" t="s">
        <v>2542</v>
      </c>
    </row>
    <row r="14" spans="1:12" ht="12.75" customHeight="1" thickBot="1" x14ac:dyDescent="0.35">
      <c r="A14" s="145"/>
      <c r="B14" s="146" t="s">
        <v>385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</row>
    <row r="15" spans="1:12" ht="12.75" customHeight="1" x14ac:dyDescent="0.3">
      <c r="A15" s="147">
        <v>7</v>
      </c>
      <c r="B15" s="148" t="s">
        <v>2182</v>
      </c>
      <c r="C15" s="149" t="s">
        <v>2543</v>
      </c>
      <c r="D15" s="149" t="s">
        <v>2544</v>
      </c>
      <c r="E15" s="149" t="s">
        <v>2545</v>
      </c>
      <c r="F15" s="149" t="s">
        <v>2546</v>
      </c>
      <c r="G15" s="149" t="s">
        <v>2547</v>
      </c>
      <c r="H15" s="149" t="s">
        <v>2548</v>
      </c>
      <c r="I15" s="149" t="s">
        <v>2549</v>
      </c>
      <c r="J15" s="149" t="s">
        <v>2550</v>
      </c>
      <c r="K15" s="149" t="s">
        <v>2551</v>
      </c>
      <c r="L15" s="149" t="s">
        <v>2552</v>
      </c>
    </row>
    <row r="16" spans="1:12" ht="12.75" customHeight="1" thickBot="1" x14ac:dyDescent="0.35">
      <c r="A16" s="145"/>
      <c r="B16" s="146" t="s">
        <v>385</v>
      </c>
      <c r="C16" s="151"/>
      <c r="D16" s="151"/>
      <c r="E16" s="151"/>
      <c r="F16" s="151"/>
      <c r="G16" s="151" t="s">
        <v>614</v>
      </c>
      <c r="H16" s="151"/>
      <c r="I16" s="151"/>
      <c r="J16" s="151"/>
      <c r="K16" s="151"/>
      <c r="L16" s="151"/>
    </row>
    <row r="17" spans="1:12" ht="12.75" customHeight="1" x14ac:dyDescent="0.3">
      <c r="A17" s="147">
        <v>8</v>
      </c>
      <c r="B17" s="148" t="s">
        <v>488</v>
      </c>
      <c r="C17" s="149" t="s">
        <v>2553</v>
      </c>
      <c r="D17" s="149" t="s">
        <v>2554</v>
      </c>
      <c r="E17" s="149" t="s">
        <v>2555</v>
      </c>
      <c r="F17" s="149" t="s">
        <v>2556</v>
      </c>
      <c r="G17" s="149" t="s">
        <v>2557</v>
      </c>
      <c r="H17" s="149" t="s">
        <v>2558</v>
      </c>
      <c r="I17" s="149" t="s">
        <v>2559</v>
      </c>
      <c r="J17" s="149" t="s">
        <v>2560</v>
      </c>
      <c r="K17" s="149" t="s">
        <v>2561</v>
      </c>
      <c r="L17" s="149" t="s">
        <v>2562</v>
      </c>
    </row>
    <row r="18" spans="1:12" ht="12.75" customHeight="1" thickBot="1" x14ac:dyDescent="0.35">
      <c r="A18" s="145"/>
      <c r="B18" s="146" t="s">
        <v>385</v>
      </c>
      <c r="C18" s="151" t="s">
        <v>543</v>
      </c>
      <c r="D18" s="151" t="s">
        <v>543</v>
      </c>
      <c r="E18" s="151" t="s">
        <v>543</v>
      </c>
      <c r="F18" s="151"/>
      <c r="G18" s="151"/>
      <c r="H18" s="151"/>
      <c r="I18" s="151"/>
      <c r="J18" s="151"/>
      <c r="K18" s="151"/>
      <c r="L18" s="151"/>
    </row>
    <row r="19" spans="1:12" ht="12.75" customHeight="1" x14ac:dyDescent="0.3">
      <c r="A19" s="147">
        <v>9</v>
      </c>
      <c r="B19" s="144" t="s">
        <v>914</v>
      </c>
      <c r="C19" s="149" t="s">
        <v>2563</v>
      </c>
      <c r="D19" s="149" t="s">
        <v>2564</v>
      </c>
      <c r="E19" s="149" t="s">
        <v>2565</v>
      </c>
      <c r="F19" s="149" t="s">
        <v>2566</v>
      </c>
      <c r="G19" s="149" t="s">
        <v>2567</v>
      </c>
      <c r="H19" s="149" t="s">
        <v>2568</v>
      </c>
      <c r="I19" s="149" t="s">
        <v>2569</v>
      </c>
      <c r="J19" s="149" t="s">
        <v>2570</v>
      </c>
      <c r="K19" s="149" t="s">
        <v>2571</v>
      </c>
      <c r="L19" s="149" t="s">
        <v>2572</v>
      </c>
    </row>
    <row r="20" spans="1:12" ht="12.75" customHeight="1" thickBot="1" x14ac:dyDescent="0.35">
      <c r="A20" s="145"/>
      <c r="B20" s="146" t="s">
        <v>385</v>
      </c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12" ht="12.75" customHeight="1" x14ac:dyDescent="0.3">
      <c r="A21" s="147">
        <v>10</v>
      </c>
      <c r="B21" s="144" t="s">
        <v>485</v>
      </c>
      <c r="C21" s="149" t="s">
        <v>2573</v>
      </c>
      <c r="D21" s="149" t="s">
        <v>2574</v>
      </c>
      <c r="E21" s="149" t="s">
        <v>2575</v>
      </c>
      <c r="F21" s="149" t="s">
        <v>2576</v>
      </c>
      <c r="G21" s="149" t="s">
        <v>2577</v>
      </c>
      <c r="H21" s="149" t="s">
        <v>2578</v>
      </c>
      <c r="I21" s="149" t="s">
        <v>2579</v>
      </c>
      <c r="J21" s="149" t="s">
        <v>2580</v>
      </c>
      <c r="K21" s="149" t="s">
        <v>2581</v>
      </c>
      <c r="L21" s="149" t="s">
        <v>2582</v>
      </c>
    </row>
    <row r="22" spans="1:12" ht="12.75" customHeight="1" thickBot="1" x14ac:dyDescent="0.35">
      <c r="A22" s="145"/>
      <c r="B22" s="146" t="s">
        <v>385</v>
      </c>
      <c r="C22" s="151"/>
      <c r="D22" s="151"/>
      <c r="E22" s="151"/>
      <c r="F22" s="151"/>
      <c r="G22" s="151"/>
      <c r="H22" s="151" t="s">
        <v>2452</v>
      </c>
      <c r="I22" s="151" t="s">
        <v>591</v>
      </c>
      <c r="J22" s="151" t="s">
        <v>591</v>
      </c>
      <c r="K22" s="151" t="s">
        <v>2452</v>
      </c>
      <c r="L22" s="151" t="s">
        <v>591</v>
      </c>
    </row>
    <row r="23" spans="1:12" ht="12.75" customHeight="1" x14ac:dyDescent="0.3">
      <c r="A23" s="147">
        <v>11</v>
      </c>
      <c r="B23" s="144" t="s">
        <v>1144</v>
      </c>
      <c r="C23" s="149" t="s">
        <v>2583</v>
      </c>
      <c r="D23" s="149" t="s">
        <v>2584</v>
      </c>
      <c r="E23" s="149" t="s">
        <v>2585</v>
      </c>
      <c r="F23" s="149" t="s">
        <v>2586</v>
      </c>
      <c r="G23" s="149" t="s">
        <v>2587</v>
      </c>
      <c r="H23" s="149" t="s">
        <v>2588</v>
      </c>
      <c r="I23" s="149" t="s">
        <v>2589</v>
      </c>
      <c r="J23" s="149" t="s">
        <v>2590</v>
      </c>
      <c r="K23" s="149" t="s">
        <v>2591</v>
      </c>
      <c r="L23" s="149" t="s">
        <v>2592</v>
      </c>
    </row>
    <row r="24" spans="1:12" ht="12.75" customHeight="1" thickBot="1" x14ac:dyDescent="0.35">
      <c r="A24" s="145"/>
      <c r="B24" s="146"/>
      <c r="C24" s="151"/>
      <c r="D24" s="151"/>
      <c r="E24" s="151"/>
      <c r="F24" s="151"/>
      <c r="G24" s="151"/>
      <c r="H24" s="151"/>
      <c r="I24" s="151" t="s">
        <v>2459</v>
      </c>
      <c r="J24" s="151"/>
      <c r="K24" s="151"/>
      <c r="L24" s="151"/>
    </row>
    <row r="25" spans="1:12" ht="12.75" customHeight="1" x14ac:dyDescent="0.3">
      <c r="A25" s="147">
        <v>12</v>
      </c>
      <c r="B25" s="148" t="s">
        <v>484</v>
      </c>
      <c r="C25" s="149" t="s">
        <v>2593</v>
      </c>
      <c r="D25" s="149" t="s">
        <v>2594</v>
      </c>
      <c r="E25" s="149" t="s">
        <v>2595</v>
      </c>
      <c r="F25" s="149" t="s">
        <v>2596</v>
      </c>
      <c r="G25" s="149" t="s">
        <v>2597</v>
      </c>
      <c r="H25" s="152" t="s">
        <v>2598</v>
      </c>
      <c r="I25" s="149" t="s">
        <v>2599</v>
      </c>
      <c r="J25" s="149" t="s">
        <v>2600</v>
      </c>
      <c r="K25" s="149" t="s">
        <v>2601</v>
      </c>
      <c r="L25" s="149" t="s">
        <v>2602</v>
      </c>
    </row>
    <row r="26" spans="1:12" ht="12.75" customHeight="1" thickBot="1" x14ac:dyDescent="0.35">
      <c r="A26" s="145"/>
      <c r="B26" s="146" t="s">
        <v>385</v>
      </c>
      <c r="C26" s="151"/>
      <c r="D26" s="151" t="s">
        <v>652</v>
      </c>
      <c r="E26" s="151"/>
      <c r="F26" s="151"/>
      <c r="G26" s="151"/>
      <c r="H26" s="151" t="s">
        <v>564</v>
      </c>
      <c r="I26" s="151"/>
      <c r="J26" s="151"/>
      <c r="K26" s="151"/>
      <c r="L26" s="151"/>
    </row>
    <row r="27" spans="1:12" ht="12.75" customHeight="1" thickBot="1" x14ac:dyDescent="0.35">
      <c r="A27" s="147">
        <v>13</v>
      </c>
      <c r="B27" s="144" t="s">
        <v>39</v>
      </c>
      <c r="C27" s="149" t="s">
        <v>2603</v>
      </c>
      <c r="D27" s="149" t="s">
        <v>2604</v>
      </c>
      <c r="E27" s="149" t="s">
        <v>2605</v>
      </c>
      <c r="F27" s="149" t="s">
        <v>2606</v>
      </c>
      <c r="G27" s="149" t="s">
        <v>2607</v>
      </c>
      <c r="H27" s="149" t="s">
        <v>2608</v>
      </c>
      <c r="I27" s="149" t="s">
        <v>2609</v>
      </c>
      <c r="J27" s="149" t="s">
        <v>2610</v>
      </c>
      <c r="K27" s="149" t="s">
        <v>2611</v>
      </c>
      <c r="L27" s="151" t="s">
        <v>2659</v>
      </c>
    </row>
    <row r="28" spans="1:12" ht="12.75" customHeight="1" thickBot="1" x14ac:dyDescent="0.35">
      <c r="A28" s="145"/>
      <c r="B28" s="146" t="s">
        <v>385</v>
      </c>
      <c r="C28" s="151"/>
      <c r="D28" s="151"/>
      <c r="E28" s="151" t="s">
        <v>652</v>
      </c>
      <c r="F28" s="151"/>
      <c r="G28" s="151"/>
      <c r="H28" s="151"/>
      <c r="I28" s="151"/>
      <c r="J28" s="151"/>
      <c r="K28" s="151"/>
      <c r="L28" s="151"/>
    </row>
    <row r="29" spans="1:12" ht="12.75" customHeight="1" x14ac:dyDescent="0.3">
      <c r="A29" s="147">
        <v>14</v>
      </c>
      <c r="B29" s="144" t="s">
        <v>231</v>
      </c>
      <c r="C29" s="149" t="s">
        <v>2612</v>
      </c>
      <c r="D29" s="149" t="s">
        <v>2613</v>
      </c>
      <c r="E29" s="149" t="s">
        <v>2614</v>
      </c>
      <c r="F29" s="149" t="s">
        <v>2615</v>
      </c>
      <c r="G29" s="149" t="s">
        <v>2616</v>
      </c>
      <c r="H29" s="149" t="s">
        <v>2617</v>
      </c>
      <c r="I29" s="149" t="s">
        <v>2618</v>
      </c>
      <c r="J29" s="149" t="s">
        <v>2619</v>
      </c>
      <c r="K29" s="149" t="s">
        <v>2620</v>
      </c>
      <c r="L29" s="149" t="s">
        <v>2621</v>
      </c>
    </row>
    <row r="30" spans="1:12" ht="12.75" customHeight="1" thickBot="1" x14ac:dyDescent="0.35">
      <c r="A30" s="145"/>
      <c r="B30" s="146" t="s">
        <v>385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</row>
    <row r="31" spans="1:12" ht="12.75" customHeight="1" x14ac:dyDescent="0.3">
      <c r="A31" s="147">
        <v>15</v>
      </c>
      <c r="B31" s="144" t="s">
        <v>2454</v>
      </c>
      <c r="C31" s="149" t="s">
        <v>2622</v>
      </c>
      <c r="D31" s="149" t="s">
        <v>2623</v>
      </c>
      <c r="E31" s="149" t="s">
        <v>2624</v>
      </c>
      <c r="F31" s="149" t="s">
        <v>2625</v>
      </c>
      <c r="G31" s="149" t="s">
        <v>2626</v>
      </c>
      <c r="H31" s="149" t="s">
        <v>2627</v>
      </c>
      <c r="I31" s="149" t="s">
        <v>2628</v>
      </c>
      <c r="J31" s="149" t="s">
        <v>2629</v>
      </c>
      <c r="K31" s="149" t="s">
        <v>2630</v>
      </c>
      <c r="L31" s="149" t="s">
        <v>2631</v>
      </c>
    </row>
    <row r="32" spans="1:12" ht="12.75" customHeight="1" thickBot="1" x14ac:dyDescent="0.35">
      <c r="A32" s="145"/>
      <c r="B32" s="146" t="s">
        <v>385</v>
      </c>
      <c r="C32" s="151"/>
      <c r="D32" s="151"/>
      <c r="E32" s="151"/>
      <c r="F32" s="151"/>
      <c r="G32" s="151"/>
      <c r="H32" s="151"/>
      <c r="I32" s="151" t="s">
        <v>601</v>
      </c>
      <c r="J32" s="151"/>
      <c r="K32" s="151"/>
      <c r="L32" s="151"/>
    </row>
    <row r="33" spans="1:12" ht="12.75" customHeight="1" x14ac:dyDescent="0.3">
      <c r="A33" s="147">
        <v>16</v>
      </c>
      <c r="B33" s="148" t="s">
        <v>486</v>
      </c>
      <c r="C33" s="149" t="s">
        <v>2632</v>
      </c>
      <c r="D33" s="149" t="s">
        <v>2633</v>
      </c>
      <c r="E33" s="149" t="s">
        <v>2634</v>
      </c>
      <c r="F33" s="149" t="s">
        <v>2635</v>
      </c>
      <c r="G33" s="149" t="s">
        <v>2636</v>
      </c>
      <c r="H33" s="149" t="s">
        <v>2332</v>
      </c>
      <c r="I33" s="149" t="s">
        <v>2637</v>
      </c>
      <c r="J33" s="149" t="s">
        <v>2638</v>
      </c>
      <c r="K33" s="149" t="s">
        <v>2639</v>
      </c>
      <c r="L33" s="149" t="s">
        <v>2640</v>
      </c>
    </row>
    <row r="34" spans="1:12" ht="12.75" customHeight="1" thickBot="1" x14ac:dyDescent="0.35">
      <c r="A34" s="145"/>
      <c r="B34" s="146" t="s">
        <v>385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</row>
    <row r="35" spans="1:12" ht="12.75" customHeight="1" x14ac:dyDescent="0.3">
      <c r="A35" s="147">
        <v>17</v>
      </c>
      <c r="B35" s="144" t="s">
        <v>487</v>
      </c>
      <c r="C35" s="149" t="s">
        <v>2641</v>
      </c>
      <c r="D35" s="149" t="s">
        <v>2642</v>
      </c>
      <c r="E35" s="149" t="s">
        <v>2643</v>
      </c>
      <c r="F35" s="149" t="s">
        <v>2644</v>
      </c>
      <c r="G35" s="149" t="s">
        <v>2249</v>
      </c>
      <c r="H35" s="149" t="s">
        <v>2645</v>
      </c>
      <c r="I35" s="149" t="s">
        <v>2646</v>
      </c>
      <c r="J35" s="149" t="s">
        <v>2647</v>
      </c>
      <c r="K35" s="149" t="s">
        <v>2648</v>
      </c>
      <c r="L35" s="149" t="s">
        <v>2649</v>
      </c>
    </row>
    <row r="36" spans="1:12" ht="12.75" customHeight="1" thickBot="1" x14ac:dyDescent="0.35">
      <c r="A36" s="145"/>
      <c r="B36" s="146" t="s">
        <v>385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</row>
    <row r="37" spans="1:12" ht="12.75" customHeight="1" x14ac:dyDescent="0.3">
      <c r="A37" s="147">
        <v>18</v>
      </c>
      <c r="B37" s="148" t="s">
        <v>477</v>
      </c>
      <c r="C37" s="149" t="s">
        <v>2650</v>
      </c>
      <c r="D37" s="149" t="s">
        <v>2651</v>
      </c>
      <c r="E37" s="149" t="s">
        <v>2652</v>
      </c>
      <c r="F37" s="149" t="s">
        <v>2653</v>
      </c>
      <c r="G37" s="149" t="s">
        <v>2654</v>
      </c>
      <c r="H37" s="149" t="s">
        <v>2255</v>
      </c>
      <c r="I37" s="149" t="s">
        <v>2655</v>
      </c>
      <c r="J37" s="149" t="s">
        <v>2656</v>
      </c>
      <c r="K37" s="149" t="s">
        <v>2657</v>
      </c>
      <c r="L37" s="149" t="s">
        <v>2658</v>
      </c>
    </row>
    <row r="38" spans="1:12" ht="12.75" customHeight="1" thickBot="1" x14ac:dyDescent="0.35">
      <c r="A38" s="145"/>
      <c r="B38" s="146"/>
      <c r="C38" s="151"/>
      <c r="D38" s="151"/>
      <c r="E38" s="151"/>
      <c r="F38" s="151" t="s">
        <v>824</v>
      </c>
      <c r="G38" s="151"/>
      <c r="H38" s="151"/>
      <c r="I38" s="151"/>
      <c r="J38" s="151" t="s">
        <v>601</v>
      </c>
      <c r="K38" s="151"/>
      <c r="L38" s="151"/>
    </row>
    <row r="39" spans="1:12" ht="12.75" customHeight="1" x14ac:dyDescent="0.25"/>
    <row r="40" spans="1:12" ht="12.75" customHeight="1" x14ac:dyDescent="0.3">
      <c r="B40" s="4" t="s">
        <v>1024</v>
      </c>
      <c r="C40" s="13" t="s">
        <v>564</v>
      </c>
      <c r="D40" s="2" t="s">
        <v>562</v>
      </c>
      <c r="E40" s="2" t="s">
        <v>1648</v>
      </c>
      <c r="F40" s="2" t="s">
        <v>1329</v>
      </c>
      <c r="G40" s="2" t="s">
        <v>1597</v>
      </c>
      <c r="H40" s="2" t="s">
        <v>1340</v>
      </c>
      <c r="I40" s="1"/>
    </row>
    <row r="41" spans="1:12" ht="13" x14ac:dyDescent="0.3">
      <c r="B41" s="4"/>
      <c r="C41" s="13" t="s">
        <v>614</v>
      </c>
      <c r="D41" s="2" t="s">
        <v>504</v>
      </c>
      <c r="E41" s="2" t="s">
        <v>1568</v>
      </c>
      <c r="F41" s="1"/>
      <c r="G41" s="1"/>
      <c r="H41" s="1"/>
      <c r="I41" s="1"/>
    </row>
    <row r="42" spans="1:12" ht="20" x14ac:dyDescent="0.4">
      <c r="B42" s="134"/>
      <c r="D42" s="1"/>
      <c r="E42" s="1"/>
      <c r="F42" s="1"/>
      <c r="G42" s="1"/>
      <c r="H42" s="1"/>
      <c r="I42" s="1"/>
    </row>
    <row r="43" spans="1:12" x14ac:dyDescent="0.25">
      <c r="B43" s="4"/>
      <c r="D43" s="1"/>
      <c r="E43" s="1"/>
      <c r="F43" s="1"/>
      <c r="G43" s="1"/>
      <c r="H43" s="1"/>
      <c r="I43" s="1"/>
    </row>
    <row r="44" spans="1:12" x14ac:dyDescent="0.25">
      <c r="B44" s="4"/>
      <c r="C44" s="4"/>
      <c r="D44" s="1"/>
      <c r="E44" s="1"/>
      <c r="F44" s="1"/>
      <c r="G44" s="1"/>
      <c r="H44" s="1"/>
      <c r="I44" s="1"/>
    </row>
    <row r="45" spans="1:12" x14ac:dyDescent="0.25">
      <c r="B45" s="4"/>
    </row>
    <row r="46" spans="1:12" x14ac:dyDescent="0.25">
      <c r="B46" s="4"/>
      <c r="C46" s="4"/>
    </row>
    <row r="47" spans="1:12" x14ac:dyDescent="0.25">
      <c r="B47" s="4"/>
      <c r="C47" s="4"/>
    </row>
    <row r="48" spans="1:12" x14ac:dyDescent="0.25">
      <c r="B48" s="4"/>
    </row>
  </sheetData>
  <mergeCells count="1">
    <mergeCell ref="A1:L1"/>
  </mergeCells>
  <dataValidations count="1">
    <dataValidation type="list" allowBlank="1" showInputMessage="1" showErrorMessage="1" sqref="C27:K27 C5:L5 C7:L7 C9:L9 C11:L11 C13:L13 C15:L15 C17:L17 C19:L19 C21:L21 C23:L23 C35:L35 I25:L25 C29:L29 C31:L31 C33:L33 C37:L37 C25:G25 C3 E3:L3" xr:uid="{00000000-0002-0000-2000-000000000000}">
      <formula1>$A$62:$A$574</formula1>
    </dataValidation>
  </dataValidations>
  <pageMargins left="0.7" right="0.7" top="0.75" bottom="0.75" header="0.3" footer="0.3"/>
  <pageSetup paperSize="5" scale="74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3:F74"/>
  <sheetViews>
    <sheetView workbookViewId="0">
      <selection activeCell="D10" sqref="D10:D11"/>
    </sheetView>
  </sheetViews>
  <sheetFormatPr defaultColWidth="8.81640625" defaultRowHeight="12.5" x14ac:dyDescent="0.25"/>
  <cols>
    <col min="2" max="2" width="16.81640625" customWidth="1"/>
  </cols>
  <sheetData>
    <row r="3" spans="2:6" x14ac:dyDescent="0.25">
      <c r="B3" t="s">
        <v>1286</v>
      </c>
    </row>
    <row r="6" spans="2:6" x14ac:dyDescent="0.25">
      <c r="B6" s="27" t="s">
        <v>760</v>
      </c>
      <c r="C6" s="31" t="s">
        <v>653</v>
      </c>
      <c r="D6" s="28" t="s">
        <v>720</v>
      </c>
      <c r="E6" s="44"/>
      <c r="F6" s="32" t="s">
        <v>699</v>
      </c>
    </row>
    <row r="7" spans="2:6" x14ac:dyDescent="0.25">
      <c r="B7" s="27" t="s">
        <v>449</v>
      </c>
      <c r="C7" s="31" t="s">
        <v>114</v>
      </c>
      <c r="D7" s="28" t="s">
        <v>720</v>
      </c>
      <c r="E7" s="33"/>
      <c r="F7" s="30" t="s">
        <v>699</v>
      </c>
    </row>
    <row r="8" spans="2:6" x14ac:dyDescent="0.25">
      <c r="B8" s="27" t="s">
        <v>800</v>
      </c>
      <c r="C8" s="31" t="s">
        <v>395</v>
      </c>
      <c r="D8" s="28" t="s">
        <v>720</v>
      </c>
      <c r="E8" s="33"/>
      <c r="F8" s="30" t="s">
        <v>699</v>
      </c>
    </row>
    <row r="9" spans="2:6" x14ac:dyDescent="0.25">
      <c r="B9" s="27" t="s">
        <v>590</v>
      </c>
      <c r="C9" s="31" t="s">
        <v>557</v>
      </c>
      <c r="D9" s="28" t="s">
        <v>720</v>
      </c>
      <c r="E9" s="33"/>
      <c r="F9" s="30" t="s">
        <v>718</v>
      </c>
    </row>
    <row r="10" spans="2:6" x14ac:dyDescent="0.25">
      <c r="B10" s="27" t="s">
        <v>801</v>
      </c>
      <c r="C10" s="31" t="s">
        <v>802</v>
      </c>
      <c r="D10" s="28" t="s">
        <v>720</v>
      </c>
      <c r="E10" s="33"/>
      <c r="F10" s="28" t="s">
        <v>710</v>
      </c>
    </row>
    <row r="11" spans="2:6" x14ac:dyDescent="0.25">
      <c r="B11" s="27" t="s">
        <v>516</v>
      </c>
      <c r="C11" s="31" t="s">
        <v>517</v>
      </c>
      <c r="D11" s="28" t="s">
        <v>720</v>
      </c>
      <c r="E11" s="33"/>
      <c r="F11" s="28" t="s">
        <v>702</v>
      </c>
    </row>
    <row r="12" spans="2:6" x14ac:dyDescent="0.25">
      <c r="B12" s="27" t="s">
        <v>796</v>
      </c>
      <c r="C12" s="31" t="s">
        <v>588</v>
      </c>
      <c r="D12" s="28" t="s">
        <v>720</v>
      </c>
      <c r="E12" s="33"/>
      <c r="F12" s="30" t="s">
        <v>710</v>
      </c>
    </row>
    <row r="13" spans="2:6" x14ac:dyDescent="0.25">
      <c r="B13" s="27" t="s">
        <v>518</v>
      </c>
      <c r="C13" s="31" t="s">
        <v>660</v>
      </c>
      <c r="D13" s="28" t="s">
        <v>720</v>
      </c>
      <c r="E13" s="33"/>
      <c r="F13" s="30" t="s">
        <v>699</v>
      </c>
    </row>
    <row r="14" spans="2:6" x14ac:dyDescent="0.25">
      <c r="B14" s="27" t="s">
        <v>584</v>
      </c>
      <c r="C14" s="31" t="s">
        <v>585</v>
      </c>
      <c r="D14" s="28" t="s">
        <v>720</v>
      </c>
      <c r="E14" s="33"/>
      <c r="F14" s="30" t="s">
        <v>721</v>
      </c>
    </row>
    <row r="15" spans="2:6" x14ac:dyDescent="0.25">
      <c r="B15" s="31" t="s">
        <v>1103</v>
      </c>
      <c r="C15" s="31" t="s">
        <v>503</v>
      </c>
      <c r="D15" s="28" t="s">
        <v>720</v>
      </c>
      <c r="E15" s="33"/>
      <c r="F15" s="32" t="s">
        <v>748</v>
      </c>
    </row>
    <row r="16" spans="2:6" x14ac:dyDescent="0.25">
      <c r="B16" s="27" t="s">
        <v>391</v>
      </c>
      <c r="C16" s="31" t="s">
        <v>703</v>
      </c>
      <c r="D16" s="28" t="s">
        <v>720</v>
      </c>
      <c r="E16" s="44"/>
      <c r="F16" s="28" t="s">
        <v>699</v>
      </c>
    </row>
    <row r="17" spans="2:6" x14ac:dyDescent="0.25">
      <c r="B17" s="27" t="s">
        <v>392</v>
      </c>
      <c r="C17" s="27" t="s">
        <v>773</v>
      </c>
      <c r="D17" s="28" t="s">
        <v>720</v>
      </c>
      <c r="E17" s="29"/>
      <c r="F17" s="32" t="s">
        <v>702</v>
      </c>
    </row>
    <row r="18" spans="2:6" x14ac:dyDescent="0.25">
      <c r="B18" s="27" t="s">
        <v>565</v>
      </c>
      <c r="C18" s="31" t="s">
        <v>734</v>
      </c>
      <c r="D18" s="28" t="s">
        <v>720</v>
      </c>
      <c r="E18" s="44"/>
      <c r="F18" s="32" t="s">
        <v>702</v>
      </c>
    </row>
    <row r="19" spans="2:6" x14ac:dyDescent="0.25">
      <c r="B19" s="27" t="s">
        <v>519</v>
      </c>
      <c r="C19" s="31" t="s">
        <v>520</v>
      </c>
      <c r="D19" s="28" t="s">
        <v>720</v>
      </c>
      <c r="E19" s="33"/>
      <c r="F19" s="28" t="s">
        <v>699</v>
      </c>
    </row>
    <row r="20" spans="2:6" x14ac:dyDescent="0.25">
      <c r="B20" s="27" t="s">
        <v>119</v>
      </c>
      <c r="C20" s="31" t="s">
        <v>813</v>
      </c>
      <c r="D20" s="28" t="s">
        <v>720</v>
      </c>
      <c r="E20" s="44"/>
      <c r="F20" s="28" t="s">
        <v>699</v>
      </c>
    </row>
    <row r="21" spans="2:6" x14ac:dyDescent="0.25">
      <c r="B21" s="27" t="s">
        <v>92</v>
      </c>
      <c r="C21" s="31" t="s">
        <v>747</v>
      </c>
      <c r="D21" s="28" t="s">
        <v>720</v>
      </c>
      <c r="E21" s="33"/>
      <c r="F21" s="30" t="s">
        <v>699</v>
      </c>
    </row>
    <row r="22" spans="2:6" x14ac:dyDescent="0.25">
      <c r="B22" s="27" t="s">
        <v>670</v>
      </c>
      <c r="C22" s="31" t="s">
        <v>740</v>
      </c>
      <c r="D22" s="28" t="s">
        <v>720</v>
      </c>
      <c r="E22" s="33"/>
      <c r="F22" s="30" t="s">
        <v>702</v>
      </c>
    </row>
    <row r="23" spans="2:6" x14ac:dyDescent="0.25">
      <c r="B23" s="27" t="s">
        <v>546</v>
      </c>
      <c r="C23" s="31" t="s">
        <v>539</v>
      </c>
      <c r="D23" s="28" t="s">
        <v>720</v>
      </c>
      <c r="E23" s="33"/>
      <c r="F23" s="30" t="s">
        <v>710</v>
      </c>
    </row>
    <row r="24" spans="2:6" x14ac:dyDescent="0.25">
      <c r="B24" s="27" t="s">
        <v>592</v>
      </c>
      <c r="C24" s="31" t="s">
        <v>100</v>
      </c>
      <c r="D24" s="28" t="s">
        <v>720</v>
      </c>
      <c r="E24" s="27"/>
      <c r="F24" s="28" t="s">
        <v>718</v>
      </c>
    </row>
    <row r="25" spans="2:6" x14ac:dyDescent="0.25">
      <c r="B25" s="27" t="s">
        <v>14</v>
      </c>
      <c r="C25" s="27" t="s">
        <v>15</v>
      </c>
      <c r="D25" s="28" t="s">
        <v>720</v>
      </c>
      <c r="E25" s="33"/>
      <c r="F25" s="30" t="s">
        <v>702</v>
      </c>
    </row>
    <row r="26" spans="2:6" x14ac:dyDescent="0.25">
      <c r="B26" s="27" t="s">
        <v>551</v>
      </c>
      <c r="C26" s="31" t="s">
        <v>552</v>
      </c>
      <c r="D26" s="28" t="s">
        <v>720</v>
      </c>
      <c r="E26" s="44"/>
      <c r="F26" s="30" t="s">
        <v>702</v>
      </c>
    </row>
    <row r="27" spans="2:6" x14ac:dyDescent="0.25">
      <c r="B27" s="27" t="s">
        <v>511</v>
      </c>
      <c r="C27" s="31" t="s">
        <v>512</v>
      </c>
      <c r="D27" s="28" t="s">
        <v>720</v>
      </c>
      <c r="E27" s="33"/>
      <c r="F27" s="30" t="s">
        <v>702</v>
      </c>
    </row>
    <row r="28" spans="2:6" x14ac:dyDescent="0.25">
      <c r="B28" s="27" t="s">
        <v>523</v>
      </c>
      <c r="C28" s="31" t="s">
        <v>745</v>
      </c>
      <c r="D28" s="28" t="s">
        <v>720</v>
      </c>
      <c r="E28" s="33"/>
      <c r="F28" s="30" t="s">
        <v>699</v>
      </c>
    </row>
    <row r="29" spans="2:6" x14ac:dyDescent="0.25">
      <c r="B29" s="27" t="s">
        <v>812</v>
      </c>
      <c r="C29" s="27" t="s">
        <v>13</v>
      </c>
      <c r="D29" s="28" t="s">
        <v>720</v>
      </c>
      <c r="E29" s="33"/>
      <c r="F29" s="28" t="s">
        <v>718</v>
      </c>
    </row>
    <row r="30" spans="2:6" x14ac:dyDescent="0.25">
      <c r="B30" s="27" t="s">
        <v>121</v>
      </c>
      <c r="C30" s="31" t="s">
        <v>654</v>
      </c>
      <c r="D30" s="28" t="s">
        <v>720</v>
      </c>
      <c r="E30" s="27"/>
      <c r="F30" s="32" t="s">
        <v>751</v>
      </c>
    </row>
    <row r="31" spans="2:6" x14ac:dyDescent="0.25">
      <c r="B31" s="27" t="s">
        <v>95</v>
      </c>
      <c r="C31" s="31" t="s">
        <v>1187</v>
      </c>
      <c r="D31" s="28" t="s">
        <v>720</v>
      </c>
      <c r="E31" s="87"/>
      <c r="F31" s="30" t="s">
        <v>699</v>
      </c>
    </row>
    <row r="32" spans="2:6" x14ac:dyDescent="0.25">
      <c r="B32" s="27" t="s">
        <v>554</v>
      </c>
      <c r="C32" s="31" t="s">
        <v>643</v>
      </c>
      <c r="D32" s="28" t="s">
        <v>720</v>
      </c>
      <c r="E32" s="33"/>
      <c r="F32" s="28" t="s">
        <v>699</v>
      </c>
    </row>
    <row r="33" spans="2:6" x14ac:dyDescent="0.25">
      <c r="B33" s="27" t="s">
        <v>677</v>
      </c>
      <c r="C33" s="31" t="s">
        <v>585</v>
      </c>
      <c r="D33" s="28" t="s">
        <v>720</v>
      </c>
      <c r="E33" s="44"/>
      <c r="F33" s="28" t="s">
        <v>699</v>
      </c>
    </row>
    <row r="34" spans="2:6" x14ac:dyDescent="0.25">
      <c r="B34" s="27" t="s">
        <v>620</v>
      </c>
      <c r="C34" s="31" t="s">
        <v>1210</v>
      </c>
      <c r="D34" s="28" t="s">
        <v>720</v>
      </c>
      <c r="E34" s="44"/>
      <c r="F34" s="30" t="s">
        <v>448</v>
      </c>
    </row>
    <row r="35" spans="2:6" x14ac:dyDescent="0.25">
      <c r="B35" s="98" t="s">
        <v>817</v>
      </c>
      <c r="C35" s="98" t="s">
        <v>123</v>
      </c>
      <c r="D35" s="28" t="s">
        <v>720</v>
      </c>
      <c r="E35" s="33"/>
      <c r="F35" s="32" t="s">
        <v>710</v>
      </c>
    </row>
    <row r="36" spans="2:6" x14ac:dyDescent="0.25">
      <c r="B36" s="27" t="s">
        <v>505</v>
      </c>
      <c r="C36" s="31" t="s">
        <v>804</v>
      </c>
      <c r="D36" s="28" t="s">
        <v>720</v>
      </c>
      <c r="E36" s="33"/>
      <c r="F36" s="28" t="s">
        <v>699</v>
      </c>
    </row>
    <row r="37" spans="2:6" x14ac:dyDescent="0.25">
      <c r="B37" s="27" t="s">
        <v>810</v>
      </c>
      <c r="C37" s="31" t="s">
        <v>707</v>
      </c>
      <c r="D37" s="28" t="s">
        <v>720</v>
      </c>
      <c r="E37" s="27"/>
      <c r="F37" s="28" t="s">
        <v>751</v>
      </c>
    </row>
    <row r="38" spans="2:6" x14ac:dyDescent="0.25">
      <c r="B38" s="27" t="s">
        <v>124</v>
      </c>
      <c r="C38" s="31" t="s">
        <v>125</v>
      </c>
      <c r="D38" s="28" t="s">
        <v>720</v>
      </c>
      <c r="E38" s="33"/>
      <c r="F38" s="30" t="s">
        <v>718</v>
      </c>
    </row>
    <row r="39" spans="2:6" x14ac:dyDescent="0.25">
      <c r="B39" s="27" t="s">
        <v>640</v>
      </c>
      <c r="C39" s="31" t="s">
        <v>573</v>
      </c>
      <c r="D39" s="28" t="s">
        <v>720</v>
      </c>
      <c r="E39" s="33"/>
      <c r="F39" s="30" t="s">
        <v>710</v>
      </c>
    </row>
    <row r="40" spans="2:6" x14ac:dyDescent="0.25">
      <c r="B40" s="27" t="s">
        <v>91</v>
      </c>
      <c r="C40" s="31" t="s">
        <v>599</v>
      </c>
      <c r="D40" s="101" t="s">
        <v>720</v>
      </c>
      <c r="E40" s="33"/>
      <c r="F40" s="30" t="s">
        <v>710</v>
      </c>
    </row>
    <row r="41" spans="2:6" x14ac:dyDescent="0.25">
      <c r="B41" s="27" t="s">
        <v>605</v>
      </c>
      <c r="C41" s="31" t="s">
        <v>606</v>
      </c>
      <c r="D41" s="101" t="s">
        <v>720</v>
      </c>
      <c r="E41" s="33"/>
      <c r="F41" s="30" t="s">
        <v>710</v>
      </c>
    </row>
    <row r="42" spans="2:6" x14ac:dyDescent="0.25">
      <c r="B42" s="27" t="s">
        <v>642</v>
      </c>
      <c r="C42" s="31" t="s">
        <v>740</v>
      </c>
      <c r="D42" s="101" t="s">
        <v>720</v>
      </c>
      <c r="E42" s="33"/>
      <c r="F42" s="30" t="s">
        <v>699</v>
      </c>
    </row>
    <row r="43" spans="2:6" x14ac:dyDescent="0.25">
      <c r="B43" s="27" t="s">
        <v>814</v>
      </c>
      <c r="C43" s="31" t="s">
        <v>636</v>
      </c>
      <c r="D43" s="28" t="s">
        <v>720</v>
      </c>
      <c r="E43" s="33"/>
      <c r="F43" s="30" t="s">
        <v>710</v>
      </c>
    </row>
    <row r="44" spans="2:6" x14ac:dyDescent="0.25">
      <c r="B44" s="27" t="s">
        <v>644</v>
      </c>
      <c r="C44" s="31" t="s">
        <v>668</v>
      </c>
      <c r="D44" s="28" t="s">
        <v>720</v>
      </c>
      <c r="E44" s="33"/>
      <c r="F44" s="30" t="s">
        <v>710</v>
      </c>
    </row>
    <row r="45" spans="2:6" x14ac:dyDescent="0.25">
      <c r="B45" s="27" t="s">
        <v>544</v>
      </c>
      <c r="C45" s="31" t="s">
        <v>545</v>
      </c>
      <c r="D45" s="28" t="s">
        <v>720</v>
      </c>
      <c r="E45" s="33"/>
      <c r="F45" s="32" t="s">
        <v>710</v>
      </c>
    </row>
    <row r="46" spans="2:6" x14ac:dyDescent="0.25">
      <c r="B46" s="27" t="s">
        <v>129</v>
      </c>
      <c r="C46" s="31" t="s">
        <v>680</v>
      </c>
      <c r="D46" s="28" t="s">
        <v>720</v>
      </c>
      <c r="E46" s="33"/>
      <c r="F46" s="30" t="s">
        <v>699</v>
      </c>
    </row>
    <row r="47" spans="2:6" x14ac:dyDescent="0.25">
      <c r="B47" s="27" t="s">
        <v>530</v>
      </c>
      <c r="C47" s="31" t="s">
        <v>403</v>
      </c>
      <c r="D47" s="28" t="s">
        <v>720</v>
      </c>
      <c r="E47" s="33"/>
      <c r="F47" s="32" t="s">
        <v>728</v>
      </c>
    </row>
    <row r="48" spans="2:6" x14ac:dyDescent="0.25">
      <c r="B48" s="31" t="s">
        <v>1191</v>
      </c>
      <c r="C48" s="31" t="s">
        <v>629</v>
      </c>
      <c r="D48" s="28" t="s">
        <v>720</v>
      </c>
      <c r="E48" s="33"/>
      <c r="F48" s="28" t="s">
        <v>702</v>
      </c>
    </row>
    <row r="49" spans="2:6" x14ac:dyDescent="0.25">
      <c r="B49" s="27" t="s">
        <v>689</v>
      </c>
      <c r="C49" s="31" t="s">
        <v>522</v>
      </c>
      <c r="D49" s="28" t="s">
        <v>720</v>
      </c>
      <c r="E49" s="33"/>
      <c r="F49" s="30" t="s">
        <v>699</v>
      </c>
    </row>
    <row r="50" spans="2:6" x14ac:dyDescent="0.25">
      <c r="B50" s="98" t="s">
        <v>805</v>
      </c>
      <c r="C50" s="98" t="s">
        <v>617</v>
      </c>
      <c r="D50" s="28" t="s">
        <v>720</v>
      </c>
      <c r="E50" s="33"/>
      <c r="F50" s="28" t="s">
        <v>699</v>
      </c>
    </row>
    <row r="51" spans="2:6" x14ac:dyDescent="0.25">
      <c r="B51" s="27" t="s">
        <v>94</v>
      </c>
      <c r="C51" s="31" t="s">
        <v>501</v>
      </c>
      <c r="D51" s="28" t="s">
        <v>720</v>
      </c>
      <c r="E51" s="33"/>
      <c r="F51" s="30" t="s">
        <v>699</v>
      </c>
    </row>
    <row r="52" spans="2:6" x14ac:dyDescent="0.25">
      <c r="B52" s="27" t="s">
        <v>803</v>
      </c>
      <c r="C52" s="31" t="s">
        <v>675</v>
      </c>
      <c r="D52" s="28" t="s">
        <v>720</v>
      </c>
      <c r="E52" s="44"/>
      <c r="F52" s="28" t="s">
        <v>699</v>
      </c>
    </row>
    <row r="53" spans="2:6" x14ac:dyDescent="0.25">
      <c r="B53" s="27" t="s">
        <v>130</v>
      </c>
      <c r="C53" s="31" t="s">
        <v>752</v>
      </c>
      <c r="D53" s="28" t="s">
        <v>720</v>
      </c>
      <c r="E53" s="33"/>
      <c r="F53" s="28" t="s">
        <v>718</v>
      </c>
    </row>
    <row r="54" spans="2:6" x14ac:dyDescent="0.25">
      <c r="B54" s="27" t="s">
        <v>795</v>
      </c>
      <c r="C54" s="31" t="s">
        <v>617</v>
      </c>
      <c r="D54" s="28" t="s">
        <v>720</v>
      </c>
      <c r="E54" s="27"/>
      <c r="F54" s="32" t="s">
        <v>702</v>
      </c>
    </row>
    <row r="55" spans="2:6" x14ac:dyDescent="0.25">
      <c r="B55" s="27" t="s">
        <v>659</v>
      </c>
      <c r="C55" s="31" t="s">
        <v>646</v>
      </c>
      <c r="D55" s="28" t="s">
        <v>720</v>
      </c>
      <c r="E55" s="33"/>
      <c r="F55" s="30" t="s">
        <v>699</v>
      </c>
    </row>
    <row r="56" spans="2:6" x14ac:dyDescent="0.25">
      <c r="B56" s="31" t="s">
        <v>9</v>
      </c>
      <c r="C56" s="31" t="s">
        <v>528</v>
      </c>
      <c r="D56" s="28" t="s">
        <v>720</v>
      </c>
      <c r="E56" s="33"/>
      <c r="F56" s="28" t="s">
        <v>699</v>
      </c>
    </row>
    <row r="57" spans="2:6" x14ac:dyDescent="0.25">
      <c r="B57" s="31" t="s">
        <v>447</v>
      </c>
      <c r="C57" s="31" t="s">
        <v>747</v>
      </c>
      <c r="D57" s="28" t="s">
        <v>720</v>
      </c>
      <c r="E57" s="33"/>
      <c r="F57" s="28" t="s">
        <v>699</v>
      </c>
    </row>
    <row r="58" spans="2:6" x14ac:dyDescent="0.25">
      <c r="B58" s="27" t="s">
        <v>135</v>
      </c>
      <c r="C58" s="31" t="s">
        <v>136</v>
      </c>
      <c r="D58" s="28" t="s">
        <v>720</v>
      </c>
      <c r="E58" s="33"/>
      <c r="F58" s="28" t="s">
        <v>699</v>
      </c>
    </row>
    <row r="59" spans="2:6" x14ac:dyDescent="0.25">
      <c r="B59" s="27" t="s">
        <v>682</v>
      </c>
      <c r="C59" s="31" t="s">
        <v>654</v>
      </c>
      <c r="D59" s="28" t="s">
        <v>720</v>
      </c>
      <c r="E59" s="87"/>
      <c r="F59" s="32" t="s">
        <v>728</v>
      </c>
    </row>
    <row r="60" spans="2:6" x14ac:dyDescent="0.25">
      <c r="B60" s="27" t="s">
        <v>138</v>
      </c>
      <c r="C60" s="31" t="s">
        <v>573</v>
      </c>
      <c r="D60" s="28" t="s">
        <v>720</v>
      </c>
      <c r="E60" s="87"/>
      <c r="F60" s="28" t="s">
        <v>751</v>
      </c>
    </row>
    <row r="61" spans="2:6" x14ac:dyDescent="0.25">
      <c r="B61" s="27" t="s">
        <v>409</v>
      </c>
      <c r="C61" s="31" t="s">
        <v>177</v>
      </c>
      <c r="D61" s="28" t="s">
        <v>720</v>
      </c>
      <c r="E61" s="33"/>
      <c r="F61" s="30" t="s">
        <v>718</v>
      </c>
    </row>
    <row r="62" spans="2:6" x14ac:dyDescent="0.25">
      <c r="B62" s="27" t="s">
        <v>628</v>
      </c>
      <c r="C62" s="31" t="s">
        <v>629</v>
      </c>
      <c r="D62" s="28" t="s">
        <v>720</v>
      </c>
      <c r="E62" s="33"/>
      <c r="F62" s="30" t="s">
        <v>702</v>
      </c>
    </row>
    <row r="63" spans="2:6" x14ac:dyDescent="0.25">
      <c r="B63" s="27" t="s">
        <v>68</v>
      </c>
      <c r="C63" s="31" t="s">
        <v>127</v>
      </c>
      <c r="D63" s="28" t="s">
        <v>720</v>
      </c>
      <c r="E63" s="33"/>
      <c r="F63" s="28" t="s">
        <v>710</v>
      </c>
    </row>
    <row r="64" spans="2:6" x14ac:dyDescent="0.25">
      <c r="B64" s="27" t="s">
        <v>787</v>
      </c>
      <c r="C64" s="31" t="s">
        <v>784</v>
      </c>
      <c r="D64" s="28" t="s">
        <v>720</v>
      </c>
      <c r="E64" s="33"/>
      <c r="F64" s="30" t="s">
        <v>699</v>
      </c>
    </row>
    <row r="65" spans="2:6" x14ac:dyDescent="0.25">
      <c r="B65" s="31" t="s">
        <v>1188</v>
      </c>
      <c r="C65" s="31" t="s">
        <v>703</v>
      </c>
      <c r="D65" s="28" t="s">
        <v>720</v>
      </c>
      <c r="E65" s="44"/>
      <c r="F65" s="30" t="s">
        <v>699</v>
      </c>
    </row>
    <row r="66" spans="2:6" x14ac:dyDescent="0.25">
      <c r="B66" s="27" t="s">
        <v>582</v>
      </c>
      <c r="C66" s="31" t="s">
        <v>780</v>
      </c>
      <c r="D66" s="28" t="s">
        <v>720</v>
      </c>
      <c r="E66" s="33"/>
      <c r="F66" s="32" t="s">
        <v>702</v>
      </c>
    </row>
    <row r="67" spans="2:6" x14ac:dyDescent="0.25">
      <c r="B67" s="27" t="s">
        <v>811</v>
      </c>
      <c r="C67" s="31" t="s">
        <v>557</v>
      </c>
      <c r="D67" s="28" t="s">
        <v>720</v>
      </c>
      <c r="E67" s="33"/>
      <c r="F67" s="32" t="s">
        <v>699</v>
      </c>
    </row>
    <row r="68" spans="2:6" x14ac:dyDescent="0.25">
      <c r="B68" s="27" t="s">
        <v>684</v>
      </c>
      <c r="C68" s="31" t="s">
        <v>685</v>
      </c>
      <c r="D68" s="28" t="s">
        <v>720</v>
      </c>
      <c r="E68" s="33"/>
      <c r="F68" s="28" t="s">
        <v>710</v>
      </c>
    </row>
    <row r="69" spans="2:6" x14ac:dyDescent="0.25">
      <c r="B69" s="31" t="s">
        <v>1189</v>
      </c>
      <c r="C69" s="31" t="s">
        <v>558</v>
      </c>
      <c r="D69" s="28" t="s">
        <v>720</v>
      </c>
      <c r="E69" s="27"/>
      <c r="F69" s="30" t="s">
        <v>710</v>
      </c>
    </row>
    <row r="70" spans="2:6" x14ac:dyDescent="0.25">
      <c r="B70" s="27" t="s">
        <v>175</v>
      </c>
      <c r="C70" s="31" t="s">
        <v>176</v>
      </c>
      <c r="D70" s="28" t="s">
        <v>720</v>
      </c>
      <c r="E70" s="87"/>
      <c r="F70" s="30" t="s">
        <v>699</v>
      </c>
    </row>
    <row r="71" spans="2:6" x14ac:dyDescent="0.25">
      <c r="B71" s="27" t="s">
        <v>686</v>
      </c>
      <c r="C71" s="31" t="s">
        <v>547</v>
      </c>
      <c r="D71" s="28" t="s">
        <v>720</v>
      </c>
      <c r="E71" s="44"/>
      <c r="F71" s="30" t="s">
        <v>710</v>
      </c>
    </row>
    <row r="72" spans="2:6" x14ac:dyDescent="0.25">
      <c r="B72" s="27" t="s">
        <v>93</v>
      </c>
      <c r="C72" s="31" t="s">
        <v>643</v>
      </c>
      <c r="D72" s="28" t="s">
        <v>720</v>
      </c>
      <c r="E72" s="27"/>
      <c r="F72" s="30" t="s">
        <v>710</v>
      </c>
    </row>
    <row r="73" spans="2:6" x14ac:dyDescent="0.25">
      <c r="B73" s="27" t="s">
        <v>666</v>
      </c>
      <c r="C73" s="31" t="s">
        <v>782</v>
      </c>
      <c r="D73" s="28" t="s">
        <v>720</v>
      </c>
      <c r="E73" s="27"/>
      <c r="F73" s="32" t="s">
        <v>699</v>
      </c>
    </row>
    <row r="74" spans="2:6" x14ac:dyDescent="0.25">
      <c r="B74" s="27" t="s">
        <v>1209</v>
      </c>
      <c r="C74" s="31" t="s">
        <v>813</v>
      </c>
      <c r="D74" s="28" t="s">
        <v>720</v>
      </c>
      <c r="E74" s="33"/>
      <c r="F74" s="30" t="s">
        <v>699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pageSetUpPr fitToPage="1"/>
  </sheetPr>
  <dimension ref="A1:L60"/>
  <sheetViews>
    <sheetView workbookViewId="0">
      <pane xSplit="2" ySplit="3" topLeftCell="G35" activePane="bottomRight" state="frozen"/>
      <selection pane="topRight" activeCell="C1" sqref="C1"/>
      <selection pane="bottomLeft" activeCell="A4" sqref="A4"/>
      <selection pane="bottomRight" activeCell="J59" sqref="J59"/>
    </sheetView>
  </sheetViews>
  <sheetFormatPr defaultColWidth="8.81640625" defaultRowHeight="12.5" x14ac:dyDescent="0.25"/>
  <cols>
    <col min="2" max="2" width="13.1796875" customWidth="1"/>
    <col min="3" max="12" width="12.81640625" customWidth="1"/>
  </cols>
  <sheetData>
    <row r="1" spans="1:12" ht="20" x14ac:dyDescent="0.4">
      <c r="A1" s="530" t="s">
        <v>1294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3" spans="1:12" ht="13" x14ac:dyDescent="0.3">
      <c r="A3" s="42" t="s">
        <v>697</v>
      </c>
      <c r="B3" s="43" t="s">
        <v>383</v>
      </c>
      <c r="C3" s="42" t="s">
        <v>493</v>
      </c>
      <c r="D3" s="42" t="s">
        <v>492</v>
      </c>
      <c r="E3" s="42" t="s">
        <v>382</v>
      </c>
      <c r="F3" s="42" t="s">
        <v>497</v>
      </c>
      <c r="G3" s="42" t="s">
        <v>496</v>
      </c>
      <c r="H3" s="42" t="s">
        <v>495</v>
      </c>
      <c r="I3" s="42" t="s">
        <v>494</v>
      </c>
      <c r="J3" s="42" t="s">
        <v>384</v>
      </c>
      <c r="K3" s="42" t="s">
        <v>1134</v>
      </c>
      <c r="L3" s="42" t="s">
        <v>1135</v>
      </c>
    </row>
    <row r="4" spans="1:12" ht="13" x14ac:dyDescent="0.3">
      <c r="A4" s="42">
        <v>1</v>
      </c>
      <c r="B4" s="47" t="s">
        <v>1361</v>
      </c>
      <c r="C4" s="28" t="s">
        <v>1371</v>
      </c>
      <c r="D4" s="28" t="s">
        <v>1385</v>
      </c>
      <c r="E4" s="28" t="s">
        <v>1402</v>
      </c>
      <c r="F4" s="28" t="s">
        <v>1418</v>
      </c>
      <c r="G4" s="28" t="s">
        <v>1430</v>
      </c>
      <c r="H4" s="28" t="s">
        <v>877</v>
      </c>
      <c r="I4" s="28" t="s">
        <v>1460</v>
      </c>
      <c r="J4" s="28" t="s">
        <v>1476</v>
      </c>
      <c r="K4" s="28" t="s">
        <v>1487</v>
      </c>
      <c r="L4" s="28" t="s">
        <v>1502</v>
      </c>
    </row>
    <row r="5" spans="1:12" ht="13.5" thickBot="1" x14ac:dyDescent="0.35">
      <c r="A5" s="48"/>
      <c r="B5" s="49" t="s">
        <v>385</v>
      </c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3" x14ac:dyDescent="0.3">
      <c r="A6" s="46">
        <v>2</v>
      </c>
      <c r="B6" s="47" t="s">
        <v>698</v>
      </c>
      <c r="C6" s="62" t="s">
        <v>1372</v>
      </c>
      <c r="D6" s="62" t="s">
        <v>1386</v>
      </c>
      <c r="E6" s="62" t="s">
        <v>1403</v>
      </c>
      <c r="F6" s="112" t="s">
        <v>1515</v>
      </c>
      <c r="G6" s="62" t="s">
        <v>1431</v>
      </c>
      <c r="H6" s="62" t="s">
        <v>1448</v>
      </c>
      <c r="I6" s="62" t="s">
        <v>1461</v>
      </c>
      <c r="J6" s="62" t="s">
        <v>1477</v>
      </c>
      <c r="K6" s="62" t="s">
        <v>1488</v>
      </c>
      <c r="L6" s="62" t="s">
        <v>1503</v>
      </c>
    </row>
    <row r="7" spans="1:12" ht="13.5" thickBot="1" x14ac:dyDescent="0.35">
      <c r="A7" s="48"/>
      <c r="B7" s="49" t="s">
        <v>385</v>
      </c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12" ht="13" x14ac:dyDescent="0.3">
      <c r="A8" s="46">
        <v>3</v>
      </c>
      <c r="B8" s="47" t="s">
        <v>920</v>
      </c>
      <c r="C8" s="62" t="s">
        <v>1373</v>
      </c>
      <c r="D8" s="62" t="s">
        <v>1387</v>
      </c>
      <c r="E8" s="62" t="s">
        <v>1404</v>
      </c>
      <c r="F8" s="62" t="s">
        <v>874</v>
      </c>
      <c r="G8" s="62" t="s">
        <v>1432</v>
      </c>
      <c r="H8" s="62" t="s">
        <v>1449</v>
      </c>
      <c r="I8" s="62" t="s">
        <v>1462</v>
      </c>
      <c r="J8" s="62" t="s">
        <v>1478</v>
      </c>
      <c r="K8" s="62" t="s">
        <v>1489</v>
      </c>
      <c r="L8" s="62" t="s">
        <v>1504</v>
      </c>
    </row>
    <row r="9" spans="1:12" ht="13.5" thickBot="1" x14ac:dyDescent="0.35">
      <c r="A9" s="48"/>
      <c r="B9" s="49" t="s">
        <v>385</v>
      </c>
      <c r="C9" s="63"/>
      <c r="D9" s="63"/>
      <c r="E9" s="63"/>
      <c r="F9" s="63"/>
      <c r="G9" s="63"/>
      <c r="H9" s="63"/>
      <c r="I9" s="63"/>
      <c r="J9" s="63"/>
      <c r="K9" s="63"/>
      <c r="L9" s="63"/>
    </row>
    <row r="10" spans="1:12" ht="13" x14ac:dyDescent="0.3">
      <c r="A10" s="46">
        <v>4</v>
      </c>
      <c r="B10" s="47" t="s">
        <v>229</v>
      </c>
      <c r="C10" s="88" t="s">
        <v>1538</v>
      </c>
      <c r="D10" s="62" t="s">
        <v>1388</v>
      </c>
      <c r="E10" s="62" t="s">
        <v>1405</v>
      </c>
      <c r="F10" s="62" t="s">
        <v>1419</v>
      </c>
      <c r="G10" s="62" t="s">
        <v>1433</v>
      </c>
      <c r="H10" s="62" t="s">
        <v>1520</v>
      </c>
      <c r="I10" s="62" t="s">
        <v>1463</v>
      </c>
      <c r="J10" s="62" t="s">
        <v>1479</v>
      </c>
      <c r="K10" s="62" t="s">
        <v>1490</v>
      </c>
      <c r="L10" s="62" t="s">
        <v>1024</v>
      </c>
    </row>
    <row r="11" spans="1:12" ht="13.5" thickBot="1" x14ac:dyDescent="0.35">
      <c r="A11" s="48"/>
      <c r="B11" s="49" t="s">
        <v>385</v>
      </c>
      <c r="C11" s="63" t="s">
        <v>1145</v>
      </c>
      <c r="D11" s="63"/>
      <c r="E11" s="63" t="s">
        <v>1145</v>
      </c>
      <c r="F11" s="63"/>
      <c r="G11" s="63"/>
      <c r="H11" s="63" t="s">
        <v>1145</v>
      </c>
      <c r="I11" s="63"/>
      <c r="J11" s="63"/>
      <c r="K11" s="63"/>
      <c r="L11" s="63"/>
    </row>
    <row r="12" spans="1:12" ht="13" x14ac:dyDescent="0.3">
      <c r="A12" s="46">
        <v>5</v>
      </c>
      <c r="B12" s="47" t="s">
        <v>564</v>
      </c>
      <c r="C12" s="62" t="s">
        <v>1374</v>
      </c>
      <c r="D12" s="62" t="s">
        <v>1389</v>
      </c>
      <c r="E12" s="62" t="s">
        <v>1406</v>
      </c>
      <c r="F12" s="62" t="s">
        <v>1420</v>
      </c>
      <c r="G12" s="62" t="s">
        <v>1434</v>
      </c>
      <c r="H12" s="62" t="s">
        <v>1450</v>
      </c>
      <c r="I12" s="62" t="s">
        <v>1464</v>
      </c>
      <c r="J12" s="62" t="s">
        <v>1480</v>
      </c>
      <c r="K12" s="62"/>
      <c r="L12" s="62" t="s">
        <v>1506</v>
      </c>
    </row>
    <row r="13" spans="1:12" ht="13.5" thickBot="1" x14ac:dyDescent="0.35">
      <c r="A13" s="48"/>
      <c r="B13" s="49" t="s">
        <v>385</v>
      </c>
      <c r="C13" s="63"/>
      <c r="D13" s="63"/>
      <c r="E13" s="63"/>
      <c r="F13" s="63"/>
      <c r="G13" s="63"/>
      <c r="H13" s="63"/>
      <c r="I13" s="63"/>
      <c r="J13" s="63" t="s">
        <v>667</v>
      </c>
      <c r="K13" s="63" t="s">
        <v>667</v>
      </c>
      <c r="L13" s="63" t="s">
        <v>667</v>
      </c>
    </row>
    <row r="14" spans="1:12" ht="13" x14ac:dyDescent="0.3">
      <c r="A14" s="46">
        <v>6</v>
      </c>
      <c r="B14" s="47" t="s">
        <v>652</v>
      </c>
      <c r="C14" s="62" t="s">
        <v>1375</v>
      </c>
      <c r="D14" s="62" t="s">
        <v>1390</v>
      </c>
      <c r="E14" s="88" t="s">
        <v>1407</v>
      </c>
      <c r="F14" s="62" t="s">
        <v>1421</v>
      </c>
      <c r="G14" s="62" t="s">
        <v>1435</v>
      </c>
      <c r="H14" s="62" t="s">
        <v>1451</v>
      </c>
      <c r="I14" s="62" t="s">
        <v>313</v>
      </c>
      <c r="J14" s="62" t="s">
        <v>1481</v>
      </c>
      <c r="K14" s="62" t="s">
        <v>1491</v>
      </c>
      <c r="L14" s="62" t="s">
        <v>1507</v>
      </c>
    </row>
    <row r="15" spans="1:12" ht="13.5" thickBot="1" x14ac:dyDescent="0.35">
      <c r="A15" s="48"/>
      <c r="B15" s="49" t="s">
        <v>385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ht="13" x14ac:dyDescent="0.3">
      <c r="A16" s="46">
        <v>7</v>
      </c>
      <c r="B16" s="105" t="s">
        <v>236</v>
      </c>
      <c r="C16" s="62" t="s">
        <v>1376</v>
      </c>
      <c r="D16" s="62" t="s">
        <v>1391</v>
      </c>
      <c r="E16" s="27" t="s">
        <v>1514</v>
      </c>
      <c r="F16" s="62" t="s">
        <v>1516</v>
      </c>
      <c r="G16" s="62" t="s">
        <v>1436</v>
      </c>
      <c r="H16" s="62" t="s">
        <v>1519</v>
      </c>
      <c r="I16" s="62" t="s">
        <v>1465</v>
      </c>
      <c r="J16" s="62" t="s">
        <v>1482</v>
      </c>
      <c r="K16" s="62" t="s">
        <v>1522</v>
      </c>
      <c r="L16" s="62" t="s">
        <v>1508</v>
      </c>
    </row>
    <row r="17" spans="1:12" ht="13.5" thickBot="1" x14ac:dyDescent="0.35">
      <c r="A17" s="48"/>
      <c r="B17" s="49" t="s">
        <v>385</v>
      </c>
      <c r="C17" s="63"/>
      <c r="D17" s="63"/>
      <c r="E17" s="63"/>
      <c r="F17" s="63"/>
      <c r="G17" s="63"/>
      <c r="H17" s="27"/>
      <c r="I17" s="63"/>
      <c r="J17" s="63"/>
      <c r="K17" s="63"/>
      <c r="L17" s="63"/>
    </row>
    <row r="18" spans="1:12" ht="13" x14ac:dyDescent="0.3">
      <c r="A18" s="46">
        <v>8</v>
      </c>
      <c r="B18" s="50" t="s">
        <v>454</v>
      </c>
      <c r="C18" s="62" t="s">
        <v>1377</v>
      </c>
      <c r="D18" s="62" t="s">
        <v>1392</v>
      </c>
      <c r="E18" s="62" t="s">
        <v>1408</v>
      </c>
      <c r="F18" s="62" t="s">
        <v>1422</v>
      </c>
      <c r="G18" s="62" t="s">
        <v>1437</v>
      </c>
      <c r="H18" s="62" t="s">
        <v>1452</v>
      </c>
      <c r="I18" s="88" t="s">
        <v>1466</v>
      </c>
      <c r="J18" s="62" t="s">
        <v>1483</v>
      </c>
      <c r="K18" s="62" t="s">
        <v>1492</v>
      </c>
      <c r="L18" s="62" t="s">
        <v>1509</v>
      </c>
    </row>
    <row r="19" spans="1:12" ht="13.5" thickBot="1" x14ac:dyDescent="0.35">
      <c r="A19" s="48"/>
      <c r="B19" s="49" t="s">
        <v>385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</row>
    <row r="20" spans="1:12" ht="13" x14ac:dyDescent="0.3">
      <c r="A20" s="46">
        <v>9</v>
      </c>
      <c r="B20" s="47" t="s">
        <v>1145</v>
      </c>
      <c r="C20" s="62" t="s">
        <v>1378</v>
      </c>
      <c r="D20" s="62" t="s">
        <v>1393</v>
      </c>
      <c r="E20" s="62" t="s">
        <v>1409</v>
      </c>
      <c r="F20" s="62" t="s">
        <v>1423</v>
      </c>
      <c r="G20" s="62" t="s">
        <v>1438</v>
      </c>
      <c r="H20" s="62" t="s">
        <v>959</v>
      </c>
      <c r="I20" s="62" t="s">
        <v>282</v>
      </c>
      <c r="J20" s="62" t="s">
        <v>1521</v>
      </c>
      <c r="K20" s="62" t="s">
        <v>1493</v>
      </c>
      <c r="L20" s="109"/>
    </row>
    <row r="21" spans="1:12" ht="13.5" thickBot="1" x14ac:dyDescent="0.35">
      <c r="A21" s="48"/>
      <c r="B21" s="49" t="s">
        <v>385</v>
      </c>
      <c r="C21" s="63"/>
      <c r="D21" s="63"/>
      <c r="E21" s="63" t="s">
        <v>229</v>
      </c>
      <c r="F21" s="63"/>
      <c r="G21" s="63" t="s">
        <v>229</v>
      </c>
      <c r="H21" s="63"/>
      <c r="I21" s="63"/>
      <c r="J21" s="63"/>
      <c r="K21" s="63"/>
      <c r="L21" s="110"/>
    </row>
    <row r="22" spans="1:12" ht="13" x14ac:dyDescent="0.3">
      <c r="A22" s="46">
        <v>10</v>
      </c>
      <c r="B22" s="47" t="s">
        <v>591</v>
      </c>
      <c r="C22" s="106"/>
      <c r="D22" s="62" t="s">
        <v>1394</v>
      </c>
      <c r="E22" s="62" t="s">
        <v>1410</v>
      </c>
      <c r="F22" s="62" t="s">
        <v>1424</v>
      </c>
      <c r="G22" s="62" t="s">
        <v>1439</v>
      </c>
      <c r="H22" s="62" t="s">
        <v>1453</v>
      </c>
      <c r="I22" s="62" t="s">
        <v>1467</v>
      </c>
      <c r="J22" s="62" t="s">
        <v>1484</v>
      </c>
      <c r="K22" s="62" t="s">
        <v>1494</v>
      </c>
      <c r="L22" s="62" t="s">
        <v>1523</v>
      </c>
    </row>
    <row r="23" spans="1:12" ht="13.5" thickBot="1" x14ac:dyDescent="0.35">
      <c r="A23" s="48"/>
      <c r="B23" s="49" t="s">
        <v>385</v>
      </c>
      <c r="C23" s="107"/>
      <c r="D23" s="63"/>
      <c r="E23" s="63"/>
      <c r="F23" s="63"/>
      <c r="G23" s="63"/>
      <c r="H23" s="63"/>
      <c r="I23" s="63"/>
      <c r="J23" s="63"/>
      <c r="K23" s="63"/>
      <c r="L23" s="63"/>
    </row>
    <row r="24" spans="1:12" ht="13" x14ac:dyDescent="0.3">
      <c r="A24" s="46">
        <v>11</v>
      </c>
      <c r="B24" s="47" t="s">
        <v>1063</v>
      </c>
      <c r="C24" s="62" t="s">
        <v>1379</v>
      </c>
      <c r="D24" s="62" t="s">
        <v>1395</v>
      </c>
      <c r="E24" s="62" t="s">
        <v>1411</v>
      </c>
      <c r="F24" s="62" t="s">
        <v>1517</v>
      </c>
      <c r="G24" s="62" t="s">
        <v>1440</v>
      </c>
      <c r="H24" s="62" t="s">
        <v>256</v>
      </c>
      <c r="I24" s="62" t="s">
        <v>1472</v>
      </c>
      <c r="J24" s="62" t="s">
        <v>1485</v>
      </c>
      <c r="K24" s="62" t="s">
        <v>1495</v>
      </c>
      <c r="L24" s="62" t="s">
        <v>1510</v>
      </c>
    </row>
    <row r="25" spans="1:12" ht="13.5" thickBot="1" x14ac:dyDescent="0.35">
      <c r="A25" s="48"/>
      <c r="B25" s="49"/>
      <c r="C25" s="63"/>
      <c r="D25" s="63"/>
      <c r="E25" s="63"/>
      <c r="F25" s="27"/>
      <c r="G25" s="63"/>
      <c r="H25" s="63"/>
      <c r="I25" s="63"/>
      <c r="J25" s="63"/>
      <c r="K25" s="63"/>
      <c r="L25" s="63"/>
    </row>
    <row r="26" spans="1:12" ht="13" x14ac:dyDescent="0.3">
      <c r="A26" s="46">
        <v>12</v>
      </c>
      <c r="B26" s="50" t="s">
        <v>735</v>
      </c>
      <c r="C26" s="62" t="s">
        <v>954</v>
      </c>
      <c r="D26" s="62" t="s">
        <v>1396</v>
      </c>
      <c r="E26" s="62" t="s">
        <v>1412</v>
      </c>
      <c r="F26" s="62" t="s">
        <v>1425</v>
      </c>
      <c r="G26" s="62" t="s">
        <v>1441</v>
      </c>
      <c r="H26" s="62" t="s">
        <v>1454</v>
      </c>
      <c r="I26" s="62" t="s">
        <v>1468</v>
      </c>
      <c r="J26" s="62" t="s">
        <v>1024</v>
      </c>
      <c r="K26" s="109"/>
      <c r="L26" s="109"/>
    </row>
    <row r="27" spans="1:12" ht="13.5" thickBot="1" x14ac:dyDescent="0.35">
      <c r="A27" s="48"/>
      <c r="B27" s="49" t="s">
        <v>385</v>
      </c>
      <c r="C27" s="63"/>
      <c r="D27" s="63"/>
      <c r="E27" s="63"/>
      <c r="F27" s="63"/>
      <c r="G27" s="63" t="s">
        <v>543</v>
      </c>
      <c r="H27" s="63"/>
      <c r="I27" s="63"/>
      <c r="J27" s="63"/>
      <c r="K27" s="110"/>
      <c r="L27" s="110"/>
    </row>
    <row r="28" spans="1:12" ht="13" x14ac:dyDescent="0.3">
      <c r="A28" s="46">
        <v>13</v>
      </c>
      <c r="B28" s="47" t="s">
        <v>543</v>
      </c>
      <c r="C28" s="62" t="s">
        <v>1380</v>
      </c>
      <c r="D28" s="62" t="s">
        <v>1397</v>
      </c>
      <c r="E28" s="62" t="s">
        <v>1413</v>
      </c>
      <c r="F28" s="62" t="s">
        <v>1043</v>
      </c>
      <c r="G28" s="62" t="s">
        <v>1442</v>
      </c>
      <c r="H28" s="62" t="s">
        <v>1455</v>
      </c>
      <c r="I28" s="62" t="s">
        <v>1469</v>
      </c>
      <c r="J28" s="62" t="s">
        <v>1497</v>
      </c>
      <c r="K28" s="62" t="s">
        <v>1496</v>
      </c>
      <c r="L28" s="62" t="s">
        <v>1024</v>
      </c>
    </row>
    <row r="29" spans="1:12" ht="13.5" thickBot="1" x14ac:dyDescent="0.35">
      <c r="A29" s="48"/>
      <c r="B29" s="49" t="s">
        <v>385</v>
      </c>
      <c r="C29" s="63"/>
      <c r="D29" s="63" t="s">
        <v>235</v>
      </c>
      <c r="E29" s="63"/>
      <c r="F29" s="63"/>
      <c r="G29" s="63" t="s">
        <v>667</v>
      </c>
      <c r="H29" s="63"/>
      <c r="I29" s="63"/>
      <c r="J29" s="63"/>
      <c r="K29" s="63"/>
      <c r="L29" s="63"/>
    </row>
    <row r="30" spans="1:12" ht="13" x14ac:dyDescent="0.3">
      <c r="A30" s="46">
        <v>14</v>
      </c>
      <c r="B30" s="47" t="s">
        <v>824</v>
      </c>
      <c r="C30" s="62" t="s">
        <v>1381</v>
      </c>
      <c r="D30" s="62" t="s">
        <v>1398</v>
      </c>
      <c r="E30" s="28" t="s">
        <v>893</v>
      </c>
      <c r="F30" s="62" t="s">
        <v>1426</v>
      </c>
      <c r="G30" s="62" t="s">
        <v>1443</v>
      </c>
      <c r="H30" s="62" t="s">
        <v>1456</v>
      </c>
      <c r="I30" s="88" t="s">
        <v>1470</v>
      </c>
      <c r="J30" s="62" t="s">
        <v>1498</v>
      </c>
      <c r="K30" s="62" t="s">
        <v>1024</v>
      </c>
      <c r="L30" s="109"/>
    </row>
    <row r="31" spans="1:12" ht="13.5" thickBot="1" x14ac:dyDescent="0.35">
      <c r="A31" s="48"/>
      <c r="B31" s="49" t="s">
        <v>385</v>
      </c>
      <c r="C31" s="63"/>
      <c r="D31" s="63"/>
      <c r="E31" s="63"/>
      <c r="F31" s="63"/>
      <c r="G31" s="63"/>
      <c r="H31" s="63"/>
      <c r="I31" s="63"/>
      <c r="J31" s="63"/>
      <c r="K31" s="63"/>
      <c r="L31" s="110"/>
    </row>
    <row r="32" spans="1:12" ht="13" x14ac:dyDescent="0.3">
      <c r="A32" s="46">
        <v>15</v>
      </c>
      <c r="B32" s="47" t="s">
        <v>40</v>
      </c>
      <c r="C32" s="62" t="s">
        <v>1382</v>
      </c>
      <c r="D32" s="62" t="s">
        <v>288</v>
      </c>
      <c r="E32" s="62" t="s">
        <v>1414</v>
      </c>
      <c r="F32" s="62" t="s">
        <v>1427</v>
      </c>
      <c r="G32" s="62" t="s">
        <v>1444</v>
      </c>
      <c r="H32" s="62" t="s">
        <v>1457</v>
      </c>
      <c r="I32" s="62" t="s">
        <v>1471</v>
      </c>
      <c r="J32" s="62" t="s">
        <v>944</v>
      </c>
      <c r="K32" s="62" t="s">
        <v>1024</v>
      </c>
      <c r="L32" s="111"/>
    </row>
    <row r="33" spans="1:12" ht="13.5" thickBot="1" x14ac:dyDescent="0.35">
      <c r="A33" s="48"/>
      <c r="B33" s="49" t="s">
        <v>385</v>
      </c>
      <c r="C33" s="63"/>
      <c r="D33" s="63"/>
      <c r="E33" s="63"/>
      <c r="F33" s="63"/>
      <c r="G33" s="63"/>
      <c r="H33" s="63"/>
      <c r="I33" s="63"/>
      <c r="J33" s="63"/>
      <c r="K33" s="63"/>
      <c r="L33" s="110"/>
    </row>
    <row r="34" spans="1:12" ht="13" x14ac:dyDescent="0.3">
      <c r="A34" s="46">
        <v>16</v>
      </c>
      <c r="B34" s="50" t="s">
        <v>235</v>
      </c>
      <c r="C34" s="62" t="s">
        <v>314</v>
      </c>
      <c r="D34" s="62" t="s">
        <v>1399</v>
      </c>
      <c r="E34" s="62" t="s">
        <v>1415</v>
      </c>
      <c r="F34" s="62" t="s">
        <v>1428</v>
      </c>
      <c r="G34" s="62" t="s">
        <v>1445</v>
      </c>
      <c r="H34" s="62" t="s">
        <v>1458</v>
      </c>
      <c r="I34" s="62" t="s">
        <v>1473</v>
      </c>
      <c r="J34" s="62" t="s">
        <v>341</v>
      </c>
      <c r="K34" s="62" t="s">
        <v>261</v>
      </c>
      <c r="L34" s="62" t="s">
        <v>1511</v>
      </c>
    </row>
    <row r="35" spans="1:12" ht="13.5" thickBot="1" x14ac:dyDescent="0.35">
      <c r="A35" s="48"/>
      <c r="B35" s="49" t="s">
        <v>385</v>
      </c>
      <c r="C35" s="63"/>
      <c r="D35" s="63"/>
      <c r="E35" s="63"/>
      <c r="F35" s="63"/>
      <c r="G35" s="63"/>
      <c r="H35" s="63" t="s">
        <v>1063</v>
      </c>
      <c r="I35" s="63" t="s">
        <v>235</v>
      </c>
      <c r="J35" s="63"/>
      <c r="K35" s="63"/>
      <c r="L35" s="63"/>
    </row>
    <row r="36" spans="1:12" ht="13" x14ac:dyDescent="0.3">
      <c r="A36" s="46">
        <v>17</v>
      </c>
      <c r="B36" s="47" t="s">
        <v>614</v>
      </c>
      <c r="C36" s="62" t="s">
        <v>1383</v>
      </c>
      <c r="D36" s="62" t="s">
        <v>1400</v>
      </c>
      <c r="E36" s="62" t="s">
        <v>1416</v>
      </c>
      <c r="F36" s="62" t="s">
        <v>1518</v>
      </c>
      <c r="G36" s="62" t="s">
        <v>1446</v>
      </c>
      <c r="H36" s="62" t="s">
        <v>860</v>
      </c>
      <c r="I36" s="62" t="s">
        <v>1474</v>
      </c>
      <c r="J36" s="62" t="s">
        <v>1499</v>
      </c>
      <c r="K36" s="62" t="s">
        <v>1500</v>
      </c>
      <c r="L36" s="62" t="s">
        <v>1512</v>
      </c>
    </row>
    <row r="37" spans="1:12" ht="13.5" thickBot="1" x14ac:dyDescent="0.35">
      <c r="A37" s="48"/>
      <c r="B37" s="49" t="s">
        <v>385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1:12" ht="13" x14ac:dyDescent="0.3">
      <c r="A38" s="46">
        <v>18</v>
      </c>
      <c r="B38" s="105" t="s">
        <v>667</v>
      </c>
      <c r="C38" s="62" t="s">
        <v>1384</v>
      </c>
      <c r="D38" s="62" t="s">
        <v>1401</v>
      </c>
      <c r="E38" s="62" t="s">
        <v>1417</v>
      </c>
      <c r="F38" s="62" t="s">
        <v>1429</v>
      </c>
      <c r="G38" s="62" t="s">
        <v>1447</v>
      </c>
      <c r="H38" s="62" t="s">
        <v>1459</v>
      </c>
      <c r="I38" s="62" t="s">
        <v>1024</v>
      </c>
      <c r="J38" s="62"/>
      <c r="K38" s="62" t="s">
        <v>1501</v>
      </c>
      <c r="L38" s="62"/>
    </row>
    <row r="39" spans="1:12" ht="13.5" thickBot="1" x14ac:dyDescent="0.35">
      <c r="A39" s="48"/>
      <c r="B39" s="49" t="s">
        <v>385</v>
      </c>
      <c r="C39" s="63"/>
      <c r="D39" s="63"/>
      <c r="E39" s="63"/>
      <c r="F39" s="63"/>
      <c r="G39" s="63"/>
      <c r="H39" s="63"/>
      <c r="I39" s="63" t="s">
        <v>564</v>
      </c>
      <c r="J39" s="63"/>
      <c r="K39" s="63"/>
      <c r="L39" s="63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91" t="s">
        <v>1024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3" spans="1:12" x14ac:dyDescent="0.25">
      <c r="B43" t="s">
        <v>564</v>
      </c>
      <c r="C43" t="s">
        <v>1475</v>
      </c>
      <c r="D43" t="s">
        <v>178</v>
      </c>
      <c r="E43" t="s">
        <v>529</v>
      </c>
    </row>
    <row r="44" spans="1:12" x14ac:dyDescent="0.25">
      <c r="B44" t="s">
        <v>735</v>
      </c>
      <c r="C44" t="s">
        <v>797</v>
      </c>
      <c r="D44" t="s">
        <v>1181</v>
      </c>
      <c r="E44" t="s">
        <v>509</v>
      </c>
      <c r="F44" t="s">
        <v>1486</v>
      </c>
    </row>
    <row r="45" spans="1:12" x14ac:dyDescent="0.25">
      <c r="B45" t="s">
        <v>824</v>
      </c>
      <c r="C45" t="s">
        <v>1217</v>
      </c>
      <c r="D45" t="s">
        <v>852</v>
      </c>
    </row>
    <row r="46" spans="1:12" x14ac:dyDescent="0.25">
      <c r="B46" t="s">
        <v>40</v>
      </c>
      <c r="C46" t="s">
        <v>397</v>
      </c>
    </row>
    <row r="47" spans="1:12" x14ac:dyDescent="0.25">
      <c r="B47" t="s">
        <v>229</v>
      </c>
      <c r="C47" t="s">
        <v>1505</v>
      </c>
    </row>
    <row r="48" spans="1:12" x14ac:dyDescent="0.25">
      <c r="B48" t="s">
        <v>543</v>
      </c>
      <c r="C48" t="s">
        <v>854</v>
      </c>
      <c r="D48" t="s">
        <v>1220</v>
      </c>
    </row>
    <row r="49" spans="2:9" x14ac:dyDescent="0.25">
      <c r="B49" t="s">
        <v>614</v>
      </c>
      <c r="C49" t="s">
        <v>1513</v>
      </c>
    </row>
    <row r="57" spans="2:9" x14ac:dyDescent="0.25">
      <c r="I57" s="1"/>
    </row>
    <row r="58" spans="2:9" x14ac:dyDescent="0.25">
      <c r="I58" s="1"/>
    </row>
    <row r="59" spans="2:9" x14ac:dyDescent="0.25">
      <c r="I59" s="1"/>
    </row>
    <row r="60" spans="2:9" x14ac:dyDescent="0.25">
      <c r="I60" s="1"/>
    </row>
  </sheetData>
  <mergeCells count="1">
    <mergeCell ref="A1:L1"/>
  </mergeCells>
  <pageMargins left="0.16" right="0.16" top="0.75" bottom="0.31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23</vt:i4>
      </vt:variant>
    </vt:vector>
  </HeadingPairs>
  <TitlesOfParts>
    <vt:vector size="61" baseType="lpstr">
      <vt:lpstr>player count</vt:lpstr>
      <vt:lpstr>Cover</vt:lpstr>
      <vt:lpstr>Team Logos</vt:lpstr>
      <vt:lpstr>Managers</vt:lpstr>
      <vt:lpstr>Checklist 1</vt:lpstr>
      <vt:lpstr>Redistribution draft</vt:lpstr>
      <vt:lpstr>draftees</vt:lpstr>
      <vt:lpstr>Draft Matrix 2010</vt:lpstr>
      <vt:lpstr>UNCARDED</vt:lpstr>
      <vt:lpstr>Draft Matrix 2013</vt:lpstr>
      <vt:lpstr>Draft Matrix 2014</vt:lpstr>
      <vt:lpstr>Standings</vt:lpstr>
      <vt:lpstr>Draft Matrix 2008</vt:lpstr>
      <vt:lpstr> Draft Matrix 2015</vt:lpstr>
      <vt:lpstr>Draft Matrix 2021</vt:lpstr>
      <vt:lpstr>Transactions</vt:lpstr>
      <vt:lpstr>Rosters and available players</vt:lpstr>
      <vt:lpstr>Sheet2</vt:lpstr>
      <vt:lpstr>Draft Matrix 2023</vt:lpstr>
      <vt:lpstr>Draft Matrix 2025</vt:lpstr>
      <vt:lpstr>Redistribution Draft Matrix</vt:lpstr>
      <vt:lpstr>Draft Matrix 2024</vt:lpstr>
      <vt:lpstr>Waivers</vt:lpstr>
      <vt:lpstr>Schedule</vt:lpstr>
      <vt:lpstr>Playoff Matrix 20 21</vt:lpstr>
      <vt:lpstr>Draft Matrix 19</vt:lpstr>
      <vt:lpstr>MVP CY 20 21</vt:lpstr>
      <vt:lpstr>mvp voting</vt:lpstr>
      <vt:lpstr>2020 mvp ws</vt:lpstr>
      <vt:lpstr>Draft Matrix 2020</vt:lpstr>
      <vt:lpstr>Playoff Matrix 22 23</vt:lpstr>
      <vt:lpstr>Sheet1</vt:lpstr>
      <vt:lpstr>Draft Matrix 18</vt:lpstr>
      <vt:lpstr>DRAFT MATRIX 17</vt:lpstr>
      <vt:lpstr>Checklist</vt:lpstr>
      <vt:lpstr>Draft Matrix 2016</vt:lpstr>
      <vt:lpstr>Uncarded 2010 cards</vt:lpstr>
      <vt:lpstr>Draft Matrix 2012</vt:lpstr>
      <vt:lpstr>'2020 mvp ws'!Print_Area</vt:lpstr>
      <vt:lpstr>Checklist!Print_Area</vt:lpstr>
      <vt:lpstr>Cover!Print_Area</vt:lpstr>
      <vt:lpstr>'DRAFT MATRIX 17'!Print_Area</vt:lpstr>
      <vt:lpstr>'Draft Matrix 2008'!Print_Area</vt:lpstr>
      <vt:lpstr>'Draft Matrix 2012'!Print_Area</vt:lpstr>
      <vt:lpstr>'Draft Matrix 2013'!Print_Area</vt:lpstr>
      <vt:lpstr>'Draft Matrix 2021'!Print_Area</vt:lpstr>
      <vt:lpstr>'Draft Matrix 2023'!Print_Area</vt:lpstr>
      <vt:lpstr>'Draft Matrix 2024'!Print_Area</vt:lpstr>
      <vt:lpstr>draftees!Print_Area</vt:lpstr>
      <vt:lpstr>Managers!Print_Area</vt:lpstr>
      <vt:lpstr>'MVP CY 20 21'!Print_Area</vt:lpstr>
      <vt:lpstr>'mvp voting'!Print_Area</vt:lpstr>
      <vt:lpstr>'Playoff Matrix 22 23'!Print_Area</vt:lpstr>
      <vt:lpstr>'Redistribution draft'!Print_Area</vt:lpstr>
      <vt:lpstr>'Rosters and available players'!Print_Area</vt:lpstr>
      <vt:lpstr>Schedule!Print_Area</vt:lpstr>
      <vt:lpstr>Sheet1!Print_Area</vt:lpstr>
      <vt:lpstr>'Team Logos'!Print_Area</vt:lpstr>
      <vt:lpstr>Transactions!Print_Area</vt:lpstr>
      <vt:lpstr>Waivers!Print_Area</vt:lpstr>
      <vt:lpstr>'Rosters and available players'!Print_Titles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Watson</dc:creator>
  <cp:lastModifiedBy>Pete Mitchell</cp:lastModifiedBy>
  <cp:lastPrinted>2024-04-14T01:11:32Z</cp:lastPrinted>
  <dcterms:created xsi:type="dcterms:W3CDTF">2003-10-12T15:31:59Z</dcterms:created>
  <dcterms:modified xsi:type="dcterms:W3CDTF">2024-04-22T01:39:36Z</dcterms:modified>
</cp:coreProperties>
</file>