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0c3017e050e9496/Desktop/D file/MyDocuments/"/>
    </mc:Choice>
  </mc:AlternateContent>
  <xr:revisionPtr revIDLastSave="13" documentId="8_{A8E462BF-4F3F-473B-8645-D87DDBFAED38}" xr6:coauthVersionLast="47" xr6:coauthVersionMax="47" xr10:uidLastSave="{A48FC39A-1EE4-4B0A-9221-D9F9D5239935}"/>
  <bookViews>
    <workbookView xWindow="-110" yWindow="-110" windowWidth="19420" windowHeight="10420" firstSheet="1" activeTab="16" xr2:uid="{00000000-000D-0000-FFFF-FFFF00000000}"/>
  </bookViews>
  <sheets>
    <sheet name="player count" sheetId="15" state="hidden" r:id="rId1"/>
    <sheet name="Cover" sheetId="37" r:id="rId2"/>
    <sheet name="Logos" sheetId="36" r:id="rId3"/>
    <sheet name="MGRS" sheetId="8" r:id="rId4"/>
    <sheet name="Checklist 1" sheetId="39" state="hidden" r:id="rId5"/>
    <sheet name="Redistribution draft" sheetId="45" state="hidden" r:id="rId6"/>
    <sheet name="draftees" sheetId="40" state="hidden" r:id="rId7"/>
    <sheet name="Draft Matrix 2010" sheetId="16" state="hidden" r:id="rId8"/>
    <sheet name="UNCARDED" sheetId="25" state="hidden" r:id="rId9"/>
    <sheet name="Draft Matrix 2013" sheetId="23" state="hidden" r:id="rId10"/>
    <sheet name="Draft Matrix 2014" sheetId="24" state="hidden" r:id="rId11"/>
    <sheet name="Standings" sheetId="11" state="hidden" r:id="rId12"/>
    <sheet name="Draft Matrix 2008" sheetId="6" state="hidden" r:id="rId13"/>
    <sheet name=" Draft Matrix 2015" sheetId="26" state="hidden" r:id="rId14"/>
    <sheet name="Draft Matrix 2021" sheetId="42" state="hidden" r:id="rId15"/>
    <sheet name="STARTING PITCHERS" sheetId="52" state="hidden" r:id="rId16"/>
    <sheet name="Rosters &amp; Avail. Players" sheetId="1" r:id="rId17"/>
    <sheet name="MVP CY" sheetId="55" state="hidden" r:id="rId18"/>
    <sheet name="Draft Matrix 2023" sheetId="49" state="hidden" r:id="rId19"/>
    <sheet name="Transactions" sheetId="9" r:id="rId20"/>
    <sheet name="Waivers" sheetId="2" r:id="rId21"/>
    <sheet name="Redistribution Draft Matrix" sheetId="46" state="hidden" r:id="rId22"/>
    <sheet name="Draft Matrix '24" sheetId="47" state="hidden" r:id="rId23"/>
    <sheet name="Draft Matrix '26" sheetId="56" r:id="rId24"/>
    <sheet name="SKED" sheetId="4" r:id="rId25"/>
    <sheet name="Playoff Matrix 20 21" sheetId="43" state="hidden" r:id="rId26"/>
    <sheet name="Draft Matrix 19" sheetId="34" state="hidden" r:id="rId27"/>
    <sheet name="MVP CY 20 21" sheetId="41" state="hidden" r:id="rId28"/>
    <sheet name="mvp voting" sheetId="48" state="hidden" r:id="rId29"/>
    <sheet name="2020 mvp ws" sheetId="44" state="hidden" r:id="rId30"/>
    <sheet name="Draft Matrix 2020" sheetId="38" state="hidden" r:id="rId31"/>
    <sheet name="Playoff Matrix 24 25" sheetId="7" r:id="rId32"/>
    <sheet name="Draft Matrix '25" sheetId="51" r:id="rId33"/>
    <sheet name="Draft Matrix 18" sheetId="31" state="hidden" r:id="rId34"/>
    <sheet name="DRAFT MATRIX 17" sheetId="29" state="hidden" r:id="rId35"/>
    <sheet name="Checklist" sheetId="32" state="hidden" r:id="rId36"/>
    <sheet name="Draft Matrix 2016" sheetId="27" state="hidden" r:id="rId37"/>
    <sheet name="Uncarded 2010 cards" sheetId="21" state="hidden" r:id="rId38"/>
    <sheet name="Draft Matrix 2012" sheetId="22" state="hidden" r:id="rId39"/>
  </sheets>
  <definedNames>
    <definedName name="_xlnm._FilterDatabase" localSheetId="16" hidden="1">'Rosters &amp; Avail. Players'!$A$5:$E$597</definedName>
    <definedName name="_xlnm.Print_Area" localSheetId="29">'2020 mvp ws'!$A$1:$M$34</definedName>
    <definedName name="_xlnm.Print_Area" localSheetId="35">Checklist!$B$3:$G$40</definedName>
    <definedName name="_xlnm.Print_Area" localSheetId="1">Cover!$A$1:$L$47</definedName>
    <definedName name="_xlnm.Print_Area" localSheetId="34">'DRAFT MATRIX 17'!$A$1:$M$40</definedName>
    <definedName name="_xlnm.Print_Area" localSheetId="12">'Draft Matrix 2008'!$A$2:$J$41</definedName>
    <definedName name="_xlnm.Print_Area" localSheetId="38">'Draft Matrix 2012'!$A$1:$L$43</definedName>
    <definedName name="_xlnm.Print_Area" localSheetId="9">'Draft Matrix 2013'!$A$2:$L$40</definedName>
    <definedName name="_xlnm.Print_Area" localSheetId="14">'Draft Matrix 2021'!$A$1:$L$43</definedName>
    <definedName name="_xlnm.Print_Area" localSheetId="18">'Draft Matrix 2023'!$A$1:$L$45</definedName>
    <definedName name="_xlnm.Print_Area" localSheetId="22">'Draft Matrix ''24'!$A$1:$L$52</definedName>
    <definedName name="_xlnm.Print_Area" localSheetId="32">'Draft Matrix ''25'!$A$3:$L$51</definedName>
    <definedName name="_xlnm.Print_Area" localSheetId="6">draftees!$O$1:$AE$13</definedName>
    <definedName name="_xlnm.Print_Area" localSheetId="2">Logos!$A$1:$T$97</definedName>
    <definedName name="_xlnm.Print_Area" localSheetId="3">MGRS!$A$1:$K$23</definedName>
    <definedName name="_xlnm.Print_Area" localSheetId="27">'MVP CY 20 21'!$A$1:$T$33</definedName>
    <definedName name="_xlnm.Print_Area" localSheetId="28">'mvp voting'!$B$2:$G$63</definedName>
    <definedName name="_xlnm.Print_Area" localSheetId="31">'Playoff Matrix 24 25'!$A$1:$I$23</definedName>
    <definedName name="_xlnm.Print_Area" localSheetId="5">'Redistribution draft'!$A$1:$N$63</definedName>
    <definedName name="_xlnm.Print_Area" localSheetId="16">'Rosters &amp; Avail. Players'!$B$325:$F$364</definedName>
    <definedName name="_xlnm.Print_Area" localSheetId="24">SKED!$A$1:$S$51</definedName>
    <definedName name="_xlnm.Print_Area" localSheetId="15">'STARTING PITCHERS'!$B$1:$K$50</definedName>
    <definedName name="_xlnm.Print_Area" localSheetId="19">Transactions!$A$2067:$C$2081</definedName>
    <definedName name="_xlnm.Print_Area" localSheetId="20">Waivers!$N$2:$P$121</definedName>
    <definedName name="_xlnm.Print_Titles" localSheetId="16">'Rosters &amp; Avail. Players'!$4:$4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1" i="55" l="1"/>
  <c r="U26" i="55"/>
  <c r="U19" i="55"/>
  <c r="U18" i="55"/>
  <c r="U21" i="55"/>
  <c r="U23" i="55"/>
  <c r="U24" i="55"/>
  <c r="U22" i="55"/>
  <c r="U20" i="55"/>
  <c r="U25" i="55"/>
  <c r="U27" i="55"/>
  <c r="U17" i="55"/>
  <c r="U5" i="55"/>
  <c r="U9" i="55"/>
  <c r="U6" i="55"/>
  <c r="U13" i="55"/>
  <c r="U10" i="55"/>
  <c r="U7" i="55"/>
  <c r="U8" i="55"/>
  <c r="U12" i="55"/>
  <c r="U4" i="55"/>
  <c r="P36" i="1" l="1"/>
  <c r="P35" i="1"/>
  <c r="P34" i="1"/>
  <c r="P32" i="1"/>
  <c r="P31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33" i="1" l="1"/>
  <c r="J25" i="1" l="1"/>
  <c r="J24" i="1"/>
  <c r="J22" i="1"/>
  <c r="J19" i="1"/>
  <c r="J18" i="1"/>
  <c r="J17" i="1"/>
  <c r="J15" i="1"/>
  <c r="J14" i="1"/>
  <c r="J13" i="1"/>
  <c r="J11" i="1"/>
  <c r="J10" i="1"/>
  <c r="J9" i="1"/>
  <c r="J16" i="1"/>
  <c r="J8" i="1"/>
  <c r="J23" i="1"/>
  <c r="J20" i="1"/>
  <c r="J12" i="1"/>
  <c r="J21" i="1"/>
  <c r="P37" i="1" l="1"/>
  <c r="P38" i="1"/>
  <c r="P30" i="1"/>
  <c r="P29" i="1"/>
  <c r="N121" i="2" l="1"/>
  <c r="K121" i="2"/>
  <c r="N120" i="2"/>
  <c r="K120" i="2"/>
  <c r="N119" i="2"/>
  <c r="K119" i="2"/>
  <c r="N118" i="2"/>
  <c r="K118" i="2"/>
  <c r="N117" i="2"/>
  <c r="K117" i="2"/>
  <c r="N116" i="2"/>
  <c r="K116" i="2"/>
  <c r="N115" i="2"/>
  <c r="K115" i="2"/>
  <c r="N114" i="2"/>
  <c r="K114" i="2"/>
  <c r="N113" i="2"/>
  <c r="K113" i="2"/>
  <c r="N112" i="2"/>
  <c r="K112" i="2"/>
  <c r="N111" i="2"/>
  <c r="K111" i="2"/>
  <c r="N110" i="2"/>
  <c r="K110" i="2"/>
  <c r="N109" i="2"/>
  <c r="K109" i="2"/>
  <c r="N108" i="2"/>
  <c r="K108" i="2"/>
  <c r="N107" i="2"/>
  <c r="K107" i="2"/>
  <c r="N106" i="2"/>
  <c r="K106" i="2"/>
  <c r="N105" i="2"/>
  <c r="K105" i="2"/>
  <c r="N104" i="2"/>
  <c r="K104" i="2"/>
  <c r="N101" i="2"/>
  <c r="K101" i="2"/>
  <c r="N100" i="2"/>
  <c r="K100" i="2"/>
  <c r="N99" i="2"/>
  <c r="K99" i="2"/>
  <c r="N98" i="2"/>
  <c r="K98" i="2"/>
  <c r="N97" i="2"/>
  <c r="K97" i="2"/>
  <c r="N96" i="2"/>
  <c r="K96" i="2"/>
  <c r="N95" i="2"/>
  <c r="K95" i="2"/>
  <c r="N94" i="2"/>
  <c r="K94" i="2"/>
  <c r="N93" i="2"/>
  <c r="K93" i="2"/>
  <c r="N92" i="2"/>
  <c r="K92" i="2"/>
  <c r="N91" i="2"/>
  <c r="K91" i="2"/>
  <c r="N90" i="2"/>
  <c r="K90" i="2"/>
  <c r="N89" i="2"/>
  <c r="K89" i="2"/>
  <c r="N88" i="2"/>
  <c r="K88" i="2"/>
  <c r="N87" i="2"/>
  <c r="K87" i="2"/>
  <c r="N86" i="2"/>
  <c r="K86" i="2"/>
  <c r="N85" i="2"/>
  <c r="K85" i="2"/>
  <c r="N84" i="2"/>
  <c r="K84" i="2"/>
  <c r="N81" i="2"/>
  <c r="K81" i="2"/>
  <c r="N80" i="2"/>
  <c r="K80" i="2"/>
  <c r="N79" i="2"/>
  <c r="K79" i="2"/>
  <c r="N78" i="2"/>
  <c r="K78" i="2"/>
  <c r="N77" i="2"/>
  <c r="K77" i="2"/>
  <c r="N76" i="2"/>
  <c r="K76" i="2"/>
  <c r="N75" i="2"/>
  <c r="K75" i="2"/>
  <c r="N74" i="2"/>
  <c r="K74" i="2"/>
  <c r="N73" i="2"/>
  <c r="K73" i="2"/>
  <c r="N72" i="2"/>
  <c r="K72" i="2"/>
  <c r="N71" i="2"/>
  <c r="K71" i="2"/>
  <c r="N70" i="2"/>
  <c r="K70" i="2"/>
  <c r="N69" i="2"/>
  <c r="K69" i="2"/>
  <c r="N68" i="2"/>
  <c r="K68" i="2"/>
  <c r="N67" i="2"/>
  <c r="K67" i="2"/>
  <c r="N66" i="2"/>
  <c r="K66" i="2"/>
  <c r="N65" i="2"/>
  <c r="K65" i="2"/>
  <c r="N64" i="2"/>
  <c r="K64" i="2"/>
  <c r="N61" i="2"/>
  <c r="K61" i="2"/>
  <c r="N60" i="2"/>
  <c r="K60" i="2"/>
  <c r="N59" i="2"/>
  <c r="K59" i="2"/>
  <c r="N58" i="2"/>
  <c r="K58" i="2"/>
  <c r="N57" i="2"/>
  <c r="K57" i="2"/>
  <c r="N56" i="2"/>
  <c r="K56" i="2"/>
  <c r="N55" i="2"/>
  <c r="K55" i="2"/>
  <c r="N54" i="2"/>
  <c r="K54" i="2"/>
  <c r="N53" i="2"/>
  <c r="K53" i="2"/>
  <c r="N52" i="2"/>
  <c r="K52" i="2"/>
  <c r="N51" i="2"/>
  <c r="K51" i="2"/>
  <c r="N50" i="2"/>
  <c r="K50" i="2"/>
  <c r="N49" i="2"/>
  <c r="K49" i="2"/>
  <c r="N48" i="2"/>
  <c r="K48" i="2"/>
  <c r="N47" i="2"/>
  <c r="K47" i="2"/>
  <c r="N46" i="2"/>
  <c r="K46" i="2"/>
  <c r="N45" i="2"/>
  <c r="K45" i="2"/>
  <c r="N44" i="2"/>
  <c r="K44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Q36" i="1" l="1"/>
  <c r="K22" i="1"/>
  <c r="Q22" i="1"/>
  <c r="Q34" i="1"/>
  <c r="Q37" i="1"/>
  <c r="Q35" i="1"/>
  <c r="J26" i="41"/>
  <c r="J30" i="41"/>
  <c r="J27" i="41"/>
  <c r="J28" i="41"/>
  <c r="J29" i="41"/>
  <c r="J31" i="41"/>
  <c r="J32" i="41"/>
  <c r="J25" i="41"/>
  <c r="T8" i="41"/>
  <c r="T7" i="41"/>
  <c r="T12" i="41"/>
  <c r="T9" i="41"/>
  <c r="T10" i="41"/>
  <c r="T11" i="41"/>
  <c r="T13" i="41"/>
  <c r="T15" i="41"/>
  <c r="T14" i="41"/>
  <c r="T16" i="41"/>
  <c r="T17" i="41"/>
  <c r="T6" i="41"/>
  <c r="J13" i="41"/>
  <c r="J14" i="41"/>
  <c r="J17" i="41"/>
  <c r="J18" i="41"/>
  <c r="Q20" i="1" l="1"/>
  <c r="K20" i="1"/>
  <c r="C33" i="44" l="1"/>
  <c r="D33" i="44"/>
  <c r="E33" i="44"/>
  <c r="F33" i="44"/>
  <c r="G33" i="44"/>
  <c r="H33" i="44"/>
  <c r="I33" i="44"/>
  <c r="J33" i="44"/>
  <c r="K33" i="44"/>
  <c r="L33" i="44"/>
  <c r="M33" i="44"/>
  <c r="N33" i="44"/>
  <c r="O33" i="44"/>
  <c r="P33" i="44"/>
  <c r="Q33" i="44"/>
  <c r="R33" i="44"/>
  <c r="S33" i="44"/>
  <c r="T33" i="44"/>
  <c r="B33" i="44"/>
  <c r="J6" i="41" l="1"/>
  <c r="J10" i="41"/>
  <c r="J9" i="41"/>
  <c r="J12" i="41"/>
  <c r="J7" i="41"/>
  <c r="J15" i="41"/>
  <c r="J16" i="41"/>
  <c r="J11" i="41"/>
  <c r="J8" i="41"/>
  <c r="Q28" i="1" l="1"/>
  <c r="Q27" i="1"/>
  <c r="Q26" i="1"/>
  <c r="Q25" i="1"/>
  <c r="Q24" i="1"/>
  <c r="Q23" i="1"/>
  <c r="Q21" i="1"/>
  <c r="Q19" i="1"/>
  <c r="Q17" i="1"/>
  <c r="Q16" i="1"/>
  <c r="Q15" i="1"/>
  <c r="Q14" i="1"/>
  <c r="Q13" i="1"/>
  <c r="Q33" i="1"/>
  <c r="Q32" i="1"/>
  <c r="Q31" i="1"/>
  <c r="Q29" i="1"/>
  <c r="Q12" i="1"/>
  <c r="Q11" i="1"/>
  <c r="Q10" i="1"/>
  <c r="Q9" i="1"/>
  <c r="Q8" i="1"/>
  <c r="Q18" i="1"/>
  <c r="K15" i="1"/>
  <c r="K12" i="1"/>
  <c r="K10" i="1"/>
  <c r="M9" i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K19" i="1" l="1"/>
  <c r="K25" i="1"/>
  <c r="K11" i="1"/>
  <c r="K16" i="1"/>
  <c r="K21" i="1"/>
  <c r="K24" i="1"/>
  <c r="K9" i="1"/>
  <c r="K17" i="1"/>
  <c r="K13" i="1"/>
  <c r="K14" i="1"/>
  <c r="K18" i="1"/>
  <c r="K23" i="1"/>
  <c r="J26" i="1"/>
  <c r="A32" i="8"/>
  <c r="B28" i="8" l="1"/>
  <c r="C28" i="8"/>
  <c r="B29" i="8"/>
  <c r="C29" i="8"/>
  <c r="B30" i="8"/>
  <c r="C30" i="8"/>
  <c r="B31" i="8"/>
  <c r="C31" i="8"/>
  <c r="B32" i="8"/>
  <c r="C32" i="8"/>
  <c r="B33" i="8"/>
  <c r="C33" i="8"/>
  <c r="B34" i="8"/>
  <c r="C34" i="8"/>
  <c r="B35" i="8"/>
  <c r="C35" i="8"/>
  <c r="B36" i="8"/>
  <c r="C36" i="8"/>
  <c r="B37" i="8"/>
  <c r="C37" i="8"/>
  <c r="B38" i="8"/>
  <c r="C38" i="8"/>
  <c r="B39" i="8"/>
  <c r="C39" i="8"/>
  <c r="B40" i="8"/>
  <c r="C40" i="8"/>
  <c r="B41" i="8"/>
  <c r="C41" i="8"/>
  <c r="B42" i="8"/>
  <c r="C42" i="8"/>
  <c r="B43" i="8"/>
  <c r="C43" i="8"/>
  <c r="B44" i="8"/>
  <c r="C44" i="8"/>
  <c r="B27" i="8"/>
  <c r="C27" i="8"/>
  <c r="A28" i="8"/>
  <c r="A29" i="8"/>
  <c r="A30" i="8"/>
  <c r="A31" i="8"/>
  <c r="A33" i="8"/>
  <c r="A34" i="8"/>
  <c r="A35" i="8"/>
  <c r="A36" i="8"/>
  <c r="A37" i="8"/>
  <c r="A38" i="8"/>
  <c r="A39" i="8"/>
  <c r="A40" i="8"/>
  <c r="A41" i="8"/>
  <c r="A42" i="8"/>
  <c r="A43" i="8"/>
  <c r="A44" i="8"/>
  <c r="A27" i="8"/>
  <c r="D5" i="11"/>
  <c r="D6" i="11"/>
  <c r="E6" i="11"/>
  <c r="D7" i="11"/>
  <c r="E7" i="11"/>
  <c r="D8" i="11"/>
  <c r="E8" i="11"/>
  <c r="D9" i="11"/>
  <c r="E9" i="11"/>
  <c r="D10" i="11"/>
  <c r="E10" i="11"/>
  <c r="D14" i="11"/>
  <c r="D15" i="11"/>
  <c r="E15" i="11"/>
  <c r="D16" i="11"/>
  <c r="E16" i="11"/>
  <c r="D17" i="11"/>
  <c r="E17" i="11"/>
  <c r="D18" i="11"/>
  <c r="E18" i="11"/>
  <c r="D19" i="11"/>
  <c r="E19" i="11"/>
  <c r="D23" i="11"/>
  <c r="D24" i="11"/>
  <c r="E24" i="11"/>
  <c r="D25" i="11"/>
  <c r="E25" i="11"/>
  <c r="D26" i="11"/>
  <c r="E26" i="11"/>
  <c r="D27" i="11"/>
  <c r="E27" i="11"/>
  <c r="D28" i="11"/>
  <c r="E28" i="11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P41" i="1" l="1"/>
  <c r="Q30" i="1" l="1"/>
  <c r="Q39" i="1"/>
</calcChain>
</file>

<file path=xl/sharedStrings.xml><?xml version="1.0" encoding="utf-8"?>
<sst xmlns="http://schemas.openxmlformats.org/spreadsheetml/2006/main" count="14755" uniqueCount="6569">
  <si>
    <t>to Iowa - Shea Hillenbrand, Angel Berroa and Thunder 2008 #6</t>
  </si>
  <si>
    <t>Caz 5</t>
  </si>
  <si>
    <t>to Iowa - Ian Snell, Alex Cintron, Mariners 2008 #2 and #4</t>
  </si>
  <si>
    <t>to New England - Josh Beckett, Hawks 2008 #5 and #7</t>
  </si>
  <si>
    <t>to Buffalo - Jaret Wright</t>
  </si>
  <si>
    <t>to Mission Viejo - Bisons 2008 #3 and #4</t>
  </si>
  <si>
    <t>to Poland - Vincente Padilla</t>
  </si>
  <si>
    <t>to Terrapin - Power 2008 #4</t>
  </si>
  <si>
    <t>NABL 2008 STANDINGS</t>
  </si>
  <si>
    <t>Nippert</t>
  </si>
  <si>
    <t>Reynolds</t>
  </si>
  <si>
    <t>Ankiel</t>
  </si>
  <si>
    <t>Byrdak</t>
  </si>
  <si>
    <t>Jesus</t>
  </si>
  <si>
    <t>Dukes</t>
  </si>
  <si>
    <t>Elijah</t>
  </si>
  <si>
    <t>to Terrapin- Kiko Calero</t>
    <phoneticPr fontId="13" type="noConversion"/>
  </si>
  <si>
    <t>to New England- Marcus Thames</t>
    <phoneticPr fontId="13" type="noConversion"/>
  </si>
  <si>
    <t>to Terrapin - Wandy Rodriguez, Clint Barmes and Thunder 2007 #4</t>
  </si>
  <si>
    <t>to Shizuoka - Thunder 2007 #8</t>
  </si>
  <si>
    <t>to Eugene - Ryan Madson</t>
  </si>
  <si>
    <t>to Terrapin - Thunder 2007 #7</t>
  </si>
  <si>
    <t>to Iowa - Cory Sullivan</t>
  </si>
  <si>
    <t>to Shizuoka - Hawks 2007 #7</t>
  </si>
  <si>
    <t>to Bay - Adrian Beltre, Steve Trachsel, Brendon Donnelly and Hawks 2007 #8</t>
  </si>
  <si>
    <t>to Iowa - Gary Matthews, Claudio Vargas, Olmedo Saenz and Bonackers 2007 #5</t>
  </si>
  <si>
    <t>(3rd Wildcard)</t>
  </si>
  <si>
    <t>(3rd Best Record)</t>
  </si>
  <si>
    <t>(2nd Wildcard)</t>
  </si>
  <si>
    <t>(1st Wildcard)</t>
  </si>
  <si>
    <t>(Best Record)</t>
  </si>
  <si>
    <t>(2nd Best Record)</t>
  </si>
  <si>
    <t>to Terrapin - Jason Giambi</t>
  </si>
  <si>
    <t>to Iowa - Matt Murton, Ben Molina and Brad Wilkerson</t>
  </si>
  <si>
    <t>to Eugene - Ervin Santana and Justin Duchscherer</t>
  </si>
  <si>
    <t>to Stockton - Nate Robertson and Mariano Rivera</t>
  </si>
  <si>
    <t>to East Reading - Nick Swisher, Brad Thompson and Scott Baker</t>
  </si>
  <si>
    <t>to Red Arrow - Roger Clemens, Erik Bedard, Bob Wickman and Rage 2007 #3</t>
  </si>
  <si>
    <t>Poland</t>
  </si>
  <si>
    <t>Ruppert Mundys</t>
  </si>
  <si>
    <t>Ruppert</t>
  </si>
  <si>
    <t>W</t>
  </si>
  <si>
    <t>L</t>
  </si>
  <si>
    <t>Pct</t>
  </si>
  <si>
    <t>GB</t>
  </si>
  <si>
    <t>---</t>
  </si>
  <si>
    <t>Bay Bonackers</t>
  </si>
  <si>
    <t>to Stockton - David Ortiz</t>
  </si>
  <si>
    <t>to Cazadero - Matt Holliday, John Smoltz and Joe Nathan</t>
  </si>
  <si>
    <t>to Poland - Brett Myers, Bonackers 2007 #1 and Crushers 2007 #1</t>
  </si>
  <si>
    <t>to Bay- Randy Johnson</t>
  </si>
  <si>
    <t>to Mission Viejo- Bay's 2010 #5</t>
  </si>
  <si>
    <t>to Poland - Corey Koskie, Sluggers 2007 #3, #4, #5 and 2008 #3</t>
  </si>
  <si>
    <t>to Iowa - Jae Seo</t>
  </si>
  <si>
    <t>to Stockton - Eric Milton</t>
  </si>
  <si>
    <t>to Iowa - Shizuoka 2007 #6 and #7</t>
  </si>
  <si>
    <t>to Shizuoka - Bonakers 2007 #5</t>
  </si>
  <si>
    <t>to Boca Raton - Edgar Renteria</t>
  </si>
  <si>
    <t>to Orlando - Dan Haren</t>
  </si>
  <si>
    <t>to Poland - Nelson Cruz</t>
  </si>
  <si>
    <t>to Ruppert - Ryan Freel</t>
  </si>
  <si>
    <t>to Mission Viejo - Jeremy Sowers</t>
  </si>
  <si>
    <t>to Etiwanda- Brian Giles</t>
  </si>
  <si>
    <t>to Columbia- Josh Willingham</t>
  </si>
  <si>
    <t>to East Reading - Vigilantes 2008 #2 and #7</t>
  </si>
  <si>
    <t>to Eugene - Ricky Nolasco and Hawks 2008 #8</t>
  </si>
  <si>
    <t>ARIAS</t>
  </si>
  <si>
    <t>ROSS</t>
  </si>
  <si>
    <t>Snell</t>
  </si>
  <si>
    <t>Theriot</t>
  </si>
  <si>
    <t>Verlander</t>
  </si>
  <si>
    <t>to Stockton - Nick Punto and Rage 2007 #1</t>
  </si>
  <si>
    <t>to East Reading - Matt Wise, Jose Mesa, Jamey Wright and Rage 2007 #2 and #3</t>
  </si>
  <si>
    <t>to Stockton - Jason Schmidt, Milton Bradley and Vigilantes 2007 #7</t>
  </si>
  <si>
    <t>to Mission Viejo - Sluggers 2007 #1, #2 and Mark Kotsay</t>
  </si>
  <si>
    <t>to Stockton - Andy Pettitte and David Riske</t>
  </si>
  <si>
    <t>to New England - Gil Meche, Mike Maroth and Sluggers 2007 #6 and #8</t>
  </si>
  <si>
    <t>to Eugene - Vigilantes 2007 #6</t>
  </si>
  <si>
    <t>to Mission Viejo - Jason Vargas</t>
  </si>
  <si>
    <t>to New England - Mike MacDougal and Rage 2007 #8</t>
  </si>
  <si>
    <t>to East Reading - Mariners 2007 #6</t>
  </si>
  <si>
    <t>to East Reading - Samurai 2007 #8</t>
  </si>
  <si>
    <t>to Shizuoka - Frank Cattlanotto</t>
  </si>
  <si>
    <t>to Groton - Kyle Davies</t>
  </si>
  <si>
    <t>to Stockton - Sluggers 2007 #7</t>
  </si>
  <si>
    <t>to Eugene - Chad Qualls</t>
  </si>
  <si>
    <t>to Etiwanda - Sluggers 2007 #7</t>
  </si>
  <si>
    <t>to Stockton - Josh Towers</t>
  </si>
  <si>
    <t>to Cazadero - Bonackers 2007 #1 and Dan Wheeler</t>
  </si>
  <si>
    <t>to Bay - Pedro Martinez, Claudio Vargas and Mark Hendrickson</t>
  </si>
  <si>
    <t>to Stockton - Brad Halsey</t>
  </si>
  <si>
    <t>Lehr</t>
  </si>
  <si>
    <t>Daley</t>
  </si>
  <si>
    <t xml:space="preserve">West </t>
  </si>
  <si>
    <t>Meyer</t>
  </si>
  <si>
    <t>Gervacio</t>
  </si>
  <si>
    <t>to Stockton - Derek Lowe</t>
  </si>
  <si>
    <t>to New England - Brad Penny and Rage 2007 #1</t>
  </si>
  <si>
    <t>to Shizuoka - Vigilantes 2007 #7</t>
  </si>
  <si>
    <t>to Eugene - Orlando Cabrera and Angel Berroa</t>
  </si>
  <si>
    <t>Robinzon</t>
  </si>
  <si>
    <t>G. SMITH</t>
  </si>
  <si>
    <t>HOFFPAUIR</t>
  </si>
  <si>
    <t>DEWITT</t>
  </si>
  <si>
    <t>TATIS</t>
  </si>
  <si>
    <t>ISHIKAWA</t>
  </si>
  <si>
    <t>to Terrapin - Adrian Gonzalez, Matt Murton, JJ Hardy and Fernando Rodney</t>
  </si>
  <si>
    <t>to Iowa - Aaron Rowand</t>
  </si>
  <si>
    <t>to Cazadero - Derrick Turnbow, Jimmy Rollins and Geoff Blum</t>
  </si>
  <si>
    <t>to Terrapin - Noah Lowry and Corey Hart</t>
  </si>
  <si>
    <t>to Cazadero - Derreck Lee, Brett Myers and Jorge Sosa</t>
  </si>
  <si>
    <t>to Terrapin - Curt Schilling, Garrett Atkins and Orlando Cabrera</t>
  </si>
  <si>
    <t>mrsumo1@yahoo.com</t>
  </si>
  <si>
    <t>NABL 2008 DRAFT</t>
  </si>
  <si>
    <t>Alfredo</t>
  </si>
  <si>
    <t>Taylor</t>
  </si>
  <si>
    <t>Capps</t>
  </si>
  <si>
    <t>Choo</t>
  </si>
  <si>
    <t>Shin-Soo</t>
  </si>
  <si>
    <t>Condrey</t>
  </si>
  <si>
    <t>Duncan</t>
  </si>
  <si>
    <t>Garko</t>
  </si>
  <si>
    <t>Cole</t>
  </si>
  <si>
    <t>JP</t>
  </si>
  <si>
    <t>Johjima</t>
  </si>
  <si>
    <t>Kenji</t>
  </si>
  <si>
    <t>Ian</t>
  </si>
  <si>
    <t>Martin</t>
  </si>
  <si>
    <t>Mathis</t>
  </si>
  <si>
    <t>Morales</t>
  </si>
  <si>
    <t>Murphy</t>
  </si>
  <si>
    <t>to Shizouka- Stockton's 2010 #3</t>
  </si>
  <si>
    <t>to New England- Odalis Perez and Shizouka's 2010 #5</t>
  </si>
  <si>
    <t>Pagan</t>
  </si>
  <si>
    <t>Pinto</t>
  </si>
  <si>
    <t>Renyel</t>
  </si>
  <si>
    <t>Cody</t>
  </si>
  <si>
    <t>Ruiz</t>
  </si>
  <si>
    <t>to Orlando - Jhonny Peralta</t>
  </si>
  <si>
    <t>to Delta Lake - John Smoltz</t>
  </si>
  <si>
    <t>to Mission Viejo - Jaret Wright</t>
  </si>
  <si>
    <t>to East Reading - Dan Wilson</t>
  </si>
  <si>
    <t>to Stockton - Rage 2006 #2 and #3</t>
  </si>
  <si>
    <t>to Cazadero - Bonakers 2006 #2</t>
  </si>
  <si>
    <t>to Bay - Jose Vidro</t>
  </si>
  <si>
    <t>to Groton - Daniel Cabrera, Rage 2006 #2 and Sluggers 2006 #5</t>
  </si>
  <si>
    <t>to Stockton - Mark Kotsay, Chipper Jones, Corey Koskie and Gil Meche</t>
  </si>
  <si>
    <t>to Terrapin - Ryan Madson, Ben Molina and Mark Loretta</t>
  </si>
  <si>
    <t>to Stockton - Justin Duchscherer, Kiko Calero and Bobby Crosby</t>
  </si>
  <si>
    <t>to Stockton - Vigilantes 2006 #8</t>
  </si>
  <si>
    <t>to New England - Alex Cintron</t>
  </si>
  <si>
    <t>to Red Arrow - Abraham O Nunez</t>
  </si>
  <si>
    <t>to Iowa - Ben Sheets and John Patterson</t>
  </si>
  <si>
    <t>to Mission Viejo- Nomar Garciaparra as the PTBNL</t>
  </si>
  <si>
    <t>to Capistrano- Mission Viejo's 2009 #9 &amp; #10</t>
  </si>
  <si>
    <t>to New England-Jon Leiber</t>
  </si>
  <si>
    <t>to Orlando- Red Arrow's 2009 #6</t>
  </si>
  <si>
    <t>to New England- Stockton's 2010 #3</t>
  </si>
  <si>
    <t>to Stockton- Aaron Cook</t>
  </si>
  <si>
    <t>NABL 2010 DRAFT</t>
  </si>
  <si>
    <t>to Boca Raton - Ken Griffey and Mark Sweeney</t>
  </si>
  <si>
    <t>to Cazadero - Chone Figgins and Bisons 2006 #3, 4 and 5</t>
  </si>
  <si>
    <t>to Buffalo - Morgan Ensberg</t>
  </si>
  <si>
    <t>to Delta Lake - Paul Konerko</t>
  </si>
  <si>
    <t>PULL BACKS</t>
  </si>
  <si>
    <t>to Iowa - David Eckstein</t>
  </si>
  <si>
    <t>to New England - Jose Reyes and Nick Johnson</t>
  </si>
  <si>
    <t>to Moorpark - Al Reyes</t>
  </si>
  <si>
    <t>to Stockton - Mike Redmond</t>
  </si>
  <si>
    <t>to Groton - Sluggers 2007 #7</t>
  </si>
  <si>
    <t>to East Reading - Roger Clemens</t>
  </si>
  <si>
    <t>Brent</t>
  </si>
  <si>
    <t>McGehee</t>
  </si>
  <si>
    <t>Gamel</t>
  </si>
  <si>
    <t>Vargas</t>
  </si>
  <si>
    <t>Claudio</t>
  </si>
  <si>
    <t>Omir</t>
  </si>
  <si>
    <t>Parnell</t>
  </si>
  <si>
    <t>Takahashi</t>
  </si>
  <si>
    <t>McCutchen</t>
  </si>
  <si>
    <t>Rasmus</t>
  </si>
  <si>
    <t>to Stockton - Mike DeJean and Rage 2007 #2 and #3</t>
  </si>
  <si>
    <t>to East Reading- Seth McClung and Brandon League</t>
  </si>
  <si>
    <t>NABL MANAGER INFORMATION</t>
  </si>
  <si>
    <t>Pete</t>
  </si>
  <si>
    <t>Mitchell</t>
  </si>
  <si>
    <t>Friske</t>
  </si>
  <si>
    <t>to Stockton- Tim Redding</t>
  </si>
  <si>
    <t>to Shizouka- Stockton's 2009 #6</t>
  </si>
  <si>
    <t>James</t>
  </si>
  <si>
    <t>SHTROLLEY@aol.com</t>
  </si>
  <si>
    <t>Killam</t>
  </si>
  <si>
    <t>Pjmitch@aol.com</t>
  </si>
  <si>
    <t>Stockton</t>
  </si>
  <si>
    <t>CA</t>
  </si>
  <si>
    <t>Coral Springs</t>
  </si>
  <si>
    <t>68 Overlook Dr.</t>
  </si>
  <si>
    <t>MA</t>
  </si>
  <si>
    <t>978-448-9407</t>
  </si>
  <si>
    <t>01450</t>
  </si>
  <si>
    <t>27541 Capricho</t>
  </si>
  <si>
    <t>220 Chilton Way</t>
  </si>
  <si>
    <t>Fairless Hills</t>
  </si>
  <si>
    <t>215-945-2862</t>
  </si>
  <si>
    <t>954-757-6232</t>
  </si>
  <si>
    <t xml:space="preserve">Series     </t>
  </si>
  <si>
    <t>Cell Phone</t>
  </si>
  <si>
    <t>Stockton Sluggers</t>
  </si>
  <si>
    <t>NABL website URL:</t>
  </si>
  <si>
    <t>to Orlando - Jon Leiber and Samurai 2006 #5</t>
  </si>
  <si>
    <t>to Shizuoka - Garrett Anderson and Lightning 2006 #3</t>
  </si>
  <si>
    <t>MAY CLAIM</t>
  </si>
  <si>
    <t>JUNE CUT</t>
  </si>
  <si>
    <t>JUNE CLAIM</t>
  </si>
  <si>
    <t>MAY CUT</t>
  </si>
  <si>
    <t>to East Reading- Jaime Moyer, Bobby Howry and CAZ 2010 #4</t>
  </si>
  <si>
    <t>to Cazadero- Carl Crawford</t>
  </si>
  <si>
    <t>to New England - Matt LeCroy and Hawks 2006 #3</t>
  </si>
  <si>
    <t>to Iowa - Cristian Guzman and Mariners 2006 #2 and 2006 #4</t>
  </si>
  <si>
    <t>to Stockton - Luis Matos, Matt Wise, Tomo Ohka and Mariners 2006 #3</t>
  </si>
  <si>
    <t>to New England - Todd Jones and Sluggers 2006 #4 and #7</t>
  </si>
  <si>
    <t>to Shizuoka - Sluggers 2006 #7</t>
  </si>
  <si>
    <t>to New England - Dustin Mohr</t>
  </si>
  <si>
    <t>TERRAPIN</t>
  </si>
  <si>
    <t>to Stockton - Bobby Kielty and Miguel Cairo</t>
  </si>
  <si>
    <t>to Shizuoka - Sluggers 2006 #6</t>
  </si>
  <si>
    <t>East Reading Rage</t>
  </si>
  <si>
    <t>East Reading</t>
  </si>
  <si>
    <t>Etiwanda Anteaters</t>
  </si>
  <si>
    <t>Terrapin Flyers</t>
  </si>
  <si>
    <t>Smith</t>
  </si>
  <si>
    <t>4842 Rushden Ave</t>
  </si>
  <si>
    <t>San Diego</t>
  </si>
  <si>
    <t>Terrapin</t>
  </si>
  <si>
    <t>Etiwanda</t>
  </si>
  <si>
    <t>TER</t>
  </si>
  <si>
    <t>R. ROMERO</t>
  </si>
  <si>
    <t>TILLMAN</t>
  </si>
  <si>
    <t>A. BAILEY</t>
  </si>
  <si>
    <t>SNIDER</t>
  </si>
  <si>
    <t>MEDLIN</t>
  </si>
  <si>
    <t>CAHILL</t>
  </si>
  <si>
    <t>MCGEHEE</t>
  </si>
  <si>
    <t>G. JONES</t>
  </si>
  <si>
    <t>REIMOLD</t>
  </si>
  <si>
    <t>LAPORTA</t>
  </si>
  <si>
    <t>BORBON</t>
  </si>
  <si>
    <t>MAYBIN</t>
  </si>
  <si>
    <t>FOWLER</t>
  </si>
  <si>
    <t>LEBLANC</t>
  </si>
  <si>
    <t>STUBBS</t>
  </si>
  <si>
    <t>J. ZIMMERMAN</t>
  </si>
  <si>
    <t>T. HUNTER</t>
  </si>
  <si>
    <t>HUFF</t>
  </si>
  <si>
    <t>DETWILER</t>
  </si>
  <si>
    <t>D. BARD</t>
  </si>
  <si>
    <t>SANTOS</t>
  </si>
  <si>
    <t>DESMOND</t>
  </si>
  <si>
    <t>PAULINO</t>
  </si>
  <si>
    <t>E. CABRERA</t>
  </si>
  <si>
    <t>BELLSARIO</t>
  </si>
  <si>
    <t>PENNINGTON</t>
  </si>
  <si>
    <t>G. PARRA</t>
  </si>
  <si>
    <t>CALERO</t>
  </si>
  <si>
    <t>A. AVILA</t>
  </si>
  <si>
    <t>RZEPCZYNSKI</t>
  </si>
  <si>
    <t>D. HOLLAND</t>
  </si>
  <si>
    <t>GAMEL</t>
  </si>
  <si>
    <t>NORRIS</t>
  </si>
  <si>
    <t>CAZADERO</t>
  </si>
  <si>
    <t>MIJERAS</t>
  </si>
  <si>
    <t>SANCHES</t>
  </si>
  <si>
    <t>JARAMILLO</t>
  </si>
  <si>
    <t>STAMMEN</t>
  </si>
  <si>
    <t>CECIL</t>
  </si>
  <si>
    <t>A. TORRES</t>
  </si>
  <si>
    <t>CLIPPARD</t>
  </si>
  <si>
    <t>GREGERSON</t>
  </si>
  <si>
    <t>VALBUENA</t>
  </si>
  <si>
    <t>RAYBURN</t>
  </si>
  <si>
    <t>B. ALLEN</t>
  </si>
  <si>
    <t>TEAGARDEN</t>
  </si>
  <si>
    <t>FOX</t>
  </si>
  <si>
    <t>PERRY</t>
  </si>
  <si>
    <t>JANISH</t>
  </si>
  <si>
    <t>MCDONALD</t>
  </si>
  <si>
    <t>ACEVES</t>
  </si>
  <si>
    <t>KAWAKAMI</t>
  </si>
  <si>
    <t>HAWKSWORTH</t>
  </si>
  <si>
    <t>D. HERNANDEZ</t>
  </si>
  <si>
    <t>T. SIPP</t>
  </si>
  <si>
    <t>M. BRANTLEY</t>
  </si>
  <si>
    <t>AVILES</t>
  </si>
  <si>
    <t>WEST</t>
  </si>
  <si>
    <t>YOUNG</t>
  </si>
  <si>
    <t>PAVANO</t>
  </si>
  <si>
    <t>PAGAN</t>
  </si>
  <si>
    <t>GERVACIO</t>
  </si>
  <si>
    <t>FRENCH</t>
  </si>
  <si>
    <t>VARGAS</t>
  </si>
  <si>
    <t>MARSON</t>
  </si>
  <si>
    <t>L. NIX</t>
  </si>
  <si>
    <t>O'FLAHERTY</t>
  </si>
  <si>
    <t>GETZ</t>
  </si>
  <si>
    <t>B. PENA</t>
  </si>
  <si>
    <t>MAZZARO</t>
  </si>
  <si>
    <t>CERVELLI</t>
  </si>
  <si>
    <t>PALMER</t>
  </si>
  <si>
    <t>THATCHER</t>
  </si>
  <si>
    <t>DUENSING</t>
  </si>
  <si>
    <t>LIDGE</t>
  </si>
  <si>
    <t>SAUNDERS</t>
  </si>
  <si>
    <t>R. ROBERTS</t>
  </si>
  <si>
    <t>FULCHINO</t>
  </si>
  <si>
    <t>SCHAFER</t>
  </si>
  <si>
    <t>DYE</t>
  </si>
  <si>
    <t>RYAL</t>
  </si>
  <si>
    <t>RUIZ</t>
  </si>
  <si>
    <t>MEDDERS</t>
  </si>
  <si>
    <t>MARTIS</t>
  </si>
  <si>
    <t>ACCARDO</t>
  </si>
  <si>
    <t>MEYER</t>
  </si>
  <si>
    <t>OUTMAN</t>
  </si>
  <si>
    <t>G. MOTA</t>
  </si>
  <si>
    <t>HERRERA</t>
  </si>
  <si>
    <t>ZAVADA</t>
  </si>
  <si>
    <t>T. GWYNN JR.</t>
  </si>
  <si>
    <t>JD MARTIN</t>
  </si>
  <si>
    <t>LEHR</t>
  </si>
  <si>
    <t>IZTURIS</t>
  </si>
  <si>
    <t>ZAUN</t>
  </si>
  <si>
    <t>KOTTARES</t>
  </si>
  <si>
    <t>NI</t>
  </si>
  <si>
    <t>DI. HERNANDEZ</t>
  </si>
  <si>
    <t>POWELL</t>
  </si>
  <si>
    <t>STAUFFER</t>
  </si>
  <si>
    <t>P. FELIZ</t>
  </si>
  <si>
    <t>MOTTE</t>
  </si>
  <si>
    <t>VENABLE</t>
  </si>
  <si>
    <t>BRIGNAC</t>
  </si>
  <si>
    <t>S. WHITE</t>
  </si>
  <si>
    <t>MEEK</t>
  </si>
  <si>
    <t>LODUCA</t>
  </si>
  <si>
    <t>BULGER</t>
  </si>
  <si>
    <t>T. GLAUS</t>
  </si>
  <si>
    <t>PATTERSON</t>
  </si>
  <si>
    <t>E. YOUNG JR.</t>
  </si>
  <si>
    <t>MAYBERRY JR.</t>
  </si>
  <si>
    <t>TEJADA</t>
  </si>
  <si>
    <t>JE WEAVER</t>
  </si>
  <si>
    <t>WELLMEYER</t>
  </si>
  <si>
    <t>PARNELL</t>
  </si>
  <si>
    <t>COKE</t>
  </si>
  <si>
    <t>VIZQUEL</t>
  </si>
  <si>
    <t>O'SULLIVAN</t>
  </si>
  <si>
    <t>ROWAND</t>
  </si>
  <si>
    <t>TOMKO</t>
  </si>
  <si>
    <t>S. JACKSON</t>
  </si>
  <si>
    <t>MAIER</t>
  </si>
  <si>
    <t>S. KELLY</t>
  </si>
  <si>
    <t>T. PENA</t>
  </si>
  <si>
    <t>RODNEY</t>
  </si>
  <si>
    <t>D. DAVIS</t>
  </si>
  <si>
    <t>BADENHOP</t>
  </si>
  <si>
    <t>LARISH</t>
  </si>
  <si>
    <t>ANDINO</t>
  </si>
  <si>
    <t>NADY</t>
  </si>
  <si>
    <t>D. WILLIS</t>
  </si>
  <si>
    <t>J. NIX</t>
  </si>
  <si>
    <t>KEARNS</t>
  </si>
  <si>
    <t>SCHLERETH</t>
  </si>
  <si>
    <t>ETIWANDA</t>
  </si>
  <si>
    <t>MISSION VIEJO</t>
  </si>
  <si>
    <t>FRANCIS</t>
  </si>
  <si>
    <t>MCGOWAN</t>
  </si>
  <si>
    <t>SHOUSE</t>
  </si>
  <si>
    <t>BUSH</t>
  </si>
  <si>
    <t>ZUMAYA</t>
  </si>
  <si>
    <t>NUNEZ</t>
  </si>
  <si>
    <t xml:space="preserve">DURBIN </t>
  </si>
  <si>
    <t>ROUND 3</t>
  </si>
  <si>
    <t>TEAM</t>
  </si>
  <si>
    <t>ROUND 8</t>
  </si>
  <si>
    <t>(owned by)</t>
  </si>
  <si>
    <t>ROUND 1 (best of seven)</t>
  </si>
  <si>
    <t>ROUND 2 (best of seven)</t>
  </si>
  <si>
    <t>ROUND 3 (best of seven)</t>
  </si>
  <si>
    <t>Arroyo</t>
  </si>
  <si>
    <t>Erik</t>
  </si>
  <si>
    <t>Bruney</t>
  </si>
  <si>
    <t>Buck</t>
  </si>
  <si>
    <t>Burnett</t>
  </si>
  <si>
    <t>Daniel</t>
  </si>
  <si>
    <t>Alberto</t>
  </si>
  <si>
    <t>DeJesus</t>
  </si>
  <si>
    <t>Dobbs</t>
  </si>
  <si>
    <t>Downs</t>
  </si>
  <si>
    <t>Greinke</t>
  </si>
  <si>
    <t>Zack</t>
  </si>
  <si>
    <t>Edwin</t>
  </si>
  <si>
    <t>Logan</t>
  </si>
  <si>
    <t>Kaz</t>
  </si>
  <si>
    <t>Miles</t>
  </si>
  <si>
    <t>to Shizouka- Kelly Johnson and Greg Dobbs</t>
  </si>
  <si>
    <t>to Groton- Shizouka's 2009 #2 &amp; #3</t>
  </si>
  <si>
    <t>to  Red Arrow- Jacoby Ellsbury, Yunesky Betancourt, Yorbit Torrealba &amp; Sean Marshall</t>
  </si>
  <si>
    <t>to Terrapin- Carlos Lee and Tak Saito</t>
  </si>
  <si>
    <t>Santos</t>
  </si>
  <si>
    <t>Team Name</t>
  </si>
  <si>
    <t>Last Name</t>
  </si>
  <si>
    <t>First Name</t>
  </si>
  <si>
    <t>Mailing Address</t>
  </si>
  <si>
    <t>City</t>
  </si>
  <si>
    <t>State</t>
  </si>
  <si>
    <t>Zip</t>
  </si>
  <si>
    <t>Home Phone</t>
  </si>
  <si>
    <t>Email</t>
  </si>
  <si>
    <t>PA</t>
  </si>
  <si>
    <t>NY</t>
  </si>
  <si>
    <t>FL</t>
  </si>
  <si>
    <t>to New England- Terrapins' 2010 #1, #3, #5 amd #6</t>
  </si>
  <si>
    <t>to Terrapin- J.A. Happ and Rafael Betancourt</t>
  </si>
  <si>
    <t>to Capistrano- Alex Rios and Jarrod Saltalamacchia</t>
  </si>
  <si>
    <t>to Terrapin- Brad Penny and Kevin Correa</t>
  </si>
  <si>
    <t>MATUSZ</t>
  </si>
  <si>
    <t>WIETERS</t>
  </si>
  <si>
    <t>HANSON</t>
  </si>
  <si>
    <t>BECKHAM</t>
  </si>
  <si>
    <t>MCCUTCHON</t>
  </si>
  <si>
    <t>NEIMANN</t>
  </si>
  <si>
    <t>COUGHLAN</t>
  </si>
  <si>
    <t>R. WELLS</t>
  </si>
  <si>
    <t>LATOS</t>
  </si>
  <si>
    <t>PORCELLO</t>
  </si>
  <si>
    <t>PRICE</t>
  </si>
  <si>
    <t>RASMUS</t>
  </si>
  <si>
    <t>ANDERSON</t>
  </si>
  <si>
    <t>ANDRUS</t>
  </si>
  <si>
    <t>BLANKS</t>
  </si>
  <si>
    <t>N. FELIZ</t>
  </si>
  <si>
    <t>BERGESON</t>
  </si>
  <si>
    <t>Marson</t>
  </si>
  <si>
    <t>Lou</t>
  </si>
  <si>
    <t>Porcello</t>
  </si>
  <si>
    <t>Palmer</t>
  </si>
  <si>
    <t>INF</t>
  </si>
  <si>
    <t>Aceves</t>
  </si>
  <si>
    <t>WAIVER ORDER</t>
  </si>
  <si>
    <t>TRANSACTIONS</t>
  </si>
  <si>
    <t>DATE</t>
  </si>
  <si>
    <t>***ROOKIE DRAFT***</t>
  </si>
  <si>
    <t>OP</t>
  </si>
  <si>
    <t>Stockton becomes OP Redbirds</t>
  </si>
  <si>
    <t>Columbia becomes Manhattan Powercats</t>
  </si>
  <si>
    <t>&lt;-----   Home Team   -----&gt;</t>
  </si>
  <si>
    <t>MAY</t>
  </si>
  <si>
    <t>CAZ</t>
  </si>
  <si>
    <t>SHI</t>
  </si>
  <si>
    <t>GRO</t>
  </si>
  <si>
    <t>NE</t>
  </si>
  <si>
    <t>ORL</t>
  </si>
  <si>
    <t>NE 4</t>
  </si>
  <si>
    <t>JULY</t>
  </si>
  <si>
    <t>AUG</t>
  </si>
  <si>
    <t>Gro 5</t>
  </si>
  <si>
    <t>SEPT</t>
  </si>
  <si>
    <t>OCT</t>
  </si>
  <si>
    <t>NOV</t>
  </si>
  <si>
    <t>DEC</t>
  </si>
  <si>
    <t>NE 5</t>
  </si>
  <si>
    <t>JAN</t>
  </si>
  <si>
    <t>3 games</t>
  </si>
  <si>
    <t>4 games</t>
  </si>
  <si>
    <t>5 games</t>
  </si>
  <si>
    <t>Cazadero Crushers</t>
  </si>
  <si>
    <t>Iowa Hawks</t>
  </si>
  <si>
    <t>to Red Arrow- Melvin Mora</t>
  </si>
  <si>
    <t>to Groton- Red Arrow's 2010 #8</t>
  </si>
  <si>
    <t>2/14/1o</t>
  </si>
  <si>
    <t>to Shizouka- Brad Ausmus</t>
  </si>
  <si>
    <t>to Red Arrow- Shizouka's 2010 #10</t>
  </si>
  <si>
    <t>Red Arrow Trolleys</t>
  </si>
  <si>
    <t>Mission Viejo Vigilantes</t>
  </si>
  <si>
    <t>Groton Antiques</t>
  </si>
  <si>
    <t>Orlando Lightning</t>
  </si>
  <si>
    <t>Shizuoka Samurai</t>
  </si>
  <si>
    <t xml:space="preserve">NE - </t>
  </si>
  <si>
    <t>New England Mariners</t>
  </si>
  <si>
    <t>Current
Roster</t>
  </si>
  <si>
    <t>ROUND 2</t>
  </si>
  <si>
    <t>ROUND 1</t>
  </si>
  <si>
    <t>ROUND 7</t>
  </si>
  <si>
    <t>ROUND 6</t>
  </si>
  <si>
    <t>ROUND 5</t>
  </si>
  <si>
    <t>ROUND 4</t>
  </si>
  <si>
    <t>to East Reading- JC Romero and New England's 2011 #9</t>
  </si>
  <si>
    <t>Suzuki</t>
  </si>
  <si>
    <t>Torres</t>
  </si>
  <si>
    <t>Dan</t>
  </si>
  <si>
    <t>Lance</t>
  </si>
  <si>
    <t>Hank</t>
  </si>
  <si>
    <t>Hill</t>
  </si>
  <si>
    <t>Jackson</t>
  </si>
  <si>
    <t>to Etiwanda- New England's 2009 #1 and Stockton's 2009 #1</t>
  </si>
  <si>
    <t>Shane</t>
  </si>
  <si>
    <t>Adrian</t>
  </si>
  <si>
    <t>Damon</t>
  </si>
  <si>
    <t>Johnny</t>
  </si>
  <si>
    <t>Erstad</t>
  </si>
  <si>
    <t>Darin</t>
  </si>
  <si>
    <t>Gomez</t>
  </si>
  <si>
    <t>Vizquel</t>
  </si>
  <si>
    <t>Victor</t>
  </si>
  <si>
    <t>Baldelli</t>
  </si>
  <si>
    <t>Rocco</t>
  </si>
  <si>
    <t>Bennett</t>
  </si>
  <si>
    <t>Calero</t>
  </si>
  <si>
    <t>Kiko</t>
  </si>
  <si>
    <t>Carrasco</t>
  </si>
  <si>
    <t>Seth</t>
  </si>
  <si>
    <t>Eyre</t>
  </si>
  <si>
    <t>Figgins</t>
  </si>
  <si>
    <t>Chone</t>
  </si>
  <si>
    <t>Jesse</t>
  </si>
  <si>
    <t>Fuentes</t>
  </si>
  <si>
    <t>Dustin</t>
  </si>
  <si>
    <t>Inge</t>
  </si>
  <si>
    <t>Matsui</t>
  </si>
  <si>
    <t>Nady</t>
  </si>
  <si>
    <t>Xavier</t>
  </si>
  <si>
    <t>Nathan</t>
  </si>
  <si>
    <t>Peralta</t>
  </si>
  <si>
    <t>Tommy</t>
  </si>
  <si>
    <t>Phillips</t>
  </si>
  <si>
    <t>Reyes</t>
  </si>
  <si>
    <t>Robertson</t>
  </si>
  <si>
    <t>Ross</t>
  </si>
  <si>
    <t>Thames</t>
  </si>
  <si>
    <t>Chase</t>
  </si>
  <si>
    <t>Wheeler</t>
  </si>
  <si>
    <t>New England</t>
  </si>
  <si>
    <t>Martis</t>
  </si>
  <si>
    <t>Shairon</t>
  </si>
  <si>
    <t>Detwiler</t>
  </si>
  <si>
    <t>Jarrod</t>
  </si>
  <si>
    <t>Michael</t>
  </si>
  <si>
    <t>Frank</t>
  </si>
  <si>
    <t>Davis</t>
  </si>
  <si>
    <t>Dye</t>
  </si>
  <si>
    <t>Jermaine</t>
  </si>
  <si>
    <t>Kyle</t>
  </si>
  <si>
    <t>Green</t>
  </si>
  <si>
    <t>Bill</t>
  </si>
  <si>
    <t>Penny</t>
  </si>
  <si>
    <t>Brad</t>
  </si>
  <si>
    <t>Rick</t>
  </si>
  <si>
    <t>to Capistrano-  Orlando's 2009 #1, Orlando's 2009 #2 &amp; Placido Polanco</t>
  </si>
  <si>
    <t>to Orlando- Capistrano's 2009 #2, Iowa's 2009 #2 and Johnny Damon</t>
  </si>
  <si>
    <t>Stewart</t>
  </si>
  <si>
    <t>Weaver</t>
  </si>
  <si>
    <t>Wilson</t>
  </si>
  <si>
    <t>Mission Viejo</t>
  </si>
  <si>
    <t>Byrnes</t>
  </si>
  <si>
    <t>Drew</t>
  </si>
  <si>
    <t>Freddy</t>
  </si>
  <si>
    <t>George</t>
  </si>
  <si>
    <t>to Shizouka- Mark Lowe, Shawn Camp and SHI 2010 #5</t>
  </si>
  <si>
    <t>to New England-Clint Barmes and Kevin Kouzmanoff and SHI 2010 #6 and SHI 2010 #7.</t>
  </si>
  <si>
    <t>Huff</t>
  </si>
  <si>
    <t>Aubrey</t>
  </si>
  <si>
    <t>Randy</t>
  </si>
  <si>
    <t>Rauch</t>
  </si>
  <si>
    <t>Cabrera</t>
  </si>
  <si>
    <t>Clayton</t>
  </si>
  <si>
    <t>Encarnacion</t>
  </si>
  <si>
    <t>Jorge</t>
  </si>
  <si>
    <t>Mota</t>
  </si>
  <si>
    <t>Guillermo</t>
  </si>
  <si>
    <t>Polanco</t>
  </si>
  <si>
    <t>Thomas</t>
  </si>
  <si>
    <t>Adams</t>
  </si>
  <si>
    <t>Berroa</t>
  </si>
  <si>
    <t>Angel</t>
  </si>
  <si>
    <t>Chad</t>
  </si>
  <si>
    <t>Josh</t>
  </si>
  <si>
    <t>Perez</t>
  </si>
  <si>
    <t>Ausmus</t>
  </si>
  <si>
    <t>Red Arrow</t>
  </si>
  <si>
    <t>Diaz</t>
  </si>
  <si>
    <t>Livan</t>
  </si>
  <si>
    <t>Hinske</t>
  </si>
  <si>
    <t>Weber</t>
  </si>
  <si>
    <t>Cook</t>
  </si>
  <si>
    <t>Furcal</t>
  </si>
  <si>
    <t>Hunter</t>
  </si>
  <si>
    <t>Justin</t>
  </si>
  <si>
    <t>Wolf</t>
  </si>
  <si>
    <t>Shizuoka</t>
  </si>
  <si>
    <t>Craig</t>
  </si>
  <si>
    <t>Zach</t>
  </si>
  <si>
    <t>Austin</t>
  </si>
  <si>
    <t>Looper</t>
  </si>
  <si>
    <t>Braden</t>
  </si>
  <si>
    <t>ROOKIE DRAFT</t>
  </si>
  <si>
    <t>to New England- East Reading 2011 #7</t>
  </si>
  <si>
    <t>Ben</t>
  </si>
  <si>
    <t>Blake</t>
  </si>
  <si>
    <t>Thome</t>
  </si>
  <si>
    <t>Jim</t>
  </si>
  <si>
    <t>CLE</t>
  </si>
  <si>
    <t>Cazadero</t>
  </si>
  <si>
    <t>CIN</t>
  </si>
  <si>
    <t>Willie</t>
  </si>
  <si>
    <t>Brandon</t>
  </si>
  <si>
    <t>David</t>
  </si>
  <si>
    <t>Morgan</t>
  </si>
  <si>
    <t>Hernandez</t>
  </si>
  <si>
    <t>Jason</t>
  </si>
  <si>
    <t>Bobby</t>
  </si>
  <si>
    <t>to New England- Etiwanda's 2009 #1 &amp; New England's 2009 #3</t>
  </si>
  <si>
    <t>Lee</t>
  </si>
  <si>
    <t>Phil</t>
  </si>
  <si>
    <t>Jake</t>
  </si>
  <si>
    <t>Albert</t>
  </si>
  <si>
    <t>Sheffield</t>
  </si>
  <si>
    <t>Gary</t>
  </si>
  <si>
    <t>ATL</t>
  </si>
  <si>
    <t>Fernando</t>
  </si>
  <si>
    <t>ne_mariners@yahoo.com</t>
  </si>
  <si>
    <t>killampeter@yahoo.com</t>
  </si>
  <si>
    <t>Walker</t>
  </si>
  <si>
    <t>Shawn</t>
  </si>
  <si>
    <t>John</t>
  </si>
  <si>
    <t>Carlos</t>
  </si>
  <si>
    <t>Trevor</t>
  </si>
  <si>
    <t>Tyler</t>
  </si>
  <si>
    <t>Johnson</t>
  </si>
  <si>
    <t>Paul</t>
  </si>
  <si>
    <t>Lowe</t>
  </si>
  <si>
    <t>Sean</t>
  </si>
  <si>
    <t>Martinez</t>
  </si>
  <si>
    <t>Nick</t>
  </si>
  <si>
    <t>Joe</t>
  </si>
  <si>
    <t>Rivera</t>
  </si>
  <si>
    <t>Aaron</t>
  </si>
  <si>
    <t>Kelly</t>
  </si>
  <si>
    <t>Wood</t>
  </si>
  <si>
    <t>Abreu</t>
  </si>
  <si>
    <t>Groton</t>
  </si>
  <si>
    <t>Jeremy</t>
  </si>
  <si>
    <t>Ryan</t>
  </si>
  <si>
    <t>Castro</t>
  </si>
  <si>
    <t>Jones</t>
  </si>
  <si>
    <t>Player Count</t>
  </si>
  <si>
    <t>Corey</t>
  </si>
  <si>
    <t>Nelson</t>
  </si>
  <si>
    <t>Jeff</t>
  </si>
  <si>
    <t>Luis</t>
  </si>
  <si>
    <t>Rodriguez</t>
  </si>
  <si>
    <t>Alex</t>
  </si>
  <si>
    <t>Sanchez</t>
  </si>
  <si>
    <t>Wells</t>
  </si>
  <si>
    <t>Wright</t>
  </si>
  <si>
    <t>Iowa</t>
  </si>
  <si>
    <t>Pedro</t>
  </si>
  <si>
    <t>Casey</t>
  </si>
  <si>
    <t>DeRosa</t>
  </si>
  <si>
    <t>Gonzalez</t>
  </si>
  <si>
    <t>Jimenez</t>
  </si>
  <si>
    <t>Juan</t>
  </si>
  <si>
    <t>Javier</t>
  </si>
  <si>
    <t>Garrett</t>
  </si>
  <si>
    <t>Ellis</t>
  </si>
  <si>
    <t>Guzman</t>
  </si>
  <si>
    <t>Derek</t>
  </si>
  <si>
    <t>Andruw</t>
  </si>
  <si>
    <t>Doug</t>
  </si>
  <si>
    <t>Andy</t>
  </si>
  <si>
    <t>Roberts</t>
  </si>
  <si>
    <t>Rafael</t>
  </si>
  <si>
    <t>Tomko</t>
  </si>
  <si>
    <t>Brett</t>
  </si>
  <si>
    <t>Washburn</t>
  </si>
  <si>
    <t>Baker</t>
  </si>
  <si>
    <t>McClung</t>
  </si>
  <si>
    <t>LAD</t>
  </si>
  <si>
    <t>LAA</t>
  </si>
  <si>
    <t>WAS</t>
  </si>
  <si>
    <t>LAST</t>
  </si>
  <si>
    <t>FIRST</t>
  </si>
  <si>
    <t>MLT</t>
  </si>
  <si>
    <t>NABL</t>
  </si>
  <si>
    <t>POS</t>
  </si>
  <si>
    <t>Bay</t>
  </si>
  <si>
    <t>RP</t>
  </si>
  <si>
    <t>Danny</t>
  </si>
  <si>
    <t>ARZ</t>
  </si>
  <si>
    <t>OF</t>
  </si>
  <si>
    <t>Brian</t>
  </si>
  <si>
    <t>SD</t>
  </si>
  <si>
    <t>Cruz</t>
  </si>
  <si>
    <t>SF</t>
  </si>
  <si>
    <t>Mike</t>
  </si>
  <si>
    <t>MIN</t>
  </si>
  <si>
    <t>Omar</t>
  </si>
  <si>
    <t>SP</t>
  </si>
  <si>
    <t>Joey</t>
  </si>
  <si>
    <t>BOS</t>
  </si>
  <si>
    <t>NYM</t>
  </si>
  <si>
    <t>NYY</t>
  </si>
  <si>
    <t>Greene</t>
  </si>
  <si>
    <t>Todd</t>
  </si>
  <si>
    <t>TEX</t>
  </si>
  <si>
    <t>C</t>
  </si>
  <si>
    <t>BAL</t>
  </si>
  <si>
    <t>unc</t>
  </si>
  <si>
    <t>SS</t>
  </si>
  <si>
    <t>Hudson</t>
  </si>
  <si>
    <t>Tim</t>
  </si>
  <si>
    <t>OAK</t>
  </si>
  <si>
    <t>KC</t>
  </si>
  <si>
    <t>Kennedy</t>
  </si>
  <si>
    <t>Adam</t>
  </si>
  <si>
    <t>2B</t>
  </si>
  <si>
    <t>Lopez</t>
  </si>
  <si>
    <t>Kevin</t>
  </si>
  <si>
    <t>PHI</t>
  </si>
  <si>
    <t>SEA</t>
  </si>
  <si>
    <t>TB</t>
  </si>
  <si>
    <t>Eric</t>
  </si>
  <si>
    <t>Orlando</t>
  </si>
  <si>
    <t>STL</t>
  </si>
  <si>
    <t>COL</t>
  </si>
  <si>
    <t>TOR</t>
  </si>
  <si>
    <t>MIL</t>
  </si>
  <si>
    <t>Mark</t>
  </si>
  <si>
    <t>Robinson</t>
  </si>
  <si>
    <t>Santana</t>
  </si>
  <si>
    <t>Julio</t>
  </si>
  <si>
    <t>Chris</t>
  </si>
  <si>
    <t>Scott</t>
  </si>
  <si>
    <t>Ramon</t>
  </si>
  <si>
    <t>Matt</t>
  </si>
  <si>
    <t>3B</t>
  </si>
  <si>
    <t>Young</t>
  </si>
  <si>
    <t>PIT</t>
  </si>
  <si>
    <t>1B</t>
  </si>
  <si>
    <t>Jose</t>
  </si>
  <si>
    <t>Miguel</t>
  </si>
  <si>
    <t>Batista</t>
  </si>
  <si>
    <t>Tony</t>
  </si>
  <si>
    <t>Kris</t>
  </si>
  <si>
    <t>Elvis</t>
  </si>
  <si>
    <t>Rzepczynski</t>
  </si>
  <si>
    <t>Accardo</t>
  </si>
  <si>
    <t>to Mission Viejo- Jed Lowrie</t>
  </si>
  <si>
    <t>to Metroplex- Eric Byrnes</t>
  </si>
  <si>
    <t>Tillman</t>
  </si>
  <si>
    <t>Carpenter</t>
  </si>
  <si>
    <t>Cordero</t>
  </si>
  <si>
    <t>Francisco</t>
  </si>
  <si>
    <t>DET</t>
  </si>
  <si>
    <t>Crawford</t>
  </si>
  <si>
    <t>Carl</t>
  </si>
  <si>
    <t>Jon</t>
  </si>
  <si>
    <t>CSX</t>
  </si>
  <si>
    <t>Roy</t>
  </si>
  <si>
    <t>Travis</t>
  </si>
  <si>
    <t>Steve</t>
  </si>
  <si>
    <t>Miller</t>
  </si>
  <si>
    <t>Oswalt</t>
  </si>
  <si>
    <t>HOU</t>
  </si>
  <si>
    <t>Ramirez</t>
  </si>
  <si>
    <t>Manny</t>
  </si>
  <si>
    <t>Clete</t>
  </si>
  <si>
    <t>Volstad</t>
  </si>
  <si>
    <t>Wesley</t>
  </si>
  <si>
    <t>Maier</t>
  </si>
  <si>
    <t>Mitch</t>
  </si>
  <si>
    <t>Kershaw</t>
  </si>
  <si>
    <t>Wade</t>
  </si>
  <si>
    <t>Stetter</t>
  </si>
  <si>
    <t>Blackburn</t>
  </si>
  <si>
    <t>Barton</t>
  </si>
  <si>
    <t>Daric</t>
  </si>
  <si>
    <t>Gio</t>
  </si>
  <si>
    <t>Happ</t>
  </si>
  <si>
    <t>to Shizouka- Trevor Hoffman</t>
  </si>
  <si>
    <t>to Cazadero- Shizouka's 2010 #3</t>
  </si>
  <si>
    <t>Moss</t>
  </si>
  <si>
    <t>Banks</t>
  </si>
  <si>
    <t>Thatcher</t>
  </si>
  <si>
    <t>Evan</t>
  </si>
  <si>
    <t>Arias</t>
  </si>
  <si>
    <t>Ballester</t>
  </si>
  <si>
    <t>Collin</t>
  </si>
  <si>
    <t>Mock</t>
  </si>
  <si>
    <t>Steven</t>
  </si>
  <si>
    <t>Medders</t>
  </si>
  <si>
    <t>McCann</t>
  </si>
  <si>
    <t>Betemit</t>
  </si>
  <si>
    <t>Will</t>
  </si>
  <si>
    <t>Luke</t>
  </si>
  <si>
    <t>Jacobs</t>
  </si>
  <si>
    <t>Thompson</t>
  </si>
  <si>
    <t>Flores</t>
  </si>
  <si>
    <t>Clay</t>
  </si>
  <si>
    <t>Maine</t>
  </si>
  <si>
    <t>Jonathan</t>
  </si>
  <si>
    <t>Andrew</t>
  </si>
  <si>
    <t>Howell</t>
  </si>
  <si>
    <t>to East Reading- Nomar Garciaparra and Mission Viejo's 2009 #3</t>
  </si>
  <si>
    <t>to Poland- Chris Young</t>
  </si>
  <si>
    <t>to Iowa- Jayson Werth</t>
  </si>
  <si>
    <t>to Mission Viejo- East Reading's 2009 #1</t>
  </si>
  <si>
    <t>to Capistrano- Poland 2009 2nd round pick</t>
  </si>
  <si>
    <t>to Poland- Russ Springer</t>
  </si>
  <si>
    <t>Boca Raton</t>
  </si>
  <si>
    <t>to Iowa- Taylor Buchholz</t>
  </si>
  <si>
    <t>to East Reading- Iowa's 2009 #5</t>
  </si>
  <si>
    <t>to Poland- Brian Giles</t>
  </si>
  <si>
    <t>to Boca Raton- Ben Francisco and Poland 2009 #3</t>
  </si>
  <si>
    <t>Total</t>
  </si>
  <si>
    <t>Count of NABL</t>
  </si>
  <si>
    <t>Grand Total</t>
  </si>
  <si>
    <t>to Mission Viejo-Travis Hafner</t>
  </si>
  <si>
    <t>to Bay- Mission Viejo's 2009 #8</t>
  </si>
  <si>
    <t>to Etiwanda- Luis Castillo</t>
  </si>
  <si>
    <t>to Stockton- Bortolo Colon and Kyle Farnsworth</t>
  </si>
  <si>
    <t>to Stockton- Orlando Hudson, Carlos Pena, Chris Gomez, Brian Fuentes, Chad Tracy, Jose Molina and Willie Taveras</t>
  </si>
  <si>
    <t>to Stockton-Vlad Guerrero, Javier Lopez and New England's #2</t>
  </si>
  <si>
    <t>to Mission Viejo- Brandon Inge</t>
  </si>
  <si>
    <t>Boca Raton Bandits</t>
  </si>
  <si>
    <t>to Stockton-Stockton's 2009 #3 &amp; #4</t>
  </si>
  <si>
    <t>to Poland- New England's 2009 #2</t>
  </si>
  <si>
    <t>to New England-Carlos Pena, Mike Redmond and Stockton's 2009 #1</t>
  </si>
  <si>
    <t>to Poland-Ben Sheets</t>
  </si>
  <si>
    <t>to Iowa- Fausto Carmona and Gil Meche</t>
  </si>
  <si>
    <t>to East Reading- Freddie Bynum and Luis Gonzalez</t>
  </si>
  <si>
    <t>to Poland- Andy Pettitte and Stocktons 2009 #2, #3 &amp; #4</t>
  </si>
  <si>
    <t>to Capistrano- Iowa's 2009 #2</t>
  </si>
  <si>
    <t>to Iowa- Capistrano's 2009 #3 and # 5</t>
  </si>
  <si>
    <t>to Poland- Derrick Lee</t>
  </si>
  <si>
    <t>to Iowa- Justin Miller and Shizuoka's 2009 #9</t>
  </si>
  <si>
    <t>CHC</t>
  </si>
  <si>
    <t>Acosta</t>
  </si>
  <si>
    <t>Charlie</t>
  </si>
  <si>
    <t>Fukudome</t>
  </si>
  <si>
    <t>to Capistrano- Chris Carpenter</t>
  </si>
  <si>
    <t>to Shizuoka- Capistrano's 2009 #7</t>
  </si>
  <si>
    <t>to New England- JC Romero and Rafeal Perez</t>
  </si>
  <si>
    <t>ORTMIER</t>
  </si>
  <si>
    <t>J. REYES</t>
  </si>
  <si>
    <t>PINIERO</t>
  </si>
  <si>
    <t>PUNTO</t>
  </si>
  <si>
    <t>A. PHILLIPS</t>
  </si>
  <si>
    <t>FEIERABEND</t>
  </si>
  <si>
    <t>OSARIO</t>
  </si>
  <si>
    <t>SAMPSON</t>
  </si>
  <si>
    <t>F. LEWIS</t>
  </si>
  <si>
    <t>RABURN</t>
  </si>
  <si>
    <t>HAMMEL</t>
  </si>
  <si>
    <t>MORA</t>
  </si>
  <si>
    <t>MASSET</t>
  </si>
  <si>
    <t>HANRAHAN</t>
  </si>
  <si>
    <t>2009 NABL Waiver List</t>
  </si>
  <si>
    <t>HANNAHAN</t>
  </si>
  <si>
    <t>LEDESMA</t>
  </si>
  <si>
    <t>SLATEN</t>
  </si>
  <si>
    <t>AYALA</t>
  </si>
  <si>
    <t>BURRES</t>
  </si>
  <si>
    <t>RABELO</t>
  </si>
  <si>
    <t>TREANOR</t>
  </si>
  <si>
    <t>MOLINA</t>
  </si>
  <si>
    <t>R. JOHNSON</t>
  </si>
  <si>
    <t>GRABOW</t>
  </si>
  <si>
    <t>SCHROEDER</t>
  </si>
  <si>
    <t>PARK</t>
  </si>
  <si>
    <t>RING</t>
  </si>
  <si>
    <t>SCHIERHOLTZ</t>
  </si>
  <si>
    <t>METCALF</t>
  </si>
  <si>
    <t>RICHAR</t>
  </si>
  <si>
    <t>HENDRICKSON</t>
  </si>
  <si>
    <t>NIPPERT</t>
  </si>
  <si>
    <t>H. OWENS</t>
  </si>
  <si>
    <t>DE AZA</t>
  </si>
  <si>
    <t>PADILLA</t>
  </si>
  <si>
    <t>ALBERS</t>
  </si>
  <si>
    <t>K. DAVIES</t>
  </si>
  <si>
    <t>BARAJAS</t>
  </si>
  <si>
    <t>East Reading pullsback Willy Aybar and drops Jose Mesa</t>
  </si>
  <si>
    <t>to East Reading- Robert Fick and Mission Viejo's 2009 #6</t>
  </si>
  <si>
    <t>to Shizouka- Derrick Lee</t>
  </si>
  <si>
    <t>to East Reading- Jason Kubel</t>
  </si>
  <si>
    <t>to East Reading- Iowa's 2009 #10</t>
  </si>
  <si>
    <t>to Iowa- Adam Everett     Iowa drops John Patterson (unc)</t>
  </si>
  <si>
    <t>E. AYBAR</t>
  </si>
  <si>
    <t>to Poland- Gil Meche</t>
  </si>
  <si>
    <t>to New England- Pete Moylan and Carlos Silva</t>
  </si>
  <si>
    <t>to Cazadero- Felix Hernandez &amp; Jorge De La Rosa</t>
  </si>
  <si>
    <t>to Kearsley- Joey Votto, Brian Wilson, Jonathan Sanchez and Cazadero 2009 #2 (drops Cha-Seung Baek)</t>
  </si>
  <si>
    <t>to New England- East Reading's 2009 #3</t>
  </si>
  <si>
    <t>to East Reading- Ehren Wassermann</t>
  </si>
  <si>
    <t>to New England- Jonny Gomes</t>
  </si>
  <si>
    <t>to Poland-Andruw Jones</t>
  </si>
  <si>
    <t xml:space="preserve"> </t>
  </si>
  <si>
    <t>Metroplex Stars</t>
  </si>
  <si>
    <t xml:space="preserve">Mark </t>
  </si>
  <si>
    <t>Crouse</t>
  </si>
  <si>
    <t>817-741-6326</t>
  </si>
  <si>
    <t>630-768-4984</t>
  </si>
  <si>
    <t>bobcats110@yahoo.com</t>
  </si>
  <si>
    <t>Metroplex</t>
  </si>
  <si>
    <t>MTX</t>
  </si>
  <si>
    <t>to New England-Rafael Betancourt and Etiwanda 2009 #5</t>
  </si>
  <si>
    <t>to Etiwanda- Brad lidge and New England #3</t>
  </si>
  <si>
    <t>to East Reading-Jason Isringhausen</t>
  </si>
  <si>
    <t>to Terrapin-Omar Infante, Chad Durbin and East Reading's 2009 #2</t>
  </si>
  <si>
    <t>to Terrapin- Scott Hairston, Edwar Ramirez and Red Arrow's 2009 #5</t>
  </si>
  <si>
    <t>to Red Arrow-Mark Loretta and David DeJesus</t>
  </si>
  <si>
    <t>S. HILL</t>
  </si>
  <si>
    <t>ELLSBURY</t>
  </si>
  <si>
    <t>MORALES</t>
  </si>
  <si>
    <t>SALTALAMACCHIA</t>
  </si>
  <si>
    <t>OKAJIMA</t>
  </si>
  <si>
    <t>C. GOMEZ</t>
  </si>
  <si>
    <t>BUTLER</t>
  </si>
  <si>
    <t>B. HARRIS</t>
  </si>
  <si>
    <t>to Bay- Ian Snell</t>
  </si>
  <si>
    <t>to Iowa- Bay's 2010 #8</t>
  </si>
  <si>
    <t>to Metroplex- Clint Barmes</t>
  </si>
  <si>
    <t>to New England- Jon Garland</t>
  </si>
  <si>
    <t>to Capistrano- JJ Putz and Mike Jacobs</t>
  </si>
  <si>
    <t>to Bay- Capistrano's 2010 #8</t>
  </si>
  <si>
    <t>M. REYNOLDS</t>
  </si>
  <si>
    <t>DANKS</t>
  </si>
  <si>
    <t>OWINGS</t>
  </si>
  <si>
    <t>KENDRICK</t>
  </si>
  <si>
    <t>MOYLAN</t>
  </si>
  <si>
    <t>GUTHRIE</t>
  </si>
  <si>
    <t>SORIA</t>
  </si>
  <si>
    <t>VOTTO</t>
  </si>
  <si>
    <t>BOURN</t>
  </si>
  <si>
    <t>H. BAILEY</t>
  </si>
  <si>
    <t>JIMENEZ</t>
  </si>
  <si>
    <t>PARRA</t>
  </si>
  <si>
    <t>MONTERO</t>
  </si>
  <si>
    <t>ANKIEL</t>
  </si>
  <si>
    <t>BANNISTER</t>
  </si>
  <si>
    <t>PELFREY</t>
  </si>
  <si>
    <t>SEAY</t>
  </si>
  <si>
    <t>J. FLORES</t>
  </si>
  <si>
    <t>LITSCH</t>
  </si>
  <si>
    <t>SLOWEY</t>
  </si>
  <si>
    <t>DURBIN</t>
  </si>
  <si>
    <t>MCLOUTH</t>
  </si>
  <si>
    <t>VILLENUEVA</t>
  </si>
  <si>
    <t>LAROCHE</t>
  </si>
  <si>
    <t>GABBARD</t>
  </si>
  <si>
    <t>GARDNER</t>
  </si>
  <si>
    <t>GERMANO</t>
  </si>
  <si>
    <t>BOWEN</t>
  </si>
  <si>
    <t>B. WOOD</t>
  </si>
  <si>
    <t>FIELDS</t>
  </si>
  <si>
    <t>PIE</t>
  </si>
  <si>
    <t>BURTON</t>
  </si>
  <si>
    <t>CUST</t>
  </si>
  <si>
    <t>PHELPS</t>
  </si>
  <si>
    <t>to Boca Raton-Kyle Davies, Eric Hinske, Chris Iannetta and Carlos Zambrano</t>
  </si>
  <si>
    <t>to Orlando- Clay Buchholz and Ervin Santana</t>
  </si>
  <si>
    <t>KEPPINGER</t>
  </si>
  <si>
    <t>SONNANSTINE</t>
  </si>
  <si>
    <t>BELL</t>
  </si>
  <si>
    <t>IWAMURA</t>
  </si>
  <si>
    <t>MORROW</t>
  </si>
  <si>
    <t>WERTH</t>
  </si>
  <si>
    <t>DV. MURPHY</t>
  </si>
  <si>
    <t>MATHIS</t>
  </si>
  <si>
    <t>WILLITS</t>
  </si>
  <si>
    <t>HOPPER</t>
  </si>
  <si>
    <t>BUCK</t>
  </si>
  <si>
    <t>CHICO</t>
  </si>
  <si>
    <t>DUKES</t>
  </si>
  <si>
    <t>LINDSTROM</t>
  </si>
  <si>
    <t>DILLON</t>
  </si>
  <si>
    <t>J. LEWIS</t>
  </si>
  <si>
    <t>ROWLAND-SMITH</t>
  </si>
  <si>
    <t>K. WOOD</t>
  </si>
  <si>
    <t>SCHUMACHER</t>
  </si>
  <si>
    <t>HAMPSON</t>
  </si>
  <si>
    <t>K. CAMERON</t>
  </si>
  <si>
    <t>DINARDO</t>
  </si>
  <si>
    <t>VANDENHURK</t>
  </si>
  <si>
    <t>REDDING</t>
  </si>
  <si>
    <t>T. PEREZ</t>
  </si>
  <si>
    <t>PERCIVAL</t>
  </si>
  <si>
    <t>BURKE</t>
  </si>
  <si>
    <t>BR. RYAN</t>
  </si>
  <si>
    <t>LAFFEY</t>
  </si>
  <si>
    <t>BR. WILSON</t>
  </si>
  <si>
    <t>WOLFE</t>
  </si>
  <si>
    <t>CASILLA</t>
  </si>
  <si>
    <t>W. RODRIGUEZ</t>
  </si>
  <si>
    <t>L. HERNANDEZ</t>
  </si>
  <si>
    <t>S. DUNCAN</t>
  </si>
  <si>
    <t>N. MORGAN</t>
  </si>
  <si>
    <t>D. JIMENEZ</t>
  </si>
  <si>
    <t>WASSERMAN</t>
  </si>
  <si>
    <t>R. DAVIS</t>
  </si>
  <si>
    <t>MOSELY</t>
  </si>
  <si>
    <t>GUZMAN</t>
  </si>
  <si>
    <t>DO. MURPHY</t>
  </si>
  <si>
    <t>MAHAY</t>
  </si>
  <si>
    <t>BOOTCHECK</t>
  </si>
  <si>
    <t>ABREAU</t>
  </si>
  <si>
    <t>EATON</t>
  </si>
  <si>
    <t>PULLBACKS</t>
  </si>
  <si>
    <t>MARTE, LITTLETON</t>
  </si>
  <si>
    <t>FONTENOT</t>
  </si>
  <si>
    <t>CASANOVA</t>
  </si>
  <si>
    <t>G. OLSEN</t>
  </si>
  <si>
    <t>BROCAIL</t>
  </si>
  <si>
    <t>LUDWICK</t>
  </si>
  <si>
    <t>J. SMITH</t>
  </si>
  <si>
    <t>J. ANDERSON</t>
  </si>
  <si>
    <t>HAIRSTON</t>
  </si>
  <si>
    <t>J. BAKER</t>
  </si>
  <si>
    <t>J. MILLER</t>
  </si>
  <si>
    <t>THIGPEN</t>
  </si>
  <si>
    <t>E. GONZALEZ</t>
  </si>
  <si>
    <t>B. FRANCISCO</t>
  </si>
  <si>
    <t>A. BROWN</t>
  </si>
  <si>
    <t>L. HAWKINS</t>
  </si>
  <si>
    <t>DUCHSCHERER</t>
  </si>
  <si>
    <t>LUGO, MESA</t>
  </si>
  <si>
    <t>PERKINS</t>
  </si>
  <si>
    <t>OWENS</t>
  </si>
  <si>
    <t>SEAN GREEN</t>
  </si>
  <si>
    <t>GAGNE</t>
  </si>
  <si>
    <t>KUO</t>
  </si>
  <si>
    <t>HERGES</t>
  </si>
  <si>
    <t>A. PAGAN</t>
  </si>
  <si>
    <t>to Poland- Matt Diaz, Todd Helton</t>
  </si>
  <si>
    <t>to Stockton-Mark Grudzielanek &amp; Matt Stairs</t>
  </si>
  <si>
    <t>to Shizuoka- Iowa's 2009 #8</t>
  </si>
  <si>
    <t>to Shizuoka- Poland's 2009 #1, #4 and #5</t>
  </si>
  <si>
    <t>to Kearsley- Aaron Miles, Chae Seung Baek &amp; Vigilantes 2008 #9</t>
  </si>
  <si>
    <t xml:space="preserve">unk </t>
  </si>
  <si>
    <t>to East Reading- Melky Cabrera</t>
  </si>
  <si>
    <t>to Poland- Vigilantes 2008 #2 &amp; Vigilantes 2008 #7</t>
  </si>
  <si>
    <t>to Bay- Juan Urible &amp; Trunbull County 2008 #1</t>
  </si>
  <si>
    <t>to Trumbull County- Casey Blake &amp; Carlos Guillen</t>
  </si>
  <si>
    <t>to Mission Viejo- Kearsley 2008 #3 &amp; Trumbull County 2008 #3</t>
  </si>
  <si>
    <t>to Kearsley-Vigilantes 2008 #5, Vigilantes  2008 #6, Vigilantes 2008 #8 &amp; Capistrano 2008 #4</t>
  </si>
  <si>
    <t>to Kearsley-Dan Uggla and Iowa 2008 #4</t>
  </si>
  <si>
    <t>Shizouka</t>
  </si>
  <si>
    <t>East Reading drops Rob Bowen</t>
  </si>
  <si>
    <t>to Iowa- Ryan Garko, Kevin Correia and Iowa's 8th</t>
  </si>
  <si>
    <t>to Red Arrow - Sluggers 2009 #8     *****VOIDED*********</t>
  </si>
  <si>
    <t xml:space="preserve">to East Reading- Jeremy Sowers </t>
  </si>
  <si>
    <t>to Mission Viejo- Robert Fick and East Reading's 2008 #7</t>
  </si>
  <si>
    <t>to Cazadero- Michael Barrett</t>
  </si>
  <si>
    <t>to Terrapin- Cazadero's 2008 #6</t>
  </si>
  <si>
    <t>to Red Arrow- East Reading's 2008 #6</t>
  </si>
  <si>
    <t>to East Reading- Adam Everett</t>
  </si>
  <si>
    <t>to Mission Viejo- Jeremy Sowers</t>
  </si>
  <si>
    <t>BRAUN</t>
  </si>
  <si>
    <t>GORDON</t>
  </si>
  <si>
    <t>LINCECUM</t>
  </si>
  <si>
    <t>UPTON</t>
  </si>
  <si>
    <t>BUCHOLTZ</t>
  </si>
  <si>
    <t>PENCE</t>
  </si>
  <si>
    <t>SOTO</t>
  </si>
  <si>
    <t>GALLARDO</t>
  </si>
  <si>
    <t>MATSUZAKA</t>
  </si>
  <si>
    <t>HUGHES</t>
  </si>
  <si>
    <t>GARZA</t>
  </si>
  <si>
    <t>CHAMBERLAIN</t>
  </si>
  <si>
    <t>ESCOBAR</t>
  </si>
  <si>
    <t>SUZUKI</t>
  </si>
  <si>
    <t>HAMILTON</t>
  </si>
  <si>
    <t>A. CABRERA</t>
  </si>
  <si>
    <t>JC ROMERO</t>
  </si>
  <si>
    <t>A. MILLER</t>
  </si>
  <si>
    <t>PENA</t>
  </si>
  <si>
    <t>to New England - Pat Burrell, Dmitri Young and Lightning 2008 #4 and #6</t>
  </si>
  <si>
    <t>to Poland - Chad Tracy</t>
  </si>
  <si>
    <t>to Red Arrow - Power 2008 #6</t>
  </si>
  <si>
    <t>to Orlando - Torii Hunter and Mariners 2008 #3, #7 and #8</t>
  </si>
  <si>
    <t>to Stockton - Rudy Seanez</t>
  </si>
  <si>
    <t>to Iowa - Chad Paronto and Trolleys 2008 #8</t>
  </si>
  <si>
    <t>to Oregon - JJ Hardy</t>
  </si>
  <si>
    <t>to Red Arrow - Outlaws 2008 #6</t>
  </si>
  <si>
    <t>to Capistrano - Zach Miner and Sluggers 2008 #7</t>
  </si>
  <si>
    <t>to New England - Mike Cameron</t>
  </si>
  <si>
    <t>Blaylock</t>
  </si>
  <si>
    <t>Kearsley</t>
  </si>
  <si>
    <t>to Terrapin - Outlaws 2008 #2</t>
  </si>
  <si>
    <t>To Trumbull County-Carlos Guillen, and Casey Blake</t>
  </si>
  <si>
    <t>To Bay-Trumbull's 2008 #1 pick and Juan Uribe</t>
  </si>
  <si>
    <t>Columbia Dragons</t>
  </si>
  <si>
    <t>Poland Power becomes the Columbia Dragons</t>
  </si>
  <si>
    <t>To Poland- Jeremy Accardo and Jonny Gomes</t>
  </si>
  <si>
    <t>To New England- Lastings Milledge and Justin Spier</t>
  </si>
  <si>
    <t>to East Reading- Sluggers 2008 #3, Power 2008 #1</t>
  </si>
  <si>
    <t>to Poland- Huston Street, James Shields</t>
  </si>
  <si>
    <t>unk</t>
  </si>
  <si>
    <t>to Poland-Milton Bradley, Scott Hatteberg, Chris Gomez &amp; Sluggers 2008 #4</t>
  </si>
  <si>
    <t>to Stockton- Paul Konerko</t>
  </si>
  <si>
    <t>to Red Arrow-Sluggers 2008 #8</t>
  </si>
  <si>
    <t>to Stockton- Rudy Seanez</t>
  </si>
  <si>
    <t>to Iowa- Vinny Chulk, George Sherrill, Trolleys 2008 #1, Trolleys 2008 #3</t>
  </si>
  <si>
    <t>to Red Arrow- Iowa 2008 #1</t>
  </si>
  <si>
    <t>to Mission Viejo- Red Arrow's 2010 #5</t>
  </si>
  <si>
    <t>to Red Arrow- Mission Viejo's 2010 #7, #8, #9, #10</t>
  </si>
  <si>
    <t>to East Reading- Kevin Gregg</t>
  </si>
  <si>
    <t>to New England- Scott Eyre</t>
  </si>
  <si>
    <t>to Turnbull County-Orlando Cabrera</t>
  </si>
  <si>
    <t>to Kearsley- Cesar Izturis, Trumbull County 2008 #3</t>
  </si>
  <si>
    <t>to Kearsley-Adam LaRoche, Ryan Garko, Oscar Villarreal</t>
  </si>
  <si>
    <t xml:space="preserve">ORL - </t>
  </si>
  <si>
    <t>GRO -</t>
  </si>
  <si>
    <t xml:space="preserve">SHI - </t>
  </si>
  <si>
    <t>to Stockton - Paul Konerko</t>
  </si>
  <si>
    <t>to East Reading - Power 2008 #1 and Sluggers 2008 #3</t>
  </si>
  <si>
    <t>to Poland - Scott Hatteberg, Chris Gomez, Milton Bradley and Sluggers 2008 #4 and 2009 #4</t>
  </si>
  <si>
    <t>ROUND 9</t>
  </si>
  <si>
    <t>ROUND 10</t>
  </si>
  <si>
    <t>to Stockton - AJ Burnett, Cliff Floyd and Vigilantes 2008 #9 and #10</t>
  </si>
  <si>
    <t>Trumbull County Tribe</t>
  </si>
  <si>
    <t>Trumbull County</t>
  </si>
  <si>
    <t>to New England- Jack Cust and Red Arrow's 2009 #6</t>
  </si>
  <si>
    <t>to Red Arrow- East Reading's 2009 #3</t>
  </si>
  <si>
    <t>to New England - Sluggers 2008 #5, #6 and #7</t>
  </si>
  <si>
    <t>to Mission Viejo - Nick Punto and Sluggers 2008 #1 and #2</t>
  </si>
  <si>
    <t>to Stockton - Saul Rivera and Todd Jones</t>
  </si>
  <si>
    <t>Capistrano Cougars</t>
  </si>
  <si>
    <t>Capistrano</t>
  </si>
  <si>
    <t>CAP -</t>
  </si>
  <si>
    <t>CAP</t>
  </si>
  <si>
    <t>Cap 4</t>
  </si>
  <si>
    <t>Cap 5</t>
  </si>
  <si>
    <t>JUNE</t>
  </si>
  <si>
    <t>to New England - Jonny Gomes</t>
  </si>
  <si>
    <t>to Poland - Oscar Villarreal</t>
  </si>
  <si>
    <t>PENALIZED</t>
  </si>
  <si>
    <t>to East Reading - Derrek Lee, Chad Gaudin, Rafael Perez and Crushers 2008 #1</t>
  </si>
  <si>
    <t>to Oregon - Vigilantes 2008 #10</t>
  </si>
  <si>
    <t>to Stockton - Jorge Cantu</t>
  </si>
  <si>
    <t>to Poland - Sluggers 2008 #10</t>
  </si>
  <si>
    <t>to Poland - Outlaws 2008 #10</t>
  </si>
  <si>
    <t>to Oregon - Sergio Mitre</t>
  </si>
  <si>
    <t>to Cazadero - Magglio Ordonez and Casey Janssen</t>
  </si>
  <si>
    <t>to Shizuoka - Chone Figgins and Matt Kemp</t>
  </si>
  <si>
    <t>to Stockton - Frank Catalanatto</t>
  </si>
  <si>
    <t>to Shizuoka - Sluggers 2008 #9</t>
  </si>
  <si>
    <t>to Iowa - Chris Capuano and Ty Wigginton</t>
  </si>
  <si>
    <t>to Shizuoka - Hawks 2008 #3</t>
  </si>
  <si>
    <t>to Oregon - Edwin Encarnacion</t>
  </si>
  <si>
    <t>to Shizuoka - Outlaws 2008 #5, #7 and #8</t>
  </si>
  <si>
    <t>to Bay - Joe Borkowski</t>
  </si>
  <si>
    <t>to Red Arrow - Bonakers 2008 #7</t>
  </si>
  <si>
    <t>to Stockton - Cha-Seung Baek, Jose Contreras and Scott Eyre</t>
  </si>
  <si>
    <t>to Oregon - John Buck and Trolleys 2008 #7</t>
  </si>
  <si>
    <t>to Stockton- Garrett Anderson and Doug Brocail</t>
  </si>
  <si>
    <t>to Shizouka- Stockton's 2009 #3 and #7</t>
  </si>
  <si>
    <t>to Red Arrow - Outlaws 2008 #4</t>
  </si>
  <si>
    <t>to Poland - Mike Lowell, Cliff Lee and Samurai 2008 #6</t>
  </si>
  <si>
    <t>to Shizuoka - Kevin Kouzmanoff, Brett Myers, Power 2008 #3 and #5</t>
  </si>
  <si>
    <t>Fontenot</t>
  </si>
  <si>
    <t>Harris</t>
  </si>
  <si>
    <t>Laffey</t>
  </si>
  <si>
    <t>Nyjer</t>
  </si>
  <si>
    <t>Moylan</t>
  </si>
  <si>
    <t>to Capistrano-New England's 2010 #2, #4 #6 and Lastings Milledge</t>
  </si>
  <si>
    <t>to New England-Capistrano's 2010 #5, #7 and Manny Ramirez</t>
  </si>
  <si>
    <t>Manhattan</t>
  </si>
  <si>
    <t>Scherzer</t>
  </si>
  <si>
    <t>Max</t>
  </si>
  <si>
    <t>Sammy</t>
  </si>
  <si>
    <t>Stokes</t>
  </si>
  <si>
    <t>VandenHurk</t>
  </si>
  <si>
    <t>Matthews Jr</t>
  </si>
  <si>
    <t>to Cazadero - Chase Utley and Mark Buehrle</t>
  </si>
  <si>
    <t>PJ</t>
  </si>
  <si>
    <t>to Metroplex- Mark Ellis</t>
  </si>
  <si>
    <t>to Shizuoka- Metroplex 2010 #9</t>
  </si>
  <si>
    <t>949-292-4837</t>
  </si>
  <si>
    <t>to Poland - Jarrod Washburn</t>
  </si>
  <si>
    <t>to New England - Marcus Thames</t>
  </si>
  <si>
    <t>to Poland - James Shields and Huston Street</t>
  </si>
  <si>
    <t>WESTERN</t>
  </si>
  <si>
    <t>CENTRAL</t>
  </si>
  <si>
    <t>EASTERN</t>
  </si>
  <si>
    <t>RAT</t>
  </si>
  <si>
    <t>RAT 5</t>
  </si>
  <si>
    <t>RAT 4</t>
  </si>
  <si>
    <t xml:space="preserve">RAT - </t>
  </si>
  <si>
    <t xml:space="preserve">CAZ - </t>
  </si>
  <si>
    <t>TER -</t>
  </si>
  <si>
    <t>Zavada</t>
  </si>
  <si>
    <t>Diory</t>
  </si>
  <si>
    <t>Jordan</t>
  </si>
  <si>
    <t>Alvarez</t>
  </si>
  <si>
    <t>Boesch</t>
  </si>
  <si>
    <t>Brennan</t>
  </si>
  <si>
    <t>Bray</t>
  </si>
  <si>
    <t>Bryan</t>
  </si>
  <si>
    <t>Capuano</t>
  </si>
  <si>
    <t>Sam</t>
  </si>
  <si>
    <t>Lucas</t>
  </si>
  <si>
    <t>Dyson</t>
  </si>
  <si>
    <t>A.J.</t>
  </si>
  <si>
    <t>Garcia</t>
  </si>
  <si>
    <t>Hayes</t>
  </si>
  <si>
    <t>Hensley</t>
  </si>
  <si>
    <t>Jansen</t>
  </si>
  <si>
    <t>Kenley</t>
  </si>
  <si>
    <t>Ka'aihue</t>
  </si>
  <si>
    <t>Kila</t>
  </si>
  <si>
    <t>Kimbrel</t>
  </si>
  <si>
    <t>Loe</t>
  </si>
  <si>
    <t>Kameron</t>
  </si>
  <si>
    <t>Eduardo</t>
  </si>
  <si>
    <t>Ohman</t>
  </si>
  <si>
    <t>Rogers</t>
  </si>
  <si>
    <t>Rhymes</t>
  </si>
  <si>
    <t>Sale</t>
  </si>
  <si>
    <t>Stanton</t>
  </si>
  <si>
    <t>Tomlin</t>
  </si>
  <si>
    <t>Treanor</t>
  </si>
  <si>
    <t>to New England-Fernando Rodney, Red Arrow's 2011 #5 and #9</t>
  </si>
  <si>
    <t>to Red Arrow- Scott Eyre, New England #7 and #10</t>
  </si>
  <si>
    <t>to Mission Viejo- East Readings 2010 #1 and #5</t>
  </si>
  <si>
    <t>to East Reading- Travis Hafner, Mission Viejo's 2011 #2, #4 and #10</t>
  </si>
  <si>
    <t>to East Reading- Ronny Cedeno, Capo 2011 # 6 &amp; #8</t>
  </si>
  <si>
    <t>to Capistrano- Andrew Miller, East Reading 2011 #3</t>
  </si>
  <si>
    <t>to Mission Viejo- Etiwanda's 2011 #5</t>
  </si>
  <si>
    <t>to Etiwanda- Freddy Garcia</t>
  </si>
  <si>
    <t xml:space="preserve">to Mission Viejo- Jason Vargas </t>
  </si>
  <si>
    <t>to Capistrano- Sean Burnett and Mission Viejo 2011 #9</t>
  </si>
  <si>
    <t>to Cazadero- Mark Reynolds, RA Dickey and Billy Wagner</t>
  </si>
  <si>
    <t>to Capistrano- David Wright and Derek Holland</t>
  </si>
  <si>
    <t>to Ruppert- Jake Peavy, Freddy Lewis and Ramon Hernandez</t>
  </si>
  <si>
    <t>to Cazadero-Sergio Romo, Brandon Webb, and Carlos Beltran</t>
  </si>
  <si>
    <t>to Manhattan- Orlando Hudson</t>
  </si>
  <si>
    <t>to OP- Scott Podsednik and Manhattan's 2011 #7</t>
  </si>
  <si>
    <t>to East Reading- Barry Zito, Jorge de la Rosa and Bud Norris</t>
  </si>
  <si>
    <t>to Cazadero- Zach Greinke AND Rage 2011 #6</t>
  </si>
  <si>
    <t>to Boca Raton- Torii Hunter, Lance Nix, Mike Pelfrey and Orlando 2011 #1</t>
  </si>
  <si>
    <t>to Orlando-Chris Iannetta, Shin-Soo Choo and Boca 2011 #1</t>
  </si>
  <si>
    <t>to Capistrano- Capistrano 2011 #6 (previously owned by East Reading)</t>
  </si>
  <si>
    <t>to East Reading- Scott Hairston</t>
  </si>
  <si>
    <t>to Capistrano- Fernando Rodney</t>
  </si>
  <si>
    <t>to New England- Capistrano 2011 #9</t>
  </si>
  <si>
    <t>to Manhattan- Red Arrow #5 2011 (previously owned by New England)</t>
  </si>
  <si>
    <t>to New England- Jamey Carroll</t>
  </si>
  <si>
    <t>to Capistrano- Carlos Lee</t>
  </si>
  <si>
    <t>to Terrapin- Mission Viejo 2011 #9 (previously owned by Capistrano)</t>
  </si>
  <si>
    <t>to Red Arrow-Mission Viejo 2011 #8</t>
  </si>
  <si>
    <t>to Mission Viejo- Alex Gordon</t>
  </si>
  <si>
    <t>to Manhattan- Chone Figgins</t>
  </si>
  <si>
    <t>to Shizouka- Red Arrow 2011 #5 (previously owned by Manhattan)</t>
  </si>
  <si>
    <t>cuts</t>
  </si>
  <si>
    <t>to New England- Kosuke Fukudome</t>
  </si>
  <si>
    <t>to Iowa- New England 2011 #4</t>
  </si>
  <si>
    <t>to Boca Raton-Rafael Furcal</t>
  </si>
  <si>
    <t>to East Reading- Boca Raton 2011 #4</t>
  </si>
  <si>
    <t>to Cazadero-John Garland</t>
  </si>
  <si>
    <t>to New England-Cazadero 2011 #2</t>
  </si>
  <si>
    <t>to Cazadero-Josh Hamilton</t>
  </si>
  <si>
    <t>to Iowa- Matt Holiday, Wade LeBlanc and Cazadero 2011 #1</t>
  </si>
  <si>
    <t>to New England-Matt Capps and Orlando 2011 #1</t>
  </si>
  <si>
    <t>to Orlando- Rafael Soriano and New England 2011 #1</t>
  </si>
  <si>
    <t>to Shizouka-Iowa 2011 #1 and #8</t>
  </si>
  <si>
    <t>to Iowa- Shizouka 2011 #1, Brandon McCarthy and Brett Myers</t>
  </si>
  <si>
    <t>Uncarded</t>
  </si>
  <si>
    <t>to Boca Raton- Ryan Hanigan</t>
  </si>
  <si>
    <t>to Red Arrow- Boca Raton's  2011 #2</t>
  </si>
  <si>
    <t>to Manhattan- Nick Swisher</t>
  </si>
  <si>
    <t>to East Reading- Matt Diaz and Ryan Spilborghs</t>
  </si>
  <si>
    <t>East Reading pulls back Jaime Moyer</t>
  </si>
  <si>
    <t>to East Reading- Ronnie Paulino and Brad Lidge</t>
  </si>
  <si>
    <t>to Capistrano- Yadier Molina, East Reading 2012 #3 and #6</t>
  </si>
  <si>
    <t>NABL 2012 DRAFT</t>
  </si>
  <si>
    <t>Cazadero drops Ruben Tejada</t>
  </si>
  <si>
    <t>JULY CLAIM</t>
  </si>
  <si>
    <t>JULY CUT</t>
  </si>
  <si>
    <t>to Terrapin- Andy Pettite</t>
  </si>
  <si>
    <t>to Manahattan- Edinson Volquez</t>
  </si>
  <si>
    <t>cmp1166@gmail.com</t>
  </si>
  <si>
    <t>5252 County Route 125</t>
  </si>
  <si>
    <t>Campbell</t>
  </si>
  <si>
    <t>(607) 738-0854</t>
  </si>
  <si>
    <t>Ladera Ranch</t>
  </si>
  <si>
    <t>to Terrapin-DeWayne Wise and NE 2012 #2</t>
  </si>
  <si>
    <t>to New England- Jim Edmonds and Terrapin # 7</t>
  </si>
  <si>
    <t>May Waivers</t>
  </si>
  <si>
    <t>June Waivers</t>
  </si>
  <si>
    <t>July Waivers</t>
  </si>
  <si>
    <t>to Terrapin-Aaron Laffey and Kevin Correia</t>
  </si>
  <si>
    <t>to Cazadero-Omar Infante</t>
  </si>
  <si>
    <t>Goldschmidt</t>
  </si>
  <si>
    <t>Freeman</t>
  </si>
  <si>
    <t>Freddie</t>
  </si>
  <si>
    <t>Christian</t>
  </si>
  <si>
    <t>Cory</t>
  </si>
  <si>
    <t>Anthony</t>
  </si>
  <si>
    <t>LaHair</t>
  </si>
  <si>
    <t>Frazier</t>
  </si>
  <si>
    <t>Alonso</t>
  </si>
  <si>
    <t>Chapman</t>
  </si>
  <si>
    <t>Aroldis</t>
  </si>
  <si>
    <t>Cishek</t>
  </si>
  <si>
    <t>Altuve</t>
  </si>
  <si>
    <t>Eovaldi</t>
  </si>
  <si>
    <t>Dillard</t>
  </si>
  <si>
    <t>Turner</t>
  </si>
  <si>
    <t>Isringhausen</t>
  </si>
  <si>
    <t>Lynn</t>
  </si>
  <si>
    <t>Rizzo</t>
  </si>
  <si>
    <t>Bixler</t>
  </si>
  <si>
    <t>Sutton</t>
  </si>
  <si>
    <t>Morel</t>
  </si>
  <si>
    <t>Kinney</t>
  </si>
  <si>
    <t>Salvador</t>
  </si>
  <si>
    <t>Giavotella</t>
  </si>
  <si>
    <t>Duffy</t>
  </si>
  <si>
    <t>Trout</t>
  </si>
  <si>
    <t>Williams</t>
  </si>
  <si>
    <t>Noesi</t>
  </si>
  <si>
    <t>Hector</t>
  </si>
  <si>
    <t>Casper</t>
  </si>
  <si>
    <t>Seager</t>
  </si>
  <si>
    <t>Gray</t>
  </si>
  <si>
    <t>Trayvon</t>
  </si>
  <si>
    <t>Hisanori</t>
  </si>
  <si>
    <t>7471 Red Bay Place</t>
  </si>
  <si>
    <t>to Iowa- Mat Latos</t>
  </si>
  <si>
    <t>to Orlando- Andrew McCutchen</t>
  </si>
  <si>
    <t>to East Reading- Capistrano's 2012 #3 and #5 and Felipe Paulino</t>
  </si>
  <si>
    <t>to Capistrano- East Reading 2012 #1</t>
  </si>
  <si>
    <t>to Orlando- Jose Reyes and Terrapin's 2012 #7</t>
  </si>
  <si>
    <t>to New England-Alfonso Soriano,  Jhonny Peralta and Orlando 2012 #5</t>
  </si>
  <si>
    <t>to East Reading- JD Drew</t>
  </si>
  <si>
    <t>to Mission Viejo- Brad Lidge</t>
  </si>
  <si>
    <t>to Terrapin- Randy Wolf</t>
  </si>
  <si>
    <t>Hayward</t>
  </si>
  <si>
    <t>to Mission Viejo- Iowa's 2012 #7</t>
  </si>
  <si>
    <t>to Shizouka- Terrapin 2012 #6</t>
  </si>
  <si>
    <t>to Iowa- Mission Viejo's 2012 #8, #9, #10</t>
  </si>
  <si>
    <t>to New England-Hanley Ramirez</t>
  </si>
  <si>
    <t>To Terrapin-Gio Gonzalez</t>
  </si>
  <si>
    <t>to Orlando- Jon Lester</t>
  </si>
  <si>
    <t>to Terrapin- Kyle Lohse, Jason Giambi and gets back their 2012 7th round</t>
  </si>
  <si>
    <t>to New England- Chase Headley</t>
  </si>
  <si>
    <t>to Iowa- Jed Lowrie and New England 2012 #5</t>
  </si>
  <si>
    <t>FREEMAN</t>
  </si>
  <si>
    <t>HOSMER</t>
  </si>
  <si>
    <t>TROUT</t>
  </si>
  <si>
    <t>TRUMBO</t>
  </si>
  <si>
    <t>MOUSTAKAS</t>
  </si>
  <si>
    <t>D. GORDON</t>
  </si>
  <si>
    <t>BEACHY</t>
  </si>
  <si>
    <t>JENNINGS</t>
  </si>
  <si>
    <t>ACKLEY</t>
  </si>
  <si>
    <t>WEEKS</t>
  </si>
  <si>
    <t>WORLEY</t>
  </si>
  <si>
    <t>PINEDA</t>
  </si>
  <si>
    <t>CHAPMAN</t>
  </si>
  <si>
    <t>S. PEREZ</t>
  </si>
  <si>
    <t>VOGELSONG</t>
  </si>
  <si>
    <t>CHISENHALL</t>
  </si>
  <si>
    <t>KIPNIS</t>
  </si>
  <si>
    <t>GEE</t>
  </si>
  <si>
    <t>H. ALVAREZ</t>
  </si>
  <si>
    <t>GOLDSCHMIDT</t>
  </si>
  <si>
    <t>PRESLEY</t>
  </si>
  <si>
    <t>LUEBKE</t>
  </si>
  <si>
    <t>ALONSO</t>
  </si>
  <si>
    <t>MOREL</t>
  </si>
  <si>
    <t>ALTUVE</t>
  </si>
  <si>
    <t>RIZZO</t>
  </si>
  <si>
    <t>G. HOLLAND</t>
  </si>
  <si>
    <t>J. JOHNSON</t>
  </si>
  <si>
    <t>DUFFY</t>
  </si>
  <si>
    <t>JD MARTINEZ</t>
  </si>
  <si>
    <t>LAHAIR</t>
  </si>
  <si>
    <t>GUERRA</t>
  </si>
  <si>
    <t>COLLMENTER</t>
  </si>
  <si>
    <t>FRAZIER</t>
  </si>
  <si>
    <t>CROW</t>
  </si>
  <si>
    <t>DRABEK</t>
  </si>
  <si>
    <t>DE LA ROSA</t>
  </si>
  <si>
    <t>CARP</t>
  </si>
  <si>
    <t>L. PEREZ</t>
  </si>
  <si>
    <t>LYNN</t>
  </si>
  <si>
    <t>BRITTON</t>
  </si>
  <si>
    <t>REDDICK</t>
  </si>
  <si>
    <t>J. GUZMAN</t>
  </si>
  <si>
    <t>HUMBER</t>
  </si>
  <si>
    <t>PARMELEE</t>
  </si>
  <si>
    <t>A. COBB</t>
  </si>
  <si>
    <t>SEAGER</t>
  </si>
  <si>
    <t>CONGER</t>
  </si>
  <si>
    <t>M. LOWE</t>
  </si>
  <si>
    <t>MOSCOSO</t>
  </si>
  <si>
    <t>NOESI</t>
  </si>
  <si>
    <t>BOGUSEVIC</t>
  </si>
  <si>
    <t>NICASIO</t>
  </si>
  <si>
    <t>BROTHER</t>
  </si>
  <si>
    <t>CRAWFORD</t>
  </si>
  <si>
    <t>BEAVIN</t>
  </si>
  <si>
    <t>GENTRY</t>
  </si>
  <si>
    <t>BLANCO</t>
  </si>
  <si>
    <t>THAMES</t>
  </si>
  <si>
    <t>H. TAKAHASHI</t>
  </si>
  <si>
    <t>REVERE</t>
  </si>
  <si>
    <t>COLON</t>
  </si>
  <si>
    <t>DAVIES</t>
  </si>
  <si>
    <t>SANDS</t>
  </si>
  <si>
    <t>FLOWERS</t>
  </si>
  <si>
    <t>MELACON</t>
  </si>
  <si>
    <t>BEDARD</t>
  </si>
  <si>
    <t>HAND</t>
  </si>
  <si>
    <t>T. ROBINSON</t>
  </si>
  <si>
    <t>J. MCDONALD</t>
  </si>
  <si>
    <t>C. ROSS</t>
  </si>
  <si>
    <t>C. WELLS</t>
  </si>
  <si>
    <t>LYLES</t>
  </si>
  <si>
    <t>ALBUQUERQUE</t>
  </si>
  <si>
    <t>BASS</t>
  </si>
  <si>
    <t>C. WADE</t>
  </si>
  <si>
    <t>NISHIOKA</t>
  </si>
  <si>
    <t>J. FRANCISCO</t>
  </si>
  <si>
    <t>WHEELER</t>
  </si>
  <si>
    <t>SHELRETH</t>
  </si>
  <si>
    <t>E. SANCHEZ</t>
  </si>
  <si>
    <t>OLIVO</t>
  </si>
  <si>
    <t>E. CHAVEZ</t>
  </si>
  <si>
    <t>MACDOUGAL</t>
  </si>
  <si>
    <t>CISHEK</t>
  </si>
  <si>
    <t>C. MARTINEZ</t>
  </si>
  <si>
    <t>CHATWOOD</t>
  </si>
  <si>
    <t>CARRASCO</t>
  </si>
  <si>
    <t>Z. STEWART</t>
  </si>
  <si>
    <t>J. DONALD</t>
  </si>
  <si>
    <t>L. COLEMAN</t>
  </si>
  <si>
    <t>WEBB</t>
  </si>
  <si>
    <t>THOMPSON</t>
  </si>
  <si>
    <t>B. ROBERTS</t>
  </si>
  <si>
    <t>B. GOMES</t>
  </si>
  <si>
    <t>W. LEBLANC</t>
  </si>
  <si>
    <t>B. HAYES</t>
  </si>
  <si>
    <t>J. GOMES</t>
  </si>
  <si>
    <t>D. SUTTON</t>
  </si>
  <si>
    <t>A DIRKS</t>
  </si>
  <si>
    <t>B. PETERSEN</t>
  </si>
  <si>
    <t>R. SWEENEY</t>
  </si>
  <si>
    <t>VARITEK</t>
  </si>
  <si>
    <t>FURBUSH</t>
  </si>
  <si>
    <t>B. Wood</t>
  </si>
  <si>
    <t>J. HAIRSTON</t>
  </si>
  <si>
    <t>CAMPANA</t>
  </si>
  <si>
    <t>T. GREENE</t>
  </si>
  <si>
    <t>T. WATSON</t>
  </si>
  <si>
    <t>TATEYAMA</t>
  </si>
  <si>
    <t>C. NELSON</t>
  </si>
  <si>
    <t>STUTES</t>
  </si>
  <si>
    <t>CONSTANZA</t>
  </si>
  <si>
    <t>SOGARD</t>
  </si>
  <si>
    <t>A. PETTITTE</t>
  </si>
  <si>
    <t>J. Lopez</t>
  </si>
  <si>
    <t>L. RODRIQUEZ</t>
  </si>
  <si>
    <t>ARRENDONDO</t>
  </si>
  <si>
    <t>FULD</t>
  </si>
  <si>
    <t>H. SOSA</t>
  </si>
  <si>
    <t>DE LOS SANTOS</t>
  </si>
  <si>
    <t>LACURE</t>
  </si>
  <si>
    <t>COLLINS</t>
  </si>
  <si>
    <t>HERDON</t>
  </si>
  <si>
    <t>D. BARTON</t>
  </si>
  <si>
    <t>WANG</t>
  </si>
  <si>
    <t>B. SHAW</t>
  </si>
  <si>
    <t>T. WOOD</t>
  </si>
  <si>
    <t>S. O'SULLIVAN</t>
  </si>
  <si>
    <t>SPENCE</t>
  </si>
  <si>
    <t>MARRERO</t>
  </si>
  <si>
    <t>FORSYTHE</t>
  </si>
  <si>
    <t>LINDBLUM</t>
  </si>
  <si>
    <t>DICKERSON</t>
  </si>
  <si>
    <t>D. Reyes</t>
  </si>
  <si>
    <t>ESTRADA</t>
  </si>
  <si>
    <t>HAFNER</t>
  </si>
  <si>
    <t>PLOUFFE</t>
  </si>
  <si>
    <t>PAREDES</t>
  </si>
  <si>
    <t>B.WALLACE</t>
  </si>
  <si>
    <t>MCGEE</t>
  </si>
  <si>
    <t>FIGGINS</t>
  </si>
  <si>
    <t>I. Rodriguez</t>
  </si>
  <si>
    <t>SAMARDZJIA</t>
  </si>
  <si>
    <t>PESTANO</t>
  </si>
  <si>
    <t>DESCALSO</t>
  </si>
  <si>
    <t>GIAVOTELLA</t>
  </si>
  <si>
    <t>EOVALDI</t>
  </si>
  <si>
    <t>WILHELMSEN</t>
  </si>
  <si>
    <t>ELBERT</t>
  </si>
  <si>
    <t>D'ARNAUD</t>
  </si>
  <si>
    <t>CASSEVAH</t>
  </si>
  <si>
    <t>GORZELANNY</t>
  </si>
  <si>
    <t>Rookie Draft</t>
  </si>
  <si>
    <t>to Etiwanda-Bill Bray and 2013 #6</t>
  </si>
  <si>
    <t>to Red Arrow-Aaron Miles</t>
  </si>
  <si>
    <t>Cazadero cuts Pudge Rodriguez</t>
  </si>
  <si>
    <t>Terrapin cuts Leo Nunez/Oviedo</t>
  </si>
  <si>
    <t>Iowa cuts Yoshinori Tateyama</t>
  </si>
  <si>
    <t>to Cazadero- Ronnie Paulino</t>
  </si>
  <si>
    <t>to Iowa- Jason Kubel</t>
  </si>
  <si>
    <t>to East Reading- Chris Marrero</t>
  </si>
  <si>
    <t>to Metroplex- Casey Kotchman</t>
  </si>
  <si>
    <t>to Orlando- Daniel Bard</t>
  </si>
  <si>
    <t>to East Reading- Daniel McCutchen</t>
  </si>
  <si>
    <t>to Capistrano-Rickie Weeks and Everth Cabrera</t>
  </si>
  <si>
    <t>to Terrapin-Placido Polanco and Jarrod Saltalamacchia</t>
  </si>
  <si>
    <t>LAWRIE</t>
  </si>
  <si>
    <t>http://www.wahoosoftware.com:6754/NABL/Controller?page=main</t>
  </si>
  <si>
    <t>to Metroplex-Zack Britton</t>
  </si>
  <si>
    <t>to Shizouka-Willie Bloomquist and Metroplex's 2013 #4</t>
  </si>
  <si>
    <t>to East Reading- Ubaldo Jimenez</t>
  </si>
  <si>
    <t>to Shizouka-East Reading 2013 #3</t>
  </si>
  <si>
    <t>to Terrapin- Mark Buerhle, Mark Reynolds, Sergio Romo and LaTroy Hawkins</t>
  </si>
  <si>
    <t>to Hayward- Brett Gardner and Cory Wade</t>
  </si>
  <si>
    <t>to Cazadero- Nick Swisher</t>
  </si>
  <si>
    <t>to Cazadero- Aaron Hill. Jarrod  Saltalamacchia and Terrapin's 2013  #2</t>
  </si>
  <si>
    <t>to Iowa- Aramis Ramirez</t>
  </si>
  <si>
    <t>to Metroplex Michael Morse, Kyle Seager and Iowa's 2013 # 3 (they drop Luke Scott)</t>
  </si>
  <si>
    <t>MIA</t>
  </si>
  <si>
    <t>Giancarlo</t>
  </si>
  <si>
    <t>Jacob</t>
  </si>
  <si>
    <t>Corbin</t>
  </si>
  <si>
    <t>Patrick</t>
  </si>
  <si>
    <t>Zagurski</t>
  </si>
  <si>
    <t>Simmons</t>
  </si>
  <si>
    <t>Andrelton</t>
  </si>
  <si>
    <t>Clevenger</t>
  </si>
  <si>
    <t>Castillo</t>
  </si>
  <si>
    <t>Vitters</t>
  </si>
  <si>
    <t>Mather</t>
  </si>
  <si>
    <t>Cardenas</t>
  </si>
  <si>
    <t xml:space="preserve">Jackson </t>
  </si>
  <si>
    <t>Germano</t>
  </si>
  <si>
    <t>Hinshaw</t>
  </si>
  <si>
    <t>Dolis</t>
  </si>
  <si>
    <t>Broxton</t>
  </si>
  <si>
    <t xml:space="preserve">White </t>
  </si>
  <si>
    <t>Friedrich</t>
  </si>
  <si>
    <t>Moore</t>
  </si>
  <si>
    <t>Storey</t>
  </si>
  <si>
    <t>Mickey</t>
  </si>
  <si>
    <t>Kearns</t>
  </si>
  <si>
    <t>Gorkys</t>
  </si>
  <si>
    <t>Cousins</t>
  </si>
  <si>
    <t>Maldonado</t>
  </si>
  <si>
    <t>Ishikawa</t>
  </si>
  <si>
    <t>Nieuwenhuis</t>
  </si>
  <si>
    <t>Kirk</t>
  </si>
  <si>
    <t>Elvin</t>
  </si>
  <si>
    <t>Schwimer</t>
  </si>
  <si>
    <t>Diekman</t>
  </si>
  <si>
    <t>Savery</t>
  </si>
  <si>
    <t>Marte</t>
  </si>
  <si>
    <t>Jared</t>
  </si>
  <si>
    <t>Chambers</t>
  </si>
  <si>
    <t>Adron</t>
  </si>
  <si>
    <t>Burriss</t>
  </si>
  <si>
    <t>Emmanuel</t>
  </si>
  <si>
    <t>Pill</t>
  </si>
  <si>
    <t>Harper</t>
  </si>
  <si>
    <t>Bryce</t>
  </si>
  <si>
    <t>Machado</t>
  </si>
  <si>
    <t>Flaherty</t>
  </si>
  <si>
    <t>Middlebrooks</t>
  </si>
  <si>
    <t>Mauro</t>
  </si>
  <si>
    <t>Podsednik</t>
  </si>
  <si>
    <t>Matsuzaka</t>
  </si>
  <si>
    <t>Daisuke</t>
  </si>
  <si>
    <t>Padilla</t>
  </si>
  <si>
    <t>Seddon</t>
  </si>
  <si>
    <t>Worth</t>
  </si>
  <si>
    <t>Below</t>
  </si>
  <si>
    <t>Duane</t>
  </si>
  <si>
    <t>Falu</t>
  </si>
  <si>
    <t>Irving</t>
  </si>
  <si>
    <t>Hester</t>
  </si>
  <si>
    <t>Calhoun</t>
  </si>
  <si>
    <t>Richards</t>
  </si>
  <si>
    <t>Hendriks</t>
  </si>
  <si>
    <t>Liam</t>
  </si>
  <si>
    <t>Walters</t>
  </si>
  <si>
    <t>Eppley</t>
  </si>
  <si>
    <t>Donaldson</t>
  </si>
  <si>
    <t>Millwood</t>
  </si>
  <si>
    <t>Darvish</t>
  </si>
  <si>
    <t>Yu</t>
  </si>
  <si>
    <t>Robbie</t>
  </si>
  <si>
    <t>Tanner</t>
  </si>
  <si>
    <t>Yasmani</t>
  </si>
  <si>
    <t>Grandal</t>
  </si>
  <si>
    <t>Parrino</t>
  </si>
  <si>
    <t>Werner</t>
  </si>
  <si>
    <t>Layne</t>
  </si>
  <si>
    <t>Mikolas</t>
  </si>
  <si>
    <t>to Orlando- Jhonny Peralta and NE 2013 #2</t>
  </si>
  <si>
    <t>to New England- Jonny Gomes and Orlando 2013 #4</t>
  </si>
  <si>
    <t>NABL 2013 DRAFT</t>
  </si>
  <si>
    <t>to East Reading-Kelly Shoppach</t>
  </si>
  <si>
    <t>to New England-Felipe Paulino</t>
  </si>
  <si>
    <t>Central Florida</t>
  </si>
  <si>
    <t>to Shizouka- Oralndo's 2013 #4</t>
  </si>
  <si>
    <t>to Shizouka-Adam LaRoche</t>
  </si>
  <si>
    <t>to Groton- Matt Garza and Orlando's 2013 #4</t>
  </si>
  <si>
    <t>to New England-JA Happ and Shizouka's 2013 #5</t>
  </si>
  <si>
    <t>to Orlando- Kevin Correia</t>
  </si>
  <si>
    <t>to Shizouka-Will Venable</t>
  </si>
  <si>
    <t>to Metroplex- Pedro Strop and New England's 2013 # 4</t>
  </si>
  <si>
    <t>to New England- Coco Crisp and Metroplex's 2013 #6</t>
  </si>
  <si>
    <t>Central Florida Expos replace Etiwanda Anteaters</t>
  </si>
  <si>
    <t>to Iowa- Kelly Johnson</t>
  </si>
  <si>
    <t>to Shizouka- Brett Myers</t>
  </si>
  <si>
    <t>updated 2/25/13</t>
  </si>
  <si>
    <t>Aviles</t>
  </si>
  <si>
    <t>Shelley</t>
  </si>
  <si>
    <t xml:space="preserve">Mat  </t>
  </si>
  <si>
    <t xml:space="preserve">Tom </t>
  </si>
  <si>
    <t>Starling</t>
  </si>
  <si>
    <t>Mastroianni</t>
  </si>
  <si>
    <t>Vicente</t>
  </si>
  <si>
    <t>Rosario</t>
  </si>
  <si>
    <t>P.J.</t>
  </si>
  <si>
    <t>to Bay- Nick Swisher</t>
  </si>
  <si>
    <t>to Cazadero-Tim Hudson</t>
  </si>
  <si>
    <t>J.D.</t>
  </si>
  <si>
    <t>Petersen</t>
  </si>
  <si>
    <t>DJ</t>
  </si>
  <si>
    <t>Chris-R</t>
  </si>
  <si>
    <t>d'Arnaud</t>
  </si>
  <si>
    <t>To Cazadero- Kyle Lohse and Sergio Romo</t>
  </si>
  <si>
    <t>to Terrapin- Alex Cobb, Charlie Furbush and Cazadero's 2013 #2</t>
  </si>
  <si>
    <t>to Orlando- Gio Gonzalez</t>
  </si>
  <si>
    <t>to Terrapin- Orlando's 2013 #1, Orlando's 2013 #2, New England's 2013 #2</t>
  </si>
  <si>
    <t>to New England- Ben Zobrist, Wilton Lopez, and Mike Napoli</t>
  </si>
  <si>
    <t>to Terrapin- Dominic Brown, Brain McCann and New England's 2013 #1</t>
  </si>
  <si>
    <t>to Capistrano- Bortolo Colon</t>
  </si>
  <si>
    <t>to Metroplex- Joe Smith and Capo's 2013 #5</t>
  </si>
  <si>
    <t>to Capistrano-Central Florida's 2013 #4</t>
  </si>
  <si>
    <t>to Central Florida- Capistrano's 2013 #4, #7, #8, #9</t>
  </si>
  <si>
    <t>to Capistrano-East Reading's 2013 #6</t>
  </si>
  <si>
    <t>to East Reading- Capistrano's 2013 #6 &amp; #10</t>
  </si>
  <si>
    <t>to Terrapin-Billy Butler, Daniel Hudson and Iowa's 2013 #1</t>
  </si>
  <si>
    <t>to Iowa- Adrian Gonzalez and Curtis Granderson</t>
  </si>
  <si>
    <t>HARPER</t>
  </si>
  <si>
    <t>GRANDAL</t>
  </si>
  <si>
    <t>BRANTLY</t>
  </si>
  <si>
    <t>HECHEVARRIA</t>
  </si>
  <si>
    <t>KELLY</t>
  </si>
  <si>
    <t>TYSON ROSS</t>
  </si>
  <si>
    <t>JACKSON</t>
  </si>
  <si>
    <t>HEFNER</t>
  </si>
  <si>
    <t>L. HENDRICKS</t>
  </si>
  <si>
    <t>AXELROD</t>
  </si>
  <si>
    <t>DARVISH</t>
  </si>
  <si>
    <t>PACHECO</t>
  </si>
  <si>
    <t>MIGUEL GONZALES</t>
  </si>
  <si>
    <t>LEMAHIEU</t>
  </si>
  <si>
    <t>GALVIS</t>
  </si>
  <si>
    <t>SHANE ROBINSON</t>
  </si>
  <si>
    <t>M. SIERRA</t>
  </si>
  <si>
    <t>LUETGE</t>
  </si>
  <si>
    <t>HAGUE</t>
  </si>
  <si>
    <t>MOORE</t>
  </si>
  <si>
    <t>DOOLITTLE</t>
  </si>
  <si>
    <t>ADAMS</t>
  </si>
  <si>
    <t>CRUZ</t>
  </si>
  <si>
    <t>PRYOR</t>
  </si>
  <si>
    <t>RICHARDS</t>
  </si>
  <si>
    <t>EZQ. CARRERA</t>
  </si>
  <si>
    <t>LAVARNWAY</t>
  </si>
  <si>
    <t>MACHADO</t>
  </si>
  <si>
    <t>CAIN</t>
  </si>
  <si>
    <t>E. RAMIREZ</t>
  </si>
  <si>
    <t>BROXTON</t>
  </si>
  <si>
    <t>CIRIACO</t>
  </si>
  <si>
    <t>JONES</t>
  </si>
  <si>
    <t>CORPORAN</t>
  </si>
  <si>
    <t>ROGERS</t>
  </si>
  <si>
    <t>B. WALLACE</t>
  </si>
  <si>
    <t>CESPEDES</t>
  </si>
  <si>
    <t>AOKI</t>
  </si>
  <si>
    <t>MAXWELL</t>
  </si>
  <si>
    <t>FELDMAN</t>
  </si>
  <si>
    <t>LANNAN</t>
  </si>
  <si>
    <t>B. LYON</t>
  </si>
  <si>
    <t>C. ZAMBRANO</t>
  </si>
  <si>
    <t>SIMMONS</t>
  </si>
  <si>
    <t>MARTE</t>
  </si>
  <si>
    <t>VALDESPIN</t>
  </si>
  <si>
    <t>JOHNSON</t>
  </si>
  <si>
    <t>LOMBARDOZZI</t>
  </si>
  <si>
    <t>XAVIER PAUL</t>
  </si>
  <si>
    <t>Q. BERRY</t>
  </si>
  <si>
    <t>T. BLAKELY</t>
  </si>
  <si>
    <t>HARVEY</t>
  </si>
  <si>
    <t>SEGURA</t>
  </si>
  <si>
    <t>MARTIN</t>
  </si>
  <si>
    <t>CASTILLO</t>
  </si>
  <si>
    <t>WISE</t>
  </si>
  <si>
    <t>JP HOWELL</t>
  </si>
  <si>
    <t>B. DOZIER</t>
  </si>
  <si>
    <t>JEPSEN</t>
  </si>
  <si>
    <t>MILEY</t>
  </si>
  <si>
    <t>CHEN</t>
  </si>
  <si>
    <t>SANCHEZ</t>
  </si>
  <si>
    <t>BELISARIO</t>
  </si>
  <si>
    <t>HARRELL</t>
  </si>
  <si>
    <t>SANTIAGO</t>
  </si>
  <si>
    <t>DONALDSON</t>
  </si>
  <si>
    <t>GOMES</t>
  </si>
  <si>
    <t>AJ POLLACK</t>
  </si>
  <si>
    <t>E. HARRERA</t>
  </si>
  <si>
    <t>PARKER</t>
  </si>
  <si>
    <t>REED</t>
  </si>
  <si>
    <t>SMYLY</t>
  </si>
  <si>
    <t>TYLER MOORE</t>
  </si>
  <si>
    <t>MCALLISTER</t>
  </si>
  <si>
    <t>MALDONADO</t>
  </si>
  <si>
    <t>FLAHERTY</t>
  </si>
  <si>
    <t>SCHEPPERS</t>
  </si>
  <si>
    <t>CODY ALLEN</t>
  </si>
  <si>
    <t>CALHOUN</t>
  </si>
  <si>
    <t>ROSARIO</t>
  </si>
  <si>
    <t>PERALTA</t>
  </si>
  <si>
    <t>PATTON</t>
  </si>
  <si>
    <t>QUINTANA</t>
  </si>
  <si>
    <t>HORST</t>
  </si>
  <si>
    <t>BUENO</t>
  </si>
  <si>
    <t>R. VALDES</t>
  </si>
  <si>
    <t>PULLBACK</t>
  </si>
  <si>
    <t>MIDDLEBROOKS</t>
  </si>
  <si>
    <t>TURNER</t>
  </si>
  <si>
    <t>POMERANZ</t>
  </si>
  <si>
    <t>BAILEY</t>
  </si>
  <si>
    <t>WHITE</t>
  </si>
  <si>
    <t>NORBERTO</t>
  </si>
  <si>
    <t>JERRY SANDS</t>
  </si>
  <si>
    <t>BELT</t>
  </si>
  <si>
    <t>MESORACO</t>
  </si>
  <si>
    <t>CARPENTAR</t>
  </si>
  <si>
    <t>HOOVER</t>
  </si>
  <si>
    <t>KONTOS</t>
  </si>
  <si>
    <t>MARTINEZ</t>
  </si>
  <si>
    <t>FALU</t>
  </si>
  <si>
    <t>COZART</t>
  </si>
  <si>
    <t>MOSS</t>
  </si>
  <si>
    <t>COOK</t>
  </si>
  <si>
    <t>KRATZ</t>
  </si>
  <si>
    <t>DE VRIES</t>
  </si>
  <si>
    <t>LIND</t>
  </si>
  <si>
    <t>LAIRD</t>
  </si>
  <si>
    <t>J. ARIAS</t>
  </si>
  <si>
    <t>RAPADA</t>
  </si>
  <si>
    <t>MILONE</t>
  </si>
  <si>
    <t>HERRARA</t>
  </si>
  <si>
    <t>CARTER</t>
  </si>
  <si>
    <t>MERWIN GONZALES</t>
  </si>
  <si>
    <t>MENDOZA</t>
  </si>
  <si>
    <t>NAVA</t>
  </si>
  <si>
    <t>SHAWN KELLEY</t>
  </si>
  <si>
    <t>HOLT</t>
  </si>
  <si>
    <t>RUTLEDGE</t>
  </si>
  <si>
    <t>CORBIN</t>
  </si>
  <si>
    <t>DIAMOND</t>
  </si>
  <si>
    <t>IWAKUMA</t>
  </si>
  <si>
    <t>STULTZ</t>
  </si>
  <si>
    <t>SOLANO</t>
  </si>
  <si>
    <t>LINCOLN</t>
  </si>
  <si>
    <t>ROENICKE</t>
  </si>
  <si>
    <t>J. DE LA ROSA</t>
  </si>
  <si>
    <t>BRIAN WILSON</t>
  </si>
  <si>
    <t>KOZMA</t>
  </si>
  <si>
    <t>DELGADO</t>
  </si>
  <si>
    <t>DOMIGUEZ</t>
  </si>
  <si>
    <t>VOLQUEZ</t>
  </si>
  <si>
    <t>LEAKE</t>
  </si>
  <si>
    <t>CALLASPO</t>
  </si>
  <si>
    <t>BRACH</t>
  </si>
  <si>
    <t>KIRKMAN</t>
  </si>
  <si>
    <t>FLORIMON</t>
  </si>
  <si>
    <t>GRIFFIN</t>
  </si>
  <si>
    <t>ATCHINSON</t>
  </si>
  <si>
    <t>TAWAZA</t>
  </si>
  <si>
    <t>FRANDSEN</t>
  </si>
  <si>
    <t>FIERS</t>
  </si>
  <si>
    <t>BAXTER</t>
  </si>
  <si>
    <t>O. PEREZ</t>
  </si>
  <si>
    <t>W. WRIGHT</t>
  </si>
  <si>
    <t>S. MOORE</t>
  </si>
  <si>
    <t>CAPO PULLBACKS - BLANKS, BOESCH, ANDREW MILLER, TIMMY COLLINS, JUAN NICASIO AND MATT LAPORTA</t>
  </si>
  <si>
    <t>NEW ENGLAND PULLBACKS - WIL BETEMIT, JESUS GUZMAN, RYAN KALISH</t>
  </si>
  <si>
    <t>ORLANDO PULLBACKS - Sean Rodriguez, Joel Peralta, and Geovany Soto</t>
  </si>
  <si>
    <t>Terrapin drops Octavio Dotel and LaTroy Hawkins</t>
  </si>
  <si>
    <t>Groton drops Kole Calhoun</t>
  </si>
  <si>
    <t>Terrapin drops Justin Smoak</t>
  </si>
  <si>
    <t>Brandon Snyder and Ryan Wheeler.</t>
  </si>
  <si>
    <t>Shizuoka drops Ryan Sweeney</t>
  </si>
  <si>
    <t>Central Florida drops Dee Gordon, Jason frasor, Julio Borbon and Kyle McClellan</t>
  </si>
  <si>
    <t>Hayward (Hamilton)</t>
  </si>
  <si>
    <t>The Hayward Monarch Stars become the Hamilton Time Travelers</t>
  </si>
  <si>
    <t>Iowa chooses to round out their roster-  Steve Delabar, Jarrod Dyson, Cody Eppley, Chris Gimenez, Matt Reynolds, Esmil Rogers</t>
  </si>
  <si>
    <t>to New England-Ryan Dempster and Groton's 2014 #7</t>
  </si>
  <si>
    <t>to Groton- New England's 2014 #3</t>
  </si>
  <si>
    <t>to East Reading- JA Happ</t>
  </si>
  <si>
    <t>to New England- East Reading 2014 # 7</t>
  </si>
  <si>
    <t>East Reading drops Miguel Batista</t>
  </si>
  <si>
    <t>GOSE</t>
  </si>
  <si>
    <t>to Capistrano- Corey Hart</t>
  </si>
  <si>
    <t>to Terrapin- Kyle Blanks</t>
  </si>
  <si>
    <t>to Terrapin- Mike Dunn and New England's 2014 #4</t>
  </si>
  <si>
    <t>to New England- Yasmani Grandal</t>
  </si>
  <si>
    <t>NABL 2014 DRAFT</t>
  </si>
  <si>
    <t>Archer</t>
  </si>
  <si>
    <t>Arenado</t>
  </si>
  <si>
    <t>Barnes</t>
  </si>
  <si>
    <t>Blackmon</t>
  </si>
  <si>
    <t>Bradley</t>
  </si>
  <si>
    <t>Colabello</t>
  </si>
  <si>
    <t>Gausman</t>
  </si>
  <si>
    <t>Gibson</t>
  </si>
  <si>
    <t>Hicks</t>
  </si>
  <si>
    <t>Iglesias</t>
  </si>
  <si>
    <t>Ozuna</t>
  </si>
  <si>
    <t>Profar</t>
  </si>
  <si>
    <t>Rendon</t>
  </si>
  <si>
    <t>Semien</t>
  </si>
  <si>
    <t>Teheran</t>
  </si>
  <si>
    <t>Thielbar</t>
  </si>
  <si>
    <t>Villar</t>
  </si>
  <si>
    <t>Wacha</t>
  </si>
  <si>
    <t>Wong</t>
  </si>
  <si>
    <t>Yelich</t>
  </si>
  <si>
    <t>Nolan</t>
  </si>
  <si>
    <t>Gerrit</t>
  </si>
  <si>
    <t>Caleb</t>
  </si>
  <si>
    <t>Sonny</t>
  </si>
  <si>
    <t>Marcell</t>
  </si>
  <si>
    <t>Jurickson</t>
  </si>
  <si>
    <t>Marcus</t>
  </si>
  <si>
    <t>Arizona</t>
  </si>
  <si>
    <t>Atlanta</t>
  </si>
  <si>
    <t>Chicago NL</t>
  </si>
  <si>
    <t>Cincinnati</t>
  </si>
  <si>
    <t>Colorado</t>
  </si>
  <si>
    <t xml:space="preserve">Miami </t>
  </si>
  <si>
    <t>Milwaukee</t>
  </si>
  <si>
    <t>New York NL</t>
  </si>
  <si>
    <t>Pittsburgh</t>
  </si>
  <si>
    <t>St Louis</t>
  </si>
  <si>
    <t>San Francisco</t>
  </si>
  <si>
    <t>Washington</t>
  </si>
  <si>
    <t>Baltimore</t>
  </si>
  <si>
    <t xml:space="preserve">Boston </t>
  </si>
  <si>
    <t>Chicago AL</t>
  </si>
  <si>
    <t>Detroit</t>
  </si>
  <si>
    <t>Houston</t>
  </si>
  <si>
    <t>Kansas City</t>
  </si>
  <si>
    <t>Los Angeles AL</t>
  </si>
  <si>
    <t>Minnesota</t>
  </si>
  <si>
    <t>Seattle</t>
  </si>
  <si>
    <t>New York AL</t>
  </si>
  <si>
    <t>Oakland</t>
  </si>
  <si>
    <t>Tampa Bay</t>
  </si>
  <si>
    <t>Texas</t>
  </si>
  <si>
    <t>Toronto</t>
  </si>
  <si>
    <t>Los Angeles NL</t>
  </si>
  <si>
    <t>Team Check</t>
  </si>
  <si>
    <t>Philadelphia</t>
  </si>
  <si>
    <t>to Terrapin- Brian Dozier</t>
  </si>
  <si>
    <t>to Iowa- Tim Lincecum</t>
  </si>
  <si>
    <t>to Shizouka-  East Reading 2014 #5</t>
  </si>
  <si>
    <t>to East Reading- Brett Wallace</t>
  </si>
  <si>
    <t>to Terrapin- Wellington Castillo</t>
  </si>
  <si>
    <t>to New England- Mark Buehrle</t>
  </si>
  <si>
    <t>Fort Collins</t>
  </si>
  <si>
    <t>Northwest Sasquatches</t>
  </si>
  <si>
    <t>Northwest</t>
  </si>
  <si>
    <t>Hamilton Time Travelers change their name to Northwest Sasquatches</t>
  </si>
  <si>
    <t>Central Florida Expos change their name to Fort Collins Growlers</t>
  </si>
  <si>
    <t>to Shizuoka- Northwest's 2014 #6</t>
  </si>
  <si>
    <t>to Northwest- Luis Valbuena</t>
  </si>
  <si>
    <t>to Mission Viejo- Jeremy Hellickson</t>
  </si>
  <si>
    <t>to Northwest- Michael Brantley and Mission Viejo 2014 # 5</t>
  </si>
  <si>
    <t>to Mission Viejo- Lucas Duda</t>
  </si>
  <si>
    <t>to Groton- Mission Viejo 2014 #7</t>
  </si>
  <si>
    <t>to Bay- Andy Pettite</t>
  </si>
  <si>
    <t>to Shizuoka- Bay 2014 #5</t>
  </si>
  <si>
    <t>to Shizouka- New England 2014 #6</t>
  </si>
  <si>
    <t>to New England- Willie Bloomquist</t>
  </si>
  <si>
    <t>to Cazadero- Andrelton Simmons</t>
  </si>
  <si>
    <t>to Northwest- Omar Infante and Jim Henderson</t>
  </si>
  <si>
    <t>to New England- East Reading 2014 #9 &amp; #10</t>
  </si>
  <si>
    <t>to East Reading- New England 2014 #8</t>
  </si>
  <si>
    <t>to Cazadero- Mike Moustakas, Groton's 2014 #1, #2 &amp; #3</t>
  </si>
  <si>
    <t>to Groton-Zack Grienke, Kyle Lohse, Jimmy Rollins and Eric Chavez</t>
  </si>
  <si>
    <t>to Iowa- Andy Dirks</t>
  </si>
  <si>
    <t>to Boca Raton- Brayan Pena</t>
  </si>
  <si>
    <t>MYERS</t>
  </si>
  <si>
    <t>FERNANDEZ</t>
  </si>
  <si>
    <t>PUIG</t>
  </si>
  <si>
    <t>WACHA</t>
  </si>
  <si>
    <t>S. MILLER</t>
  </si>
  <si>
    <t>RYU</t>
  </si>
  <si>
    <t>ARCHER</t>
  </si>
  <si>
    <t>COLE</t>
  </si>
  <si>
    <t>GRAY</t>
  </si>
  <si>
    <t>PROFAR</t>
  </si>
  <si>
    <t>K. DAVIS</t>
  </si>
  <si>
    <t>IGLESIS</t>
  </si>
  <si>
    <t>GYORKO</t>
  </si>
  <si>
    <t>SALAZAR</t>
  </si>
  <si>
    <t>ROSENTHAL</t>
  </si>
  <si>
    <t>LOCKE</t>
  </si>
  <si>
    <t>RENDON</t>
  </si>
  <si>
    <t>M. PEREZ</t>
  </si>
  <si>
    <t>A. WOOD</t>
  </si>
  <si>
    <t>CINGRANI</t>
  </si>
  <si>
    <t>LACKEY</t>
  </si>
  <si>
    <t>SKAGGS</t>
  </si>
  <si>
    <t>YELICH</t>
  </si>
  <si>
    <t>A. GARCIA</t>
  </si>
  <si>
    <t>J. MERCER</t>
  </si>
  <si>
    <t>WONG</t>
  </si>
  <si>
    <t>GAUSMAN</t>
  </si>
  <si>
    <t>GATTIS</t>
  </si>
  <si>
    <t>P. RODRIGUEZ</t>
  </si>
  <si>
    <t>PAXTON</t>
  </si>
  <si>
    <t>B. MILLER</t>
  </si>
  <si>
    <t>KASMIR</t>
  </si>
  <si>
    <t>OZUNA</t>
  </si>
  <si>
    <t>THORNBURG</t>
  </si>
  <si>
    <t>MANESS</t>
  </si>
  <si>
    <t>COSART</t>
  </si>
  <si>
    <t>D. CARPENTER</t>
  </si>
  <si>
    <t>ZUNINO</t>
  </si>
  <si>
    <t>AVILAN</t>
  </si>
  <si>
    <t>URIBE</t>
  </si>
  <si>
    <t>STRAILEY</t>
  </si>
  <si>
    <t>PETTIBONE</t>
  </si>
  <si>
    <t>COTTS</t>
  </si>
  <si>
    <t>ARCIA</t>
  </si>
  <si>
    <t>SIEGRIST</t>
  </si>
  <si>
    <t>BRADLEY</t>
  </si>
  <si>
    <t>ROARK</t>
  </si>
  <si>
    <t>VILLAR</t>
  </si>
  <si>
    <t>GREGORIUS</t>
  </si>
  <si>
    <t>OBERHOLTZ</t>
  </si>
  <si>
    <t>REDMOND</t>
  </si>
  <si>
    <t>DAVIDSON</t>
  </si>
  <si>
    <t>GENNETT</t>
  </si>
  <si>
    <t>KOEHLER</t>
  </si>
  <si>
    <t>BYRD</t>
  </si>
  <si>
    <t>BLACKMON</t>
  </si>
  <si>
    <t>FARQUAR</t>
  </si>
  <si>
    <t>MARISNICK</t>
  </si>
  <si>
    <t>RUSIN</t>
  </si>
  <si>
    <t>LOUP</t>
  </si>
  <si>
    <t>RUF</t>
  </si>
  <si>
    <t>MACHI</t>
  </si>
  <si>
    <t>FRANKLIN</t>
  </si>
  <si>
    <t>J. LAKE</t>
  </si>
  <si>
    <t>SWEENEY</t>
  </si>
  <si>
    <t>HOES</t>
  </si>
  <si>
    <t>VINCENT</t>
  </si>
  <si>
    <t>ERLIN</t>
  </si>
  <si>
    <t>GILLESPIE</t>
  </si>
  <si>
    <t>THIEBAR</t>
  </si>
  <si>
    <t>KINZLER</t>
  </si>
  <si>
    <t>J. WILSON</t>
  </si>
  <si>
    <t>GARCIA</t>
  </si>
  <si>
    <t>SEMIEN</t>
  </si>
  <si>
    <t>OTERO</t>
  </si>
  <si>
    <t>D. MURPHY</t>
  </si>
  <si>
    <t>MEDINA</t>
  </si>
  <si>
    <t>DIETRICH</t>
  </si>
  <si>
    <t>PHEGLEY</t>
  </si>
  <si>
    <t>RONDON</t>
  </si>
  <si>
    <t>C. HERNANDEZ</t>
  </si>
  <si>
    <t>T. JORDAN</t>
  </si>
  <si>
    <t>SATIN</t>
  </si>
  <si>
    <t>GROSSMAN</t>
  </si>
  <si>
    <t>T. ABREU</t>
  </si>
  <si>
    <t>SCHUMAKER</t>
  </si>
  <si>
    <t>LOUGH</t>
  </si>
  <si>
    <t>VAN SLYKE</t>
  </si>
  <si>
    <t>BARNEY</t>
  </si>
  <si>
    <t>CULBERSON</t>
  </si>
  <si>
    <t>QUALLS</t>
  </si>
  <si>
    <t>KOTTARAS</t>
  </si>
  <si>
    <t>TEPESCH</t>
  </si>
  <si>
    <t>SCHUCK</t>
  </si>
  <si>
    <t>VOGT</t>
  </si>
  <si>
    <t>WARREN</t>
  </si>
  <si>
    <t>HICKS</t>
  </si>
  <si>
    <t>WITHROW</t>
  </si>
  <si>
    <t>PEACOCK</t>
  </si>
  <si>
    <t>FIFE</t>
  </si>
  <si>
    <t>W. SMITH</t>
  </si>
  <si>
    <t>VAVARO</t>
  </si>
  <si>
    <t>F. RODRIGUEZ</t>
  </si>
  <si>
    <t>FEDEROWICZ</t>
  </si>
  <si>
    <t>FIEN</t>
  </si>
  <si>
    <t>GINDL</t>
  </si>
  <si>
    <t>Y. PETTIT</t>
  </si>
  <si>
    <t>R. WEBB</t>
  </si>
  <si>
    <t xml:space="preserve">GOINS </t>
  </si>
  <si>
    <t>C. CAPPS</t>
  </si>
  <si>
    <t>DEMPSTER</t>
  </si>
  <si>
    <t>MAURER</t>
  </si>
  <si>
    <t>KOSMA</t>
  </si>
  <si>
    <t>B. MORRIS</t>
  </si>
  <si>
    <t>T. LYONS</t>
  </si>
  <si>
    <t>T. CROWE</t>
  </si>
  <si>
    <t>C. TORREZ</t>
  </si>
  <si>
    <t>HEISEY</t>
  </si>
  <si>
    <t>B. SMITH</t>
  </si>
  <si>
    <t>OHLENDORF</t>
  </si>
  <si>
    <t>BARMES</t>
  </si>
  <si>
    <t>S. BAKER</t>
  </si>
  <si>
    <t>D. STOREN</t>
  </si>
  <si>
    <t>T. HANSON</t>
  </si>
  <si>
    <t>GIBSON</t>
  </si>
  <si>
    <t>KALISH</t>
  </si>
  <si>
    <t>WORKMAN</t>
  </si>
  <si>
    <t>PURCEY</t>
  </si>
  <si>
    <t>BECKETT</t>
  </si>
  <si>
    <t>M. KRAUSS</t>
  </si>
  <si>
    <t>W. HARRIS</t>
  </si>
  <si>
    <t>PASS</t>
  </si>
  <si>
    <t>BONIFACIO</t>
  </si>
  <si>
    <t>JETER</t>
  </si>
  <si>
    <t>A. RODRIGUEZ</t>
  </si>
  <si>
    <t>KEUCHEL</t>
  </si>
  <si>
    <t>ARENADO</t>
  </si>
  <si>
    <t>TEHERAN</t>
  </si>
  <si>
    <t>ASCHE</t>
  </si>
  <si>
    <t>LAGARES</t>
  </si>
  <si>
    <t>AJ RAMOs</t>
  </si>
  <si>
    <t>to Cazadero- New England 2015 #2</t>
  </si>
  <si>
    <t>to New England- Joe Nathan and Edward Mujica</t>
  </si>
  <si>
    <t>DRAFT</t>
  </si>
  <si>
    <t>to East Reading- Wil Harris</t>
  </si>
  <si>
    <t>To New England-East Reading 2015 #10</t>
  </si>
  <si>
    <t>NABL 2015 DRAFT</t>
  </si>
  <si>
    <t>Pullbacks</t>
  </si>
  <si>
    <t>Mission Viejo- Chamberlain, Maybin, Walden, Drabek, Pelfrey</t>
  </si>
  <si>
    <t>Iowa- Hudson, Harang</t>
  </si>
  <si>
    <t>Orlando-Ransom, Thatcher</t>
  </si>
  <si>
    <t>New Englad- Weeks</t>
  </si>
  <si>
    <t>Ruppert- Putkonen (was already on roster)</t>
  </si>
  <si>
    <t>Capistrano- Vetters</t>
  </si>
  <si>
    <t>to Mission Viejo- David Freese</t>
  </si>
  <si>
    <t>to Shizuoka- Mission Viejo's 2015 #5, #8 &amp; #9</t>
  </si>
  <si>
    <t>Iowa Drops Vernon Wells and Jarrod Tyson</t>
  </si>
  <si>
    <t>Shizuoka drops Ross Detwiler and Felipe Paulino</t>
  </si>
  <si>
    <t>Groton drops Wade Davis</t>
  </si>
  <si>
    <t>New England drops David Ross</t>
  </si>
  <si>
    <t>to Ruppert- Brad Ziegler</t>
  </si>
  <si>
    <t>to Fort Collins- Francisco Rodriquez &amp; Ruppert 2015 #6</t>
  </si>
  <si>
    <t>to Fort Collins- Todd Helton</t>
  </si>
  <si>
    <t>to Northwest- Fort Collins 2015 #9</t>
  </si>
  <si>
    <t>Mission Viejo drops Cameron Maybin</t>
  </si>
  <si>
    <t>to Capistrano- Kenley Jansen</t>
  </si>
  <si>
    <t>to Iowa- Capistrano 2015 #3 &amp; # 7</t>
  </si>
  <si>
    <t>Capistrano drops David Purcey</t>
  </si>
  <si>
    <t>to Bay- Carlos Beltran</t>
  </si>
  <si>
    <t>to Cazadero- Juan Francisco and Bay 2015 #2</t>
  </si>
  <si>
    <t>to Cazadero- Brandon Morrow</t>
  </si>
  <si>
    <t>to Shizouka- Cazadero 2015 #10</t>
  </si>
  <si>
    <t>Cazadero Drops- Dan Jennings</t>
  </si>
  <si>
    <t>to New England- Jarrod Saltalamacchia</t>
  </si>
  <si>
    <t>to Cazadero- Jonny Gomes and New England 2015 #3 and #4</t>
  </si>
  <si>
    <t>to Bay- Juan Francisco and Bay 2015 #2 (previously obtained by Cazadero)</t>
  </si>
  <si>
    <t>to Cazadero- Bay 2015 #1</t>
  </si>
  <si>
    <t>to Cazadero- Cole Hamels, Chase Headley, Stephen Vogt and New England 2015 #1</t>
  </si>
  <si>
    <t>to New England- Carlos Gonzalez, Josh Beckett, Jarred Cosart and Joe Kelly and Cazadero 2015 #6, #7, #8 and #9</t>
  </si>
  <si>
    <t>to New England- Orlando 2015 #8</t>
  </si>
  <si>
    <t>to Orlando- Jose Lobaton</t>
  </si>
  <si>
    <t>Bay drops Cesar Hernandez</t>
  </si>
  <si>
    <t>to New England- Cliff Lee, Jim Henderson and Northwest 2015 #8 and Northwest 2015 #10</t>
  </si>
  <si>
    <t>to Northwest- Brian Shaw, Felix Doubront , New England 2015 # 5 and Cazadero 2015 #6</t>
  </si>
  <si>
    <t>to Terrapin- Zach Duke and New England 2015 #6</t>
  </si>
  <si>
    <t>to New England- Danny Valencia and Terrapin 2015 #8</t>
  </si>
  <si>
    <t>to Terrapin- Jenry Mejia and Jake Marisnick</t>
  </si>
  <si>
    <t>to Shizuoka- Brian McCann and Kyle Blanks</t>
  </si>
  <si>
    <t>to Iowa- Mike Minor</t>
  </si>
  <si>
    <t>to Terrapin- Brandon McCarthy and  Iowa's 2015 #3</t>
  </si>
  <si>
    <t>Anderson</t>
  </si>
  <si>
    <t>Schoop</t>
  </si>
  <si>
    <t>Betts</t>
  </si>
  <si>
    <t>Bogaerts</t>
  </si>
  <si>
    <t>Holt</t>
  </si>
  <si>
    <t>Mookie</t>
  </si>
  <si>
    <t>Xander</t>
  </si>
  <si>
    <t>Brock</t>
  </si>
  <si>
    <t>Vazquez</t>
  </si>
  <si>
    <t>Baez</t>
  </si>
  <si>
    <t>Hendricks</t>
  </si>
  <si>
    <t>Soler</t>
  </si>
  <si>
    <t>Maikel</t>
  </si>
  <si>
    <t>Wada</t>
  </si>
  <si>
    <t>Contreras</t>
  </si>
  <si>
    <t>Tucker</t>
  </si>
  <si>
    <t>Kahnle</t>
  </si>
  <si>
    <t>Castellanos</t>
  </si>
  <si>
    <t>Ray</t>
  </si>
  <si>
    <t>Suarez</t>
  </si>
  <si>
    <t>Springer</t>
  </si>
  <si>
    <t>Eugenio</t>
  </si>
  <si>
    <t>Rojas</t>
  </si>
  <si>
    <t>Shoemaker</t>
  </si>
  <si>
    <t>Betances</t>
  </si>
  <si>
    <t>deGrom</t>
  </si>
  <si>
    <t>Dellin</t>
  </si>
  <si>
    <t>Wilmer</t>
  </si>
  <si>
    <t>Grichuk</t>
  </si>
  <si>
    <t>Gregory</t>
  </si>
  <si>
    <t>Randal</t>
  </si>
  <si>
    <t>Maybin</t>
  </si>
  <si>
    <t>Kiermaier</t>
  </si>
  <si>
    <t>Sardinas</t>
  </si>
  <si>
    <t>Stroman</t>
  </si>
  <si>
    <t>haybrown11@netscape.net</t>
  </si>
  <si>
    <t>updated 1/15</t>
  </si>
  <si>
    <t>to New England- East Reading 2015 #2</t>
  </si>
  <si>
    <t>to East Reading- Jarred Cosart, 2015 East Reading #10 (owned by NE) &amp; New England 2015 #10</t>
  </si>
  <si>
    <t>to New England- Carlos Corporan and Mission Viejo's 2015 #9</t>
  </si>
  <si>
    <t>to Shizouka- New England 2015 #7 &amp; Orlando 2015 #8</t>
  </si>
  <si>
    <t>to Shizouka- Fort Collins 2015 #10</t>
  </si>
  <si>
    <t>to Fort Collins- Robbie Erlin</t>
  </si>
  <si>
    <t>to Shizouka- Capistrano Valley's 2015 #9</t>
  </si>
  <si>
    <t>to Capistrano- BJ Upton</t>
  </si>
  <si>
    <t>to Bay- Craig Stammen</t>
  </si>
  <si>
    <t>to Shizouka- Bay 2015 #8</t>
  </si>
  <si>
    <t>Iron City</t>
  </si>
  <si>
    <t>Stillwater</t>
  </si>
  <si>
    <t>Stillwater Ducks</t>
  </si>
  <si>
    <t>to Iron City-  Francisco Liriano, Charlie Blackmon &amp; Mission Viejo 2015 #7 &amp; #10</t>
  </si>
  <si>
    <t>to Mission Viejo- Robinson Cano and Iron City 2015 #5</t>
  </si>
  <si>
    <t>to Iron City- Garrett Jones</t>
  </si>
  <si>
    <t>to Red Arrow- Iron City 2015 #4</t>
  </si>
  <si>
    <t>to Cazadero- Charlie Blackmon and Iron City's 2015 #3</t>
  </si>
  <si>
    <t>to Iron City- James Paxton, Jared Hughes and Burke Badenhop</t>
  </si>
  <si>
    <t>to Capistrano- Cole Calhoun, Mission Viejo 2015 #7 and Iron City 2015 #1</t>
  </si>
  <si>
    <t>to Iron City- Alex Rios, Corey Hart, Capistrano 2015 #8 and Iron City 2015 #1</t>
  </si>
  <si>
    <t>to New England- Josh Reddick and ORL #4</t>
  </si>
  <si>
    <t>to Orlando-  Mark Buehrle and Cazadero #7 (owned by NE)</t>
  </si>
  <si>
    <t>to Stillwater- Alfredo Simon</t>
  </si>
  <si>
    <t>to Metroplex- Stillwater 2015 #5</t>
  </si>
  <si>
    <t>to Cazadero- Northwest 2015 #1</t>
  </si>
  <si>
    <t>to Northwest-  Drew Pomeranz , Jeremy Affeldt and Cazadero 2015 #1</t>
  </si>
  <si>
    <t>to Fort Collins- Michael Brantley</t>
  </si>
  <si>
    <t>to Northwest- Fort Collins 2015 # 1 and # 3</t>
  </si>
  <si>
    <t>to Stillwater- Bartolo Colon</t>
  </si>
  <si>
    <t>to Capistrano- Stillwater's 2015 #4</t>
  </si>
  <si>
    <t>to Iron City- Jose Tabata and Fort Collins 2015 #4</t>
  </si>
  <si>
    <t>to Fort Collins- James Paxton</t>
  </si>
  <si>
    <t/>
  </si>
  <si>
    <t>to Fort Collins- Ben Zobrist and LaTroy Hawkins</t>
  </si>
  <si>
    <t>to New England- Fort Collins 2015 #5, #6, #7, #8 and Ruppert #6</t>
  </si>
  <si>
    <t>Abreu, Jose</t>
  </si>
  <si>
    <t>Springer, George</t>
  </si>
  <si>
    <t>Soler, Jorge</t>
  </si>
  <si>
    <t>Bogaerts, Xander</t>
  </si>
  <si>
    <t>Ventura, Yordano</t>
  </si>
  <si>
    <t>Betts, Mookie</t>
  </si>
  <si>
    <t>deGrom, Jacob</t>
  </si>
  <si>
    <t>McHugh, Collin</t>
  </si>
  <si>
    <t>Shoemaker, Matt</t>
  </si>
  <si>
    <t>Harrison, Josh</t>
  </si>
  <si>
    <t>Bauer, Trevor</t>
  </si>
  <si>
    <t>Tanaka, Masahiro</t>
  </si>
  <si>
    <t>Betances, Dellin</t>
  </si>
  <si>
    <t>Odor, Rougned</t>
  </si>
  <si>
    <t>Panik, Joe</t>
  </si>
  <si>
    <t>Polanco, Gregory</t>
  </si>
  <si>
    <t>Lamb, Jake</t>
  </si>
  <si>
    <t>Herrera, Dilson</t>
  </si>
  <si>
    <t>Baez, Javier</t>
  </si>
  <si>
    <t>Castillo, Rusney</t>
  </si>
  <si>
    <t>Hamilton, Billy</t>
  </si>
  <si>
    <t>Hutchison, Drew</t>
  </si>
  <si>
    <t>Santana, Danny</t>
  </si>
  <si>
    <t>Sanchez, Aaron</t>
  </si>
  <si>
    <t>Hendricks, Kyle</t>
  </si>
  <si>
    <t>Grichuk, Randal</t>
  </si>
  <si>
    <t>Peralta, David</t>
  </si>
  <si>
    <t>Hahn, Jesse</t>
  </si>
  <si>
    <t>Odorizzi, Jake</t>
  </si>
  <si>
    <t>Fiers, Michael</t>
  </si>
  <si>
    <t>Worley, Vance</t>
  </si>
  <si>
    <t>Schoop, Jonathan</t>
  </si>
  <si>
    <t>Flores, Wilmer</t>
  </si>
  <si>
    <t>Stroman, Marcus</t>
  </si>
  <si>
    <t>Owings, Chris</t>
  </si>
  <si>
    <t>Castellanos, Nick</t>
  </si>
  <si>
    <t>McGehee, Casey</t>
  </si>
  <si>
    <t>Giles, Ken</t>
  </si>
  <si>
    <t>Singleton, Jon</t>
  </si>
  <si>
    <t>Vargas, Kennys</t>
  </si>
  <si>
    <t>Alcantara, Arismendy</t>
  </si>
  <si>
    <t>Boxberger, Brad</t>
  </si>
  <si>
    <t>Ramirez, Jose</t>
  </si>
  <si>
    <t>Familia, Jeurys</t>
  </si>
  <si>
    <t>Martinez, Nick</t>
  </si>
  <si>
    <t>Kiermaier, Kevin</t>
  </si>
  <si>
    <t>Matzek, Tyler</t>
  </si>
  <si>
    <t>Cervelli, Francisco</t>
  </si>
  <si>
    <t>Greene, Shane</t>
  </si>
  <si>
    <t>Elias, Roenis</t>
  </si>
  <si>
    <t>Bethancourt, Christian</t>
  </si>
  <si>
    <t>Negron, Kris</t>
  </si>
  <si>
    <t>Walters, Zach</t>
  </si>
  <si>
    <t>Vazquez, Christian</t>
  </si>
  <si>
    <t>Suarez, Eugenio</t>
  </si>
  <si>
    <t>Anderson, Chase</t>
  </si>
  <si>
    <t>Nelson, Jimmy</t>
  </si>
  <si>
    <t>Buchanan, David</t>
  </si>
  <si>
    <t>House, T.J.</t>
  </si>
  <si>
    <t>Rivera, Rene</t>
  </si>
  <si>
    <t>Morse, Mike</t>
  </si>
  <si>
    <t>Avila, Alex</t>
  </si>
  <si>
    <t>Putnam, Zach</t>
  </si>
  <si>
    <t>Milone, Tommy</t>
  </si>
  <si>
    <t>Gosewisch, Tuffy</t>
  </si>
  <si>
    <t>Despaigne, Odrisamer</t>
  </si>
  <si>
    <t>Cron, C.J.</t>
  </si>
  <si>
    <t>Taylor, Chris</t>
  </si>
  <si>
    <t>DeSCLAFANI, Anthony</t>
  </si>
  <si>
    <t>Montero, Rafael</t>
  </si>
  <si>
    <t>Chirinos, Robinson</t>
  </si>
  <si>
    <t>Ramirez, Neil</t>
  </si>
  <si>
    <t>Butera, Drew</t>
  </si>
  <si>
    <t>Colon, Christian</t>
  </si>
  <si>
    <t>Susac, Andrew</t>
  </si>
  <si>
    <t>INCIARTE, Ender</t>
  </si>
  <si>
    <t>Morin, Mike</t>
  </si>
  <si>
    <t>Crockett, Kyle</t>
  </si>
  <si>
    <t>Beimel, Joe</t>
  </si>
  <si>
    <t>Ruggiano, Justin</t>
  </si>
  <si>
    <t>Leone, Dominic</t>
  </si>
  <si>
    <t>Holt, Brock</t>
  </si>
  <si>
    <t>Quackenbush, Kevin</t>
  </si>
  <si>
    <t>Medica, Tommy</t>
  </si>
  <si>
    <t>Treinen, Blake</t>
  </si>
  <si>
    <t>Salas, Fernando</t>
  </si>
  <si>
    <t>Maybin, Cameron</t>
  </si>
  <si>
    <t>Atchison, Scott</t>
  </si>
  <si>
    <t>Paulsen, Ben</t>
  </si>
  <si>
    <t>Hernandez, Cesar</t>
  </si>
  <si>
    <t>Dyson, Sam</t>
  </si>
  <si>
    <t>Hernandez, Enrique</t>
  </si>
  <si>
    <t>Carlyle, Buddy</t>
  </si>
  <si>
    <t>Pinto, Josmil</t>
  </si>
  <si>
    <t>Rosales, Adam</t>
  </si>
  <si>
    <t>McAllister, Zach</t>
  </si>
  <si>
    <t>Barrett, Aaron</t>
  </si>
  <si>
    <t>Simmons, Shae</t>
  </si>
  <si>
    <t>Young, Chris</t>
  </si>
  <si>
    <t>Joseph, Caleb</t>
  </si>
  <si>
    <t>Tolleson, Shawn</t>
  </si>
  <si>
    <t>Motte, Jason</t>
  </si>
  <si>
    <t>Edgin, Josh</t>
  </si>
  <si>
    <t>Layne, Tom</t>
  </si>
  <si>
    <t>Marshall, Evan</t>
  </si>
  <si>
    <t>Campbell, Eric</t>
  </si>
  <si>
    <t>Belisle, Matt</t>
  </si>
  <si>
    <t>DONE</t>
  </si>
  <si>
    <t>Solarte, Yangervis</t>
  </si>
  <si>
    <t>Heisey, Chris</t>
  </si>
  <si>
    <t>Nieuwenhuis, Kirk</t>
  </si>
  <si>
    <t>Hale, David</t>
  </si>
  <si>
    <t>Klein, Phil</t>
  </si>
  <si>
    <t>Tejada, Ruben</t>
  </si>
  <si>
    <t>Weeks, Rickie</t>
  </si>
  <si>
    <t>Freiman, Nate</t>
  </si>
  <si>
    <t>Gomez, Jeanmar</t>
  </si>
  <si>
    <t>Danks, John</t>
  </si>
  <si>
    <t>Webster, Allen</t>
  </si>
  <si>
    <t>Hatcher, Chris</t>
  </si>
  <si>
    <t>Rodriguez, Alex</t>
  </si>
  <si>
    <t>Liriano, Rymer</t>
  </si>
  <si>
    <t>PULL BACK</t>
  </si>
  <si>
    <t>Nieto, Adrian</t>
  </si>
  <si>
    <t>Chavez, Eric</t>
  </si>
  <si>
    <t>Reed, Addison</t>
  </si>
  <si>
    <t>Freeman, Sam</t>
  </si>
  <si>
    <t>Detwiler, Ross</t>
  </si>
  <si>
    <t>Diaz, Jumbo</t>
  </si>
  <si>
    <t>Mendez, Roman</t>
  </si>
  <si>
    <t>Eveland, Dana</t>
  </si>
  <si>
    <t>Sanchez, Carlos</t>
  </si>
  <si>
    <t>Garcia, Jaime</t>
  </si>
  <si>
    <t>Perez, Roberto</t>
  </si>
  <si>
    <t>Forsythe, Logan</t>
  </si>
  <si>
    <t>O'Flaherty, Eric</t>
  </si>
  <si>
    <t>Howard, Ryan</t>
  </si>
  <si>
    <t>Barmes, Clint</t>
  </si>
  <si>
    <t>Hagadone, Nick</t>
  </si>
  <si>
    <t>Smoak, Justin</t>
  </si>
  <si>
    <t>Hayes, Brett</t>
  </si>
  <si>
    <t>Pressly, Ryan</t>
  </si>
  <si>
    <t>Pryor, Stephen</t>
  </si>
  <si>
    <t>Lough, David</t>
  </si>
  <si>
    <t>Guyer, Brandon</t>
  </si>
  <si>
    <t>Petit, Gregorio</t>
  </si>
  <si>
    <t>Wilson, Alex</t>
  </si>
  <si>
    <t xml:space="preserve">Kelly, Don </t>
  </si>
  <si>
    <t>Ray, Robbie</t>
  </si>
  <si>
    <t>Sipp, Tony</t>
  </si>
  <si>
    <t>Pull backs</t>
  </si>
  <si>
    <t>Brandon Morrow, Jerome Williams, Jonny Gomes, and Jordan Schafer</t>
  </si>
  <si>
    <t>Randall Delgado, Nick Vincent, Eric Young Jr, Mark Reynolds, and Charlie Furbush</t>
  </si>
  <si>
    <t>Cahill, J. Johnson, Withrow</t>
  </si>
  <si>
    <t>Parnell, Aviles, Hunter, Chamberlain, Hochever, Nolasco</t>
  </si>
  <si>
    <t>Northwest cuts Ryan Kalish, Felix Doubront and  Ernesto Frieri</t>
  </si>
  <si>
    <t>Terrapin cuts Dominic Brown and Jenrry Mejia</t>
  </si>
  <si>
    <t>to East Reading- Darin Ruf</t>
  </si>
  <si>
    <t>to Terrapin- Ike Davis</t>
  </si>
  <si>
    <t>to Shizuoka- East Readings 2016 #6</t>
  </si>
  <si>
    <t>to East Reading-JP Howell and Casey Janssen</t>
  </si>
  <si>
    <t>Shizuoka cuts Kyle Blanks, Ross Detwiler,  Cody Ross, Roman Mendez, Ryan Kalish</t>
  </si>
  <si>
    <t>East Reading cuts David Hernandez and Caleb Gindl</t>
  </si>
  <si>
    <t>NABL 2016 DRAFT</t>
  </si>
  <si>
    <t>SHIZUOKA</t>
  </si>
  <si>
    <t>Iron City cuts Craig Breslow, Chris Denorfia, Brad Peacock, Mike Minor, Antonio Bastardo</t>
  </si>
  <si>
    <t>New England cuts Stephen Pryor, Chris Bassit and Tommy Kahnle</t>
  </si>
  <si>
    <t>Paco Rodriguez, Gordon Beckham,  Derek Deitrich, Robbie Ross, Kevin Seigrist</t>
  </si>
  <si>
    <t>Stillwater cuts Andy Dirks</t>
  </si>
  <si>
    <t>DeSclafani</t>
  </si>
  <si>
    <t>Northwest cuts Alex Wilson and has Leone restored to his team from the draft</t>
  </si>
  <si>
    <t>Vic Black</t>
  </si>
  <si>
    <t>Blaine Hardy</t>
  </si>
  <si>
    <t>D. Webb</t>
  </si>
  <si>
    <t>Chris Bassit</t>
  </si>
  <si>
    <t>LaStella</t>
  </si>
  <si>
    <t>JJ Hoover</t>
  </si>
  <si>
    <t>Cody Ross</t>
  </si>
  <si>
    <t>Will Smith</t>
  </si>
  <si>
    <t>Jeffers</t>
  </si>
  <si>
    <t>Phil Coke</t>
  </si>
  <si>
    <t>David Huff</t>
  </si>
  <si>
    <t>Daniel Hudson</t>
  </si>
  <si>
    <t>to Shizuoka- Fort Collins 2016 #7</t>
  </si>
  <si>
    <t>to Fort Collins- Rickie Weeks</t>
  </si>
  <si>
    <t>to Shizuoka- East Reading 2016 #8</t>
  </si>
  <si>
    <t>to East Reading- Dustin Ackley</t>
  </si>
  <si>
    <t>to East Reading-  Matt Joyce</t>
  </si>
  <si>
    <t>to Capistrano-  Jeff Locke</t>
  </si>
  <si>
    <t>East Reading drops Brett Wallace</t>
  </si>
  <si>
    <t>h</t>
  </si>
  <si>
    <t>to Ruppert- Jonathan Papelbon</t>
  </si>
  <si>
    <t>to Red Arrow- Kyle Lohse</t>
  </si>
  <si>
    <t>to Groton- Ryan Cook and Red Arrow 2016 #2</t>
  </si>
  <si>
    <t>to Groton-Ruppert 2016 #3</t>
  </si>
  <si>
    <t>to Ruppert drops Arencibia</t>
  </si>
  <si>
    <t>IL</t>
  </si>
  <si>
    <t>MN</t>
  </si>
  <si>
    <t>to Cazadero- Hyun-Jin Ryu</t>
  </si>
  <si>
    <t>To Boca Raton- Cazadero 2016 #4</t>
  </si>
  <si>
    <t>to Shizuoka-  Blaine Boyer and Josh Fields</t>
  </si>
  <si>
    <t>to Cazadero- Anthony Vavaro</t>
  </si>
  <si>
    <t>to New England- Cazadero's 2016 #8 &amp; Brandon Morrow</t>
  </si>
  <si>
    <t>to Cazadero- Jonathan Broxton and Kyle Crockett</t>
  </si>
  <si>
    <t>Ahmed</t>
  </si>
  <si>
    <t>Chafin</t>
  </si>
  <si>
    <t>Peterson</t>
  </si>
  <si>
    <t>Jace</t>
  </si>
  <si>
    <t>Schwarber</t>
  </si>
  <si>
    <t>Bryant</t>
  </si>
  <si>
    <t>Lorenzen</t>
  </si>
  <si>
    <t>Raisel</t>
  </si>
  <si>
    <t>Pederson</t>
  </si>
  <si>
    <t>Joc</t>
  </si>
  <si>
    <t>Urena</t>
  </si>
  <si>
    <t>Conforto</t>
  </si>
  <si>
    <t>Robles</t>
  </si>
  <si>
    <t>Noah</t>
  </si>
  <si>
    <t>Nola</t>
  </si>
  <si>
    <t>Neris</t>
  </si>
  <si>
    <t>Hedges</t>
  </si>
  <si>
    <t>Sandy</t>
  </si>
  <si>
    <t>Lindor</t>
  </si>
  <si>
    <t>Correa</t>
  </si>
  <si>
    <t>Heaney</t>
  </si>
  <si>
    <t>Cam</t>
  </si>
  <si>
    <t>Buxton</t>
  </si>
  <si>
    <t>Byron</t>
  </si>
  <si>
    <t>Severino</t>
  </si>
  <si>
    <t>Montgomery</t>
  </si>
  <si>
    <t>Ketel</t>
  </si>
  <si>
    <t>Taijuan</t>
  </si>
  <si>
    <t>Gallo</t>
  </si>
  <si>
    <t>Kela</t>
  </si>
  <si>
    <t>Keone</t>
  </si>
  <si>
    <t>Pillar</t>
  </si>
  <si>
    <t>carded</t>
  </si>
  <si>
    <t>Realmuto</t>
  </si>
  <si>
    <t>J.T.</t>
  </si>
  <si>
    <t>Midwest</t>
  </si>
  <si>
    <t>2 Langford</t>
  </si>
  <si>
    <t>Midwest Mongrels</t>
  </si>
  <si>
    <t>Ted</t>
  </si>
  <si>
    <t>Cannon</t>
  </si>
  <si>
    <t>Delao</t>
  </si>
  <si>
    <t>Delray Pacemakers</t>
  </si>
  <si>
    <t>Delray</t>
  </si>
  <si>
    <t>Bay Bonakers become the Delray Pacemakers</t>
  </si>
  <si>
    <t>to Northwest- Kyle Hendricks, Nate Eovaldi, Brock Holt</t>
  </si>
  <si>
    <t>to Shizuoka-  Elvis Andrus, Drew Pomeranz, and Northwest's 2016 #4</t>
  </si>
  <si>
    <t>to Shizuoka- from New England-Cazadero's 2016 #8</t>
  </si>
  <si>
    <t>to New England- Stephen Drew</t>
  </si>
  <si>
    <t>Iron City Houserockers becomes Stockton Sluggers</t>
  </si>
  <si>
    <t>to Stockton-Yoenis Cespedes and Franklin Morales</t>
  </si>
  <si>
    <t xml:space="preserve">to Stillwater- Christian Yelich, Jonathan Schoop and Stockton's 2016 #2 and # 5 </t>
  </si>
  <si>
    <t>to Terrapin- Stocktons 2016 #1, #4, and #7</t>
  </si>
  <si>
    <t>to Stockton- Nelson Cruz, Gregor Blanco, Billy Butler, Mark Reynolds</t>
  </si>
  <si>
    <t>to Mission Viejo- Zach Wheeler</t>
  </si>
  <si>
    <t>to Midwest- Mission Viejo's 2016 #6 and #9</t>
  </si>
  <si>
    <t>to Stillwater- Tyson Ross and Roenis Elias</t>
  </si>
  <si>
    <t>to Cazadero- David Ortiz and Stillwater #5</t>
  </si>
  <si>
    <t>to Delray-  AJ Ramos and Capistrano 2016 #7</t>
  </si>
  <si>
    <t>to Capistrano- Adrian Beltre</t>
  </si>
  <si>
    <t>to Shizuoka- Andre Ethier</t>
  </si>
  <si>
    <t>to Metroplex- Will Smith and New England 2016 #3</t>
  </si>
  <si>
    <t>to New England- Shizuoka 2016 #1, #2 and #3</t>
  </si>
  <si>
    <t>to Shizuoka- Carlos Gonzalez and New England 2016 #2 and #3</t>
  </si>
  <si>
    <t>to Stockton- Yovanni Gallardo and Edwin Jackson</t>
  </si>
  <si>
    <t>to New England- Stockton 2016, #3, #6 and #8</t>
  </si>
  <si>
    <t>to Mission Viejo- Red Arrow 2016 #6</t>
  </si>
  <si>
    <t>to Red Arrow- Mission Viejo 2016 #7, #8, and #10</t>
  </si>
  <si>
    <t>Mission Vieo drops Jordan Walden</t>
  </si>
  <si>
    <t>Syndergaard, Noah</t>
  </si>
  <si>
    <t>PENALTY</t>
  </si>
  <si>
    <t>Kang, Jung Ho</t>
  </si>
  <si>
    <t>Rupp, Cameron</t>
  </si>
  <si>
    <t>Harang, Aaron</t>
  </si>
  <si>
    <t>Rogers, Jason</t>
  </si>
  <si>
    <t>Bedrosian, Cam</t>
  </si>
  <si>
    <t>Orlando, Paulo</t>
  </si>
  <si>
    <t>Urena, Jose</t>
  </si>
  <si>
    <t>Cravy, Tyler</t>
  </si>
  <si>
    <t>Correa, Carlos</t>
  </si>
  <si>
    <t>Piscotty, Stephen</t>
  </si>
  <si>
    <t>Pillar, Kevin</t>
  </si>
  <si>
    <t>Gutierrez, Franklin</t>
  </si>
  <si>
    <t>Rojas, Miguel</t>
  </si>
  <si>
    <t>Garcia, Adonis</t>
  </si>
  <si>
    <t>Chafin, Andrew</t>
  </si>
  <si>
    <t>Geltz, Steve</t>
  </si>
  <si>
    <t>Tepera, Ryan</t>
  </si>
  <si>
    <t>Morris, Bryan</t>
  </si>
  <si>
    <t>Bryant, Kris</t>
  </si>
  <si>
    <t>Shaw, Travis</t>
  </si>
  <si>
    <t>Santana, Domingo</t>
  </si>
  <si>
    <t>Eickhoff, Jerad</t>
  </si>
  <si>
    <t>Ahmed, Nick</t>
  </si>
  <si>
    <t>Garcia, Yimi</t>
  </si>
  <si>
    <t>Brid, Greg</t>
  </si>
  <si>
    <t>den Dekker, Matt</t>
  </si>
  <si>
    <t>Soto, Geovany</t>
  </si>
  <si>
    <t>Villarreal, Pedro</t>
  </si>
  <si>
    <t>Seager, Corey</t>
  </si>
  <si>
    <t>Blanco, Andres</t>
  </si>
  <si>
    <t>Realmuto, J.T.</t>
  </si>
  <si>
    <t>Casali, Curt</t>
  </si>
  <si>
    <t>Colome, Alex</t>
  </si>
  <si>
    <t>Lyons, Tyler</t>
  </si>
  <si>
    <t>Jones, Nate</t>
  </si>
  <si>
    <t>Nuno, Vidal</t>
  </si>
  <si>
    <t>Robles, Hansel</t>
  </si>
  <si>
    <t>Araujo, Elvis</t>
  </si>
  <si>
    <t>Sano, Miguel</t>
  </si>
  <si>
    <t>Travis, Devon</t>
  </si>
  <si>
    <t>Rosario, Eddie</t>
  </si>
  <si>
    <t>Madson, Ryan</t>
  </si>
  <si>
    <t>Canha, Mark</t>
  </si>
  <si>
    <t>Heston, Chris</t>
  </si>
  <si>
    <t>Owens, Henry</t>
  </si>
  <si>
    <t>Lamb, John</t>
  </si>
  <si>
    <t>Wright, Mike</t>
  </si>
  <si>
    <t>Lindor, Francisco</t>
  </si>
  <si>
    <t>Kela, Keone</t>
  </si>
  <si>
    <t>Tomlin, Josh</t>
  </si>
  <si>
    <t>Duffey, Tyler</t>
  </si>
  <si>
    <t>Gilmartin, Sean</t>
  </si>
  <si>
    <t>Olivera, Hector</t>
  </si>
  <si>
    <t>Plawecki, Kevin</t>
  </si>
  <si>
    <t>Scribner, Evan</t>
  </si>
  <si>
    <t>Barraclough, Kyle</t>
  </si>
  <si>
    <t>Duffy, Matt</t>
  </si>
  <si>
    <t>Heaney, Andrew</t>
  </si>
  <si>
    <t>Anderson, Cody</t>
  </si>
  <si>
    <t>Blazek, Michael</t>
  </si>
  <si>
    <t>Spangenberg, Cory</t>
  </si>
  <si>
    <t>Murphy, John Ryan</t>
  </si>
  <si>
    <t>Altherr, Aaron</t>
  </si>
  <si>
    <t>Gott, Trevor</t>
  </si>
  <si>
    <t>Lorenzen, Michael</t>
  </si>
  <si>
    <t>Banuelos, Manny</t>
  </si>
  <si>
    <t>Buxton, Byron</t>
  </si>
  <si>
    <t>Pederson, Joc</t>
  </si>
  <si>
    <t>Gallo, Joey</t>
  </si>
  <si>
    <t>Marte, Ketel</t>
  </si>
  <si>
    <t>Bour , Justin</t>
  </si>
  <si>
    <t>Gillespie, Cole</t>
  </si>
  <si>
    <t>Gosselin, Phil</t>
  </si>
  <si>
    <t>Upton, B.J.</t>
  </si>
  <si>
    <t>Peterson, Jace</t>
  </si>
  <si>
    <t>Suzuki, Ichiro</t>
  </si>
  <si>
    <t>Matz, Steven</t>
  </si>
  <si>
    <t>Walker, Taijuan</t>
  </si>
  <si>
    <t>Thompson, Trayce</t>
  </si>
  <si>
    <t>Wallace, Brett</t>
  </si>
  <si>
    <t>Givens, Mychal</t>
  </si>
  <si>
    <t>Baez, Pedro</t>
  </si>
  <si>
    <t>DeJesus, Ivan</t>
  </si>
  <si>
    <t>Perez, Hernan</t>
  </si>
  <si>
    <t>VerHagen, Drew</t>
  </si>
  <si>
    <t>Rodriguez, Fernando</t>
  </si>
  <si>
    <t>Franco, Maikel</t>
  </si>
  <si>
    <t>Taylor, Michael</t>
  </si>
  <si>
    <t>Bradley, Archie</t>
  </si>
  <si>
    <t>Jungmann, Taylor</t>
  </si>
  <si>
    <t>Francoeur, Jeff</t>
  </si>
  <si>
    <t>Caminero, Arquimedes</t>
  </si>
  <si>
    <t>Anderson, Brett</t>
  </si>
  <si>
    <t>Cotts, Neal</t>
  </si>
  <si>
    <t>Tucker, Preston</t>
  </si>
  <si>
    <t>Hudson, Daniel</t>
  </si>
  <si>
    <t>Russell, Addison</t>
  </si>
  <si>
    <t>Nola, Aaron</t>
  </si>
  <si>
    <t>Norris, Daniel</t>
  </si>
  <si>
    <t>Vizcaino, Arodys</t>
  </si>
  <si>
    <t>Souza, Steven</t>
  </si>
  <si>
    <t>Bettis, Chad</t>
  </si>
  <si>
    <t>Clevenger, Steve</t>
  </si>
  <si>
    <t>Paredes, Jimmy</t>
  </si>
  <si>
    <t>Urshela, Giovanny</t>
  </si>
  <si>
    <t>Beckham, Gordon</t>
  </si>
  <si>
    <t>Schwarber, Kyle</t>
  </si>
  <si>
    <t>Wisler, Matt</t>
  </si>
  <si>
    <t>Herrera, Odubel</t>
  </si>
  <si>
    <t>Cedeno, Xavier</t>
  </si>
  <si>
    <t>Burns, Billy</t>
  </si>
  <si>
    <t>Weaver, Aviles Duffy, Turner, Middlebrooks</t>
  </si>
  <si>
    <t>Alvarez, Jose</t>
  </si>
  <si>
    <t>Ciriaco, Pedro</t>
  </si>
  <si>
    <t>Saldino, Tyler</t>
  </si>
  <si>
    <t>Beckham, Tim</t>
  </si>
  <si>
    <t>Rodon, Carlos</t>
  </si>
  <si>
    <t>Karns, Nathan</t>
  </si>
  <si>
    <t>Finnegan, Brandon</t>
  </si>
  <si>
    <t>Manship, Jeff</t>
  </si>
  <si>
    <t>Bastardo, Antonio</t>
  </si>
  <si>
    <t>Phegley, Josh</t>
  </si>
  <si>
    <t>Frias, Carlos</t>
  </si>
  <si>
    <t>Perez, Williams</t>
  </si>
  <si>
    <t>Hedges, Austin</t>
  </si>
  <si>
    <t>McCullers, Lance</t>
  </si>
  <si>
    <t>Swihart, Blake</t>
  </si>
  <si>
    <t>Conley, Adam</t>
  </si>
  <si>
    <t>Graveman, Kendell</t>
  </si>
  <si>
    <t>Nicolino, Justin</t>
  </si>
  <si>
    <t>Drury, Brandon</t>
  </si>
  <si>
    <t>Pompey, Dalton</t>
  </si>
  <si>
    <t>Davies, Zach</t>
  </si>
  <si>
    <t>Goforth, David</t>
  </si>
  <si>
    <t>Collins, Tyler</t>
  </si>
  <si>
    <t>Severino, Luis</t>
  </si>
  <si>
    <t>Smith, Carson</t>
  </si>
  <si>
    <t>Strickland, Hunter</t>
  </si>
  <si>
    <t>Knebel, Corey</t>
  </si>
  <si>
    <t>Perez, Carlos</t>
  </si>
  <si>
    <t>Tomlinson, Kelby</t>
  </si>
  <si>
    <t>Hinojosa, Dalier</t>
  </si>
  <si>
    <t>Giavotella, Johnny</t>
  </si>
  <si>
    <t>Robinson, Clint</t>
  </si>
  <si>
    <t>Johnson, Micah</t>
  </si>
  <si>
    <t>Osuna, Roberto</t>
  </si>
  <si>
    <t>Lowe, Mark</t>
  </si>
  <si>
    <t>McCann, James</t>
  </si>
  <si>
    <t>Tomas, Yasmany</t>
  </si>
  <si>
    <t>Osich, Josh</t>
  </si>
  <si>
    <t>Goins, Ryan</t>
  </si>
  <si>
    <t>Rea, Colin</t>
  </si>
  <si>
    <t>Doolittle, Sean</t>
  </si>
  <si>
    <t>Doubront, Felix</t>
  </si>
  <si>
    <t>Iglesias, Raisel</t>
  </si>
  <si>
    <t>Rodriguez, Eduardo</t>
  </si>
  <si>
    <t>Nicasio, Juan</t>
  </si>
  <si>
    <t>Shreve, Chasen</t>
  </si>
  <si>
    <t>Blanton, Joe</t>
  </si>
  <si>
    <t>Socolovich, Miguel</t>
  </si>
  <si>
    <t>Goeddel, Erik</t>
  </si>
  <si>
    <t>Pelfrey, Mike</t>
  </si>
  <si>
    <t>Utley, Chase</t>
  </si>
  <si>
    <t>Conforto, Michael</t>
  </si>
  <si>
    <t>Ross, Joe</t>
  </si>
  <si>
    <t>DeShields, Delino</t>
  </si>
  <si>
    <t>Albers, Matt</t>
  </si>
  <si>
    <t>Rollins, Jimmy</t>
  </si>
  <si>
    <t>Rivero, Felipe</t>
  </si>
  <si>
    <t>Jankowski, Travis</t>
  </si>
  <si>
    <t>Montgomery, Mike</t>
  </si>
  <si>
    <t>Foltynewicz, Mike</t>
  </si>
  <si>
    <t>Done</t>
  </si>
  <si>
    <t>Terrapin drops Jon Singleton, Wiln Rosario and  Greg Holland</t>
  </si>
  <si>
    <t>to Midwest-  Roberto Perez and Shizuoka 2017 #3</t>
  </si>
  <si>
    <t>to Shizuoka-  Gerardo Parra</t>
  </si>
  <si>
    <t>to Stockton-  Mike Napoli</t>
  </si>
  <si>
    <t>to Midwest- R.A. Dickey and Drew Hutchinson</t>
  </si>
  <si>
    <t>to Midwest-   Jorge De La Rosa</t>
  </si>
  <si>
    <t>to Boca Raton- Tom Wilhelmsen</t>
  </si>
  <si>
    <t>to New England-  Josh Fields and Trevor May and Shizuoka  2017 #8 and #10</t>
  </si>
  <si>
    <t>to Shizuoka-  New England 2017 #4 &amp; #6</t>
  </si>
  <si>
    <t>to New England-  Stockton 2017 #7</t>
  </si>
  <si>
    <t>to New England- Ryan Zimmerman and Midwest 2017 #5</t>
  </si>
  <si>
    <t>to Midwest-  Joe Kelly, Andrew Romine and the Shizuoka #8 and #10 picks (owned by NE)</t>
  </si>
  <si>
    <t>Midwest cuts Daniel Descalso and Micah Johnson</t>
  </si>
  <si>
    <t>to Cazadero-  Hunter Pence and Midwest 2017 #6</t>
  </si>
  <si>
    <t>NEW ENGLAND</t>
  </si>
  <si>
    <t>NABL 2017 DRAFT</t>
  </si>
  <si>
    <t>Delray cuts Danny Santana</t>
  </si>
  <si>
    <t>New England cuts Brandon Morrow</t>
  </si>
  <si>
    <t>Groton cuts Rymer Liriano and Oswaldo Arcia</t>
  </si>
  <si>
    <t>Shizuoka cuts Miguel Gonzalez and Travis Jankowski</t>
  </si>
  <si>
    <t>Metroplex cuts Jumbo Diaz</t>
  </si>
  <si>
    <t>Boca Raton cuts Eric Sogard</t>
  </si>
  <si>
    <t>League Chat room</t>
  </si>
  <si>
    <t>Hipchat.com</t>
  </si>
  <si>
    <t>to Terrapin- Dan Jennings and Carlos Torres</t>
  </si>
  <si>
    <t>to Cazadero- Kiki Hernandez and Jake McGee</t>
  </si>
  <si>
    <t>to Boca Raton- Tony Watson</t>
  </si>
  <si>
    <t>to East Reading- Boca Raton's 2017 4th round pick.</t>
  </si>
  <si>
    <t>Haniger</t>
  </si>
  <si>
    <t>Swanson</t>
  </si>
  <si>
    <t>Dansby</t>
  </si>
  <si>
    <t>Duvall</t>
  </si>
  <si>
    <t>Story</t>
  </si>
  <si>
    <t>Dahl</t>
  </si>
  <si>
    <t>Maeda</t>
  </si>
  <si>
    <t>Kenta</t>
  </si>
  <si>
    <t>Urias</t>
  </si>
  <si>
    <t>Stripling</t>
  </si>
  <si>
    <t>Pina</t>
  </si>
  <si>
    <t>Manuel</t>
  </si>
  <si>
    <t>Guerra</t>
  </si>
  <si>
    <t>Junior</t>
  </si>
  <si>
    <t>Lugo</t>
  </si>
  <si>
    <t>Eflin</t>
  </si>
  <si>
    <t>Bell</t>
  </si>
  <si>
    <t>Taillon</t>
  </si>
  <si>
    <t>Jameson</t>
  </si>
  <si>
    <t>Pham</t>
  </si>
  <si>
    <t>Trea</t>
  </si>
  <si>
    <t>Dylan</t>
  </si>
  <si>
    <t>Benintendi</t>
  </si>
  <si>
    <t>Clevinger</t>
  </si>
  <si>
    <t>Fulmer</t>
  </si>
  <si>
    <t>Bregman</t>
  </si>
  <si>
    <t>Merrifield</t>
  </si>
  <si>
    <t>Whit</t>
  </si>
  <si>
    <t>Gurriel</t>
  </si>
  <si>
    <t>Teoscar</t>
  </si>
  <si>
    <t>Musgrove</t>
  </si>
  <si>
    <t>Strahm</t>
  </si>
  <si>
    <t>Alexander</t>
  </si>
  <si>
    <t>Kepler</t>
  </si>
  <si>
    <t>Grossman</t>
  </si>
  <si>
    <t>Berrios</t>
  </si>
  <si>
    <t>Pressly</t>
  </si>
  <si>
    <t>Ronald</t>
  </si>
  <si>
    <t>Judge</t>
  </si>
  <si>
    <t>Richard</t>
  </si>
  <si>
    <t>Manaea</t>
  </si>
  <si>
    <t>Griffin</t>
  </si>
  <si>
    <t>Barney</t>
  </si>
  <si>
    <t>Member since (season)</t>
  </si>
  <si>
    <t>1985, 1989</t>
  </si>
  <si>
    <t>to Terrapin- New England 2017 #3</t>
  </si>
  <si>
    <t>to New England- Mike Leake and Terrapin 2017 #6</t>
  </si>
  <si>
    <t>to Shizuoka- Josh Reddick and New England 2017 #8 and #10</t>
  </si>
  <si>
    <t>to New England-  Steve Pearce and Shizuoka 2017 #7 and #9</t>
  </si>
  <si>
    <t>to Groton- Ketel Marte</t>
  </si>
  <si>
    <t>to Groton-Derek Norris</t>
  </si>
  <si>
    <t>to Metroplex- Sean Doolittle</t>
  </si>
  <si>
    <t>to New England- Stockton's 2017 #8</t>
  </si>
  <si>
    <t>to Stockton- Jerrod Saltalamacchia, Ryan Zimmerman and Shizouka 2017 #9</t>
  </si>
  <si>
    <t>EAST READING</t>
  </si>
  <si>
    <t>STOCKTON</t>
  </si>
  <si>
    <t>to Metroplex- Mission Viejo's 2017 #7</t>
  </si>
  <si>
    <t>to Mission Viejo- Trayce Thompson</t>
  </si>
  <si>
    <t>METROPLEX</t>
  </si>
  <si>
    <t>to Shizuoka- Groton's 2017 #6</t>
  </si>
  <si>
    <t>to Cazadero- Stockton's 2017, #4, #5 and #6</t>
  </si>
  <si>
    <t>to Stockton- George Kontos, Ian Krol, Brian Ellington, &amp; Vance Worley</t>
  </si>
  <si>
    <t>to Metroplex- Stockton's 2017 #1 &amp; #2</t>
  </si>
  <si>
    <t>to Stockton- Todd Frazier</t>
  </si>
  <si>
    <t>to Stockton- Starlin Castro</t>
  </si>
  <si>
    <t>to Metroplex- Stockton 2017 #3</t>
  </si>
  <si>
    <t>St. Paul Ark Angels</t>
  </si>
  <si>
    <t>updated 2/23/17</t>
  </si>
  <si>
    <t>Nordeast Lake Monsters</t>
  </si>
  <si>
    <t>Florida Ace of Bases</t>
  </si>
  <si>
    <t>Eagan</t>
  </si>
  <si>
    <t>St. Paul</t>
  </si>
  <si>
    <t>Marshall Wonderdogs</t>
  </si>
  <si>
    <t>to Delray- Michael Conforto, Travis D'Arnaud, Hunter Pence and Cazadero 2017 #2</t>
  </si>
  <si>
    <t>to Cazadero-Josh Donaldson and Delray 2017 #7</t>
  </si>
  <si>
    <t>DELRAY</t>
  </si>
  <si>
    <t>to Mission Viejo- Delray 2017 # 7 (owned by Cazadero)</t>
  </si>
  <si>
    <t>to Cazadero- Mission Viejo 2017 #8, #9 and #10</t>
  </si>
  <si>
    <t>NORDEAST</t>
  </si>
  <si>
    <t>to New England- Ben Zobrist  and Nordeast 2017 #3</t>
  </si>
  <si>
    <t>to Nordeast- New England 2017 #2</t>
  </si>
  <si>
    <t>Turner, Trea</t>
  </si>
  <si>
    <t>Duvall, Adam</t>
  </si>
  <si>
    <t>Devenski, Chris</t>
  </si>
  <si>
    <t>Straily, Dan</t>
  </si>
  <si>
    <t>Wilson, Bobby</t>
  </si>
  <si>
    <t>Guerra, Deolis</t>
  </si>
  <si>
    <t>Suarez, Albert</t>
  </si>
  <si>
    <t>Aybar, Erick</t>
  </si>
  <si>
    <t>Hernandez, Marco</t>
  </si>
  <si>
    <t>Sanchez , Gary</t>
  </si>
  <si>
    <t>Arcia, Orlando</t>
  </si>
  <si>
    <t>Musgrove, Joe</t>
  </si>
  <si>
    <t>Chatwood, Tyler</t>
  </si>
  <si>
    <t>Cabrera, Mauricio</t>
  </si>
  <si>
    <t>Ryan, Kyle</t>
  </si>
  <si>
    <t>Barrett, Jake</t>
  </si>
  <si>
    <t>Jimmy Nelson, Petit</t>
  </si>
  <si>
    <t>Fulmer, Michael</t>
  </si>
  <si>
    <t>Dahl, David</t>
  </si>
  <si>
    <t>Broxton, Keon</t>
  </si>
  <si>
    <t>Ynoa, Micael</t>
  </si>
  <si>
    <t>d'Arnaud, Chase</t>
  </si>
  <si>
    <t>Ramos, Edubray</t>
  </si>
  <si>
    <t>Fryer, Eric</t>
  </si>
  <si>
    <t>Maldonado, Martin</t>
  </si>
  <si>
    <t>Collmenter, Josh</t>
  </si>
  <si>
    <t>RED ARROW</t>
  </si>
  <si>
    <t>Story, Trevor</t>
  </si>
  <si>
    <t>Hill, Rich</t>
  </si>
  <si>
    <t>Judge, Aaron</t>
  </si>
  <si>
    <t>Perdomo, Luis</t>
  </si>
  <si>
    <t>Altavilla, Dan</t>
  </si>
  <si>
    <t>Garcia, Greg</t>
  </si>
  <si>
    <t>Kendrick, Howie</t>
  </si>
  <si>
    <t>Rzepczynski, Marc</t>
  </si>
  <si>
    <t>Cain, Matt</t>
  </si>
  <si>
    <t>Centeno, Juan</t>
  </si>
  <si>
    <t>Contreras, Wilson</t>
  </si>
  <si>
    <t>Snell, Blake</t>
  </si>
  <si>
    <t>Toles, Andrew</t>
  </si>
  <si>
    <t>Cuthbert, Cheslor</t>
  </si>
  <si>
    <t>Merrifield, Whit</t>
  </si>
  <si>
    <t>Dickerson, Alex</t>
  </si>
  <si>
    <t>Hughes, Phil</t>
  </si>
  <si>
    <t>Nolasco, Ricky</t>
  </si>
  <si>
    <t>Clevinger, Mike</t>
  </si>
  <si>
    <t>Escobar, Eduardo</t>
  </si>
  <si>
    <t>Urias, Julio</t>
  </si>
  <si>
    <t>Naquin, Tyler</t>
  </si>
  <si>
    <t>Almora, Albert</t>
  </si>
  <si>
    <t>Boyd, Matt</t>
  </si>
  <si>
    <t>Hart, Donnie</t>
  </si>
  <si>
    <t>Chacin , Jhoulys</t>
  </si>
  <si>
    <t>Barnes, Jacob</t>
  </si>
  <si>
    <t>Kelly, Joe</t>
  </si>
  <si>
    <t>Montero, Miguel</t>
  </si>
  <si>
    <t>Bregman, Alex</t>
  </si>
  <si>
    <t>Manaea, Sean</t>
  </si>
  <si>
    <t>Anderson, Tyler</t>
  </si>
  <si>
    <t>Berrios, Jose</t>
  </si>
  <si>
    <t>Schebler, Scott</t>
  </si>
  <si>
    <t>Corbin, Patrick</t>
  </si>
  <si>
    <t>Parker, Jarrett</t>
  </si>
  <si>
    <t>Hernandez, Teoscar</t>
  </si>
  <si>
    <t>Vicaino and Des Jennings</t>
  </si>
  <si>
    <t>Swanson, Dansby</t>
  </si>
  <si>
    <t>Bundy, Dylan</t>
  </si>
  <si>
    <t>Law, Derek</t>
  </si>
  <si>
    <t>Biagini, Joe</t>
  </si>
  <si>
    <t>Barney, Darwin</t>
  </si>
  <si>
    <t>Difo, Wilmer</t>
  </si>
  <si>
    <t>Smith, Mallex</t>
  </si>
  <si>
    <t>Diaz, Aledmys</t>
  </si>
  <si>
    <t>Kepler, Max</t>
  </si>
  <si>
    <t>Bush, Matt</t>
  </si>
  <si>
    <t>Hembree, Heath</t>
  </si>
  <si>
    <t>Maxwell, Bruce</t>
  </si>
  <si>
    <t>Almonte, Abraham</t>
  </si>
  <si>
    <t>Adames, Cristhian</t>
  </si>
  <si>
    <t>Heredia, Guillermo</t>
  </si>
  <si>
    <t>Taillon, Jameson</t>
  </si>
  <si>
    <t>Reyes, Alex</t>
  </si>
  <si>
    <t>Polanco, Jorge</t>
  </si>
  <si>
    <t>Frazier, Adam</t>
  </si>
  <si>
    <t>Weaver, Luke</t>
  </si>
  <si>
    <t>Recker, Anthony</t>
  </si>
  <si>
    <t>Bleier, Richard</t>
  </si>
  <si>
    <t>Morrow, Brandon</t>
  </si>
  <si>
    <t>Neal, Zach</t>
  </si>
  <si>
    <t>Diaz, Edwin</t>
  </si>
  <si>
    <t>Oh , Seung-Hwan</t>
  </si>
  <si>
    <t>Saunders, Michael</t>
  </si>
  <si>
    <t>Cahill, Trevor</t>
  </si>
  <si>
    <t>Triggs, Andrew</t>
  </si>
  <si>
    <t>Reed, Cody</t>
  </si>
  <si>
    <t>Feliz, Michael</t>
  </si>
  <si>
    <t>Ottovino, Adam</t>
  </si>
  <si>
    <t>McGowan, Dustin</t>
  </si>
  <si>
    <t>Garza, Matt</t>
  </si>
  <si>
    <t>Peraza, Jose</t>
  </si>
  <si>
    <t>Joseph, Tommy</t>
  </si>
  <si>
    <t>Schimpf, Ryan</t>
  </si>
  <si>
    <t>Gurriel, Yulieski</t>
  </si>
  <si>
    <t>Kim, Hyun Soo</t>
  </si>
  <si>
    <t>Grossman, Robbie</t>
  </si>
  <si>
    <t>Cessa, Luis</t>
  </si>
  <si>
    <t>Eflin, Zach</t>
  </si>
  <si>
    <t>La Stella, Tommy</t>
  </si>
  <si>
    <t>Benintendi, Andrew</t>
  </si>
  <si>
    <t>Gray, Jon</t>
  </si>
  <si>
    <t>Wolters, Tony</t>
  </si>
  <si>
    <t>Lugo, Seth</t>
  </si>
  <si>
    <t>Bandy, Jeff</t>
  </si>
  <si>
    <t>Claudio, Alex</t>
  </si>
  <si>
    <t>Wittgren, Nick</t>
  </si>
  <si>
    <t>Buchter, Ryan</t>
  </si>
  <si>
    <t>Maeda, Kenta</t>
  </si>
  <si>
    <t>Healy, Ryon</t>
  </si>
  <si>
    <t>Strahm, Matt</t>
  </si>
  <si>
    <t>Haniger, Mitch</t>
  </si>
  <si>
    <t>Tropeano, Nick</t>
  </si>
  <si>
    <t>Miranda, Ariel</t>
  </si>
  <si>
    <t>Cecil, Brett</t>
  </si>
  <si>
    <t>Rusin, Chris</t>
  </si>
  <si>
    <t>MARSHALL</t>
  </si>
  <si>
    <t>Velasquez, Vince</t>
  </si>
  <si>
    <t>Dull, Ryan</t>
  </si>
  <si>
    <t>Barnette, Tony</t>
  </si>
  <si>
    <t>Rivera, T.J.</t>
  </si>
  <si>
    <t>Solis, Sammy</t>
  </si>
  <si>
    <t>Torreyes, Ronald</t>
  </si>
  <si>
    <t>Vincent, Nick</t>
  </si>
  <si>
    <t>Blevins, Jerry</t>
  </si>
  <si>
    <t>Mazara, Nomar</t>
  </si>
  <si>
    <t>Guerra, Junior</t>
  </si>
  <si>
    <t>Narvaez, Omar</t>
  </si>
  <si>
    <t>Griffin, A.J.</t>
  </si>
  <si>
    <t>Kintzler, Brandon</t>
  </si>
  <si>
    <t>Flynn, Brian</t>
  </si>
  <si>
    <t>Marinez, Jhan</t>
  </si>
  <si>
    <t>Hunter, Tommy</t>
  </si>
  <si>
    <t>Wilson, Justin</t>
  </si>
  <si>
    <t>Bell, Josh</t>
  </si>
  <si>
    <t>Mondesi, Raul</t>
  </si>
  <si>
    <t>Johnson, Jim</t>
  </si>
  <si>
    <t>Thole, Josh</t>
  </si>
  <si>
    <t>Lobaton, Jose</t>
  </si>
  <si>
    <t>Crisp, Coco</t>
  </si>
  <si>
    <t>Bailey, Andrew</t>
  </si>
  <si>
    <t>Anderson, Tim</t>
  </si>
  <si>
    <t>Kuhl, Chad</t>
  </si>
  <si>
    <t>Reed, A.J.</t>
  </si>
  <si>
    <t>Edwards, Carl</t>
  </si>
  <si>
    <t>Bowman, Matt</t>
  </si>
  <si>
    <t>Richards, Clayton</t>
  </si>
  <si>
    <t>Thompson, Jake</t>
  </si>
  <si>
    <t>Shipley, Braden</t>
  </si>
  <si>
    <t>Peralta, Wily</t>
  </si>
  <si>
    <t>Logan, McGee, Spangenberg</t>
  </si>
  <si>
    <t>H. Bailey, Junnggman, O'Day, Teixeria, Rasmus</t>
  </si>
  <si>
    <t>STP</t>
  </si>
  <si>
    <t>STP  4</t>
  </si>
  <si>
    <t>STP 5</t>
  </si>
  <si>
    <t>to Red Arrow- East Reading 2017 #9 &amp; #10</t>
  </si>
  <si>
    <t>to East Reading- Kevin Quackenbush</t>
  </si>
  <si>
    <t>New England drops Trevor May</t>
  </si>
  <si>
    <t>2017 Draft</t>
  </si>
  <si>
    <t>Metroplex drops Gordon Beckham</t>
  </si>
  <si>
    <t>Delray drops Jace Peterson and Wade Miley</t>
  </si>
  <si>
    <t>to Stockton- Hansel Robles</t>
  </si>
  <si>
    <t>to New England- Stockton 2018 #6</t>
  </si>
  <si>
    <t>Stockton cuts Billy Butler</t>
  </si>
  <si>
    <t>Riverview</t>
  </si>
  <si>
    <t>13334 Graham Yarden Dr.</t>
  </si>
  <si>
    <t>to Shizuoka- Mission Viejo 2017 #6</t>
  </si>
  <si>
    <t>to Mission Viejo-Matt Harvey</t>
  </si>
  <si>
    <t>to Shizuoka- Sandy Leon and Nate Jones</t>
  </si>
  <si>
    <t>to New England- Ryan Madson, Felipe Rivero and 2018 Shizuoka #7</t>
  </si>
  <si>
    <t>to St. Paul- Josh Donaldson, Aroldis Chapman and Caz 2018 #7</t>
  </si>
  <si>
    <t>to Cazadero- Luis Severino and Travis Shaw</t>
  </si>
  <si>
    <t>to Shizuoka- David Ortiz and Mike Montgomery</t>
  </si>
  <si>
    <t>To Cazadero- Sonny Gray and Shizuoka 2018 #4</t>
  </si>
  <si>
    <t>Shizuoka- Drops Anibal Sanchez</t>
  </si>
  <si>
    <t>to Shizuoka- Tony Barnett</t>
  </si>
  <si>
    <t>St Paul</t>
  </si>
  <si>
    <t>to Delray-  Tommy Kahnle</t>
  </si>
  <si>
    <t>to Cazadero-  Mission Viejo 2018 #8</t>
  </si>
  <si>
    <t>to Mission Viejo-James Hoyt</t>
  </si>
  <si>
    <t>Mission Viejo- Drops Jared Weaver</t>
  </si>
  <si>
    <t>to New England- Mission Viejo 2018 #6</t>
  </si>
  <si>
    <t>to Shizuoka-  Stephen Drew and New England 2018 #9</t>
  </si>
  <si>
    <t>Shizuoka drops Jesse Chavez</t>
  </si>
  <si>
    <t>Favorite Team</t>
  </si>
  <si>
    <t>Favorite Player</t>
  </si>
  <si>
    <t>Phillies</t>
  </si>
  <si>
    <t>Giants</t>
  </si>
  <si>
    <t>Mets</t>
  </si>
  <si>
    <t>Red Sox</t>
  </si>
  <si>
    <t>to Mission Viejo- St. Paul 2018 #1 &amp; #3</t>
  </si>
  <si>
    <t>to St. Paul- Ryan Braun and Derek Law, Mission Viejo #7, #9, #10</t>
  </si>
  <si>
    <t>Phillies/Padres</t>
  </si>
  <si>
    <t>Albies</t>
  </si>
  <si>
    <t>Ozzie</t>
  </si>
  <si>
    <t>Newcomb</t>
  </si>
  <si>
    <t>Devin</t>
  </si>
  <si>
    <t>Winker</t>
  </si>
  <si>
    <t>Wandy</t>
  </si>
  <si>
    <t>Stephenson</t>
  </si>
  <si>
    <t>Robert</t>
  </si>
  <si>
    <t>Freeland</t>
  </si>
  <si>
    <t>Bellinger</t>
  </si>
  <si>
    <t>Ryu</t>
  </si>
  <si>
    <t>JT</t>
  </si>
  <si>
    <t>Hader</t>
  </si>
  <si>
    <t>Dominic</t>
  </si>
  <si>
    <t>Amed</t>
  </si>
  <si>
    <t>Nimmo</t>
  </si>
  <si>
    <t>Hoskins</t>
  </si>
  <si>
    <t>Rhys</t>
  </si>
  <si>
    <t>Elias</t>
  </si>
  <si>
    <t>Glasnow</t>
  </si>
  <si>
    <t>Bader</t>
  </si>
  <si>
    <t>Margot</t>
  </si>
  <si>
    <t>Renfroe</t>
  </si>
  <si>
    <t>Maton</t>
  </si>
  <si>
    <t>Sandoval</t>
  </si>
  <si>
    <t>Slater</t>
  </si>
  <si>
    <t>Stratton</t>
  </si>
  <si>
    <t>Mancini</t>
  </si>
  <si>
    <t>Trey</t>
  </si>
  <si>
    <t>Hays</t>
  </si>
  <si>
    <t>Devers</t>
  </si>
  <si>
    <t>Workman</t>
  </si>
  <si>
    <t>Moncada</t>
  </si>
  <si>
    <t>Yoan</t>
  </si>
  <si>
    <t>Nicky</t>
  </si>
  <si>
    <t>Yolmer</t>
  </si>
  <si>
    <t>Reynaldo</t>
  </si>
  <si>
    <t>Jeimer</t>
  </si>
  <si>
    <t>Farmer</t>
  </si>
  <si>
    <t xml:space="preserve">Morton </t>
  </si>
  <si>
    <t>Garver</t>
  </si>
  <si>
    <t>Olson</t>
  </si>
  <si>
    <t>Canha</t>
  </si>
  <si>
    <t>Montas</t>
  </si>
  <si>
    <t>Emilio</t>
  </si>
  <si>
    <t>Leone</t>
  </si>
  <si>
    <t>Michigan Senators</t>
  </si>
  <si>
    <t>Jellystone Bears</t>
  </si>
  <si>
    <t>Louisville Braves</t>
  </si>
  <si>
    <t>Montana Timber</t>
  </si>
  <si>
    <t>MT</t>
  </si>
  <si>
    <t> Missoula</t>
  </si>
  <si>
    <t>Shelton</t>
  </si>
  <si>
    <t>Park City Pickers</t>
  </si>
  <si>
    <t>Philly Cheese Steaks</t>
  </si>
  <si>
    <t>MON</t>
  </si>
  <si>
    <t>MON-</t>
  </si>
  <si>
    <t>Montana Timbers</t>
  </si>
  <si>
    <t>MON 5</t>
  </si>
  <si>
    <t>MON 4</t>
  </si>
  <si>
    <t xml:space="preserve">MON </t>
  </si>
  <si>
    <t>PC</t>
  </si>
  <si>
    <t>MV</t>
  </si>
  <si>
    <t>MV 4</t>
  </si>
  <si>
    <t>MV 5</t>
  </si>
  <si>
    <t xml:space="preserve">MV </t>
  </si>
  <si>
    <t>Shizouka Samurai</t>
  </si>
  <si>
    <t>949-233-4736</t>
  </si>
  <si>
    <t>hometownbb@aol.com</t>
  </si>
  <si>
    <t>406 531 4764</t>
  </si>
  <si>
    <t>267-408-7500</t>
  </si>
  <si>
    <t>https://discord.gg/7uPKcwZ</t>
  </si>
  <si>
    <t>954-235-8524</t>
  </si>
  <si>
    <t>Jellystone</t>
  </si>
  <si>
    <t>Montana</t>
  </si>
  <si>
    <t>Park City</t>
  </si>
  <si>
    <t>978-302-2757</t>
  </si>
  <si>
    <t>Philly</t>
  </si>
  <si>
    <t>1985. 2003</t>
  </si>
  <si>
    <t>to Casadero- Kurt Suzuki</t>
  </si>
  <si>
    <t>to Louisville- Enny Romero and Jake McGee</t>
  </si>
  <si>
    <t>New Franchise draft- adding  Michigan, Louisville, Montana, Philly, Jellystone, Park City</t>
  </si>
  <si>
    <t>to Montana-  Miguel Montero, Chris Herrmann, and Shizuoka's 2018 #10</t>
  </si>
  <si>
    <t>to Shizuoka- Montana 2018 # 7</t>
  </si>
  <si>
    <t>to New England- Jellystone 2018 #1 and Ryan Zimmerman</t>
  </si>
  <si>
    <t>to Jellystone- New England 2018 #1, #2, #3 and Jaime Garcia</t>
  </si>
  <si>
    <t>to Shizuoka- Eduardo Nunez, Mike Clevinger and Montana 2018 #6 &amp; #8</t>
  </si>
  <si>
    <t>to Montana- Jean Segura and Shizuoka's 2018 #3</t>
  </si>
  <si>
    <t xml:space="preserve">NABL 2018 DRAFT </t>
  </si>
  <si>
    <t>PHILLY</t>
  </si>
  <si>
    <t>MICHIGAN</t>
  </si>
  <si>
    <t>GROTON</t>
  </si>
  <si>
    <t>MONTANA</t>
  </si>
  <si>
    <t>ORLANDO</t>
  </si>
  <si>
    <t xml:space="preserve">to Groton- JA Happ, Chase Anderson and Montana's 2018 #1 </t>
  </si>
  <si>
    <t>to Montana-Paul Goldschmidt, Ketel Marte, Clayton Richard, Adam Conley and Groton's 2018 #3.</t>
  </si>
  <si>
    <t>to Jellystone- Lance McCullers and Albert Almora</t>
  </si>
  <si>
    <t>to Terrapin-   Shane Greene</t>
  </si>
  <si>
    <t>to Cazadero-  Carlos Carrasco and Jellystone's 2018 #3</t>
  </si>
  <si>
    <t xml:space="preserve">to Jellystone- Andrew Benintendi, Mike Foltynewicz, and Cazadero 2018 #8 </t>
  </si>
  <si>
    <t>to New England- Terrapin 2018 #3, #7, #9</t>
  </si>
  <si>
    <t>to Terrapin- Ryan Madson Mission Viejo 2018 #6 and Shizuoka 2018 #7</t>
  </si>
  <si>
    <t>to Red Arrow- Joe Panik</t>
  </si>
  <si>
    <t>to Montana- Masahiro Tanaka and Red Arrow 2018 #4</t>
  </si>
  <si>
    <t>to Jellystone- Jellystone 2018 #8</t>
  </si>
  <si>
    <t>to Delray- Ezequiel Carrera</t>
  </si>
  <si>
    <t>to Michigan- DJ LeMahieu and Kevin Pillar</t>
  </si>
  <si>
    <t>to Jellystone- Michigan  2018 #1 and Michigan 2018 #9</t>
  </si>
  <si>
    <t xml:space="preserve">to Park City- New England 2018 #1 , C. Hernandez, B. Kintzler, and Cazadero 2018  #8 </t>
  </si>
  <si>
    <t xml:space="preserve">to Jellystone- Park City 2018 #1 and Park City 2018 #6 </t>
  </si>
  <si>
    <t>to Red Arrow- Evan Longoria, New England 2018 #2 and Jellystone 2018 #7</t>
  </si>
  <si>
    <t>to Jellystone- Red Arrow 2018 #1</t>
  </si>
  <si>
    <t>to New England- Michigan 2018 #1 and New England  2018 #3 and Michigan 2018 #9</t>
  </si>
  <si>
    <t>to Jellystone-Jellystone 2018 #1 (previously owned by New England) and New England 2018 #10</t>
  </si>
  <si>
    <t>to Philly- Gregor Polanco, Red Arrow 2018 #1 and Jellystone 2018 #5</t>
  </si>
  <si>
    <t>to Jellystone- Gerritt Cole, Philly 2018 #2 and Philly 2018 # 4</t>
  </si>
  <si>
    <t>BELLINGER</t>
  </si>
  <si>
    <t>MONCADA</t>
  </si>
  <si>
    <t>DEVERS</t>
  </si>
  <si>
    <t>MORTON</t>
  </si>
  <si>
    <t>HOSKINS</t>
  </si>
  <si>
    <t>MONTGOMERY</t>
  </si>
  <si>
    <t>DEJONG</t>
  </si>
  <si>
    <t>TAYLOR</t>
  </si>
  <si>
    <t>JUNIS</t>
  </si>
  <si>
    <t>HAAP</t>
  </si>
  <si>
    <t>BRIDWELL</t>
  </si>
  <si>
    <t>OLSON</t>
  </si>
  <si>
    <t>LAMET</t>
  </si>
  <si>
    <t>MANCINI</t>
  </si>
  <si>
    <t>FARIA</t>
  </si>
  <si>
    <t>MARGOT</t>
  </si>
  <si>
    <t>MARQUEZ</t>
  </si>
  <si>
    <t>PLAWECKI</t>
  </si>
  <si>
    <t>C. GREEN</t>
  </si>
  <si>
    <t>BARNES</t>
  </si>
  <si>
    <t>RENFROE</t>
  </si>
  <si>
    <t>MINOR</t>
  </si>
  <si>
    <t>VALAIKA</t>
  </si>
  <si>
    <t>T. WILLIAMS</t>
  </si>
  <si>
    <t>NEWCOMB</t>
  </si>
  <si>
    <t>CAMARGO</t>
  </si>
  <si>
    <t>J. MARTINEZ</t>
  </si>
  <si>
    <t>B. PARKER</t>
  </si>
  <si>
    <t>CANDELARIO</t>
  </si>
  <si>
    <t>PIVETTA</t>
  </si>
  <si>
    <t>BREBBIA</t>
  </si>
  <si>
    <t>R. LOPEZ</t>
  </si>
  <si>
    <t>MEJIA</t>
  </si>
  <si>
    <t>J. ALFARO</t>
  </si>
  <si>
    <t>K. GIBSON</t>
  </si>
  <si>
    <t>ZIMMER</t>
  </si>
  <si>
    <t>HADER</t>
  </si>
  <si>
    <t>LEONE</t>
  </si>
  <si>
    <t>FREELAND</t>
  </si>
  <si>
    <t>LOBATON</t>
  </si>
  <si>
    <t>WINKER</t>
  </si>
  <si>
    <t>HAYS</t>
  </si>
  <si>
    <t>N. WILLIAMS</t>
  </si>
  <si>
    <t>D. FISHER</t>
  </si>
  <si>
    <t>L. GARCIA</t>
  </si>
  <si>
    <t>Y. SANCHEZ</t>
  </si>
  <si>
    <t>BLACKBURN</t>
  </si>
  <si>
    <t>LIVELY</t>
  </si>
  <si>
    <t>E. PAGAN</t>
  </si>
  <si>
    <t>MAHTOOK</t>
  </si>
  <si>
    <t>M. GONZALEZ</t>
  </si>
  <si>
    <t>BIRD</t>
  </si>
  <si>
    <t>STECKENRIDGE</t>
  </si>
  <si>
    <t>K. HERNANDEZ</t>
  </si>
  <si>
    <t>SCHUGEL</t>
  </si>
  <si>
    <t>ZYCH</t>
  </si>
  <si>
    <t>GLASNOW</t>
  </si>
  <si>
    <t>S. ROMANO</t>
  </si>
  <si>
    <t>A. GARRETT</t>
  </si>
  <si>
    <t>PIRELLA</t>
  </si>
  <si>
    <t>BLACH</t>
  </si>
  <si>
    <t>SUTER</t>
  </si>
  <si>
    <t>COTTON</t>
  </si>
  <si>
    <t>DELMONICO</t>
  </si>
  <si>
    <t>M. BOWMAN</t>
  </si>
  <si>
    <t>STRATTON</t>
  </si>
  <si>
    <t>MCCARTHY</t>
  </si>
  <si>
    <t>MARTES</t>
  </si>
  <si>
    <t>SENZATELA</t>
  </si>
  <si>
    <t>GAVIGLIO</t>
  </si>
  <si>
    <t>A. MOORE</t>
  </si>
  <si>
    <t>NIMMO</t>
  </si>
  <si>
    <t>B. GOODWIN</t>
  </si>
  <si>
    <t>K. SMITH</t>
  </si>
  <si>
    <t>B. ANDERSON</t>
  </si>
  <si>
    <t>ARROYO</t>
  </si>
  <si>
    <t>HILDENBERGER</t>
  </si>
  <si>
    <t>MIDDLETON</t>
  </si>
  <si>
    <t>M. CASTRO</t>
  </si>
  <si>
    <t>HECHAVARRIA</t>
  </si>
  <si>
    <t>SOLARTE</t>
  </si>
  <si>
    <t>TUIVAILARA</t>
  </si>
  <si>
    <t>K MCCARTHY</t>
  </si>
  <si>
    <t>R. TAPIA</t>
  </si>
  <si>
    <t>MILNER</t>
  </si>
  <si>
    <t>D. SMITH</t>
  </si>
  <si>
    <t>BUSENITZ</t>
  </si>
  <si>
    <t>J. FIELDS</t>
  </si>
  <si>
    <t>J. TORRES</t>
  </si>
  <si>
    <t>ASUAJE</t>
  </si>
  <si>
    <t>STAMMAN</t>
  </si>
  <si>
    <t>D, BARNES</t>
  </si>
  <si>
    <t>RIVERA</t>
  </si>
  <si>
    <t>SPANGENBERG</t>
  </si>
  <si>
    <t>AQUILAR</t>
  </si>
  <si>
    <t>HOFFMAN</t>
  </si>
  <si>
    <t>SIMS</t>
  </si>
  <si>
    <t>STROP</t>
  </si>
  <si>
    <t>BAEZ</t>
  </si>
  <si>
    <t>GARVER</t>
  </si>
  <si>
    <t>A. MORGAN</t>
  </si>
  <si>
    <t>ADRIANZA</t>
  </si>
  <si>
    <t>L. ADAMS</t>
  </si>
  <si>
    <t>H. BADER</t>
  </si>
  <si>
    <t>GSELLMAN</t>
  </si>
  <si>
    <t>A. SANCHEZ</t>
  </si>
  <si>
    <t>LEITER</t>
  </si>
  <si>
    <t>BORJAS</t>
  </si>
  <si>
    <t>A. GONZALEZ</t>
  </si>
  <si>
    <t>T. ANDERSON</t>
  </si>
  <si>
    <t>R. FLAHERTY</t>
  </si>
  <si>
    <t>AVAILAN</t>
  </si>
  <si>
    <t>KNAPP</t>
  </si>
  <si>
    <t>LORENZEN</t>
  </si>
  <si>
    <t>NEVERAUSKAS</t>
  </si>
  <si>
    <t>SIPP</t>
  </si>
  <si>
    <t>J. RAMIREZ</t>
  </si>
  <si>
    <t>ALVARADO</t>
  </si>
  <si>
    <t>T. ROSS</t>
  </si>
  <si>
    <t>PAZOS</t>
  </si>
  <si>
    <t>STRAHM</t>
  </si>
  <si>
    <t>INFANTE</t>
  </si>
  <si>
    <t>ROSALES</t>
  </si>
  <si>
    <t>ICHIRO</t>
  </si>
  <si>
    <t>HOLDER</t>
  </si>
  <si>
    <t>C. DAVIS</t>
  </si>
  <si>
    <t>BIBEN-DIRKX</t>
  </si>
  <si>
    <t>JA. GARCIA</t>
  </si>
  <si>
    <t>J. JIMENEZ</t>
  </si>
  <si>
    <t>B. PHILLIPS</t>
  </si>
  <si>
    <t>GOSSETT</t>
  </si>
  <si>
    <t>R. PEREZ</t>
  </si>
  <si>
    <t>JT RIDDLE</t>
  </si>
  <si>
    <t>K. MORALES</t>
  </si>
  <si>
    <t>D. MARRERO</t>
  </si>
  <si>
    <t>R. STEPHENSON</t>
  </si>
  <si>
    <t>2018 Rookie Draft</t>
  </si>
  <si>
    <t>Park City drops Jose Batista and Tyler Collins</t>
  </si>
  <si>
    <t>Red Arrow drops Billy Burns</t>
  </si>
  <si>
    <t>Shizuoka adjusts roster to include Nate Jones</t>
  </si>
  <si>
    <t>St. Paul drops M. Lorenzen and Zach Putnam</t>
  </si>
  <si>
    <t>T. Thompson</t>
  </si>
  <si>
    <t>CAPISTRONO</t>
  </si>
  <si>
    <t>D. Holland</t>
  </si>
  <si>
    <t>ALBIES</t>
  </si>
  <si>
    <t>Montana drops Adam Conley and Yovani Gallardo</t>
  </si>
  <si>
    <t>Jellystone Bears (Wenrick)</t>
  </si>
  <si>
    <t>New England cuts Chris Gimenez</t>
  </si>
  <si>
    <t>Wenrick Hill joins the league to replace the Jellystone Bears</t>
  </si>
  <si>
    <t>To Michigan- JC Ramirez</t>
  </si>
  <si>
    <t>to Shizuoka- Michigan 2019 #7</t>
  </si>
  <si>
    <t>Michigan cuts Craig Gentry</t>
  </si>
  <si>
    <t>NABL 2019 DRAFT **</t>
  </si>
  <si>
    <t>to St. Paul- Rich Hill</t>
  </si>
  <si>
    <t>to Michigan- Robbie Grossman and St. Paul 2019 #3</t>
  </si>
  <si>
    <t>to Wenrick- Andrew McCutcheon and Jose Reyes</t>
  </si>
  <si>
    <t>to Orlando-Andrew Benintendi and Wenrick 2019 #3</t>
  </si>
  <si>
    <t>Capistrano drops David Wright</t>
  </si>
  <si>
    <t>Pablo</t>
  </si>
  <si>
    <t>Shizuoka awarded Michael Lorenzen</t>
  </si>
  <si>
    <t>Ottavino</t>
  </si>
  <si>
    <t>Round 4</t>
  </si>
  <si>
    <t>to Louisville- Brian McCann</t>
  </si>
  <si>
    <t>to Shizuoka- Louisville 2019 # 5</t>
  </si>
  <si>
    <t>Louisville cuts Angel Pagan</t>
  </si>
  <si>
    <t>to Groton- Park City 2019 #1, Cesar Hernandez, Edwin Encanarcion and Brock Holt</t>
  </si>
  <si>
    <t>to Park City- Chase Anderson, Tyler Flowers, Justin Smoak, Adeiny Hechavarria</t>
  </si>
  <si>
    <t>to Groton- Vince Velasquez</t>
  </si>
  <si>
    <t xml:space="preserve">to Delray- Daniel Murphy, Mark Leiter Jr. </t>
  </si>
  <si>
    <t>to Groton- Raimel Tapia</t>
  </si>
  <si>
    <t>to Shizuoka- Addison Reed</t>
  </si>
  <si>
    <t>to Groton-New England 2019 #1, New England 2019 #9</t>
  </si>
  <si>
    <t>to New England- Jake Arrieta, Groton 2019 # 5, Groton 2019 #8</t>
  </si>
  <si>
    <t>to New England- David Robertson</t>
  </si>
  <si>
    <t>to Park City- Ervin Santana</t>
  </si>
  <si>
    <t>to Orlando- Park City 2019 #8</t>
  </si>
  <si>
    <t>To Montana- Dexter Fowler</t>
  </si>
  <si>
    <t>to Groton- Montana 2019 #8</t>
  </si>
  <si>
    <t>to Cazadero- Blake Treinen and Park City 2019 #3</t>
  </si>
  <si>
    <t>to Park City- Sonny Gray and Sam Freeman</t>
  </si>
  <si>
    <t>Montana cuts Deven Marrero</t>
  </si>
  <si>
    <t>Park City cuts Luis Valbuena and Jason Hammel</t>
  </si>
  <si>
    <t>to Shizuoka- Alex Claudio</t>
  </si>
  <si>
    <t>to Cazadero- Tony Sipp and Shizuoka 2019 #4</t>
  </si>
  <si>
    <t>to Orlando- Pedro Strop and Jose Alvarado</t>
  </si>
  <si>
    <t>Delray cuts Juan Bautista</t>
  </si>
  <si>
    <t>Park City cuts Matt Beliisle</t>
  </si>
  <si>
    <t>to Cazadero- John Hicks</t>
  </si>
  <si>
    <t>to Shizuoka- Austin Barnes</t>
  </si>
  <si>
    <t>to St. Paul- Anthony Swarzak and Cazadero 2019 #10</t>
  </si>
  <si>
    <t>to Cazadero- St. Paul 2019 #5</t>
  </si>
  <si>
    <t>ST PAUL</t>
  </si>
  <si>
    <t>Minter</t>
  </si>
  <si>
    <t>Caratini</t>
  </si>
  <si>
    <t>Muncy</t>
  </si>
  <si>
    <t>Buehler</t>
  </si>
  <si>
    <t>Floro</t>
  </si>
  <si>
    <t>Lewis</t>
  </si>
  <si>
    <t xml:space="preserve">Smith </t>
  </si>
  <si>
    <t>Guerrero</t>
  </si>
  <si>
    <t>Elieser</t>
  </si>
  <si>
    <t>McNeil</t>
  </si>
  <si>
    <t>Dominguez</t>
  </si>
  <si>
    <t>Moran</t>
  </si>
  <si>
    <t>Colin</t>
  </si>
  <si>
    <t>Newman</t>
  </si>
  <si>
    <t>Munoz</t>
  </si>
  <si>
    <t>O'Neill</t>
  </si>
  <si>
    <t xml:space="preserve">Jack </t>
  </si>
  <si>
    <t>Gant</t>
  </si>
  <si>
    <t>Franmil</t>
  </si>
  <si>
    <t>Soto</t>
  </si>
  <si>
    <t>Spencer</t>
  </si>
  <si>
    <t>Giolito</t>
  </si>
  <si>
    <t>Carson</t>
  </si>
  <si>
    <t>Bieber</t>
  </si>
  <si>
    <t>Plutko</t>
  </si>
  <si>
    <t>Cimber</t>
  </si>
  <si>
    <t>O'Hearn</t>
  </si>
  <si>
    <t>Keller</t>
  </si>
  <si>
    <t>Ohtani</t>
  </si>
  <si>
    <t>Shohei</t>
  </si>
  <si>
    <t>Tropeano</t>
  </si>
  <si>
    <t>McGuire</t>
  </si>
  <si>
    <t>Cave</t>
  </si>
  <si>
    <t>May</t>
  </si>
  <si>
    <t>Laureano</t>
  </si>
  <si>
    <t>Vogelbach</t>
  </si>
  <si>
    <t>Adames</t>
  </si>
  <si>
    <t>Willy</t>
  </si>
  <si>
    <t>Meadows</t>
  </si>
  <si>
    <t>Ryne</t>
  </si>
  <si>
    <t>Yarbrough</t>
  </si>
  <si>
    <t>Kiner-Falefa</t>
  </si>
  <si>
    <t>Isiah</t>
  </si>
  <si>
    <t>Springs</t>
  </si>
  <si>
    <t>Jeffrey</t>
  </si>
  <si>
    <t>Lourdes</t>
  </si>
  <si>
    <t>Tellez</t>
  </si>
  <si>
    <t>Rowdy</t>
  </si>
  <si>
    <t>McMahon</t>
  </si>
  <si>
    <t>UTIL</t>
  </si>
  <si>
    <t>St. Paul drops Daniel Gossett</t>
  </si>
  <si>
    <t>to Michigan- Luis Avilan and New England 2019 #3</t>
  </si>
  <si>
    <t>to New England- Cory Gearrin and Michigan 2019 #9</t>
  </si>
  <si>
    <t>to Park City- Travis Shaw</t>
  </si>
  <si>
    <t>to Cazadero- Joey Votto</t>
  </si>
  <si>
    <t>to New England- Marcus Semien amd Montana's 2019 #4</t>
  </si>
  <si>
    <t>to New England- Jake Arrieta and Ryan Zimmerman</t>
  </si>
  <si>
    <t>to Montana- Anibel Sanchez, Jeremy Jeffress and Park City's 2019 #5</t>
  </si>
  <si>
    <t>to Park City- James Paxton, Tommy Hunter, and Tony Watson</t>
  </si>
  <si>
    <t>Philly Cheesesteaks</t>
  </si>
  <si>
    <t>to New England- Gerardo Parra</t>
  </si>
  <si>
    <t>To Shizuoka- New England 2019 #7</t>
  </si>
  <si>
    <t>to Shizuoka- Park City's 2019 #4 and #8</t>
  </si>
  <si>
    <t>to Park City- Jordan Zimmerman</t>
  </si>
  <si>
    <t>to Shizuoka- Mission Viejo's 2019 #1, #2, #4, #7</t>
  </si>
  <si>
    <t>to Mission Viejo- Jacob deGrom and Shizuoka's 2019 #2</t>
  </si>
  <si>
    <t>To Metroplex- Justin Smoak</t>
  </si>
  <si>
    <t>Maui</t>
  </si>
  <si>
    <t>Graton Firehouse</t>
  </si>
  <si>
    <t>Maui Wowies</t>
  </si>
  <si>
    <t>GRATON</t>
  </si>
  <si>
    <t>to Park City- Mike Montgomery</t>
  </si>
  <si>
    <t>to Shizuoka- Park City's 2019 #6, #7, #9</t>
  </si>
  <si>
    <t>Hal</t>
  </si>
  <si>
    <t>Norman</t>
  </si>
  <si>
    <t>Hal.norman@gmail.com</t>
  </si>
  <si>
    <t>707-775-5304</t>
  </si>
  <si>
    <t>CapoAPBA@gmail.com</t>
  </si>
  <si>
    <t>to Cazadero- David Dahl and Philly's 2019 #1</t>
  </si>
  <si>
    <t>to Philly- Mike Moustakas, George Springer and Cazadero's 2019 #1</t>
  </si>
  <si>
    <t>to Terrapin- Michigan's 2019 #8</t>
  </si>
  <si>
    <t>To Michigan- Billy Hamilton, Wellington Castillo, Hernan Perez</t>
  </si>
  <si>
    <t>to Mission Viejo- Neil Walker</t>
  </si>
  <si>
    <t>to Montana- Mission Viejo's 2019 #9</t>
  </si>
  <si>
    <t>to Mission Viejo- Keon Broxton</t>
  </si>
  <si>
    <t>to Michigan- Mission Viejo's 2019 #10</t>
  </si>
  <si>
    <t>to Maui- Yonder Alonso</t>
  </si>
  <si>
    <t>to Capistrano- Maui 2019 #4</t>
  </si>
  <si>
    <t>CAPISTRANO</t>
  </si>
  <si>
    <t>to Michigan- Derek Holland</t>
  </si>
  <si>
    <t>to Capistrano- St. Paul's 2019 #3 (owned by Michigan)</t>
  </si>
  <si>
    <t>to Montana- Trevor Story and Kevin Plawecki</t>
  </si>
  <si>
    <t>to Michigan- Jake Arrietta, Jean Segura, Masahiro Tanaka and Montanas 2019 #2 and #7</t>
  </si>
  <si>
    <t>MAU</t>
  </si>
  <si>
    <t>MAU 4</t>
  </si>
  <si>
    <t>MAU 5</t>
  </si>
  <si>
    <t>MTX 4</t>
  </si>
  <si>
    <t>MTX 5</t>
  </si>
  <si>
    <t>to Terrapin-Michael Fulmer. Elias Diaz and Ketel Marte</t>
  </si>
  <si>
    <t>to Montana- Tommy Pham and Ross Stripling</t>
  </si>
  <si>
    <t>to Shizuoka-Jorge Alfaro</t>
  </si>
  <si>
    <t>to Michigan- Brad Brach and Shizuoka's 2019 #5</t>
  </si>
  <si>
    <t>to Red Arrow- Mitch Moreland</t>
  </si>
  <si>
    <t>to Capistrano- Red Arrow 2019 #6</t>
  </si>
  <si>
    <t>to Mission Viejo- Ryan Braun</t>
  </si>
  <si>
    <t>to St Paul- Jake Odorizzi</t>
  </si>
  <si>
    <t>to Cazadero-Montana 2019 #7 and Mission Viejo 2019 #10 (both owned by Michigan)</t>
  </si>
  <si>
    <t xml:space="preserve">to Michigan- Michael Wacha, Tyson Ross, Cazadero's 2019 #3 and Park City's 2019 #3 </t>
  </si>
  <si>
    <t>to Cazadero- Michigan's 2019 #1</t>
  </si>
  <si>
    <t>to Michigan- Sergio Romo, Scott Alexander and Cazadero 2019 #8</t>
  </si>
  <si>
    <t>to Cazadero- JA Happ, Zack Greinke and Chad Green</t>
  </si>
  <si>
    <t>`43</t>
  </si>
  <si>
    <t>to Groton- Reynaldo Lopez, Cole Hamels, Cazadero 2019 #2 and St Paul 2019 #5</t>
  </si>
  <si>
    <t>to New England- Howie Kendrick</t>
  </si>
  <si>
    <t>to Graton- New England 2019 #8, #10 and Michigan 2019 #9</t>
  </si>
  <si>
    <t>CAPISTRANO COUGARS</t>
  </si>
  <si>
    <t>SHIZUOKA SAMURAI</t>
  </si>
  <si>
    <t>ST PAUL ARK ANGELS</t>
  </si>
  <si>
    <t>MISSION VIEJO VIGILANTES</t>
  </si>
  <si>
    <t>CAZADERO CRUSHERS</t>
  </si>
  <si>
    <t>METROPLEX STARS</t>
  </si>
  <si>
    <t>NEW ENGLAND MARINERS</t>
  </si>
  <si>
    <t>RED ARROW TROLLEYS</t>
  </si>
  <si>
    <t>ORLANDO LIGHTNING</t>
  </si>
  <si>
    <t>GROTON ANTIQUES</t>
  </si>
  <si>
    <t>TERRAPIN FLYERS</t>
  </si>
  <si>
    <t>MAUI WOWIES</t>
  </si>
  <si>
    <t>to Park City- Ivan Nova</t>
  </si>
  <si>
    <t>to Michigan- Matt Kemp and Carlos Gonzalez</t>
  </si>
  <si>
    <t>to Shizuoka- Michigan's 2019 #5 and Shizuoka's 2019 #5 that was owned by Michigan</t>
  </si>
  <si>
    <t>651-398-4673</t>
  </si>
  <si>
    <t>https://discord.gg/dBGZRjp</t>
  </si>
  <si>
    <t>to Cazadero- Jed Lowrie</t>
  </si>
  <si>
    <t>to Maui- David Hernandez, Tony Sipp and Edgar Santana</t>
  </si>
  <si>
    <t>F REYES</t>
  </si>
  <si>
    <t>B HICKS</t>
  </si>
  <si>
    <t>GANT</t>
  </si>
  <si>
    <t>Y CHIRINOS</t>
  </si>
  <si>
    <t>Y MUNOZ</t>
  </si>
  <si>
    <t>R QUINN</t>
  </si>
  <si>
    <t>C MORAN</t>
  </si>
  <si>
    <t>VILLANUEVA</t>
  </si>
  <si>
    <t>BRICENO</t>
  </si>
  <si>
    <t>ACUNA</t>
  </si>
  <si>
    <t>BUCHHOLZ</t>
  </si>
  <si>
    <t>OBERG</t>
  </si>
  <si>
    <t>R MARTIN</t>
  </si>
  <si>
    <t>V MARTINEZ</t>
  </si>
  <si>
    <t>G TORRES</t>
  </si>
  <si>
    <t>VOIT</t>
  </si>
  <si>
    <t>S DOMINGUEZ</t>
  </si>
  <si>
    <t>CORDERO</t>
  </si>
  <si>
    <t>O'BREIN</t>
  </si>
  <si>
    <t>CASALI</t>
  </si>
  <si>
    <t>JOSE RONDON</t>
  </si>
  <si>
    <t>PANONNE</t>
  </si>
  <si>
    <t>S KIEBOOM</t>
  </si>
  <si>
    <t>JANKOWSKI</t>
  </si>
  <si>
    <t>BUEHLER</t>
  </si>
  <si>
    <t>STOCK</t>
  </si>
  <si>
    <t>H VELAZQUEZ</t>
  </si>
  <si>
    <t>F ROMERO</t>
  </si>
  <si>
    <t>DUGGAR</t>
  </si>
  <si>
    <t>MAHLE</t>
  </si>
  <si>
    <t>FILLMYER</t>
  </si>
  <si>
    <t>TROPEANO</t>
  </si>
  <si>
    <t>L GURRIEL</t>
  </si>
  <si>
    <t>O'NEIL</t>
  </si>
  <si>
    <t>K CALHOUN</t>
  </si>
  <si>
    <t>GIOLITO</t>
  </si>
  <si>
    <t>BIDDLE</t>
  </si>
  <si>
    <t>CARATINI</t>
  </si>
  <si>
    <t>RICKARD</t>
  </si>
  <si>
    <t>B JOHNSON</t>
  </si>
  <si>
    <t>MIKOLAS</t>
  </si>
  <si>
    <t>LUCCHESI</t>
  </si>
  <si>
    <t>MINTER</t>
  </si>
  <si>
    <t>T WHITE</t>
  </si>
  <si>
    <t>BOTE</t>
  </si>
  <si>
    <t>HESS</t>
  </si>
  <si>
    <t>TULOWITSKI</t>
  </si>
  <si>
    <t>STASSI</t>
  </si>
  <si>
    <t>B DRURY</t>
  </si>
  <si>
    <t>J CUETO</t>
  </si>
  <si>
    <t>OHTANI</t>
  </si>
  <si>
    <t>FLORO</t>
  </si>
  <si>
    <t>R NUNEZ</t>
  </si>
  <si>
    <t>JUSTIN ANDERSON</t>
  </si>
  <si>
    <t>JACE FRY</t>
  </si>
  <si>
    <t>ANDUJAR</t>
  </si>
  <si>
    <t>F PERALTA</t>
  </si>
  <si>
    <t>P LOPEZ</t>
  </si>
  <si>
    <t>MULLINS</t>
  </si>
  <si>
    <t>A SUAREZ</t>
  </si>
  <si>
    <t>DOZIER</t>
  </si>
  <si>
    <t>G ALLEN</t>
  </si>
  <si>
    <t>K NEWMAN</t>
  </si>
  <si>
    <t>K GLOVER</t>
  </si>
  <si>
    <t>D RODRIGUEZ</t>
  </si>
  <si>
    <t>T RICHARDS</t>
  </si>
  <si>
    <t>WISDOM</t>
  </si>
  <si>
    <t>D FLETCHER</t>
  </si>
  <si>
    <t>ERVIN</t>
  </si>
  <si>
    <t>BIEBER</t>
  </si>
  <si>
    <t>MCMAHON</t>
  </si>
  <si>
    <t>SISCO</t>
  </si>
  <si>
    <t>JORGE LOPEZ</t>
  </si>
  <si>
    <t>MCKINNEY</t>
  </si>
  <si>
    <t>MUNCY</t>
  </si>
  <si>
    <t>D CASTILLO</t>
  </si>
  <si>
    <t>BORUKI</t>
  </si>
  <si>
    <t>STANEK</t>
  </si>
  <si>
    <t>W CALHOUN</t>
  </si>
  <si>
    <t>DAN WINKER</t>
  </si>
  <si>
    <t>CHAZ ROE</t>
  </si>
  <si>
    <t>M KOCH</t>
  </si>
  <si>
    <t>X CEDENO</t>
  </si>
  <si>
    <t>HUNTER WOOD</t>
  </si>
  <si>
    <t>WENDLE</t>
  </si>
  <si>
    <t>O'HEARN</t>
  </si>
  <si>
    <t>R RODRIGUEZ</t>
  </si>
  <si>
    <t>PALKA</t>
  </si>
  <si>
    <t>KINER-FALEFA</t>
  </si>
  <si>
    <t>CAVE</t>
  </si>
  <si>
    <t>M PINA</t>
  </si>
  <si>
    <t>C BRADFORD</t>
  </si>
  <si>
    <t>URENA</t>
  </si>
  <si>
    <t>NEIL RAMIREZ</t>
  </si>
  <si>
    <t>LAUREANO</t>
  </si>
  <si>
    <t>LAUER</t>
  </si>
  <si>
    <t>CALEB SMITH</t>
  </si>
  <si>
    <t>T BECKHAM</t>
  </si>
  <si>
    <t>CHOO</t>
  </si>
  <si>
    <t>D FOWLER</t>
  </si>
  <si>
    <t>T MURPHY</t>
  </si>
  <si>
    <t>JACOBY JONES</t>
  </si>
  <si>
    <t>A CONLEY</t>
  </si>
  <si>
    <t>BARRIA</t>
  </si>
  <si>
    <t>J MCNEIL</t>
  </si>
  <si>
    <t>A CIMBER</t>
  </si>
  <si>
    <t>F PENA</t>
  </si>
  <si>
    <t>MARTINI</t>
  </si>
  <si>
    <t>WYNNS</t>
  </si>
  <si>
    <t>B ANDERSON</t>
  </si>
  <si>
    <t>CHRIS MARTIN</t>
  </si>
  <si>
    <t>R GROSSMAN</t>
  </si>
  <si>
    <t>KOLAREK</t>
  </si>
  <si>
    <t>KELLER</t>
  </si>
  <si>
    <t>R BRAISER</t>
  </si>
  <si>
    <t>HIRANO</t>
  </si>
  <si>
    <t>ARANO</t>
  </si>
  <si>
    <t>TRIVINO</t>
  </si>
  <si>
    <t>M PEREZ TB</t>
  </si>
  <si>
    <t>C STRATTON</t>
  </si>
  <si>
    <t>K STEWART</t>
  </si>
  <si>
    <t>TYLER AUSTIN</t>
  </si>
  <si>
    <t>DE LA ROSA, JORGE</t>
  </si>
  <si>
    <t>MEADOWS</t>
  </si>
  <si>
    <t>ASTUDILLO</t>
  </si>
  <si>
    <t>GOODRUM</t>
  </si>
  <si>
    <t>TELLEZ</t>
  </si>
  <si>
    <t>J CASTILLO</t>
  </si>
  <si>
    <t>AUSTIN HAYS</t>
  </si>
  <si>
    <t>GOMBER</t>
  </si>
  <si>
    <t>W SUERO</t>
  </si>
  <si>
    <t>PAUL FRY</t>
  </si>
  <si>
    <t>D JANSEN</t>
  </si>
  <si>
    <t>B LOWE</t>
  </si>
  <si>
    <t>S CARLE</t>
  </si>
  <si>
    <t>KINGREY</t>
  </si>
  <si>
    <t>MENGDEN</t>
  </si>
  <si>
    <t>TONY KEMP</t>
  </si>
  <si>
    <t>SAMARDZIJA</t>
  </si>
  <si>
    <t>MAYZA</t>
  </si>
  <si>
    <t>W ADAMES</t>
  </si>
  <si>
    <t>BRINSON</t>
  </si>
  <si>
    <t>J BAUERS</t>
  </si>
  <si>
    <t>GERMAN</t>
  </si>
  <si>
    <t>WINGENTER</t>
  </si>
  <si>
    <t>FEDDE</t>
  </si>
  <si>
    <t>ERIK GONZALEZ</t>
  </si>
  <si>
    <t>G GREINER</t>
  </si>
  <si>
    <t>DANNY BARNES</t>
  </si>
  <si>
    <t>CHOI</t>
  </si>
  <si>
    <t>YARBOROUGH</t>
  </si>
  <si>
    <t>MAUI</t>
  </si>
  <si>
    <t>PHIL MATON</t>
  </si>
  <si>
    <t>JOSE PIRELA</t>
  </si>
  <si>
    <t>DOM LEONE</t>
  </si>
  <si>
    <t>SWARZAK</t>
  </si>
  <si>
    <t>MORRISON</t>
  </si>
  <si>
    <t>FISHER</t>
  </si>
  <si>
    <t>KENNEDY</t>
  </si>
  <si>
    <t>WALKER</t>
  </si>
  <si>
    <t>GEARIN</t>
  </si>
  <si>
    <t xml:space="preserve">KELLY </t>
  </si>
  <si>
    <t>TOLES</t>
  </si>
  <si>
    <t>MORONTA</t>
  </si>
  <si>
    <t>DUDA</t>
  </si>
  <si>
    <t>Terrapin cuts Danny Barnes</t>
  </si>
  <si>
    <t>Michigan cuts Hunter Strickland, Devon Travis, Luis Perdomo and Sergio Romo</t>
  </si>
  <si>
    <t xml:space="preserve">WELCOME TO THE NATIONWIDE APBA BASEBALL LEAGUE </t>
  </si>
  <si>
    <t>As part of this file you will find the following tabs</t>
  </si>
  <si>
    <t>Team Logos</t>
  </si>
  <si>
    <t>Rosters and Availbale players</t>
  </si>
  <si>
    <t>Transactions</t>
  </si>
  <si>
    <t>Waiver Results</t>
  </si>
  <si>
    <t>Manager Info list</t>
  </si>
  <si>
    <t>Playoff Matrix</t>
  </si>
  <si>
    <t>League Schedule</t>
  </si>
  <si>
    <t>Maui cuts Ryan Flaherty</t>
  </si>
  <si>
    <t>to Montana- Tony Kemp and Tim  Mayza</t>
  </si>
  <si>
    <t>to Shizuoka- Montana 2020 #7</t>
  </si>
  <si>
    <t>to Shizuoka- Philly 2020 #6 &amp; #9</t>
  </si>
  <si>
    <t>to Philly- Michael Pineda and Adam Conley</t>
  </si>
  <si>
    <t>Montana cuts Logan Morrison and Tyler Austin.</t>
  </si>
  <si>
    <t>to Capistrano- Dustin Fowler</t>
  </si>
  <si>
    <t>to Shizuoka- Capistrano 2020 #6</t>
  </si>
  <si>
    <t>Capistrano cuts Jedd Gyorko</t>
  </si>
  <si>
    <t>Shizuoka cuts Addison Reed, Sandy Leon, Caleb Joseph, and Justin Bour</t>
  </si>
  <si>
    <t>Groton cuts Brian Finnegan, Dilson Hererra and Koda Glover</t>
  </si>
  <si>
    <t>Graton cuts Brian McCann and Gregor Blanco</t>
  </si>
  <si>
    <t>SHI 4</t>
  </si>
  <si>
    <t>Gonzales</t>
  </si>
  <si>
    <t>Gleyber</t>
  </si>
  <si>
    <t>Willson</t>
  </si>
  <si>
    <t>Enrique</t>
  </si>
  <si>
    <t>Edwards Jr.</t>
  </si>
  <si>
    <t>O</t>
  </si>
  <si>
    <t>to New England- Steve Pearce</t>
  </si>
  <si>
    <t>to Terrapin- Cameron Maybin</t>
  </si>
  <si>
    <t>DeJong</t>
  </si>
  <si>
    <t>Michigan Senators (Middleburg Mudhens)</t>
  </si>
  <si>
    <t>McClelland</t>
  </si>
  <si>
    <t>to Mission Viejo- Michigan's 2020 #3 &amp; #5</t>
  </si>
  <si>
    <t>To Michigan- Chris Archer and Ian Kennedy</t>
  </si>
  <si>
    <t>Michigan cuts Joe Mauer and Fernando Romero</t>
  </si>
  <si>
    <t>to Michigan- Charlie Morton and Delray 2020 #10</t>
  </si>
  <si>
    <t>to Delray- D J LeMahieu  and Jake Arrieta</t>
  </si>
  <si>
    <t>to New England- Groton 2020 picks #7 and #8 and Jesus Aguilar</t>
  </si>
  <si>
    <t>to Groton- New England 2020 draft picks #2 and #9</t>
  </si>
  <si>
    <t>Delray cuts Kyle Barraclough</t>
  </si>
  <si>
    <t>Conrad</t>
  </si>
  <si>
    <t>Judy</t>
  </si>
  <si>
    <t>to New England- Orlando 2020 #6</t>
  </si>
  <si>
    <t>to Orlando- David Robertson and New England 2020 #7</t>
  </si>
  <si>
    <t>Orlando cuts JT Chargois</t>
  </si>
  <si>
    <t>to Cazadero- Ryan Brazier</t>
  </si>
  <si>
    <t>to Michigan- Daniel Hudson</t>
  </si>
  <si>
    <t>to New England- Brandon Morrow,  2020 Orlando #5, New England #7 (owned by ORL)</t>
  </si>
  <si>
    <t>to Orlando- 2002 New England #4, Orlando #6 (owned by New England)</t>
  </si>
  <si>
    <t>New England cuts Cory Gearrin</t>
  </si>
  <si>
    <t>Ildemaro</t>
  </si>
  <si>
    <t>Merrill</t>
  </si>
  <si>
    <t>Clarke</t>
  </si>
  <si>
    <t>Gallen</t>
  </si>
  <si>
    <t>Zac</t>
  </si>
  <si>
    <t>Ginkel</t>
  </si>
  <si>
    <t>Riley</t>
  </si>
  <si>
    <t>Fried</t>
  </si>
  <si>
    <t>Soroka</t>
  </si>
  <si>
    <t>Webb</t>
  </si>
  <si>
    <t>Senzel</t>
  </si>
  <si>
    <t>Rodgers</t>
  </si>
  <si>
    <t>Hampson</t>
  </si>
  <si>
    <t>Hoffman</t>
  </si>
  <si>
    <t>Estevez</t>
  </si>
  <si>
    <t>Verdugo</t>
  </si>
  <si>
    <t>Lux</t>
  </si>
  <si>
    <t>Gavin</t>
  </si>
  <si>
    <t>Yimi</t>
  </si>
  <si>
    <t>Ferguson</t>
  </si>
  <si>
    <t>Sadler</t>
  </si>
  <si>
    <t>Cooper</t>
  </si>
  <si>
    <t>Harold</t>
  </si>
  <si>
    <t>Kinley</t>
  </si>
  <si>
    <t>Hiura</t>
  </si>
  <si>
    <t>Grisham</t>
  </si>
  <si>
    <t>Trent</t>
  </si>
  <si>
    <t>Woodruff</t>
  </si>
  <si>
    <t>Burnes</t>
  </si>
  <si>
    <t xml:space="preserve">Pete </t>
  </si>
  <si>
    <t>Smyly</t>
  </si>
  <si>
    <t>Stallings</t>
  </si>
  <si>
    <t>Edman</t>
  </si>
  <si>
    <t>Lane</t>
  </si>
  <si>
    <t>Dakota</t>
  </si>
  <si>
    <t>Gallegos</t>
  </si>
  <si>
    <t>Giovanny</t>
  </si>
  <si>
    <t>Helsley</t>
  </si>
  <si>
    <t>Tatis Jr.</t>
  </si>
  <si>
    <t>Mejia</t>
  </si>
  <si>
    <t>Naylor</t>
  </si>
  <si>
    <t>France</t>
  </si>
  <si>
    <t>Ty</t>
  </si>
  <si>
    <t>Paddack</t>
  </si>
  <si>
    <t>Quantrill</t>
  </si>
  <si>
    <t xml:space="preserve">Cal </t>
  </si>
  <si>
    <t>Michel</t>
  </si>
  <si>
    <t>Andres</t>
  </si>
  <si>
    <t>Solano</t>
  </si>
  <si>
    <t>Donovan</t>
  </si>
  <si>
    <t>Yastrzemski</t>
  </si>
  <si>
    <t>Santander</t>
  </si>
  <si>
    <t>Brooks</t>
  </si>
  <si>
    <t>Armstrong</t>
  </si>
  <si>
    <t>Eloy</t>
  </si>
  <si>
    <t>Cease</t>
  </si>
  <si>
    <t>Osich</t>
  </si>
  <si>
    <t>Civale</t>
  </si>
  <si>
    <t>Turnbull</t>
  </si>
  <si>
    <t>Alcantara</t>
  </si>
  <si>
    <t>Yordan</t>
  </si>
  <si>
    <t>Valdez</t>
  </si>
  <si>
    <t>Framber</t>
  </si>
  <si>
    <t>Barlow</t>
  </si>
  <si>
    <t>Rengifo</t>
  </si>
  <si>
    <t>Canning</t>
  </si>
  <si>
    <t>Arraez</t>
  </si>
  <si>
    <t>Urshela</t>
  </si>
  <si>
    <t>Tauchman</t>
  </si>
  <si>
    <t>Cessa</t>
  </si>
  <si>
    <t>Bassitt</t>
  </si>
  <si>
    <t>J.P.</t>
  </si>
  <si>
    <t>Kikuchi</t>
  </si>
  <si>
    <t>Yusei</t>
  </si>
  <si>
    <t xml:space="preserve">Bass </t>
  </si>
  <si>
    <t>Connor</t>
  </si>
  <si>
    <t>Yandy</t>
  </si>
  <si>
    <t>Sogard</t>
  </si>
  <si>
    <t>Trevino</t>
  </si>
  <si>
    <t>Montero</t>
  </si>
  <si>
    <t>Clase</t>
  </si>
  <si>
    <t>Bichette</t>
  </si>
  <si>
    <t>Bo</t>
  </si>
  <si>
    <t>Guerrero Jr.</t>
  </si>
  <si>
    <t>Vladimir</t>
  </si>
  <si>
    <t>Reese</t>
  </si>
  <si>
    <t>Thornton</t>
  </si>
  <si>
    <t>Font</t>
  </si>
  <si>
    <t>Almora Jr.</t>
  </si>
  <si>
    <t>Cleveland</t>
  </si>
  <si>
    <t>McCullers Jr.</t>
  </si>
  <si>
    <t xml:space="preserve">Michael </t>
  </si>
  <si>
    <t>Frankie</t>
  </si>
  <si>
    <t>Notes</t>
  </si>
  <si>
    <t>X</t>
  </si>
  <si>
    <t>Chesapeake Oystermen</t>
  </si>
  <si>
    <t>Middleburg Mudhens</t>
  </si>
  <si>
    <t>Ty France</t>
  </si>
  <si>
    <t>Josh Rojas</t>
  </si>
  <si>
    <t>Gavin Lux</t>
  </si>
  <si>
    <t>tatis</t>
  </si>
  <si>
    <t>aArraez</t>
  </si>
  <si>
    <t>Biggio</t>
  </si>
  <si>
    <t>Kelly, C</t>
  </si>
  <si>
    <t>Ursela</t>
  </si>
  <si>
    <t>Draft 1</t>
  </si>
  <si>
    <t>Ed Kranepool</t>
  </si>
  <si>
    <t>Pick #</t>
  </si>
  <si>
    <t>Round/Cycle</t>
  </si>
  <si>
    <t>Points</t>
  </si>
  <si>
    <t>ID</t>
  </si>
  <si>
    <t>Player</t>
  </si>
  <si>
    <t>ELY</t>
  </si>
  <si>
    <t>1R1C</t>
  </si>
  <si>
    <t>H34</t>
  </si>
  <si>
    <t>Guerrero Jr., Vladimir </t>
  </si>
  <si>
    <t>BRK</t>
  </si>
  <si>
    <t xml:space="preserve">H3 </t>
  </si>
  <si>
    <t>Alonso, Pete </t>
  </si>
  <si>
    <t>GET</t>
  </si>
  <si>
    <t>H76</t>
  </si>
  <si>
    <t>Tatis Jr., Fernando </t>
  </si>
  <si>
    <t>H12</t>
  </si>
  <si>
    <t>Bichette, Bo </t>
  </si>
  <si>
    <t>H4</t>
  </si>
  <si>
    <t>Alvarez, Yordan </t>
  </si>
  <si>
    <t>CAR</t>
  </si>
  <si>
    <t>H61</t>
  </si>
  <si>
    <t>Robles, Victor </t>
  </si>
  <si>
    <t>SCH</t>
  </si>
  <si>
    <t>H40</t>
  </si>
  <si>
    <t>Jimenez, Eloy </t>
  </si>
  <si>
    <t>ODE</t>
  </si>
  <si>
    <t>H39</t>
  </si>
  <si>
    <t>Hiura, Keston </t>
  </si>
  <si>
    <t>P100</t>
  </si>
  <si>
    <t>Soroka, Mike </t>
  </si>
  <si>
    <t>P81</t>
  </si>
  <si>
    <t>Paddack, Chris </t>
  </si>
  <si>
    <t>TUX</t>
  </si>
  <si>
    <t>P54</t>
  </si>
  <si>
    <t>Hudson, Dakota </t>
  </si>
  <si>
    <t>MYS</t>
  </si>
  <si>
    <t>H47</t>
  </si>
  <si>
    <t>Lux, Gavin </t>
  </si>
  <si>
    <t>H59</t>
  </si>
  <si>
    <t>Reynolds, Bryan </t>
  </si>
  <si>
    <t>MEC</t>
  </si>
  <si>
    <t>H13</t>
  </si>
  <si>
    <t>Biggio, Cavan </t>
  </si>
  <si>
    <t>STR</t>
  </si>
  <si>
    <t>P39</t>
  </si>
  <si>
    <t>Fried, Max </t>
  </si>
  <si>
    <t>DOO</t>
  </si>
  <si>
    <t xml:space="preserve">H6 </t>
  </si>
  <si>
    <t>Arraez, Luis </t>
  </si>
  <si>
    <t>KID</t>
  </si>
  <si>
    <t>H90</t>
  </si>
  <si>
    <t>Verdugo, Alex </t>
  </si>
  <si>
    <t>NAP</t>
  </si>
  <si>
    <t xml:space="preserve">P3 </t>
  </si>
  <si>
    <t>Alcantara, Sandy </t>
  </si>
  <si>
    <t>P74</t>
  </si>
  <si>
    <t>Means, John </t>
  </si>
  <si>
    <t>ALP</t>
  </si>
  <si>
    <t>H85</t>
  </si>
  <si>
    <t>Tucker, Kyle </t>
  </si>
  <si>
    <t>H60</t>
  </si>
  <si>
    <t>Riley, Austin </t>
  </si>
  <si>
    <t>H51</t>
  </si>
  <si>
    <t>Mejia, Francisco </t>
  </si>
  <si>
    <t>P121</t>
  </si>
  <si>
    <t>Woodruff, Brandon </t>
  </si>
  <si>
    <t>PHO</t>
  </si>
  <si>
    <t>P42</t>
  </si>
  <si>
    <t>Gallen, Zac </t>
  </si>
  <si>
    <t>1R2C</t>
  </si>
  <si>
    <t>H67</t>
  </si>
  <si>
    <t>Smith, Will </t>
  </si>
  <si>
    <t>H65</t>
  </si>
  <si>
    <t>Senzel, Nick </t>
  </si>
  <si>
    <t>RID</t>
  </si>
  <si>
    <t>P26</t>
  </si>
  <si>
    <t>Civale, Aaron </t>
  </si>
  <si>
    <t>P23</t>
  </si>
  <si>
    <t>Canning, Griffin </t>
  </si>
  <si>
    <t>H93</t>
  </si>
  <si>
    <t>Walker, Christian </t>
  </si>
  <si>
    <t>H27</t>
  </si>
  <si>
    <t>Edman, Tommy </t>
  </si>
  <si>
    <t>2R1C</t>
  </si>
  <si>
    <t>P41</t>
  </si>
  <si>
    <t>Gallegos, Giovanny </t>
  </si>
  <si>
    <t>H62</t>
  </si>
  <si>
    <t>Rodgers, Brendan </t>
  </si>
  <si>
    <t>H41</t>
  </si>
  <si>
    <t>Kelly, Carson </t>
  </si>
  <si>
    <t>P59</t>
  </si>
  <si>
    <t>Keller, Mitch </t>
  </si>
  <si>
    <t>P53</t>
  </si>
  <si>
    <t>Houser, Adrian </t>
  </si>
  <si>
    <t>P6</t>
  </si>
  <si>
    <t>Anderson, Nick </t>
  </si>
  <si>
    <t>P57</t>
  </si>
  <si>
    <t>James, Josh </t>
  </si>
  <si>
    <t>P97</t>
  </si>
  <si>
    <t>Sheffield, Justus </t>
  </si>
  <si>
    <t>H86</t>
  </si>
  <si>
    <t>Urias, Luis </t>
  </si>
  <si>
    <t>P24</t>
  </si>
  <si>
    <t>Cease, Dylan </t>
  </si>
  <si>
    <t>P56</t>
  </si>
  <si>
    <t>Jackson, Luke </t>
  </si>
  <si>
    <t>H25</t>
  </si>
  <si>
    <t>Diaz, Yandy </t>
  </si>
  <si>
    <t>H69</t>
  </si>
  <si>
    <t>Solak, Nick </t>
  </si>
  <si>
    <t>H16</t>
  </si>
  <si>
    <t>Chavis, Michael </t>
  </si>
  <si>
    <t>H87</t>
  </si>
  <si>
    <t>Urshela, Gio </t>
  </si>
  <si>
    <t>P83</t>
  </si>
  <si>
    <t>Plesac, Zach </t>
  </si>
  <si>
    <t>MH</t>
  </si>
  <si>
    <t>H5</t>
  </si>
  <si>
    <t>Aquino, Aristides </t>
  </si>
  <si>
    <t>H52</t>
  </si>
  <si>
    <t>Mercado, Oscar </t>
  </si>
  <si>
    <t>P110</t>
  </si>
  <si>
    <t>Turnbull, Spencer </t>
  </si>
  <si>
    <t>P28</t>
  </si>
  <si>
    <t>Clase, Emmanuel </t>
  </si>
  <si>
    <t>H38</t>
  </si>
  <si>
    <t>Haseley, Adam </t>
  </si>
  <si>
    <t>H1</t>
  </si>
  <si>
    <t>Alberto, Hanser </t>
  </si>
  <si>
    <t>H24</t>
  </si>
  <si>
    <t>Diaz, Isan </t>
  </si>
  <si>
    <t>CHA</t>
  </si>
  <si>
    <t>H20</t>
  </si>
  <si>
    <t>Crawford, J.P. </t>
  </si>
  <si>
    <t>2R2C</t>
  </si>
  <si>
    <t>P113</t>
  </si>
  <si>
    <t>Wainwright, Adam </t>
  </si>
  <si>
    <t>H68</t>
  </si>
  <si>
    <t>Sogard, Eric </t>
  </si>
  <si>
    <t>P60</t>
  </si>
  <si>
    <t>Kelly, Merrill </t>
  </si>
  <si>
    <t>3R1C</t>
  </si>
  <si>
    <t>P124</t>
  </si>
  <si>
    <t>Young, Alex </t>
  </si>
  <si>
    <t>H33</t>
  </si>
  <si>
    <t>Grisham, Trent </t>
  </si>
  <si>
    <t>P109</t>
  </si>
  <si>
    <t>Thornton, Trent </t>
  </si>
  <si>
    <t>H44</t>
  </si>
  <si>
    <t>Long, Shed </t>
  </si>
  <si>
    <t>H42</t>
  </si>
  <si>
    <t>Knizner, Andrew </t>
  </si>
  <si>
    <t>P106</t>
  </si>
  <si>
    <t>Suarez, Ranger </t>
  </si>
  <si>
    <t>P98</t>
  </si>
  <si>
    <t>Smeltzer, Devin </t>
  </si>
  <si>
    <t>H37</t>
  </si>
  <si>
    <t>Hampson, Garrett </t>
  </si>
  <si>
    <t>P93</t>
  </si>
  <si>
    <t>Sadler, Casey </t>
  </si>
  <si>
    <t>P70</t>
  </si>
  <si>
    <t>Luciano, Elvis </t>
  </si>
  <si>
    <t>H79</t>
  </si>
  <si>
    <t>Thomas, Lane </t>
  </si>
  <si>
    <t>H70</t>
  </si>
  <si>
    <t>Solano, Donovan </t>
  </si>
  <si>
    <t>P122</t>
  </si>
  <si>
    <t>Yamamoto, Jordan </t>
  </si>
  <si>
    <t>P51</t>
  </si>
  <si>
    <t>Helsley, Ryan </t>
  </si>
  <si>
    <t>H92</t>
  </si>
  <si>
    <t>Vogt, Stephen </t>
  </si>
  <si>
    <t>H50</t>
  </si>
  <si>
    <t>McGuire, Reese </t>
  </si>
  <si>
    <t>P5</t>
  </si>
  <si>
    <t>Allard, Kolby </t>
  </si>
  <si>
    <t>P86</t>
  </si>
  <si>
    <t>Quantrill, Cal </t>
  </si>
  <si>
    <t>H95</t>
  </si>
  <si>
    <t>Yastrzemski, Mike </t>
  </si>
  <si>
    <t>H45</t>
  </si>
  <si>
    <t>Lopez, Nicky </t>
  </si>
  <si>
    <t>P44</t>
  </si>
  <si>
    <t>Ginkel, Kevin </t>
  </si>
  <si>
    <t>P72</t>
  </si>
  <si>
    <t>Marshall, Evan </t>
  </si>
  <si>
    <t>H64</t>
  </si>
  <si>
    <t>Santander, Anthony </t>
  </si>
  <si>
    <t>P78</t>
  </si>
  <si>
    <t>Munoz, Andres </t>
  </si>
  <si>
    <t>3R2C</t>
  </si>
  <si>
    <t>H2</t>
  </si>
  <si>
    <t>Allen, Austin </t>
  </si>
  <si>
    <t>H77</t>
  </si>
  <si>
    <t>Tauchman, Mike </t>
  </si>
  <si>
    <t>P13</t>
  </si>
  <si>
    <t>Beede, Tyler </t>
  </si>
  <si>
    <t>P104</t>
  </si>
  <si>
    <t>Stephenson, Robert </t>
  </si>
  <si>
    <t>4R1C</t>
  </si>
  <si>
    <t>P64</t>
  </si>
  <si>
    <t>Lambert, Peter </t>
  </si>
  <si>
    <t>H54</t>
  </si>
  <si>
    <t>Naylor, Josh </t>
  </si>
  <si>
    <t>H17</t>
  </si>
  <si>
    <t>Collins, Zack </t>
  </si>
  <si>
    <t>P9</t>
  </si>
  <si>
    <t>Baez, Michel </t>
  </si>
  <si>
    <t>P85</t>
  </si>
  <si>
    <t>Ponce de Leon, Daniel </t>
  </si>
  <si>
    <t>P68</t>
  </si>
  <si>
    <t>Lopez, Yoan </t>
  </si>
  <si>
    <t>P112</t>
  </si>
  <si>
    <t>Waguespack, Jacob </t>
  </si>
  <si>
    <t>P118</t>
  </si>
  <si>
    <t>Wick, Rowan </t>
  </si>
  <si>
    <t>P103</t>
  </si>
  <si>
    <t>Stashak, Cody </t>
  </si>
  <si>
    <t>P66</t>
  </si>
  <si>
    <t>Littell, Zack </t>
  </si>
  <si>
    <t>H26</t>
  </si>
  <si>
    <t>Dubon, Mauricio </t>
  </si>
  <si>
    <t>P115</t>
  </si>
  <si>
    <t>Webb, Jacob </t>
  </si>
  <si>
    <t>H43</t>
  </si>
  <si>
    <t>Locastro, Tim </t>
  </si>
  <si>
    <t>P43</t>
  </si>
  <si>
    <t>Garcia, Yimi </t>
  </si>
  <si>
    <t>P76</t>
  </si>
  <si>
    <t>Montero, Rafael </t>
  </si>
  <si>
    <t>H11</t>
  </si>
  <si>
    <t>Berti, Jon </t>
  </si>
  <si>
    <t>H78</t>
  </si>
  <si>
    <t>Thaiss, Matt </t>
  </si>
  <si>
    <t>P92</t>
  </si>
  <si>
    <t>Ryan, Kyle </t>
  </si>
  <si>
    <t>P108</t>
  </si>
  <si>
    <t>Taylor, Josh </t>
  </si>
  <si>
    <t>P14</t>
  </si>
  <si>
    <t>Beeks, Jalen </t>
  </si>
  <si>
    <t>H83</t>
  </si>
  <si>
    <t>Trevino, Jose </t>
  </si>
  <si>
    <t>P12</t>
  </si>
  <si>
    <t>Bass, Anthony </t>
  </si>
  <si>
    <t>4R2C</t>
  </si>
  <si>
    <t>H88</t>
  </si>
  <si>
    <t>VanMeter, Josh </t>
  </si>
  <si>
    <t>H71</t>
  </si>
  <si>
    <t>Stallings, Jacob </t>
  </si>
  <si>
    <t>H55</t>
  </si>
  <si>
    <t>Nola, Austin </t>
  </si>
  <si>
    <t>P117</t>
  </si>
  <si>
    <t>Wendelken, J.B. </t>
  </si>
  <si>
    <t>5R1C</t>
  </si>
  <si>
    <t>P61</t>
  </si>
  <si>
    <t>Kikuchi, Yusei </t>
  </si>
  <si>
    <t>P111</t>
  </si>
  <si>
    <t>Valdez, Framber </t>
  </si>
  <si>
    <t>H75</t>
  </si>
  <si>
    <t>Straw, Myles </t>
  </si>
  <si>
    <t>H56</t>
  </si>
  <si>
    <t>Ramirez, Harold </t>
  </si>
  <si>
    <t>P116</t>
  </si>
  <si>
    <t>Webb, Tyler </t>
  </si>
  <si>
    <t>H84</t>
  </si>
  <si>
    <t>Tucker, Cole </t>
  </si>
  <si>
    <t>P22</t>
  </si>
  <si>
    <t>Buttrey, Ty </t>
  </si>
  <si>
    <t>P96</t>
  </si>
  <si>
    <t>Shafer, Justin </t>
  </si>
  <si>
    <t>H15</t>
  </si>
  <si>
    <t>Castro, Harold </t>
  </si>
  <si>
    <t>P75</t>
  </si>
  <si>
    <t>Milone, Tommy </t>
  </si>
  <si>
    <t>P21</t>
  </si>
  <si>
    <t>Burnes, Corbin </t>
  </si>
  <si>
    <t>H30</t>
  </si>
  <si>
    <t>France, Ty </t>
  </si>
  <si>
    <t>P114</t>
  </si>
  <si>
    <t>Walden, Marcus </t>
  </si>
  <si>
    <t>P71</t>
  </si>
  <si>
    <t>Margevicius, Nick </t>
  </si>
  <si>
    <t>P7</t>
  </si>
  <si>
    <t>Anderson, Shaun </t>
  </si>
  <si>
    <t>P35</t>
  </si>
  <si>
    <t>Estevez, Carlos </t>
  </si>
  <si>
    <t>H48</t>
  </si>
  <si>
    <t>Martin, Richie </t>
  </si>
  <si>
    <t>H57</t>
  </si>
  <si>
    <t>Rengifo, Luis </t>
  </si>
  <si>
    <t>H91</t>
  </si>
  <si>
    <t>Viloria, Meibrys </t>
  </si>
  <si>
    <t>P87</t>
  </si>
  <si>
    <t>Quijada, Jose </t>
  </si>
  <si>
    <t>5R2C</t>
  </si>
  <si>
    <t>H73</t>
  </si>
  <si>
    <t>Stewart, Christin </t>
  </si>
  <si>
    <t>H81</t>
  </si>
  <si>
    <t>Toro, Abraham </t>
  </si>
  <si>
    <t>P94</t>
  </si>
  <si>
    <t>Sadzeck, Connor </t>
  </si>
  <si>
    <t>H18</t>
  </si>
  <si>
    <t>Cooper, Garrett </t>
  </si>
  <si>
    <t>H74</t>
  </si>
  <si>
    <t>Stewart, DJ </t>
  </si>
  <si>
    <t>6R1C</t>
  </si>
  <si>
    <t>H8</t>
  </si>
  <si>
    <t>Barreto, Franklin </t>
  </si>
  <si>
    <t>H23</t>
  </si>
  <si>
    <t>Demeritte, Travis </t>
  </si>
  <si>
    <t>H29</t>
  </si>
  <si>
    <t>Ford, Mike </t>
  </si>
  <si>
    <t>P47</t>
  </si>
  <si>
    <t>Gustave, Jandel </t>
  </si>
  <si>
    <t>P105</t>
  </si>
  <si>
    <t>Suarez, Jose </t>
  </si>
  <si>
    <t>H9</t>
  </si>
  <si>
    <t>Beaty, Matt </t>
  </si>
  <si>
    <t>H46</t>
  </si>
  <si>
    <t>Lugo, Dawel </t>
  </si>
  <si>
    <t>P73</t>
  </si>
  <si>
    <t>Martin, Brett </t>
  </si>
  <si>
    <t>P88</t>
  </si>
  <si>
    <t>Rainey, Tanner </t>
  </si>
  <si>
    <t>P48</t>
  </si>
  <si>
    <t>Hale, David </t>
  </si>
  <si>
    <t>P11</t>
  </si>
  <si>
    <t>Barlow, Scott </t>
  </si>
  <si>
    <t>H89</t>
  </si>
  <si>
    <t>Vargas, Ildemaro </t>
  </si>
  <si>
    <t>P49</t>
  </si>
  <si>
    <t>Harper, Ryne </t>
  </si>
  <si>
    <t>P84</t>
  </si>
  <si>
    <t>Poche, Colin </t>
  </si>
  <si>
    <t>P36</t>
  </si>
  <si>
    <t>Ferguson, Caleb </t>
  </si>
  <si>
    <t>H63</t>
  </si>
  <si>
    <t>Rojas, Josh </t>
  </si>
  <si>
    <t>P33</t>
  </si>
  <si>
    <t>Diaz, Jairo </t>
  </si>
  <si>
    <t>6R2C</t>
  </si>
  <si>
    <t>P120</t>
  </si>
  <si>
    <t>Wojciechowski, Asher </t>
  </si>
  <si>
    <t>P17</t>
  </si>
  <si>
    <t>Brennan, Brandon </t>
  </si>
  <si>
    <t>H53</t>
  </si>
  <si>
    <t>Moore, Dylan </t>
  </si>
  <si>
    <t>P101</t>
  </si>
  <si>
    <t>Soto, Gregory </t>
  </si>
  <si>
    <t>P1</t>
  </si>
  <si>
    <t>Adams, Austin </t>
  </si>
  <si>
    <t>P30</t>
  </si>
  <si>
    <t>Coonrod, Sam </t>
  </si>
  <si>
    <t>H31</t>
  </si>
  <si>
    <t>Freeman, Mike </t>
  </si>
  <si>
    <t>H21</t>
  </si>
  <si>
    <t>Cuthbert, Cheslor </t>
  </si>
  <si>
    <t>6R3C</t>
  </si>
  <si>
    <t>H14</t>
  </si>
  <si>
    <t>Brown, Seth </t>
  </si>
  <si>
    <t>P62</t>
  </si>
  <si>
    <t>Kinley, Tyler </t>
  </si>
  <si>
    <t>P31</t>
  </si>
  <si>
    <t>Cortes Jr., Nestor </t>
  </si>
  <si>
    <t>H22</t>
  </si>
  <si>
    <t>Daza, Yonathan </t>
  </si>
  <si>
    <t>H49</t>
  </si>
  <si>
    <t>McBroom, Ryan </t>
  </si>
  <si>
    <t>6R4C</t>
  </si>
  <si>
    <t>P45</t>
  </si>
  <si>
    <t>Gonzalez, Chi Chi </t>
  </si>
  <si>
    <t>P80</t>
  </si>
  <si>
    <t>Osich, Josh </t>
  </si>
  <si>
    <t>P38</t>
  </si>
  <si>
    <t>Font, Wilmer </t>
  </si>
  <si>
    <t>6R5C</t>
  </si>
  <si>
    <t>P102</t>
  </si>
  <si>
    <t>Sparkman, Glenn </t>
  </si>
  <si>
    <t>6R6C</t>
  </si>
  <si>
    <t>P119</t>
  </si>
  <si>
    <t>Wieck, Brad </t>
  </si>
  <si>
    <t>6R7C</t>
  </si>
  <si>
    <t>P34</t>
  </si>
  <si>
    <t>Elias, Roenis </t>
  </si>
  <si>
    <t>6R8C</t>
  </si>
  <si>
    <t>H36</t>
  </si>
  <si>
    <t>Gutierrez, Kelvin </t>
  </si>
  <si>
    <t>6R9C</t>
  </si>
  <si>
    <t>H58</t>
  </si>
  <si>
    <t>Reyes, Pablo </t>
  </si>
  <si>
    <t>1) Paddack 2) Tatis 3) Bichette 4) Guerrero Jr . ( my pick ) 5) Alonso 6) Y Alvarez 7) Hiura 8) L. Arraez 9) Samardzjia 10) Z Davies 11) E Jimenez 12) L Hendricks 13) A Aquino </t>
  </si>
  <si>
    <t>14) Gallegos 15) Lux 16) Means ( my pick ) 17) Edman 18) W Smith ( catcher ) 19) Bummer 20) Pagan 21) Robles 22) B Reynolds 23) H Dozier 24) Biggio </t>
  </si>
  <si>
    <t>1) Soroka 2) Bieber 3) Paddack 4) Alonso 5) Means 6) Jimenez 7) Alvarez 8) Tatis 9) Guerrero Jr </t>
  </si>
  <si>
    <t>10) Hiura 11) Garver 12) Montas 13) Buxton 14) Woodruff 15) Lynn 16) J Bell 17) Giolito 18) Grey .</t>
  </si>
  <si>
    <t>19) McNeil 20) Hendricks 21) Gallegos 22) Pagan 23) Hader 24) Robles 25) B Reynolds 26) Meadows 27) Moncada</t>
  </si>
  <si>
    <t>Middleburg</t>
  </si>
  <si>
    <t>MIDDLEBURG</t>
  </si>
  <si>
    <t>to New England- Graton's 2020 #1</t>
  </si>
  <si>
    <t xml:space="preserve">to Graton-  Marcus Semien </t>
  </si>
  <si>
    <t>to Maui- Mark Canha and Marwin Gonzalez</t>
  </si>
  <si>
    <t>to Park City- Josh Phegley and Jonathan Villar</t>
  </si>
  <si>
    <t>to Cazadero- Park City's 2020 #1, #2, #3, #4</t>
  </si>
  <si>
    <t>to Park City- Charlie Blackmon, Zack Greinke, Albert Pujols and Kirby Yates and Cazadero 2020 #4</t>
  </si>
  <si>
    <t>to Graton- Tommy Kahnle, Hector Neris, Brandon Workman, Keone Kela</t>
  </si>
  <si>
    <t>to Delray- Graton 2020 #2 &amp; #10 and Delin Betances</t>
  </si>
  <si>
    <t>to Montana- Sam Dyson and Kurt Suzuki</t>
  </si>
  <si>
    <t>to Cazadero- Omar Narvaez and Montana's 2020 #4</t>
  </si>
  <si>
    <t>to Park City- Chad Pinder</t>
  </si>
  <si>
    <t>to Delray- Park City 2020 #7</t>
  </si>
  <si>
    <t>to Terrapin- Park City 2020 #8</t>
  </si>
  <si>
    <t>to Park City- Orlando Arcia</t>
  </si>
  <si>
    <t>to Park City-  Randall Grichuck</t>
  </si>
  <si>
    <t>to Middleburg- Jonathan Lucroy and Park City 2020 #6</t>
  </si>
  <si>
    <t>to Park City-  Zach Eflin</t>
  </si>
  <si>
    <t>to Mission Viejo- Cazadero 2020 #4 (owned by Park City)</t>
  </si>
  <si>
    <t>to Montana-  Anthony Rendon, Didi Gregorious, Domingo German, Yosmiero Petit and 2020 Terrapin #8</t>
  </si>
  <si>
    <t>to Terrapin- Montana 2020 #1, #2, #5 and #6 and Roberto Perez and Kyle Freeland</t>
  </si>
  <si>
    <t>to Chesepeake- James McCann</t>
  </si>
  <si>
    <t>to Groton- Chesepeake 2020 #4</t>
  </si>
  <si>
    <t>to Mission Viejo- Montana's 2020 #3</t>
  </si>
  <si>
    <t>to Montana- Eric Lauer and Hector Rondon</t>
  </si>
  <si>
    <t>to Cazadero- Middleburg 2020 #1</t>
  </si>
  <si>
    <t>to Middleburg- Jorge Soler and Cazadero 2020 #8</t>
  </si>
  <si>
    <t>to Shizuoka- Middlebury 2020 #1 (owned by Cazadero), Park City's 2020 #2 (owned by Cazadero) and Cazadero's 2020 #3</t>
  </si>
  <si>
    <t>to Cazadero- Shizuoka's 2020 #1, Shizuoka's 2020 #6 and Capistrano's 2020 #6 (owned by Shizuoka)</t>
  </si>
  <si>
    <t>to Cazadero- Mission Viejo's 2020 #1, Mission Viejo's 2020 #3, Mission Viejo's 2020 #9 and #10</t>
  </si>
  <si>
    <t>to Mission Viejo- Park Cit's 2020 #1 (owned by Cazadero)</t>
  </si>
  <si>
    <t>to Park City- Eric Thames</t>
  </si>
  <si>
    <t>to Capistrano- Park City's 2020 #5 and Lorenzo Cain</t>
  </si>
  <si>
    <t>to Shizuoka-Graton's 2020  #3, #4, #5, #6, #7, #8, and #9</t>
  </si>
  <si>
    <t>to Graton- Jeff Samardzjia, Tom Murphy, Shin Soo Choo, Austin Barnes</t>
  </si>
  <si>
    <t>to St Paul- Ehire Adrianza</t>
  </si>
  <si>
    <t>to Shizuoka- St Paul 2020 #8</t>
  </si>
  <si>
    <t>to St. Paul- Orlando's (owned by New England) 2020 #5</t>
  </si>
  <si>
    <t>to New England- Derek Dietrich</t>
  </si>
  <si>
    <t>to Cazadero- St Paul 2020 #4</t>
  </si>
  <si>
    <t>to St Paul- Sergio Romo, Oliver Darke and Cazadero 2020 #6</t>
  </si>
  <si>
    <t>to Cazadero- Blake Snell</t>
  </si>
  <si>
    <t>to Maui- Park City 2020 #3 (owned by Cazadero), Park City #4 (owned by Cazadero) and Montana #4 (owned by Cazadero)</t>
  </si>
  <si>
    <t>to Montana- Capistrano 2020 #8</t>
  </si>
  <si>
    <t>to Capistrano- Stephen Piscotty</t>
  </si>
  <si>
    <t>to Groton- Cazadero's 2020 #3 (owned by Shizuoka) &amp; Graton's 2020 #4 (owned by Shizuoka)</t>
  </si>
  <si>
    <t>to Park City- Mission Viejo 2020 #8</t>
  </si>
  <si>
    <t>PARK CITY</t>
  </si>
  <si>
    <t>to Shizuoka- Capistrano's 2020 #9</t>
  </si>
  <si>
    <t>to Capistrano- Steven Duggar</t>
  </si>
  <si>
    <t>to Shizuoka- Kevin Newman</t>
  </si>
  <si>
    <t>to Mission Viejo-Alex Cobb</t>
  </si>
  <si>
    <t>1. CASCADE - Fenando Tatis jr ss</t>
  </si>
  <si>
    <t>2. RINGGOLD - Vlad Guerrero JR 3b</t>
  </si>
  <si>
    <t>3. BOSTON - Pete Alonso 1b</t>
  </si>
  <si>
    <t>4. NAPOLEAN - Yordan Alvarez of</t>
  </si>
  <si>
    <t>5. YELLOW CREEK - Eloy Jiminez of</t>
  </si>
  <si>
    <t>6. PITTSBURGH - Keston Hiura 2B</t>
  </si>
  <si>
    <t>7. OMAK – Bryan Reynolds OF</t>
  </si>
  <si>
    <t>8. FLORENCE - Chris Paddack, P</t>
  </si>
  <si>
    <t>9. WINDOM - Danny Santana OF</t>
  </si>
  <si>
    <t>10. NORTH BABYLON - Zac Gallen, P</t>
  </si>
  <si>
    <t>11. BOCA RATON – Luis Arraez INF/OF</t>
  </si>
  <si>
    <t>12. CITY ISLAND - Bo Bichette, SS</t>
  </si>
  <si>
    <t>13. PEORIA - Will Smith, C</t>
  </si>
  <si>
    <t>14. MORGOTH - Gavin Lux-2b</t>
  </si>
  <si>
    <t>15. BUFFALO-Anthony DeSclafani-P</t>
  </si>
  <si>
    <t>16. LONG ISLAND - Cavan Biggio-2b</t>
  </si>
  <si>
    <t>17. OLYMPIA – Nick Senzel of</t>
  </si>
  <si>
    <t>18. SOUTHWEST- Jesus Luzardo P</t>
  </si>
  <si>
    <t>19. ANTELOPE - Tommy Edman 3B</t>
  </si>
  <si>
    <t>20. CASCADE (via AMARILLO) Brendan Rodgers 2b</t>
  </si>
  <si>
    <t>SECOND ROUND</t>
  </si>
  <si>
    <t>1. CASCADE -  Michael Chavis-1b</t>
  </si>
  <si>
    <t>2. RINGGOLD -  Carter Kieboom, SS</t>
  </si>
  <si>
    <t>3. BOSTON - Aristedes Aquino OF</t>
  </si>
  <si>
    <t>4. NAPOLEAN -   Dustin May SP</t>
  </si>
  <si>
    <t xml:space="preserve">5. YELLOW CREEK - Mike Yastrzemski, OF </t>
  </si>
  <si>
    <t>updated 3/04/20</t>
  </si>
  <si>
    <t>MVP- Mookie Betts</t>
  </si>
  <si>
    <t>CY Young- Blake Snell</t>
  </si>
  <si>
    <t xml:space="preserve">Fireman- Blake Treinen </t>
  </si>
  <si>
    <t>MVP Voting</t>
  </si>
  <si>
    <t>Cy Young</t>
  </si>
  <si>
    <t>TOTAL</t>
  </si>
  <si>
    <t>Fireman of the Year</t>
  </si>
  <si>
    <t>FRIED</t>
  </si>
  <si>
    <t>SADLER</t>
  </si>
  <si>
    <t>GINKEL</t>
  </si>
  <si>
    <t>SANTANDER</t>
  </si>
  <si>
    <t>FONT</t>
  </si>
  <si>
    <t>CASTRO</t>
  </si>
  <si>
    <t>EDMAN</t>
  </si>
  <si>
    <t>VERDUGO</t>
  </si>
  <si>
    <t>RODGERS</t>
  </si>
  <si>
    <t>TAUCHMAN</t>
  </si>
  <si>
    <t>BARRETO</t>
  </si>
  <si>
    <t>MCGUIRE</t>
  </si>
  <si>
    <t>HASELEY</t>
  </si>
  <si>
    <t>Y. GARCIA</t>
  </si>
  <si>
    <t xml:space="preserve">GUERRERO JR. </t>
  </si>
  <si>
    <t>HUDSON</t>
  </si>
  <si>
    <t>CHAVIS</t>
  </si>
  <si>
    <t>Y. DIAZ</t>
  </si>
  <si>
    <t>A. ALLEN</t>
  </si>
  <si>
    <t>A. ADAMS</t>
  </si>
  <si>
    <t>ALLARD</t>
  </si>
  <si>
    <t>LOCASTRO</t>
  </si>
  <si>
    <t>PADDOCK</t>
  </si>
  <si>
    <t>RENGIFO</t>
  </si>
  <si>
    <t>BUTTREY</t>
  </si>
  <si>
    <t>LONG</t>
  </si>
  <si>
    <t>SMELTZER</t>
  </si>
  <si>
    <t>R. HARPER</t>
  </si>
  <si>
    <t>WAGUESPACK</t>
  </si>
  <si>
    <t>BICHETTE</t>
  </si>
  <si>
    <t>LUX</t>
  </si>
  <si>
    <t>BURNES</t>
  </si>
  <si>
    <t>SHEFFIELD</t>
  </si>
  <si>
    <t>TORO</t>
  </si>
  <si>
    <t>MUNOZ</t>
  </si>
  <si>
    <t>POCHE</t>
  </si>
  <si>
    <t>A. RUSSELL</t>
  </si>
  <si>
    <t>I DIAZ</t>
  </si>
  <si>
    <t>ESTEVAZ</t>
  </si>
  <si>
    <t>SOROKA</t>
  </si>
  <si>
    <t>SENZEL</t>
  </si>
  <si>
    <t>ARRAEZ</t>
  </si>
  <si>
    <t>SOLAK</t>
  </si>
  <si>
    <t>BADER</t>
  </si>
  <si>
    <t>NEWBERRY</t>
  </si>
  <si>
    <t>NAYLOR</t>
  </si>
  <si>
    <t>HIURA</t>
  </si>
  <si>
    <t>ALCANTRA</t>
  </si>
  <si>
    <t>YAMAMOTO</t>
  </si>
  <si>
    <t>D. SANTANA</t>
  </si>
  <si>
    <t>DUBON</t>
  </si>
  <si>
    <t>WALDEN</t>
  </si>
  <si>
    <t>BARLOW</t>
  </si>
  <si>
    <t>OSICH</t>
  </si>
  <si>
    <t>BIGGIO</t>
  </si>
  <si>
    <t>GALLEN</t>
  </si>
  <si>
    <t>CANNING</t>
  </si>
  <si>
    <t>BASSITT</t>
  </si>
  <si>
    <t>BEEDEE</t>
  </si>
  <si>
    <t>MAGIL</t>
  </si>
  <si>
    <t>M. FORD</t>
  </si>
  <si>
    <t>FARMER</t>
  </si>
  <si>
    <t>WENDLEKEN</t>
  </si>
  <si>
    <t>ALVAREZ</t>
  </si>
  <si>
    <t>J. JAMES</t>
  </si>
  <si>
    <t>GRISHAM</t>
  </si>
  <si>
    <t>K. RYAN</t>
  </si>
  <si>
    <t>LITTELL</t>
  </si>
  <si>
    <t>HELSLEY</t>
  </si>
  <si>
    <t>VANMETER</t>
  </si>
  <si>
    <t>RAINEY</t>
  </si>
  <si>
    <t>JIMEMEZ</t>
  </si>
  <si>
    <t>K. TUCKER</t>
  </si>
  <si>
    <t>PLESAC</t>
  </si>
  <si>
    <t>CIVALE</t>
  </si>
  <si>
    <t>INGLESIAS</t>
  </si>
  <si>
    <t>FERGUSON</t>
  </si>
  <si>
    <t>D. HALE</t>
  </si>
  <si>
    <t>GUSTAVE</t>
  </si>
  <si>
    <t>TUIVAILALA</t>
  </si>
  <si>
    <t>LAMB</t>
  </si>
  <si>
    <t>ROBLES</t>
  </si>
  <si>
    <t>M. KELLY</t>
  </si>
  <si>
    <t>STALLINGS</t>
  </si>
  <si>
    <t>Y. LOPEZ</t>
  </si>
  <si>
    <t>AQUINO</t>
  </si>
  <si>
    <t>STRAW</t>
  </si>
  <si>
    <t>ROMINE</t>
  </si>
  <si>
    <t>N. LOPEZ</t>
  </si>
  <si>
    <t>URSELA</t>
  </si>
  <si>
    <t>ALBERTO</t>
  </si>
  <si>
    <t>TURNBULL</t>
  </si>
  <si>
    <t>J.TAYLOR</t>
  </si>
  <si>
    <t>WOJCIECHOWSKI</t>
  </si>
  <si>
    <t>CLASE</t>
  </si>
  <si>
    <t>PONCE DE LEON</t>
  </si>
  <si>
    <t>DEMERITTE</t>
  </si>
  <si>
    <t>R. RUIZ</t>
  </si>
  <si>
    <t>WOODRUFF</t>
  </si>
  <si>
    <t>M. KELLER</t>
  </si>
  <si>
    <t>J. WEBB</t>
  </si>
  <si>
    <t>STASHAK</t>
  </si>
  <si>
    <t>L. THOMAS</t>
  </si>
  <si>
    <t>DUVALL</t>
  </si>
  <si>
    <t>J. CASTILLO</t>
  </si>
  <si>
    <t>BEEKS</t>
  </si>
  <si>
    <t>KNEBEL</t>
  </si>
  <si>
    <t>MEANS</t>
  </si>
  <si>
    <t>YASTRZEMSKI</t>
  </si>
  <si>
    <t>THORTON</t>
  </si>
  <si>
    <t>FRANCE</t>
  </si>
  <si>
    <t>QUANTRILL</t>
  </si>
  <si>
    <t>S. BROWN</t>
  </si>
  <si>
    <t>GARNEAU</t>
  </si>
  <si>
    <t>PHILLIPS</t>
  </si>
  <si>
    <t>W. DAVIS</t>
  </si>
  <si>
    <t>SCHEBLER</t>
  </si>
  <si>
    <t>JEFFRESS</t>
  </si>
  <si>
    <t>MCFARLAND</t>
  </si>
  <si>
    <t>ZIMMERMAN</t>
  </si>
  <si>
    <t>HENDRIKS</t>
  </si>
  <si>
    <t>C. KELLY</t>
  </si>
  <si>
    <t>URIAS</t>
  </si>
  <si>
    <t>KIKUCHI</t>
  </si>
  <si>
    <t>NOLA</t>
  </si>
  <si>
    <t>GALLEGOS</t>
  </si>
  <si>
    <t>E. MARSHALL</t>
  </si>
  <si>
    <t>BERTI</t>
  </si>
  <si>
    <t>WAINWRIGHT</t>
  </si>
  <si>
    <t>C. COOPER</t>
  </si>
  <si>
    <t>RAMIREZ</t>
  </si>
  <si>
    <t>CASHNER</t>
  </si>
  <si>
    <t>A. CASTRO</t>
  </si>
  <si>
    <t>NAQUIN</t>
  </si>
  <si>
    <t>B. REYNIOLDS</t>
  </si>
  <si>
    <t>CEASE</t>
  </si>
  <si>
    <t>HOUSER</t>
  </si>
  <si>
    <t>GOODY</t>
  </si>
  <si>
    <t>MERCADO</t>
  </si>
  <si>
    <t>S. ANDERSON</t>
  </si>
  <si>
    <t>CESSA</t>
  </si>
  <si>
    <t>V. REYES</t>
  </si>
  <si>
    <t>VILORIA</t>
  </si>
  <si>
    <t>A. RILEY</t>
  </si>
  <si>
    <t>N. ANDERSON</t>
  </si>
  <si>
    <t>SUAREZ</t>
  </si>
  <si>
    <t>JP CRAWFORD</t>
  </si>
  <si>
    <t>WICK</t>
  </si>
  <si>
    <t>BEATY</t>
  </si>
  <si>
    <t>T. KINNLY</t>
  </si>
  <si>
    <t>Al Kaline</t>
  </si>
  <si>
    <t>Tigers</t>
  </si>
  <si>
    <t>NABL 2020 DRAFT **  (held 4/4/20)</t>
  </si>
  <si>
    <t>Chesapeake pulls back Russell Martin, Adam Conley and Dylan Covery, post draft</t>
  </si>
  <si>
    <t>Delray cuts Jaime Barria and Felix Pena</t>
  </si>
  <si>
    <t>to Groton- Red Arrow 2021 #5</t>
  </si>
  <si>
    <t>to Red Arrow- Cesar Hernandez, Jose Osuna and Raimel Tapia</t>
  </si>
  <si>
    <t>Red Arrow cuts Francisco Cervelli, Manny Pina and Daniel Palka</t>
  </si>
  <si>
    <t>Capistrano cuts Scott Schebler</t>
  </si>
  <si>
    <t>to Mission Viejo- Ryon Healy</t>
  </si>
  <si>
    <t>to Shizuoka- Mission Viejo 2021 #9</t>
  </si>
  <si>
    <t>to Montana-Kole Calhoun and Matt Barnes</t>
  </si>
  <si>
    <t>to Shizuoka- Montana's 2021 #7</t>
  </si>
  <si>
    <t>Mission Viejo cuts Neil Walker</t>
  </si>
  <si>
    <t>to Shizuoka- Capistrano's 2021 8th round pick</t>
  </si>
  <si>
    <t>to Cazadero- Brad Peacock</t>
  </si>
  <si>
    <t>to Shizuoka- Cazadero 2021 7th round pick</t>
  </si>
  <si>
    <t>to Capistrano- Brian Goodwin</t>
  </si>
  <si>
    <t>Cazadero cuts Tim Beckham, John Hicks, Kevin Keirmaier, Jed Lowrie, Bradley Zimmer</t>
  </si>
  <si>
    <t xml:space="preserve">Terrapin cuts Lewis Brinson, Robbie Erlin, Greg Garcia, Jimmy Nelson </t>
  </si>
  <si>
    <t>Montana cuts Yoshihiza Hirano and Joey Rickard</t>
  </si>
  <si>
    <t>Brendan</t>
  </si>
  <si>
    <t>Maui cuts Yonder Alonso</t>
  </si>
  <si>
    <t>Montana cuts Yoshisi Hirano and Joey Rickard</t>
  </si>
  <si>
    <t>D. RODRIGUEZ</t>
  </si>
  <si>
    <t>Shzuoka cuts Jeimer Candleario, Austin Dean, Brandon Dixon, Andrew Miller, Josh Reddick, Rio Ruiz</t>
  </si>
  <si>
    <t>to Montana- Masahiro Tanaka, Eduardo Escobar and Jake Marisnick</t>
  </si>
  <si>
    <t>to Middleburg-  Tyler Kinley, Kike Hernandez, and Travis Demeritte</t>
  </si>
  <si>
    <t>to Middleburg- Dylan Floro</t>
  </si>
  <si>
    <t>to Park City- Ian Kennedy</t>
  </si>
  <si>
    <t>to Maui- Matt Chapman and David Dahl</t>
  </si>
  <si>
    <t>to Cazadero- Manny Machado and Ian Happ</t>
  </si>
  <si>
    <t>to Shizuoka- Lance McCullers, Luery Garcia &amp; Gratons 2021 #2</t>
  </si>
  <si>
    <t>to Graton- Mike Clevinger and Ryan Helsley</t>
  </si>
  <si>
    <t>to Montana- Park City's 2021 #1 &amp; #2</t>
  </si>
  <si>
    <t>to Park City- Mike Minor and Niko Goodrum</t>
  </si>
  <si>
    <t>to Park City- Eugenio Suarez</t>
  </si>
  <si>
    <t>to Terrapin- Zack Eflin, Chad Pinder, Tony Watson &amp; Picker's 2021 #3</t>
  </si>
  <si>
    <t>Terrapin cuts Elias Diaz</t>
  </si>
  <si>
    <t>to Groton- New England's 2021 #6</t>
  </si>
  <si>
    <t>to New England- Cole Hamels</t>
  </si>
  <si>
    <t>New England cuts Colin Poche</t>
  </si>
  <si>
    <t>to Graton- Robeto Osuna</t>
  </si>
  <si>
    <t>to Groton- Graton's 2021 #4</t>
  </si>
  <si>
    <t>to Graton- Felipe Vazquez</t>
  </si>
  <si>
    <t>to New England- Sean Rodriquez and Graton's 2021 #6</t>
  </si>
  <si>
    <t>Graton cuts David Phelps</t>
  </si>
  <si>
    <t>to New England- Kyle Ryan &amp; Jimmy Cordero</t>
  </si>
  <si>
    <t>to Shizuoka- Domingo Santana, Corey Knebel &amp; New England's 2021 #8, #9 and #10</t>
  </si>
  <si>
    <t>to Middleberg- Drew Smyly, Andrelton Simmons, Victor Reyes, and Cazadero 2021 #5</t>
  </si>
  <si>
    <t>to Cazadero- Pedro Severino, Jean Segura and Middleburg 2021 #2</t>
  </si>
  <si>
    <t>DH</t>
  </si>
  <si>
    <t>Adell</t>
  </si>
  <si>
    <t>Jo</t>
  </si>
  <si>
    <t>Alzolay</t>
  </si>
  <si>
    <t>Adbert</t>
  </si>
  <si>
    <t>Arozarena</t>
  </si>
  <si>
    <t>Bohm</t>
  </si>
  <si>
    <t>Alec</t>
  </si>
  <si>
    <t>Genesis</t>
  </si>
  <si>
    <t>Carlson</t>
  </si>
  <si>
    <t>Willi</t>
  </si>
  <si>
    <t>Chisholm</t>
  </si>
  <si>
    <t>Jazz</t>
  </si>
  <si>
    <t>Cronenworth</t>
  </si>
  <si>
    <t>Dalbec</t>
  </si>
  <si>
    <t xml:space="preserve">Bobby </t>
  </si>
  <si>
    <t>Dunning</t>
  </si>
  <si>
    <t>Dane</t>
  </si>
  <si>
    <t>Espinal</t>
  </si>
  <si>
    <t>Santiago</t>
  </si>
  <si>
    <t>Fairbanks</t>
  </si>
  <si>
    <t>Finnegan</t>
  </si>
  <si>
    <t xml:space="preserve">Kyle </t>
  </si>
  <si>
    <t>Gimenez</t>
  </si>
  <si>
    <t>Gomber</t>
  </si>
  <si>
    <t>Harvey</t>
  </si>
  <si>
    <t>Ke'Bryan</t>
  </si>
  <si>
    <t>Heim</t>
  </si>
  <si>
    <t>Jonah</t>
  </si>
  <si>
    <t>Higashioka</t>
  </si>
  <si>
    <t>Hilliard</t>
  </si>
  <si>
    <t>Hoerner</t>
  </si>
  <si>
    <t>Nico</t>
  </si>
  <si>
    <t>Houck</t>
  </si>
  <si>
    <t>Cristian</t>
  </si>
  <si>
    <t xml:space="preserve">Nate </t>
  </si>
  <si>
    <t>Kim</t>
  </si>
  <si>
    <t>Luzardo</t>
  </si>
  <si>
    <t>Madrigal</t>
  </si>
  <si>
    <t>Mateo</t>
  </si>
  <si>
    <t>Matzek</t>
  </si>
  <si>
    <t xml:space="preserve">Dustin </t>
  </si>
  <si>
    <t>McKenzie</t>
  </si>
  <si>
    <t>Triston</t>
  </si>
  <si>
    <t>Mize</t>
  </si>
  <si>
    <t>Mountcastle</t>
  </si>
  <si>
    <t>Mullins</t>
  </si>
  <si>
    <t xml:space="preserve">Cedric </t>
  </si>
  <si>
    <t xml:space="preserve">Sean </t>
  </si>
  <si>
    <t>Olivares</t>
  </si>
  <si>
    <t>Edward</t>
  </si>
  <si>
    <t>Raley</t>
  </si>
  <si>
    <t xml:space="preserve">Drew </t>
  </si>
  <si>
    <t xml:space="preserve">Garrett </t>
  </si>
  <si>
    <t>Romano</t>
  </si>
  <si>
    <t>Singer</t>
  </si>
  <si>
    <t>Brady</t>
  </si>
  <si>
    <t>Skubal</t>
  </si>
  <si>
    <t>Tarik</t>
  </si>
  <si>
    <t>Pavin</t>
  </si>
  <si>
    <t>Suter</t>
  </si>
  <si>
    <t>Taveras</t>
  </si>
  <si>
    <t>Leody</t>
  </si>
  <si>
    <t>Tyrone</t>
  </si>
  <si>
    <t>Varsho</t>
  </si>
  <si>
    <t xml:space="preserve">Daulton   </t>
  </si>
  <si>
    <t xml:space="preserve">LaMonte </t>
  </si>
  <si>
    <t>Walsh</t>
  </si>
  <si>
    <t>Ward</t>
  </si>
  <si>
    <t>Huascar</t>
  </si>
  <si>
    <t>Last Updated</t>
  </si>
  <si>
    <t>to Park City- Asdrubal Cabrera, Josh Tomlin, Jacob Stallings and Jon Grey</t>
  </si>
  <si>
    <t>To Delray- Park City 2021 #4, #5, #6, #7</t>
  </si>
  <si>
    <t>Maine Lumberjacks</t>
  </si>
  <si>
    <t>to Montana-  Donovan Solano</t>
  </si>
  <si>
    <t>to St Paul- Didi Gregorious and Montana 2021 #8</t>
  </si>
  <si>
    <t>Dustin Pedroia</t>
  </si>
  <si>
    <t>Kansas City Monarchs</t>
  </si>
  <si>
    <t>to St Paul-  Park City's 2021 #8, #9 and #10</t>
  </si>
  <si>
    <t>to Park City- Mike Zunino &amp; Sergio Romo</t>
  </si>
  <si>
    <t>Shizuoka Samaurai</t>
  </si>
  <si>
    <t xml:space="preserve">NABL 2021 DRAFT </t>
  </si>
  <si>
    <t>zzDelray</t>
  </si>
  <si>
    <t>to Orlando- Jorge Alfaro</t>
  </si>
  <si>
    <t>to Shizuoka- Orlando's 2021 #6</t>
  </si>
  <si>
    <t>to Shizuoka- Kirby Yates</t>
  </si>
  <si>
    <t>to Shizuoka-  Robbie Ray</t>
  </si>
  <si>
    <t>to New England- New England's 2021 #9 (previously owned by Shizuoka)</t>
  </si>
  <si>
    <t>to Shizuoka- Middleburgs 2021 #6</t>
  </si>
  <si>
    <t>to Middleburg- Mike Tauchman</t>
  </si>
  <si>
    <t>to Park City- Shizuoka's 2021 #10</t>
  </si>
  <si>
    <t>to Shizuoka- Gary Sanchez</t>
  </si>
  <si>
    <t>2020/21 NABL Playoff Matrix</t>
  </si>
  <si>
    <t>New England Mariners (92-70)</t>
  </si>
  <si>
    <t>St Paul Ark Angels (96-66)</t>
  </si>
  <si>
    <t>Maui Wowies (98-64)</t>
  </si>
  <si>
    <t>Terrapin Flyers (93-69)</t>
  </si>
  <si>
    <t>2020/21 NABL Champion</t>
  </si>
  <si>
    <t>Graton Firehouse (96-66)</t>
  </si>
  <si>
    <t>Park City Pickers (112-50)</t>
  </si>
  <si>
    <t>MVP</t>
  </si>
  <si>
    <t>1. Nelson Cruz</t>
  </si>
  <si>
    <t>2. Christian Yelich</t>
  </si>
  <si>
    <t>3. Nolan Arenado</t>
  </si>
  <si>
    <t>4. Freddie Freeman</t>
  </si>
  <si>
    <t>5. Jonathan Villar</t>
  </si>
  <si>
    <t>1. Zach Greinke</t>
  </si>
  <si>
    <t>2. Hyun-jin Ryu</t>
  </si>
  <si>
    <t>3. Garritt Cole</t>
  </si>
  <si>
    <t>4. Jason Verlander</t>
  </si>
  <si>
    <t>5. Lance Lynn</t>
  </si>
  <si>
    <t>Fireman</t>
  </si>
  <si>
    <t>1. Will Harris</t>
  </si>
  <si>
    <t>2. Casey Sadler</t>
  </si>
  <si>
    <t>3. Liam Hendricks</t>
  </si>
  <si>
    <t>4. Shane Greene</t>
  </si>
  <si>
    <t>5. Taylor Rogers</t>
  </si>
  <si>
    <t>zzGroton</t>
  </si>
  <si>
    <t>to Terrapin- Montana's 2021 #7 (previously owned by Shizuoka)</t>
  </si>
  <si>
    <t>5 Christian Yelich</t>
  </si>
  <si>
    <t>4 Nolan Arrenado</t>
  </si>
  <si>
    <t>3 Josh Donaldson</t>
  </si>
  <si>
    <t>2 Cody Ballinger</t>
  </si>
  <si>
    <t>1 David Dahl</t>
  </si>
  <si>
    <t>5 Justin Verlander</t>
  </si>
  <si>
    <t>4 Gerrit Cole</t>
  </si>
  <si>
    <t>3 Hyun Jin-Ryu</t>
  </si>
  <si>
    <t>2 Kyle Hendricks</t>
  </si>
  <si>
    <t>1 Lance Lynn</t>
  </si>
  <si>
    <t>5 Will Harris</t>
  </si>
  <si>
    <t>4 Casey Sadler</t>
  </si>
  <si>
    <t>3 Liam Hendricks</t>
  </si>
  <si>
    <t>2 Daniel Hudson</t>
  </si>
  <si>
    <t>1 Shane Greene</t>
  </si>
  <si>
    <t>801 N. Orange St.  Unit # 112</t>
  </si>
  <si>
    <t>Lyons</t>
  </si>
  <si>
    <t>1314 Sydney Ct NW</t>
  </si>
  <si>
    <t>Cedar Rapids</t>
  </si>
  <si>
    <t>IA</t>
  </si>
  <si>
    <t>319-361-3559</t>
  </si>
  <si>
    <t>CEDAR RAPIDS RAMPAGE</t>
  </si>
  <si>
    <t>N Cruz</t>
  </si>
  <si>
    <t>Grienke</t>
  </si>
  <si>
    <t>Cole*</t>
  </si>
  <si>
    <t>1 Nolan Arenado</t>
  </si>
  <si>
    <t>2 Christian Yelich</t>
  </si>
  <si>
    <t>3 Charlie Blackman</t>
  </si>
  <si>
    <t>4 Cory Bellinger</t>
  </si>
  <si>
    <t>5 Nelson Cruz</t>
  </si>
  <si>
    <t>1 Zach Greinke</t>
  </si>
  <si>
    <t>3 Hyun-Jin Ryu</t>
  </si>
  <si>
    <t>4 Justin Verlander</t>
  </si>
  <si>
    <t>5 Tyler Glasnow</t>
  </si>
  <si>
    <t>1 Will Harris</t>
  </si>
  <si>
    <t>2  Casey Sandler</t>
  </si>
  <si>
    <t>3 Brandon Workman</t>
  </si>
  <si>
    <t>4 Hansel Robles</t>
  </si>
  <si>
    <t>5 Liam Hendricks</t>
  </si>
  <si>
    <t>1. Jonathon Villar</t>
  </si>
  <si>
    <t>3. Charlie Blackmon</t>
  </si>
  <si>
    <t>4. Nelson Cruz</t>
  </si>
  <si>
    <t>5. David Dahl</t>
  </si>
  <si>
    <t>Zack Greinke</t>
  </si>
  <si>
    <t>Justin Verlander</t>
  </si>
  <si>
    <t>Gerrit Cole</t>
  </si>
  <si>
    <t>Hyun-jin Ryu</t>
  </si>
  <si>
    <t>Kyle Hendrick</t>
  </si>
  <si>
    <t>1. Walt Harris</t>
  </si>
  <si>
    <t>4. Daniel Hudson</t>
  </si>
  <si>
    <t>Alphabetical</t>
  </si>
  <si>
    <t>By Position</t>
  </si>
  <si>
    <t>Cedar Rapids Rampage</t>
  </si>
  <si>
    <t>N. Cruz</t>
  </si>
  <si>
    <t>K. Hendricks</t>
  </si>
  <si>
    <t>G. Cole</t>
  </si>
  <si>
    <t>L. Hendricks</t>
  </si>
  <si>
    <t>D. Hudson</t>
  </si>
  <si>
    <t>T. Rogers</t>
  </si>
  <si>
    <t>W. Harris</t>
  </si>
  <si>
    <t>Morton</t>
  </si>
  <si>
    <t>Yelich,</t>
  </si>
  <si>
    <t>            Cruz,Nelson</t>
  </si>
  <si>
    <t>            Blackmon</t>
  </si>
  <si>
    <t>            Freeman</t>
  </si>
  <si>
    <t>            Dahl</t>
  </si>
  <si>
    <t>            Greinke</t>
  </si>
  <si>
    <t>            Glasnow</t>
  </si>
  <si>
    <t>            Hyun-Jin Ryu</t>
  </si>
  <si>
    <t>      Hendriks</t>
  </si>
  <si>
    <t xml:space="preserve"> Rogers, Taylor</t>
  </si>
  <si>
    <t>Cole, Gerrit</t>
  </si>
  <si>
    <t>sadler</t>
  </si>
  <si>
    <t>Pickers 4-3</t>
  </si>
  <si>
    <t>1) Yelich</t>
  </si>
  <si>
    <t>2) Freeman</t>
  </si>
  <si>
    <t>3) Cruz</t>
  </si>
  <si>
    <t>4) Blackmn</t>
  </si>
  <si>
    <t>5) Bellinger</t>
  </si>
  <si>
    <t>1) Greinke</t>
  </si>
  <si>
    <t>2) Ryu</t>
  </si>
  <si>
    <t>3) K Hendriks</t>
  </si>
  <si>
    <t>4) Verlander</t>
  </si>
  <si>
    <t>5) Bieber</t>
  </si>
  <si>
    <t>1) W Harris</t>
  </si>
  <si>
    <t>2) Liam Hendriks</t>
  </si>
  <si>
    <t>3) Sandler</t>
  </si>
  <si>
    <t>'4) Hudson</t>
  </si>
  <si>
    <t>5) S Greene</t>
  </si>
  <si>
    <t>C. Yelich</t>
  </si>
  <si>
    <t>2. Bellinger</t>
  </si>
  <si>
    <t>3. Blackman</t>
  </si>
  <si>
    <t>Greike</t>
  </si>
  <si>
    <t>2. Ryu</t>
  </si>
  <si>
    <t>3. Lynn</t>
  </si>
  <si>
    <t>2. Hendriks</t>
  </si>
  <si>
    <t>3. Sadler</t>
  </si>
  <si>
    <t>https://discord.com/channels/558385837713391617/558385838174634033</t>
  </si>
  <si>
    <t>Sacramento Assassins</t>
  </si>
  <si>
    <t>to New England-  Robinson Cano</t>
  </si>
  <si>
    <t>to Mission Viejo- Josh Hader</t>
  </si>
  <si>
    <t>Supplement Picks</t>
  </si>
  <si>
    <t>SACRAMENTO</t>
  </si>
  <si>
    <t>KANSAS CITY</t>
  </si>
  <si>
    <t>REDISTRIBUTION DRAFT HELD</t>
  </si>
  <si>
    <t>2021 NABL RE-DISTRIBUTION DRAFT</t>
  </si>
  <si>
    <t>CEDAR RAPIDS</t>
  </si>
  <si>
    <t>ROUND 11</t>
  </si>
  <si>
    <t>ROUND 12</t>
  </si>
  <si>
    <t>ROUND 13</t>
  </si>
  <si>
    <t>ROUND 14</t>
  </si>
  <si>
    <t>ROUND 15</t>
  </si>
  <si>
    <t>LINDOR</t>
  </si>
  <si>
    <t>DRAFT PICK #2</t>
  </si>
  <si>
    <t>MCNEIL</t>
  </si>
  <si>
    <t>E. HERNANDEZ</t>
  </si>
  <si>
    <t>POLLACK</t>
  </si>
  <si>
    <t>SCHOOP</t>
  </si>
  <si>
    <t>ABREU</t>
  </si>
  <si>
    <t>DRAFT PICK #8</t>
  </si>
  <si>
    <t>PILLAR</t>
  </si>
  <si>
    <t>HEANEY</t>
  </si>
  <si>
    <t>MORAN</t>
  </si>
  <si>
    <t>LEMAIHUE</t>
  </si>
  <si>
    <t>CONFORTO</t>
  </si>
  <si>
    <t>ALCANTARA</t>
  </si>
  <si>
    <t>C. MARTIN</t>
  </si>
  <si>
    <t>CLEVINGER</t>
  </si>
  <si>
    <t>A. BARNES</t>
  </si>
  <si>
    <t>LOPEZ</t>
  </si>
  <si>
    <t>ROUND 16</t>
  </si>
  <si>
    <t>PINA</t>
  </si>
  <si>
    <t>A. ROMINE</t>
  </si>
  <si>
    <t>DESCLAFANI</t>
  </si>
  <si>
    <t>OSUNA</t>
  </si>
  <si>
    <t>JD DAVIS</t>
  </si>
  <si>
    <t>ARRIETTA</t>
  </si>
  <si>
    <t>TEHRAN</t>
  </si>
  <si>
    <t>BUTCHER</t>
  </si>
  <si>
    <t>REYES</t>
  </si>
  <si>
    <t>CIMBER</t>
  </si>
  <si>
    <t>INCIARTE</t>
  </si>
  <si>
    <t>OTTOVINO</t>
  </si>
  <si>
    <t>PRESSLEY</t>
  </si>
  <si>
    <t>F. REYES</t>
  </si>
  <si>
    <t>NERIS</t>
  </si>
  <si>
    <t>A. YOUNG</t>
  </si>
  <si>
    <t>SHOEMAKER</t>
  </si>
  <si>
    <t>SOLER</t>
  </si>
  <si>
    <t>MURPHY</t>
  </si>
  <si>
    <t>VOGELBACH</t>
  </si>
  <si>
    <t>D. STRANGE-GORDON</t>
  </si>
  <si>
    <t>VERLANDER</t>
  </si>
  <si>
    <t>CASTILLA</t>
  </si>
  <si>
    <t>to Shizuoka- Round 6, pick 14 previously owned by Graton</t>
  </si>
  <si>
    <t>to New England-  Shizuoka 2021 Round 8, picks #4, 5, and 16. (Shizuoka acquired #4 from Capo and #16 from New England)</t>
  </si>
  <si>
    <t>CED</t>
  </si>
  <si>
    <t>CED 5</t>
  </si>
  <si>
    <t>CED 4</t>
  </si>
  <si>
    <t>Reds/Rays</t>
  </si>
  <si>
    <t>Concepcion/Bench</t>
  </si>
  <si>
    <t>Trout/ Meadows</t>
  </si>
  <si>
    <t>Cubs</t>
  </si>
  <si>
    <t>Cesar Cedeno</t>
  </si>
  <si>
    <t>Blue Jays/Indians</t>
  </si>
  <si>
    <t>Ichiro</t>
  </si>
  <si>
    <t>B. Butler, B. Bonds, R. Thompson, D. Jeter</t>
  </si>
  <si>
    <t>to Capistrano- Paul DeJong and Mission Viejo's 2021 #8</t>
  </si>
  <si>
    <t>to Mission Viejo- Capistrano's 2021 #1</t>
  </si>
  <si>
    <t>858-337-4198</t>
  </si>
  <si>
    <t>Luzinski/Gwynn</t>
  </si>
  <si>
    <t>HI</t>
  </si>
  <si>
    <t>updated 3/23/21</t>
  </si>
  <si>
    <t>Wowies 4-2</t>
  </si>
  <si>
    <t>Ark Angels 4-2</t>
  </si>
  <si>
    <t>William</t>
  </si>
  <si>
    <t>to Shizuoka- Carlos Correa</t>
  </si>
  <si>
    <t>to Maine- Shizuoka 2021 #2 &amp; #3</t>
  </si>
  <si>
    <t>MAINE</t>
  </si>
  <si>
    <t>to Cazadero- Sacaramento's 2021 #1 and Manny Pina</t>
  </si>
  <si>
    <t>to Sacramento- JA Happ and Oliver Perez</t>
  </si>
  <si>
    <t>ROBERT</t>
  </si>
  <si>
    <t>I ANDERSON</t>
  </si>
  <si>
    <t>HAYES</t>
  </si>
  <si>
    <t>MCKENZIE</t>
  </si>
  <si>
    <t>BOHM</t>
  </si>
  <si>
    <t>S. SANCHEZ</t>
  </si>
  <si>
    <t>LUZARDO</t>
  </si>
  <si>
    <t>KIM</t>
  </si>
  <si>
    <t>GONSOLIN</t>
  </si>
  <si>
    <t>S. MURPHY</t>
  </si>
  <si>
    <t>CARLSON</t>
  </si>
  <si>
    <t>D. MAY</t>
  </si>
  <si>
    <t>AROZARENA</t>
  </si>
  <si>
    <t>C. JAVIER</t>
  </si>
  <si>
    <t>D. WILLIAMS</t>
  </si>
  <si>
    <t>URQUIDY</t>
  </si>
  <si>
    <t>J. FLEMING</t>
  </si>
  <si>
    <t>D. PETERSON</t>
  </si>
  <si>
    <t>E. WHITE</t>
  </si>
  <si>
    <t>K. LEWIS</t>
  </si>
  <si>
    <t>B, SINGER</t>
  </si>
  <si>
    <t>DALBEC</t>
  </si>
  <si>
    <t>SKUBEL</t>
  </si>
  <si>
    <t>BART</t>
  </si>
  <si>
    <t>MOUNTCASTLE</t>
  </si>
  <si>
    <t>T. ROGERS</t>
  </si>
  <si>
    <t>C. MIZE</t>
  </si>
  <si>
    <t>CRONEWORTH</t>
  </si>
  <si>
    <t>F. VALDEZ</t>
  </si>
  <si>
    <t>BRAULT</t>
  </si>
  <si>
    <t>MADRIGAL</t>
  </si>
  <si>
    <t>JEFFERS</t>
  </si>
  <si>
    <t>V. GONZALEZ</t>
  </si>
  <si>
    <t>DOBNAK</t>
  </si>
  <si>
    <t>A. MILLS</t>
  </si>
  <si>
    <t>CRICHTON</t>
  </si>
  <si>
    <t>HAHN</t>
  </si>
  <si>
    <t>ADELL</t>
  </si>
  <si>
    <t>S. HOWARD</t>
  </si>
  <si>
    <t>L. PATINO</t>
  </si>
  <si>
    <t>HOERNER</t>
  </si>
  <si>
    <t>M, MAYERS</t>
  </si>
  <si>
    <t>J. CURTISS</t>
  </si>
  <si>
    <t>DUNNING</t>
  </si>
  <si>
    <t>D. CASTANO</t>
  </si>
  <si>
    <t>YARDLEY</t>
  </si>
  <si>
    <t>L, VICTORIO GARCIA</t>
  </si>
  <si>
    <t>BRUBAKER</t>
  </si>
  <si>
    <t>J. WALSH</t>
  </si>
  <si>
    <t>D. MOORE</t>
  </si>
  <si>
    <t>L. SIMS</t>
  </si>
  <si>
    <t>K, CODY</t>
  </si>
  <si>
    <t>GIMENEZ</t>
  </si>
  <si>
    <t>GRATEROL</t>
  </si>
  <si>
    <t>J. TERVINO</t>
  </si>
  <si>
    <t>O'DAY</t>
  </si>
  <si>
    <t>BROSSEAU</t>
  </si>
  <si>
    <t>E. RIOS</t>
  </si>
  <si>
    <t>AKIN</t>
  </si>
  <si>
    <t>HEUER</t>
  </si>
  <si>
    <t>TORRENS</t>
  </si>
  <si>
    <t>HOUCK</t>
  </si>
  <si>
    <t>K. ZIMMER</t>
  </si>
  <si>
    <t>A. TEJADA</t>
  </si>
  <si>
    <t>CHISHOLM</t>
  </si>
  <si>
    <t>ALFORD</t>
  </si>
  <si>
    <t>J. ROMANO</t>
  </si>
  <si>
    <t>ALZOLAY</t>
  </si>
  <si>
    <t>MAYFIELD</t>
  </si>
  <si>
    <t>MARGEVICIUS</t>
  </si>
  <si>
    <t>MATZEK</t>
  </si>
  <si>
    <t>T. ANTONE</t>
  </si>
  <si>
    <t>KARINCHAK</t>
  </si>
  <si>
    <t>G. SOTO</t>
  </si>
  <si>
    <t>T. ROSENTHAL</t>
  </si>
  <si>
    <t>T. SCOTT</t>
  </si>
  <si>
    <t>D. STEWART</t>
  </si>
  <si>
    <t>J. ALCALA</t>
  </si>
  <si>
    <t>D. GARCIA</t>
  </si>
  <si>
    <t>STARLING</t>
  </si>
  <si>
    <t>KIEBOOM</t>
  </si>
  <si>
    <t>M. WISLER</t>
  </si>
  <si>
    <t>ESHELMAN</t>
  </si>
  <si>
    <t>JOSE GARCIA</t>
  </si>
  <si>
    <t>J. HOYT</t>
  </si>
  <si>
    <t>L.WEBB</t>
  </si>
  <si>
    <t>W. CROWE</t>
  </si>
  <si>
    <t>A. ENGEL</t>
  </si>
  <si>
    <t>N. LOWE</t>
  </si>
  <si>
    <t>TAVERAS</t>
  </si>
  <si>
    <t>M. FOSTER</t>
  </si>
  <si>
    <t>K. BUBIC</t>
  </si>
  <si>
    <t>B. SUTER</t>
  </si>
  <si>
    <t>PONCE DELEON</t>
  </si>
  <si>
    <t>G. RICHARDS</t>
  </si>
  <si>
    <t>A. MOREJON</t>
  </si>
  <si>
    <t>R. GUZMAN</t>
  </si>
  <si>
    <t>FAIRBANKS</t>
  </si>
  <si>
    <t>T. CLARKE</t>
  </si>
  <si>
    <t>HILLIARD</t>
  </si>
  <si>
    <t>A. GORDON</t>
  </si>
  <si>
    <t>Y. ALMONTE</t>
  </si>
  <si>
    <t>J. FUENTES</t>
  </si>
  <si>
    <t>J. BARRIA</t>
  </si>
  <si>
    <t>HIGASHIOKA</t>
  </si>
  <si>
    <t>G. DAYTON</t>
  </si>
  <si>
    <t>D. VARSHO</t>
  </si>
  <si>
    <t>KIMBREL</t>
  </si>
  <si>
    <t>L. GUILLORME</t>
  </si>
  <si>
    <t>A. GOMBER</t>
  </si>
  <si>
    <t>R. DOLIS</t>
  </si>
  <si>
    <t>C. KUHL</t>
  </si>
  <si>
    <t>T. TAYLOR</t>
  </si>
  <si>
    <t>J. AQUILAR</t>
  </si>
  <si>
    <t>C. BREWER</t>
  </si>
  <si>
    <t>R. GROSSMAN</t>
  </si>
  <si>
    <t>B. TAYLOR</t>
  </si>
  <si>
    <t>MAUI PULLBACKS</t>
  </si>
  <si>
    <t>THORNTON</t>
  </si>
  <si>
    <t>MCHUGH</t>
  </si>
  <si>
    <t>FOLTY</t>
  </si>
  <si>
    <t>CAPO PULLBACKS</t>
  </si>
  <si>
    <t xml:space="preserve">WILLIAMS </t>
  </si>
  <si>
    <t>W. ASTUDILLO</t>
  </si>
  <si>
    <t>RED ARROW PULLBACKS</t>
  </si>
  <si>
    <t>MV PULLBACKS</t>
  </si>
  <si>
    <t>NE PULLBACKS</t>
  </si>
  <si>
    <t>LINDBLOOM</t>
  </si>
  <si>
    <t>A. KNAPP</t>
  </si>
  <si>
    <t>BLIER</t>
  </si>
  <si>
    <t>J. DUNN</t>
  </si>
  <si>
    <t>A. HASELEY</t>
  </si>
  <si>
    <t>SCRUBB</t>
  </si>
  <si>
    <t>MENDICK</t>
  </si>
  <si>
    <t>C. MULLINS</t>
  </si>
  <si>
    <t>S. ARMSTRONG</t>
  </si>
  <si>
    <t>J. STAUMONT</t>
  </si>
  <si>
    <t>P, JOHNSON</t>
  </si>
  <si>
    <t>L. PAREDES</t>
  </si>
  <si>
    <t>C. GALLAGHER</t>
  </si>
  <si>
    <t>P. FRY</t>
  </si>
  <si>
    <t>J. HERNANDEZ</t>
  </si>
  <si>
    <t>MCCUTCHEN</t>
  </si>
  <si>
    <t>A. LOUP</t>
  </si>
  <si>
    <t>J. ROJAS</t>
  </si>
  <si>
    <t>D. RUF</t>
  </si>
  <si>
    <t>Y. MUNOZ</t>
  </si>
  <si>
    <t>F. CERVELLI</t>
  </si>
  <si>
    <t>AJ COLE</t>
  </si>
  <si>
    <t>BRYAN GARCIA</t>
  </si>
  <si>
    <t>R. THOMPSON</t>
  </si>
  <si>
    <t>K. WRIGHT</t>
  </si>
  <si>
    <t>A. BENBOOM</t>
  </si>
  <si>
    <t>C. THIELBAR</t>
  </si>
  <si>
    <t>J. RODRIQUEZ</t>
  </si>
  <si>
    <t>FINNEGAN</t>
  </si>
  <si>
    <t>E. DIAZ</t>
  </si>
  <si>
    <t>PONCE</t>
  </si>
  <si>
    <t>G. CABRERA</t>
  </si>
  <si>
    <t>LOASIGIA</t>
  </si>
  <si>
    <t>T. HATCH</t>
  </si>
  <si>
    <t>MELLA</t>
  </si>
  <si>
    <t>M. CHAVIS</t>
  </si>
  <si>
    <t>J. CISNERO</t>
  </si>
  <si>
    <t>PUJOLS</t>
  </si>
  <si>
    <t>P. VALDES</t>
  </si>
  <si>
    <t>BORUCKI</t>
  </si>
  <si>
    <t>J. OVIEDO</t>
  </si>
  <si>
    <t>2021 DRAFT</t>
  </si>
  <si>
    <t>to New England- Orlando 2021 #5</t>
  </si>
  <si>
    <t>to Orlando - New England 2021 #7 &amp; Shizuoka #8 (owned by New England)</t>
  </si>
  <si>
    <t>to Groton-Montana 2022 #7</t>
  </si>
  <si>
    <t>to Montana- Isan Diaz &amp; Justin Upton</t>
  </si>
  <si>
    <t>to Park City- Jose Iglesis</t>
  </si>
  <si>
    <t>to St Paul- Park City 2022 #3</t>
  </si>
  <si>
    <t>to St Paul- Cedar Rapids 2022 #9</t>
  </si>
  <si>
    <t>to Cedar Rapids- Austin Hedges</t>
  </si>
  <si>
    <t>to Red Arrow- Caleb Smith</t>
  </si>
  <si>
    <t>to Shizuoka- Red Arrow's 2022 #9</t>
  </si>
  <si>
    <t>cedarrapidsrampage@gmail.com</t>
  </si>
  <si>
    <t>updated 3/28/21</t>
  </si>
  <si>
    <t>Montana cuts JT McFarland &amp; Jared Hughes</t>
  </si>
  <si>
    <t>Cedar Rapids cuts Ender Inciarte</t>
  </si>
  <si>
    <t>COONROD</t>
  </si>
  <si>
    <t>to Park City- Austin Hays &amp; Seth Lugo</t>
  </si>
  <si>
    <t>Terrapin cuts Chad Pinder &amp; Bryan Holaday</t>
  </si>
  <si>
    <t>St Paul cuts Tyler Chatwood &amp; Ehire Adrianza</t>
  </si>
  <si>
    <t>Maine cuts Delino DeShields Jr.</t>
  </si>
  <si>
    <t>Groton cuts Vince Velasquez</t>
  </si>
  <si>
    <t>to New England- Park City's 2022 #7 &amp; #9</t>
  </si>
  <si>
    <t>to Mission Viejo- Red Arrow's 2022 #2</t>
  </si>
  <si>
    <t>to Red Arrow- Dylan Bundy</t>
  </si>
  <si>
    <t>To Cazadero- Brandon Belt &amp; Nick Anderson</t>
  </si>
  <si>
    <t>to Park City- Zach Davies</t>
  </si>
  <si>
    <t>to Terrapin- Park City 2022 #2, #5 and #10</t>
  </si>
  <si>
    <t>Shizuoka cuts Elvis Andrus, Scott Kingry and Kirby Yates</t>
  </si>
  <si>
    <t>Park City cuts Ivan Nova</t>
  </si>
  <si>
    <t>Red Arrow cuts Jose Marmolejos</t>
  </si>
  <si>
    <t>Terrapin cust Adam Plutko</t>
  </si>
  <si>
    <t xml:space="preserve">to Terrapin- Dylan Cease, Kyle Lewis, Tyler Chatwood and Cazadero 2022 #2.  </t>
  </si>
  <si>
    <t>to Cazadero- Dallas Keuchel</t>
  </si>
  <si>
    <t>to Maine- Brady Singer, Logan Webb &amp; Husacor Ynoa</t>
  </si>
  <si>
    <t>to Montana- Francisco Lindor, JA Happ and Sacramento 2022 #2</t>
  </si>
  <si>
    <t>to Sacramento- Trevor Story, Anibel Sanchez and Montana 2022 # 8</t>
  </si>
  <si>
    <t>Maine cuts Nomar Masara</t>
  </si>
  <si>
    <t>to Terrapin- New England 2022 #2 &amp; #4</t>
  </si>
  <si>
    <t>to New England- Marcel Ozuna</t>
  </si>
  <si>
    <t>to Orlando-Tanner Rainey and New England 2022 #8</t>
  </si>
  <si>
    <t>to New England- Orlando 2022 #7</t>
  </si>
  <si>
    <t>Orlando cuts Keury Mella</t>
  </si>
  <si>
    <t>to Park City- Jackie Bradley Jr. &amp; Jalen Beeks</t>
  </si>
  <si>
    <t>to Groton- Austin Hayes &amp; Wander Suero and Park City 2022 #4 &amp; #8</t>
  </si>
  <si>
    <t>to Cazadero- Jason Heyward</t>
  </si>
  <si>
    <t>to Capistrano- Ryan Tepera &amp; Jeffrey Springs</t>
  </si>
  <si>
    <t>Capistrano cuts Nick Wittgren</t>
  </si>
  <si>
    <t>to St Paul- Gary Sanchez, &amp; Shizuoka's 2022 #4</t>
  </si>
  <si>
    <t>to Shizuoka- Rowdy Tellez</t>
  </si>
  <si>
    <t>to Cedar Rapids- Alex Wood and Maui 2022 #3</t>
  </si>
  <si>
    <t xml:space="preserve">to Maui- Antonio Senzatela </t>
  </si>
  <si>
    <t>to Mission Viejo- Park City 2022 #6</t>
  </si>
  <si>
    <t>to Park City- Mauricio Dubon</t>
  </si>
  <si>
    <t>to Groton- Jon Gray and Park City 2022 #1</t>
  </si>
  <si>
    <t>to Park City- Edwin Diaz and Marco Gonzalez</t>
  </si>
  <si>
    <t>Park City cuts Sam Haggerty and Adeiny Hechavarria</t>
  </si>
  <si>
    <t>to Sacramento- Mission Viejo's 2022 #7, #8, #9, #10</t>
  </si>
  <si>
    <t>to Mission Viejo- Sacramento's 2022 #4</t>
  </si>
  <si>
    <t>to St Paul- Ryan Jeffers and NE 2022# 1</t>
  </si>
  <si>
    <t>to New England- Travis D'Arnaud &amp; St Paul's 2002 #5</t>
  </si>
  <si>
    <t>to St Paul- Montana's 2022 #3</t>
  </si>
  <si>
    <t>Montana cuts Adam Eaton</t>
  </si>
  <si>
    <t>to Montana- Eddie Rosario</t>
  </si>
  <si>
    <t>CABL</t>
  </si>
  <si>
    <t>https://discord.gg/tGE4avVgtg</t>
  </si>
  <si>
    <t>McCarthy</t>
  </si>
  <si>
    <t>Gilbert</t>
  </si>
  <si>
    <t>Mantiply</t>
  </si>
  <si>
    <t>Wisdom</t>
  </si>
  <si>
    <t>Steele</t>
  </si>
  <si>
    <t>Megill</t>
  </si>
  <si>
    <t>India</t>
  </si>
  <si>
    <t>McKinstry</t>
  </si>
  <si>
    <t>Okert</t>
  </si>
  <si>
    <t>Tylor</t>
  </si>
  <si>
    <t>Ranger</t>
  </si>
  <si>
    <t>Alvarado</t>
  </si>
  <si>
    <t>Bryse</t>
  </si>
  <si>
    <t>Bednar</t>
  </si>
  <si>
    <t>De Los Santos</t>
  </si>
  <si>
    <t>Enyel</t>
  </si>
  <si>
    <t>Sosa</t>
  </si>
  <si>
    <t>Edmundo</t>
  </si>
  <si>
    <t>Knizner</t>
  </si>
  <si>
    <t>Nootbaar</t>
  </si>
  <si>
    <t>Lars</t>
  </si>
  <si>
    <t>Ha-Seong</t>
  </si>
  <si>
    <t>Littell</t>
  </si>
  <si>
    <t>Doval</t>
  </si>
  <si>
    <t>Camilo</t>
  </si>
  <si>
    <t>Quintana</t>
  </si>
  <si>
    <t>Keibert</t>
  </si>
  <si>
    <t>Kremer</t>
  </si>
  <si>
    <t>Dean</t>
  </si>
  <si>
    <t>Pivetta</t>
  </si>
  <si>
    <t>Whitlock</t>
  </si>
  <si>
    <t>Vaughn</t>
  </si>
  <si>
    <t>Sheets</t>
  </si>
  <si>
    <t>Rodon</t>
  </si>
  <si>
    <t>Crochet</t>
  </si>
  <si>
    <t>Kopech</t>
  </si>
  <si>
    <t>Cortes</t>
  </si>
  <si>
    <t>Nestor</t>
  </si>
  <si>
    <t>Holmes</t>
  </si>
  <si>
    <t>Brown</t>
  </si>
  <si>
    <t>Irvin</t>
  </si>
  <si>
    <t>Puk</t>
  </si>
  <si>
    <t>Kelenic</t>
  </si>
  <si>
    <t>Jarred</t>
  </si>
  <si>
    <t>Raleigh</t>
  </si>
  <si>
    <t>Flexen</t>
  </si>
  <si>
    <t>Sewald</t>
  </si>
  <si>
    <t>Fraley</t>
  </si>
  <si>
    <t>Walls</t>
  </si>
  <si>
    <t>McClanahan</t>
  </si>
  <si>
    <t>Chargois</t>
  </si>
  <si>
    <t>Adolis</t>
  </si>
  <si>
    <t>Eli</t>
  </si>
  <si>
    <t>King</t>
  </si>
  <si>
    <t>Alejandro</t>
  </si>
  <si>
    <t>Manoah</t>
  </si>
  <si>
    <t>Alek</t>
  </si>
  <si>
    <t>Mayza</t>
  </si>
  <si>
    <t>Hentges</t>
  </si>
  <si>
    <t>Haase</t>
  </si>
  <si>
    <t>Lange</t>
  </si>
  <si>
    <t>McCormick</t>
  </si>
  <si>
    <t xml:space="preserve">Chas </t>
  </si>
  <si>
    <t>Meyers</t>
  </si>
  <si>
    <t>Stanek</t>
  </si>
  <si>
    <t>Isbel</t>
  </si>
  <si>
    <t>Payamps</t>
  </si>
  <si>
    <t>Joel</t>
  </si>
  <si>
    <t xml:space="preserve">Marsh </t>
  </si>
  <si>
    <t>Ober</t>
  </si>
  <si>
    <t>Bailey</t>
  </si>
  <si>
    <t>Jax</t>
  </si>
  <si>
    <t>Rasmussen</t>
  </si>
  <si>
    <t>KEY WEST MANATEES</t>
  </si>
  <si>
    <t>Key West Manatees</t>
  </si>
  <si>
    <t>Draus</t>
  </si>
  <si>
    <t>350 S. Fairfield Ave.</t>
  </si>
  <si>
    <t>Lombard</t>
  </si>
  <si>
    <t>630-660-8814</t>
  </si>
  <si>
    <t>Lawdraus@aol.com</t>
  </si>
  <si>
    <t>updated 1/10/22</t>
  </si>
  <si>
    <t>White Sox</t>
  </si>
  <si>
    <t>Vesia</t>
  </si>
  <si>
    <t>Sandlin</t>
  </si>
  <si>
    <t>to Sacramento- Alex Cobb</t>
  </si>
  <si>
    <t>to Mission Viejo- Justin Verlander</t>
  </si>
  <si>
    <t>(Division Winner Best Record)</t>
  </si>
  <si>
    <t>(Division Winner 2nd Best Record)</t>
  </si>
  <si>
    <t>(Division Winner 3rd Best Record)</t>
  </si>
  <si>
    <t>Key West</t>
  </si>
  <si>
    <t>KEY</t>
  </si>
  <si>
    <t>KEY 4</t>
  </si>
  <si>
    <t>KEY 5</t>
  </si>
  <si>
    <t xml:space="preserve">KEY </t>
  </si>
  <si>
    <t>Key West Manatees replace the Kansas City Monarchs</t>
  </si>
  <si>
    <t>1</t>
  </si>
  <si>
    <t>to Montana- JD Martinez, Archie Bradley. Touki Toussaint and Park City's 2022 #6</t>
  </si>
  <si>
    <t>to New England- Trevor Rogers, Ryan McMahon, Tanner Rainey and Orlando's 2022 #4</t>
  </si>
  <si>
    <t>to Orlando- Brandon Woodruff and New England's 2022 #3 and Orlando's 2022 #7 (owned by NE)</t>
  </si>
  <si>
    <t>7</t>
  </si>
  <si>
    <t>6</t>
  </si>
  <si>
    <t>15</t>
  </si>
  <si>
    <t>14</t>
  </si>
  <si>
    <t>2</t>
  </si>
  <si>
    <t>5</t>
  </si>
  <si>
    <t>12</t>
  </si>
  <si>
    <t>9</t>
  </si>
  <si>
    <t>13</t>
  </si>
  <si>
    <t>3</t>
  </si>
  <si>
    <t>11</t>
  </si>
  <si>
    <t>10</t>
  </si>
  <si>
    <t>4</t>
  </si>
  <si>
    <t>8</t>
  </si>
  <si>
    <t>16</t>
  </si>
  <si>
    <t>18</t>
  </si>
  <si>
    <t>17</t>
  </si>
  <si>
    <t>ANNUAL DRAFT ORDER REVEAL HELD</t>
  </si>
  <si>
    <t>to New England- Carlos Santana</t>
  </si>
  <si>
    <t>to Mission Viejo- Nolan Arenado</t>
  </si>
  <si>
    <t>to Terrapin- Zack Wheeler</t>
  </si>
  <si>
    <t>to Sacramento- Ardolis Chapman and St Paul 2022 #10</t>
  </si>
  <si>
    <t>to St Paul- Sacramento 2022 #5</t>
  </si>
  <si>
    <t>to Key West- Leury Garcia &amp; Cedar Rapids 2022 #8</t>
  </si>
  <si>
    <t>to Cedar Rapids- Jaimer Candelario</t>
  </si>
  <si>
    <t>to Shizuoka- New England 2022 #10</t>
  </si>
  <si>
    <t>to Terrapin- Cole Sulser</t>
  </si>
  <si>
    <t>to Cazadero- Terrapin 2022 #8</t>
  </si>
  <si>
    <t>to New England- Capistrano 2022 #4</t>
  </si>
  <si>
    <t>to Capistrano- Marcell Ozuna and Orlando 2022 #4 (owned by NE)</t>
  </si>
  <si>
    <t>to St Paul- Capistrano 2022 #8</t>
  </si>
  <si>
    <t>to Capistrano- Adrian Morejon</t>
  </si>
  <si>
    <t>FIREMAN</t>
  </si>
  <si>
    <t>CY YOUNG</t>
  </si>
  <si>
    <t>DE GROM</t>
  </si>
  <si>
    <t>LESTER</t>
  </si>
  <si>
    <t>GONZALEZ</t>
  </si>
  <si>
    <t>J. GARCIA</t>
  </si>
  <si>
    <t>HENDRICKS</t>
  </si>
  <si>
    <t>CURTISS</t>
  </si>
  <si>
    <t>BAUER</t>
  </si>
  <si>
    <t>COLOME</t>
  </si>
  <si>
    <t>TAPIA</t>
  </si>
  <si>
    <t>POLLOCK</t>
  </si>
  <si>
    <t>J. IGELSIAS</t>
  </si>
  <si>
    <t>INGELSIS</t>
  </si>
  <si>
    <t>DUFFEY</t>
  </si>
  <si>
    <t>C. SEAGER</t>
  </si>
  <si>
    <t>J. RAMIEREZ</t>
  </si>
  <si>
    <t>CRITCHTON</t>
  </si>
  <si>
    <t>N. CRUZ</t>
  </si>
  <si>
    <t>T. TURNER</t>
  </si>
  <si>
    <t>Freddie Freeman</t>
  </si>
  <si>
    <t>Luke Voit</t>
  </si>
  <si>
    <t>Trea Turner</t>
  </si>
  <si>
    <t>Nelson Cruz</t>
  </si>
  <si>
    <t>Charlie Blackmon</t>
  </si>
  <si>
    <t>Juan Soto</t>
  </si>
  <si>
    <t>Corey Seager</t>
  </si>
  <si>
    <t>Bryce Harper</t>
  </si>
  <si>
    <t>Jacob deGrom</t>
  </si>
  <si>
    <t>AJ Pollock</t>
  </si>
  <si>
    <t>Raimel Tapia</t>
  </si>
  <si>
    <t>Jose Ramirez</t>
  </si>
  <si>
    <t>Trevor Bauer</t>
  </si>
  <si>
    <t>John Lester</t>
  </si>
  <si>
    <t>Shane Bieber</t>
  </si>
  <si>
    <t>Yu Darvish</t>
  </si>
  <si>
    <t>Dinelson Lamet</t>
  </si>
  <si>
    <t>Brandon Woodruff</t>
  </si>
  <si>
    <t>Zack Davies</t>
  </si>
  <si>
    <t>Marcio Gonzalez</t>
  </si>
  <si>
    <t>Tyler Duffey</t>
  </si>
  <si>
    <t>Nick Anderson</t>
  </si>
  <si>
    <t>Hyun-Jin Ryu</t>
  </si>
  <si>
    <t>Fernando Tatis Jr</t>
  </si>
  <si>
    <t>Devin Williams</t>
  </si>
  <si>
    <t>Jarlin Garcia</t>
  </si>
  <si>
    <t>Liam Hendriks</t>
  </si>
  <si>
    <t>Alex Colome</t>
  </si>
  <si>
    <t>John Curtiss</t>
  </si>
  <si>
    <t>Stefan Crichton</t>
  </si>
  <si>
    <t>RED</t>
  </si>
  <si>
    <t>Jose Inglesis</t>
  </si>
  <si>
    <t>MET</t>
  </si>
  <si>
    <t>to Shizuoka- John Means, Maui 2022 #2 &amp; Maui 2022 #7</t>
  </si>
  <si>
    <t>to Maui- Jamie Barria, Shizuoka 2022 #1 &amp; Shizuoka 2022 #8</t>
  </si>
  <si>
    <t>to Shizuoka- Matt Chapman</t>
  </si>
  <si>
    <t>to Maui- Maui's 2022 #2 (owned by Shizuoka)</t>
  </si>
  <si>
    <t>to Cazadero- Tony Kemp</t>
  </si>
  <si>
    <t>to Montana- Blake Treinen &amp; Cazadero 2022 #5</t>
  </si>
  <si>
    <t>to Mission Viejo- Montana's 2022 #1 &amp; 2022 #6 and Dustin May</t>
  </si>
  <si>
    <t>Luis A.</t>
  </si>
  <si>
    <t>Luis V.</t>
  </si>
  <si>
    <t>De La Cruz</t>
  </si>
  <si>
    <t>707-849-3759</t>
  </si>
  <si>
    <t xml:space="preserve">1179 Vintage Greens Drive </t>
  </si>
  <si>
    <t>Windsor</t>
  </si>
  <si>
    <t>to Maine- Manny Machado, Ian Happ, Christian Javier, Omar Navarez, Cazadero 2022 #1, Cazadero 2022 #4</t>
  </si>
  <si>
    <t>to Mission Viejo- Montana's 2023 #3</t>
  </si>
  <si>
    <t>to Montana- Luke Weaver</t>
  </si>
  <si>
    <t>to Key West- Tim Anderson &amp; Jonah Heim</t>
  </si>
  <si>
    <t>to Groton- Yoan Moncada</t>
  </si>
  <si>
    <t>to Cazadero- Maine 2022 #1, Will Smith and Logan Webb</t>
  </si>
  <si>
    <t>Arcia</t>
  </si>
  <si>
    <t>Dubon</t>
  </si>
  <si>
    <t>Mauricio</t>
  </si>
  <si>
    <t>to Shizuoka- Key West 2023 #6</t>
  </si>
  <si>
    <t>to Key West- Brian Anderson</t>
  </si>
  <si>
    <t>to Montana-  Ross Stripling</t>
  </si>
  <si>
    <t>to Shizuoka- Montana 2023 #5</t>
  </si>
  <si>
    <t>Maine cuts Michael Chavis, Rougned Odor &amp; Starlin Castro</t>
  </si>
  <si>
    <t>KEY4</t>
  </si>
  <si>
    <t>updated 3/22/22</t>
  </si>
  <si>
    <t>** ROOKIE DRAFT**</t>
  </si>
  <si>
    <t>to Terrapin-Yuli Gurriel, Ryan Jeffers, and Jesus Sanchez</t>
  </si>
  <si>
    <t>to St Paul-  Willie Adames, Zach Thompson, &amp; Terrapin 2023 #5</t>
  </si>
  <si>
    <t>to Montana- Tony Watson</t>
  </si>
  <si>
    <t>to Terrapin- Montana 2023 #9</t>
  </si>
  <si>
    <t>to Groton- New England 2023 #8</t>
  </si>
  <si>
    <t>to New England- Joe Mantiply</t>
  </si>
  <si>
    <t>Orlando cuts Justin Dunn</t>
  </si>
  <si>
    <t>Montana cuts Jake Lamb &amp; Andrew Miller</t>
  </si>
  <si>
    <t>St Paul cuts- Ken Giles, Kevin Newman, Johan Oviedo, &amp; Pedro Severino</t>
  </si>
  <si>
    <t>New England cuts Alex Colome</t>
  </si>
  <si>
    <t>Sacramento cuts Austin Wynns</t>
  </si>
  <si>
    <t>Groton cuts Josh Naylor &amp; Justus Sheffield</t>
  </si>
  <si>
    <t>Terrapin cuts Michael Perez</t>
  </si>
  <si>
    <t>to Mission Viejo- Robinson Cano</t>
  </si>
  <si>
    <t>to New England- Mission Viejo 2023 #10</t>
  </si>
  <si>
    <t>to Shizuoka- Collin McHugh</t>
  </si>
  <si>
    <t>to Montana- Tommy Edman</t>
  </si>
  <si>
    <t>to Sacramento- Kwang Hyun Kim &amp; Dylan Floro</t>
  </si>
  <si>
    <t>to Cedar Rapids- Josh Bell &amp; Sacramento 2023 #3</t>
  </si>
  <si>
    <t>to Montana- Brett Anderson, Josh Reddick &amp; Trevor Story</t>
  </si>
  <si>
    <t>to Sacramento- Wily Peralta, Miguel Rojas &amp; Alex Vesia</t>
  </si>
  <si>
    <t>to Shizuoka- Jose Quntana</t>
  </si>
  <si>
    <t>to Sacramento- Shizuoka 2023 #8</t>
  </si>
  <si>
    <t>Shizuoka cuts Robinson Chirinos</t>
  </si>
  <si>
    <t>Parris</t>
  </si>
  <si>
    <t>Foxworthy</t>
  </si>
  <si>
    <t>Las Vegas</t>
  </si>
  <si>
    <t>NV</t>
  </si>
  <si>
    <t>2900 El Camino  # 194</t>
  </si>
  <si>
    <t>twimmd@yahoo.com</t>
  </si>
  <si>
    <t>to New England- Sacramento's 2023 #8</t>
  </si>
  <si>
    <t>to Sacramento- New England's 2023 #9 &amp; #10 and Mission Viejo's #10</t>
  </si>
  <si>
    <t>to Mission Viejo- Sacramento 2023 #6</t>
  </si>
  <si>
    <t>to Sacramento-  Mission Viejo 2023 #8 &amp; #9</t>
  </si>
  <si>
    <t>to Terrapin- Jake Cronenworth, David Peterson and Montana's 2023 #2</t>
  </si>
  <si>
    <t>to Montana-  Kris Bryant, Tyler Mahle, Zach Eflin and Terrapin 2023 #10</t>
  </si>
  <si>
    <t>Montana cuts Josh Reddick</t>
  </si>
  <si>
    <t>to Sacramento-  Eric Hosmer</t>
  </si>
  <si>
    <t>Sacramento cuts Emmanuel Riviera</t>
  </si>
  <si>
    <t xml:space="preserve">to Cazadero Jose Alvarez, Chris Flexen, and Casey Sadler </t>
  </si>
  <si>
    <t>to Terrapin Johnny Cueto, Camillo Doval, Trevor Stephan, and Erik Swanson</t>
  </si>
  <si>
    <t>to Sacramento- Brad Hand and Red Arrow's 2023 #3</t>
  </si>
  <si>
    <t>to Red Arrow- Scott Barlow</t>
  </si>
  <si>
    <t>to Sacramento- Jose Urena</t>
  </si>
  <si>
    <t>to Red Arrow-Nick Gordon &amp; Sacramento's 2023 #9</t>
  </si>
  <si>
    <t>Sacramento cuts Cam Bedrosian</t>
  </si>
  <si>
    <t>to New England-  Tyler Rogers</t>
  </si>
  <si>
    <t>to Shizuoka- New England's 2023 #4</t>
  </si>
  <si>
    <t>to Maui- St Paul 2023 #3</t>
  </si>
  <si>
    <t>to St Paul- Wade Miley and Mark Melancon</t>
  </si>
  <si>
    <t>St Paul cuts Didi Gregorius and Gary Sanchez</t>
  </si>
  <si>
    <t>LAS VEGAS NEON</t>
  </si>
  <si>
    <t>Las Vegas Neon</t>
  </si>
  <si>
    <t>South Carolina Wrens announce a move to Las Vegas and re-name the team, Las Vegas Neon</t>
  </si>
  <si>
    <t>LAS</t>
  </si>
  <si>
    <t>LAS 4</t>
  </si>
  <si>
    <t>LAS 5</t>
  </si>
  <si>
    <t>Bautista</t>
  </si>
  <si>
    <t>Felix</t>
  </si>
  <si>
    <t>Bradish</t>
  </si>
  <si>
    <t>Henderson</t>
  </si>
  <si>
    <t>Gunnar</t>
  </si>
  <si>
    <t>Cionel</t>
  </si>
  <si>
    <t>Rutschman</t>
  </si>
  <si>
    <t>Adley</t>
  </si>
  <si>
    <t>Brasier</t>
  </si>
  <si>
    <t>Kutter</t>
  </si>
  <si>
    <t>Duran</t>
  </si>
  <si>
    <t>Jarren</t>
  </si>
  <si>
    <t>Refsnyder</t>
  </si>
  <si>
    <t>Rob</t>
  </si>
  <si>
    <t>Schreiber</t>
  </si>
  <si>
    <t>Winckowski</t>
  </si>
  <si>
    <t>Burger</t>
  </si>
  <si>
    <t>Lambert</t>
  </si>
  <si>
    <t>Gabriel</t>
  </si>
  <si>
    <t>Kwan</t>
  </si>
  <si>
    <t>Maile</t>
  </si>
  <si>
    <t>Palacios</t>
  </si>
  <si>
    <t>Richie</t>
  </si>
  <si>
    <t>Kerry</t>
  </si>
  <si>
    <t>Clemens</t>
  </si>
  <si>
    <t>Kody</t>
  </si>
  <si>
    <t>Foley</t>
  </si>
  <si>
    <t>Torkelson</t>
  </si>
  <si>
    <t>Vest</t>
  </si>
  <si>
    <t>Pena</t>
  </si>
  <si>
    <t>Massey</t>
  </si>
  <si>
    <t>Melendez</t>
  </si>
  <si>
    <t>MJ</t>
  </si>
  <si>
    <t>Pasquantino</t>
  </si>
  <si>
    <t>Vinnie</t>
  </si>
  <si>
    <t>Witt</t>
  </si>
  <si>
    <t>Detmers</t>
  </si>
  <si>
    <t>Reid</t>
  </si>
  <si>
    <t>Moniak</t>
  </si>
  <si>
    <t>Velazquez</t>
  </si>
  <si>
    <t>Jhoan</t>
  </si>
  <si>
    <t>Oswaldo</t>
  </si>
  <si>
    <t>Allen</t>
  </si>
  <si>
    <t>Dany</t>
  </si>
  <si>
    <t>Langeliers</t>
  </si>
  <si>
    <t>Shea</t>
  </si>
  <si>
    <t>Moll</t>
  </si>
  <si>
    <t>Pache</t>
  </si>
  <si>
    <t>Sears</t>
  </si>
  <si>
    <t>Kirby</t>
  </si>
  <si>
    <t>Borucki</t>
  </si>
  <si>
    <t>Brash</t>
  </si>
  <si>
    <t>Bethancourt</t>
  </si>
  <si>
    <t>Paredes</t>
  </si>
  <si>
    <t>Isaac</t>
  </si>
  <si>
    <t>Poche</t>
  </si>
  <si>
    <t>Siri</t>
  </si>
  <si>
    <t>Burke</t>
  </si>
  <si>
    <t>Ezequiel</t>
  </si>
  <si>
    <t>Leclerc</t>
  </si>
  <si>
    <t>Carroll</t>
  </si>
  <si>
    <t>Henry</t>
  </si>
  <si>
    <t>Perdomo</t>
  </si>
  <si>
    <t>Geraldo</t>
  </si>
  <si>
    <t>Chavez</t>
  </si>
  <si>
    <t>Strider</t>
  </si>
  <si>
    <t>Assad</t>
  </si>
  <si>
    <t>Christopher</t>
  </si>
  <si>
    <t>Rivas</t>
  </si>
  <si>
    <t>Seiya</t>
  </si>
  <si>
    <t>Ashcraft</t>
  </si>
  <si>
    <t>Graham</t>
  </si>
  <si>
    <t>Alexis</t>
  </si>
  <si>
    <t>Friedl</t>
  </si>
  <si>
    <t>TJ</t>
  </si>
  <si>
    <t>Lodolo</t>
  </si>
  <si>
    <t>Bird</t>
  </si>
  <si>
    <t>Feltner</t>
  </si>
  <si>
    <t>Lawrence</t>
  </si>
  <si>
    <t>Elehuris</t>
  </si>
  <si>
    <t>Bleday</t>
  </si>
  <si>
    <t>JJ</t>
  </si>
  <si>
    <t>Brazoban</t>
  </si>
  <si>
    <t>Fortes</t>
  </si>
  <si>
    <t>Braxton</t>
  </si>
  <si>
    <t>Ashby</t>
  </si>
  <si>
    <t>Milner</t>
  </si>
  <si>
    <t>Hoby</t>
  </si>
  <si>
    <t>Peter</t>
  </si>
  <si>
    <t>Falter</t>
  </si>
  <si>
    <t>Stott</t>
  </si>
  <si>
    <t>Bryson</t>
  </si>
  <si>
    <t>Stubbs</t>
  </si>
  <si>
    <t>Vierling</t>
  </si>
  <si>
    <t>Roansy</t>
  </si>
  <si>
    <t>Oneil</t>
  </si>
  <si>
    <t>Yerry</t>
  </si>
  <si>
    <t>Johan</t>
  </si>
  <si>
    <t>Suwinski</t>
  </si>
  <si>
    <t>Jack</t>
  </si>
  <si>
    <t>Gorman</t>
  </si>
  <si>
    <t>Pallante</t>
  </si>
  <si>
    <t>Andre</t>
  </si>
  <si>
    <t>Campusano</t>
  </si>
  <si>
    <t>Drury</t>
  </si>
  <si>
    <t>Gore</t>
  </si>
  <si>
    <t>MacKenzie</t>
  </si>
  <si>
    <t>Brebbia</t>
  </si>
  <si>
    <t>Estrada</t>
  </si>
  <si>
    <t>Thairo</t>
  </si>
  <si>
    <t>Junis</t>
  </si>
  <si>
    <t>Jakob</t>
  </si>
  <si>
    <t>Long</t>
  </si>
  <si>
    <t>Yunior</t>
  </si>
  <si>
    <t>Abrams</t>
  </si>
  <si>
    <t>CJ</t>
  </si>
  <si>
    <t>Call</t>
  </si>
  <si>
    <t>Edwards</t>
  </si>
  <si>
    <t>Meneses</t>
  </si>
  <si>
    <t>Weems</t>
  </si>
  <si>
    <t xml:space="preserve">2B </t>
  </si>
  <si>
    <t>Leiter</t>
  </si>
  <si>
    <t>Shenango Valley</t>
  </si>
  <si>
    <t>Shenango Valley Storm</t>
  </si>
  <si>
    <t>SV</t>
  </si>
  <si>
    <t>SV 4</t>
  </si>
  <si>
    <t>SV 5</t>
  </si>
  <si>
    <t>SHENANGO VALLEY STORM</t>
  </si>
  <si>
    <t>Pirates</t>
  </si>
  <si>
    <t>Barry Bonds</t>
  </si>
  <si>
    <t xml:space="preserve">to Montana- Michael Brantley, Rich Hill and Josh Donaldson </t>
  </si>
  <si>
    <t>to St Paul-  Tyler Mahle</t>
  </si>
  <si>
    <t>to Mission Viejo- Kris Bryant and Montana 2023 #4</t>
  </si>
  <si>
    <t>to Montana- Yandy Diaz, Dakota Hudson, 2023 Montana #3 (owned by Mission Viejo) and Mission Viejo #7</t>
  </si>
  <si>
    <t>Maine Lumberjacks are taken over and moved under new ownership to become the Shenango Valley Storm</t>
  </si>
  <si>
    <t>South Carolina Wrens officially move their franchise and become the Las Vegas Neon</t>
  </si>
  <si>
    <t>to Sacramento-  Whit Merrifield</t>
  </si>
  <si>
    <t>to Montana- Austin Barnes</t>
  </si>
  <si>
    <t>to Sacramento- Victor Caratini</t>
  </si>
  <si>
    <t>to Shizuoka- Mission Viejo #9 (previously owned by Sacramento)</t>
  </si>
  <si>
    <t>to Shizuoka- St Paul's 2023 #9</t>
  </si>
  <si>
    <t>to St Paul-  Michael Lorenzen</t>
  </si>
  <si>
    <t>to Cedar Rapids- Sacramento's 2023 #5 &amp; #8 to be determined at the end of the season. Update 2/2/23 -The Mission Viejo #8 spot</t>
  </si>
  <si>
    <t>to Shizuoka- Montana's 2023 #10</t>
  </si>
  <si>
    <t>to Montana- Hunter Dozier</t>
  </si>
  <si>
    <t>to Montana-  Blake Snell, Adam Ottovino, Deam Cremer &amp; Adam Cimber</t>
  </si>
  <si>
    <t>to Cazadero- Montana's 2023 #1 &amp; #3</t>
  </si>
  <si>
    <t>to Groton- Capistrano 2023 #10</t>
  </si>
  <si>
    <t>to Capistrano- Sixto Sanchez</t>
  </si>
  <si>
    <t>to Shizuoka- Pablo Lopez</t>
  </si>
  <si>
    <t>to Groton- Alec Bohm</t>
  </si>
  <si>
    <t>MONTANA OLD GEEZERS</t>
  </si>
  <si>
    <t>Montana Old Geezers</t>
  </si>
  <si>
    <t>Montana Timbers change their name to Montana Old Geezers</t>
  </si>
  <si>
    <t xml:space="preserve">NABL 2023 DRAFT ORDER  </t>
  </si>
  <si>
    <t>League Parliamentarian</t>
  </si>
  <si>
    <t>RUTSCHMAN</t>
  </si>
  <si>
    <t>J. RODRIGUEZ</t>
  </si>
  <si>
    <t>WITT JR.</t>
  </si>
  <si>
    <t>HENDERSON</t>
  </si>
  <si>
    <t>M. HARRIS</t>
  </si>
  <si>
    <t>CARROLL</t>
  </si>
  <si>
    <t>STRIDER</t>
  </si>
  <si>
    <t>R. GREENE</t>
  </si>
  <si>
    <t>H. GREENE</t>
  </si>
  <si>
    <t>KIRBY</t>
  </si>
  <si>
    <t>LODOLO</t>
  </si>
  <si>
    <t>KWAN</t>
  </si>
  <si>
    <t>J. RYAN</t>
  </si>
  <si>
    <t>MELENDEZ</t>
  </si>
  <si>
    <t>V. GRISSOM</t>
  </si>
  <si>
    <t>A. DIAZ</t>
  </si>
  <si>
    <t>DETMERS</t>
  </si>
  <si>
    <t>DONOVAN</t>
  </si>
  <si>
    <t>TORKELSON</t>
  </si>
  <si>
    <t>ABRAMS</t>
  </si>
  <si>
    <t>MIRANDA</t>
  </si>
  <si>
    <t>NOOTBAAR</t>
  </si>
  <si>
    <t>LANGELIERS</t>
  </si>
  <si>
    <t>O. CRUZ</t>
  </si>
  <si>
    <t>ROBERTSON</t>
  </si>
  <si>
    <t>S. MARTINEZ</t>
  </si>
  <si>
    <t>G. SANCHEZ</t>
  </si>
  <si>
    <t>WILSON</t>
  </si>
  <si>
    <t>D. LEE</t>
  </si>
  <si>
    <t>MATZ</t>
  </si>
  <si>
    <t>W. CONTRERAS</t>
  </si>
  <si>
    <t>PASQUANTINO</t>
  </si>
  <si>
    <t>C. PEREZ</t>
  </si>
  <si>
    <t>DRURY</t>
  </si>
  <si>
    <t>O. GONZALEZ</t>
  </si>
  <si>
    <t>A. ASHBY</t>
  </si>
  <si>
    <t>MEMESES</t>
  </si>
  <si>
    <t>J. DURAN</t>
  </si>
  <si>
    <t>R. CONTRERAS</t>
  </si>
  <si>
    <t>ASHCRAFT</t>
  </si>
  <si>
    <t>F. BATISTA</t>
  </si>
  <si>
    <t>FALTER</t>
  </si>
  <si>
    <t>B. ABREU</t>
  </si>
  <si>
    <t>GORE</t>
  </si>
  <si>
    <t>N. GORMAN</t>
  </si>
  <si>
    <t>MASSEY</t>
  </si>
  <si>
    <t>SCHREIBER</t>
  </si>
  <si>
    <t>T. ESTRADA</t>
  </si>
  <si>
    <t>B. GARRETT</t>
  </si>
  <si>
    <t>B. BURKE</t>
  </si>
  <si>
    <t>T. THOMPSON</t>
  </si>
  <si>
    <t>STOTT</t>
  </si>
  <si>
    <t>E. RAMIEREZ</t>
  </si>
  <si>
    <t>ACEVEDO</t>
  </si>
  <si>
    <t>B. BAKER</t>
  </si>
  <si>
    <t>TREJO</t>
  </si>
  <si>
    <t>BANKS</t>
  </si>
  <si>
    <t>SUWINSKI</t>
  </si>
  <si>
    <t>A. THOMAS</t>
  </si>
  <si>
    <t>D. HALL</t>
  </si>
  <si>
    <t>MATEO</t>
  </si>
  <si>
    <t>A. FRAZIER</t>
  </si>
  <si>
    <t>BARNHART</t>
  </si>
  <si>
    <t>L. GONZALEZ</t>
  </si>
  <si>
    <t>BETHANCOURT</t>
  </si>
  <si>
    <t>K. NELSON</t>
  </si>
  <si>
    <t>SEARS</t>
  </si>
  <si>
    <t>MAILE</t>
  </si>
  <si>
    <t>SIRI</t>
  </si>
  <si>
    <t>C. SANTANA</t>
  </si>
  <si>
    <t>M. LEITER</t>
  </si>
  <si>
    <t>OTTO</t>
  </si>
  <si>
    <t>T. WALLS</t>
  </si>
  <si>
    <t>CHIRINOS</t>
  </si>
  <si>
    <t>BUMGARNER</t>
  </si>
  <si>
    <t>PALLANTE</t>
  </si>
  <si>
    <t>MURFEE</t>
  </si>
  <si>
    <t>B. HUGHES</t>
  </si>
  <si>
    <t>SHEETS</t>
  </si>
  <si>
    <t>BURGER</t>
  </si>
  <si>
    <t>O. CABRERA</t>
  </si>
  <si>
    <t>PACHE</t>
  </si>
  <si>
    <t>ZAVALA</t>
  </si>
  <si>
    <t>MONIAK</t>
  </si>
  <si>
    <t>EDWARDS</t>
  </si>
  <si>
    <t>CAMPUSANO</t>
  </si>
  <si>
    <t>LOWE</t>
  </si>
  <si>
    <t>BRASH</t>
  </si>
  <si>
    <t>C. ESTAVEZ</t>
  </si>
  <si>
    <t>CROCHET</t>
  </si>
  <si>
    <t>VIERLING</t>
  </si>
  <si>
    <t>COLEMAN</t>
  </si>
  <si>
    <t>HERGET</t>
  </si>
  <si>
    <t>YEPEZ</t>
  </si>
  <si>
    <t>Z. JACKSON</t>
  </si>
  <si>
    <t>R. REYES</t>
  </si>
  <si>
    <t>NEWMAN</t>
  </si>
  <si>
    <t>BELLATTI</t>
  </si>
  <si>
    <t>B. THOMPSON</t>
  </si>
  <si>
    <t>HUMMELL</t>
  </si>
  <si>
    <t>J. BRADLEY JR.</t>
  </si>
  <si>
    <t>KING</t>
  </si>
  <si>
    <t>WATERS</t>
  </si>
  <si>
    <t>MARINACCIO</t>
  </si>
  <si>
    <t>OVIEDO</t>
  </si>
  <si>
    <t>M. BUSH</t>
  </si>
  <si>
    <t>BRANDISH</t>
  </si>
  <si>
    <t>N. JONES</t>
  </si>
  <si>
    <t>C. WONG</t>
  </si>
  <si>
    <t>PRATTO</t>
  </si>
  <si>
    <t>HAGGERTY</t>
  </si>
  <si>
    <t>F. CORDERO</t>
  </si>
  <si>
    <t>DUVAL</t>
  </si>
  <si>
    <t>GARLICK</t>
  </si>
  <si>
    <t>BRIESKE</t>
  </si>
  <si>
    <t>CALL</t>
  </si>
  <si>
    <t>BUBIC</t>
  </si>
  <si>
    <t>EFFROS</t>
  </si>
  <si>
    <t>FRIEDL</t>
  </si>
  <si>
    <t>R. CASTRO</t>
  </si>
  <si>
    <t>ENGEL</t>
  </si>
  <si>
    <t>JA. DURAN</t>
  </si>
  <si>
    <t>E. DURAN</t>
  </si>
  <si>
    <t>CASTELLANOS</t>
  </si>
  <si>
    <t>LECLERC</t>
  </si>
  <si>
    <t>CARPENTER</t>
  </si>
  <si>
    <t>FORTES</t>
  </si>
  <si>
    <t>KIERMEIER</t>
  </si>
  <si>
    <t>STOWERS</t>
  </si>
  <si>
    <t>REFSNYDER</t>
  </si>
  <si>
    <t>N. ALLEN</t>
  </si>
  <si>
    <t>D. CASTILLO</t>
  </si>
  <si>
    <t>ASSAD</t>
  </si>
  <si>
    <t>N. MARTINEZ</t>
  </si>
  <si>
    <t>WATKINS</t>
  </si>
  <si>
    <t>G. RIOS</t>
  </si>
  <si>
    <t>I VARGAS</t>
  </si>
  <si>
    <t>REYNOLDS</t>
  </si>
  <si>
    <t>AHMED</t>
  </si>
  <si>
    <t>M. CABRERA</t>
  </si>
  <si>
    <t>DAHL</t>
  </si>
  <si>
    <t>MOREJON</t>
  </si>
  <si>
    <t>STRAMM</t>
  </si>
  <si>
    <t>COUSINS</t>
  </si>
  <si>
    <t>CHARGOIS</t>
  </si>
  <si>
    <t>LAS VEGAS</t>
  </si>
  <si>
    <t>KEY WEST</t>
  </si>
  <si>
    <t>T. MURPHY</t>
  </si>
  <si>
    <t>SHENANGO</t>
  </si>
  <si>
    <t>L. JACKSON</t>
  </si>
  <si>
    <t>KAPRIELLAN</t>
  </si>
  <si>
    <t>ROOKIE DRAFT HELD</t>
  </si>
  <si>
    <t>to Maui- Tyler Anderson</t>
  </si>
  <si>
    <t>to Shenango- Christian Walker</t>
  </si>
  <si>
    <t>EL. HERNANDEZ</t>
  </si>
  <si>
    <t>Cedar Rapids cuts Tyler Wade &amp; Luis Cessa</t>
  </si>
  <si>
    <t>M. TAYLOR</t>
  </si>
  <si>
    <t xml:space="preserve">to Cazadero- Sacramento 2023 #1 </t>
  </si>
  <si>
    <t>to Sacramento- Carlos Rodon, Cazadero 2023 #2 &amp; #4</t>
  </si>
  <si>
    <t>to Key West- Dylan Coleman</t>
  </si>
  <si>
    <t>to Groton-Key West 2024 #8</t>
  </si>
  <si>
    <t>to Montana- Scott Effros, Jose Cisnero, Keston Hiura, Ramon Laureano &amp; Andres Machado</t>
  </si>
  <si>
    <t>to Shizuoka- Adam Cimber &amp; Montana's 2024 #3, #7 &amp; #8</t>
  </si>
  <si>
    <t>to Shizuoka- Kevin Gausman &amp; Jordan Romano</t>
  </si>
  <si>
    <t>to New England- Maz Fried, John Means, TJ Friedl &amp; Shizuoka 2024 #8</t>
  </si>
  <si>
    <t>New England cuts Jake Rogers</t>
  </si>
  <si>
    <t>Cedar Rapids cuts Alex Wood</t>
  </si>
  <si>
    <t>to Shizuoka- Austin Meadows</t>
  </si>
  <si>
    <t>s</t>
  </si>
  <si>
    <t>Key West cuts Mauricio Dubon</t>
  </si>
  <si>
    <t>Shenango Valley cuts Miguel Castro</t>
  </si>
  <si>
    <t>Acuna Jr.</t>
  </si>
  <si>
    <t>to Groton- Montana's 2024 #8</t>
  </si>
  <si>
    <t>to Mission Viejo- Donovan Solano &amp; Montana's 2024 #10</t>
  </si>
  <si>
    <t>to Montana- Tucupita Marcano</t>
  </si>
  <si>
    <t>Sacramento cuts Matt Duffy &amp; Jose Siri</t>
  </si>
  <si>
    <t>to Orlando- Evan Phillips &amp; Sacramento 2024 #4</t>
  </si>
  <si>
    <t>to Sacramento- Raisel Iglesias &amp; Paul Sewald</t>
  </si>
  <si>
    <t>Montana cuts Yadiel Hernandez, Kole Calhoun, Kurt Suzuki, Eddie Rosario, Archie Bradley &amp; Bill Miller</t>
  </si>
  <si>
    <t>to Shizuoka- Whit Merrifield &amp; Sacramento 2024 #8</t>
  </si>
  <si>
    <t>to Sacramento- Eric Lauer &amp; Mitch Haniger</t>
  </si>
  <si>
    <t>to New England- Lance McCullers, Jr.</t>
  </si>
  <si>
    <t xml:space="preserve">to Shizuoka-  Shizuoka's 2024 # 8 (previously traded by Shizuoka to New England) </t>
  </si>
  <si>
    <t>New England cuts Peter Strzelecki</t>
  </si>
  <si>
    <t>to Sacramento- Luis Severino &amp; Elijah Morgan</t>
  </si>
  <si>
    <t>to Cazadero- Sacramento 2024 #3</t>
  </si>
  <si>
    <t>Sacramento cuts- Daniel Hudson &amp; Nick Vespi</t>
  </si>
  <si>
    <t>to New England-  Nestor Cortes and Bobby Dalbec and 2024 SV #6 and SV #10</t>
  </si>
  <si>
    <t>to Shenango Valley-  Jake Junis and TJ Friedl and Yasmani Grandal and NE #2</t>
  </si>
  <si>
    <t>SHENANGO VALLEY</t>
  </si>
  <si>
    <t>Shenango Valley cuts Chad Kuhl</t>
  </si>
  <si>
    <t>to Montana- Erasimo Ramirez, George Springer &amp; Miles Mikolas</t>
  </si>
  <si>
    <t>to Cazadero- JD Martinez &amp; Montana 2024 #4</t>
  </si>
  <si>
    <t>to Shenango Valley- Johan Oviedo, Zach Eflin, Kevin Ginkle &amp; Montana's 2024 #2</t>
  </si>
  <si>
    <t>Montana cuts Rougned Odor</t>
  </si>
  <si>
    <t>to Montana- Lamonte Wade, Jean Segura and Cazadero 2024 #9</t>
  </si>
  <si>
    <t>to Shenango Valley-Brad Boxberger, Jurickson Profar &amp; Alex Call</t>
  </si>
  <si>
    <t>to Red Arrow-  Brady Singer, Josh Staumont &amp; Josh Harrison</t>
  </si>
  <si>
    <t>to Capistrano- New England 2024 #7</t>
  </si>
  <si>
    <t>to New England- Paul DeJong and Capistrano 2024 #10</t>
  </si>
  <si>
    <t>to Maui- Shenango Valley 2024 #3</t>
  </si>
  <si>
    <t>to Shenango Valley- Tyler Anderson</t>
  </si>
  <si>
    <t>Shenango Valley cuts Vlad Gutierrez</t>
  </si>
  <si>
    <t>to Shenango Valley- Ranger Suarez and Nicky Lopez</t>
  </si>
  <si>
    <t>to Sacramento- Alex Call and Santiago Espinal</t>
  </si>
  <si>
    <t>to Shenango Valley- Montana's 2024 #1 and Yandy Diaz</t>
  </si>
  <si>
    <t>to Montana- Shenanago Valley's 2024 #4, Manny Machado and James McCann</t>
  </si>
  <si>
    <t>Montana cuts- Keston Hiura</t>
  </si>
  <si>
    <t>Missoula Moose</t>
  </si>
  <si>
    <t>to Montana- Starling Marte and Ryan Stanek</t>
  </si>
  <si>
    <t>Montana cuts Hirokazu Sawamura</t>
  </si>
  <si>
    <t xml:space="preserve">to St Paul- Lamonte Wade and Storm's 2024 #4 </t>
  </si>
  <si>
    <t>to Montana- Kyle Wright</t>
  </si>
  <si>
    <t>to St Paul- Dean Kremer</t>
  </si>
  <si>
    <t>montanafats2424@yahoo.com</t>
  </si>
  <si>
    <t>MISSOULA MOOSE</t>
  </si>
  <si>
    <t>Missoula</t>
  </si>
  <si>
    <t>MISS</t>
  </si>
  <si>
    <t>MISS 4</t>
  </si>
  <si>
    <t>MISS 5</t>
  </si>
  <si>
    <t>2024/25 NABL Playoff Matrix</t>
  </si>
  <si>
    <t>2024/25 NABL Champion</t>
  </si>
  <si>
    <t>SUPP</t>
  </si>
  <si>
    <t>801 N. Orange St. #114</t>
  </si>
  <si>
    <t>406-360-0323</t>
  </si>
  <si>
    <t>Moreno</t>
  </si>
  <si>
    <t>Pfaadt</t>
  </si>
  <si>
    <t>Elder</t>
  </si>
  <si>
    <t>Shuster</t>
  </si>
  <si>
    <t>Pierce</t>
  </si>
  <si>
    <t>Yates</t>
  </si>
  <si>
    <t>Tonkin</t>
  </si>
  <si>
    <t>Amaya</t>
  </si>
  <si>
    <t>Mastrobuoni</t>
  </si>
  <si>
    <t>Wesneski</t>
  </si>
  <si>
    <t>Hayden</t>
  </si>
  <si>
    <t>McLain</t>
  </si>
  <si>
    <t>Steer</t>
  </si>
  <si>
    <t>Elly</t>
  </si>
  <si>
    <t>Encarnacion-Strand</t>
  </si>
  <si>
    <t>Benson</t>
  </si>
  <si>
    <t xml:space="preserve">Will </t>
  </si>
  <si>
    <t>Noelvi</t>
  </si>
  <si>
    <t>Williamson</t>
  </si>
  <si>
    <t>Abbott</t>
  </si>
  <si>
    <t>Lively</t>
  </si>
  <si>
    <t>Sims</t>
  </si>
  <si>
    <t>Law</t>
  </si>
  <si>
    <t>Tovar</t>
  </si>
  <si>
    <t>Doyle</t>
  </si>
  <si>
    <t>Brenton</t>
  </si>
  <si>
    <t>Toglia</t>
  </si>
  <si>
    <t>Goodman</t>
  </si>
  <si>
    <t>Blach</t>
  </si>
  <si>
    <t>Heyward</t>
  </si>
  <si>
    <t>Outman</t>
  </si>
  <si>
    <t>Grove</t>
  </si>
  <si>
    <t>Shelby</t>
  </si>
  <si>
    <t>Eury</t>
  </si>
  <si>
    <t>Weathers</t>
  </si>
  <si>
    <t>Nardi</t>
  </si>
  <si>
    <t>Monasterio</t>
  </si>
  <si>
    <t>Turang</t>
  </si>
  <si>
    <t>Brice</t>
  </si>
  <si>
    <t>Frelick</t>
  </si>
  <si>
    <t>Sal</t>
  </si>
  <si>
    <t>Rea</t>
  </si>
  <si>
    <t>Uribe</t>
  </si>
  <si>
    <t>Abner</t>
  </si>
  <si>
    <t>Vientos</t>
  </si>
  <si>
    <t>Baty</t>
  </si>
  <si>
    <t>Ronny</t>
  </si>
  <si>
    <t>Senga</t>
  </si>
  <si>
    <t>Kodai</t>
  </si>
  <si>
    <t>Butto</t>
  </si>
  <si>
    <t>Grant</t>
  </si>
  <si>
    <t>Peguero</t>
  </si>
  <si>
    <t>Bae</t>
  </si>
  <si>
    <t>Endy</t>
  </si>
  <si>
    <t>Triolo</t>
  </si>
  <si>
    <t>Ortiz</t>
  </si>
  <si>
    <t>Holderman</t>
  </si>
  <si>
    <t>Carmen</t>
  </si>
  <si>
    <t>Burleson</t>
  </si>
  <si>
    <t>Luken</t>
  </si>
  <si>
    <t>Winn</t>
  </si>
  <si>
    <t>Masyn</t>
  </si>
  <si>
    <t>Liberatore</t>
  </si>
  <si>
    <t>Matthew</t>
  </si>
  <si>
    <t>Romero</t>
  </si>
  <si>
    <t>JoJo</t>
  </si>
  <si>
    <t>Cosgrove</t>
  </si>
  <si>
    <t>Matos</t>
  </si>
  <si>
    <t>Beck</t>
  </si>
  <si>
    <t>Stone</t>
  </si>
  <si>
    <t>Carter</t>
  </si>
  <si>
    <t xml:space="preserve">Young </t>
  </si>
  <si>
    <t>Mason</t>
  </si>
  <si>
    <t>Ferrer</t>
  </si>
  <si>
    <t>Westburg</t>
  </si>
  <si>
    <t>Cowser</t>
  </si>
  <si>
    <t>Colton</t>
  </si>
  <si>
    <t>Grayson</t>
  </si>
  <si>
    <t>Cano</t>
  </si>
  <si>
    <t>Yennier</t>
  </si>
  <si>
    <t>Coulombe</t>
  </si>
  <si>
    <t>Yoshida</t>
  </si>
  <si>
    <t>Masataka</t>
  </si>
  <si>
    <t>Casas</t>
  </si>
  <si>
    <t>Bello</t>
  </si>
  <si>
    <t>Brayan</t>
  </si>
  <si>
    <t>Paxton</t>
  </si>
  <si>
    <t>Lenyn</t>
  </si>
  <si>
    <t>Korey</t>
  </si>
  <si>
    <t>Romy</t>
  </si>
  <si>
    <t>Bummer</t>
  </si>
  <si>
    <t xml:space="preserve">Bo </t>
  </si>
  <si>
    <t>Fry</t>
  </si>
  <si>
    <t>Bibee</t>
  </si>
  <si>
    <t>Ibanez</t>
  </si>
  <si>
    <t>Parker</t>
  </si>
  <si>
    <t>Wentz</t>
  </si>
  <si>
    <t>Faedo</t>
  </si>
  <si>
    <t>Holton</t>
  </si>
  <si>
    <t>Vasquez</t>
  </si>
  <si>
    <t>Englert</t>
  </si>
  <si>
    <t>Julks</t>
  </si>
  <si>
    <t>Yanier</t>
  </si>
  <si>
    <t>Singleton</t>
  </si>
  <si>
    <t>Fermin</t>
  </si>
  <si>
    <t>Blanco</t>
  </si>
  <si>
    <t>Ragans</t>
  </si>
  <si>
    <t>Marsh</t>
  </si>
  <si>
    <t>Schanuel</t>
  </si>
  <si>
    <t>Thaiss</t>
  </si>
  <si>
    <t>O'Hoppe</t>
  </si>
  <si>
    <t>Neto</t>
  </si>
  <si>
    <t>Silseth</t>
  </si>
  <si>
    <t>Soriano</t>
  </si>
  <si>
    <t>Joyce</t>
  </si>
  <si>
    <t>Julien</t>
  </si>
  <si>
    <t>Edouard</t>
  </si>
  <si>
    <t>Royce</t>
  </si>
  <si>
    <t>Wallner</t>
  </si>
  <si>
    <t>Varland</t>
  </si>
  <si>
    <t>Volpe</t>
  </si>
  <si>
    <t>Bauers</t>
  </si>
  <si>
    <t>Peraza</t>
  </si>
  <si>
    <t>Schmidt</t>
  </si>
  <si>
    <t xml:space="preserve">Luke </t>
  </si>
  <si>
    <t>Brito</t>
  </si>
  <si>
    <t>Middleton</t>
  </si>
  <si>
    <t>Hamilton</t>
  </si>
  <si>
    <t>Gelof</t>
  </si>
  <si>
    <t>Noda</t>
  </si>
  <si>
    <t>Rooker</t>
  </si>
  <si>
    <t>Soderstrom</t>
  </si>
  <si>
    <t>Butler</t>
  </si>
  <si>
    <t>Muller</t>
  </si>
  <si>
    <t>Erceg</t>
  </si>
  <si>
    <t>Lovelady</t>
  </si>
  <si>
    <t>Tayler</t>
  </si>
  <si>
    <t>Cade</t>
  </si>
  <si>
    <t>Woo</t>
  </si>
  <si>
    <t>Topa</t>
  </si>
  <si>
    <t>Gabe</t>
  </si>
  <si>
    <t>Saucedo</t>
  </si>
  <si>
    <t>Aranda</t>
  </si>
  <si>
    <t>Taj</t>
  </si>
  <si>
    <t>Devenski</t>
  </si>
  <si>
    <t>Jung</t>
  </si>
  <si>
    <t>Jankowski</t>
  </si>
  <si>
    <t>Bradford</t>
  </si>
  <si>
    <t>Schneider</t>
  </si>
  <si>
    <t>Bernardino</t>
  </si>
  <si>
    <t>to Cazadero- Gerrit Cole &amp; Gleyber Torres</t>
  </si>
  <si>
    <t>to Maui- Vlad Guerrero Jr. &amp; Cazadero's 2024 #2 &amp; #3</t>
  </si>
  <si>
    <t>A's</t>
  </si>
  <si>
    <t>Reggie Jackson</t>
  </si>
  <si>
    <t>to Groton- Tommy Pham</t>
  </si>
  <si>
    <t>to Montana- Daulton Varsho &amp; Yohan Moncada</t>
  </si>
  <si>
    <t>to Shenango Valley- Charlie Morton, Alex Cobb,Raisel Iglesias, Hunter Harvey, Paul Sewald &amp; Missuola's 2024 #6</t>
  </si>
  <si>
    <t>to Missuola-  Geraldo Perdomo, Vaughn Grissom, Jack Suwinski &amp; Montana's 2024 #1 &amp; #2 (previously owned by Shenango Valley)</t>
  </si>
  <si>
    <t>MISSUOLA</t>
  </si>
  <si>
    <t xml:space="preserve">to Montana- Justin Turner and Zach McKinstry </t>
  </si>
  <si>
    <t>to Missuola- Trevor Story, Starling Marte, and Ramon Laureano</t>
  </si>
  <si>
    <t>to Orlando- Matt Moore</t>
  </si>
  <si>
    <t>to New England- Jorge Polanco</t>
  </si>
  <si>
    <t>To Shizuoka- Riley Adams &amp; Red Arrow 2024 #4</t>
  </si>
  <si>
    <t>to Red Arrow-Whit Merrifield, Nick Martinez, John Brebbia &amp; Shizuoka 2024 #7</t>
  </si>
  <si>
    <t>to Shizuoka- Jacob Stallings</t>
  </si>
  <si>
    <t>to Las Vegas- Shizuoka's 2024 #10</t>
  </si>
  <si>
    <t>to Shenango Valley-  Yusei Kikuchi and Ramon Urias</t>
  </si>
  <si>
    <t>to Cazadero- New England 2024 #2 (owned by Shanango Valley)</t>
  </si>
  <si>
    <t xml:space="preserve">CAZADERO </t>
  </si>
  <si>
    <t>Mlodzinski</t>
  </si>
  <si>
    <t>to New England- Shanango Valley 2024 #1</t>
  </si>
  <si>
    <t>to Shenango Valley- Ryan McMahon &amp; New England 2024 #3 &amp; #4</t>
  </si>
  <si>
    <t>SHANANGO VALLEY</t>
  </si>
  <si>
    <t>to Shizuoka-  Salvador Perez &amp; Missuola 2024 4th round Suplemental pick</t>
  </si>
  <si>
    <t>to Missuola-  Alejandro Kirk, Brendan Rodgers, Shizuoka's 2024 #5, and Missoula's 2024 # 8th (previously owned by Shizuoka)</t>
  </si>
  <si>
    <t xml:space="preserve">NABL 2024 DRAFT ORDER </t>
  </si>
  <si>
    <t>to Groton- Missuola's 2024 #8</t>
  </si>
  <si>
    <t>to Missuola- Garret Chochet, Trent Grissom &amp; Groton's 2024 #10</t>
  </si>
  <si>
    <t xml:space="preserve">MV - </t>
  </si>
  <si>
    <t>to Montana- Justin Verlander and Patrick Sandoval</t>
  </si>
  <si>
    <t>to Mission Viejo- Blake Snell</t>
  </si>
  <si>
    <t>to Shenango Valley- Mission Viejo's 2024 #7, #8, #9, #10 and Montana's #10 (owned by Mission Viejo)</t>
  </si>
  <si>
    <t>to Mission Viejo- Missuola's 2024 #6 (owned by Shenango Valley)</t>
  </si>
  <si>
    <t>to Terrapin- John Schreiber &amp; Missuola's 2024 #1</t>
  </si>
  <si>
    <t>to Missuola- Jake Cronenworth &amp; Terrapin's 2024 #1, #2 &amp; #3</t>
  </si>
  <si>
    <t xml:space="preserve">to New England- Maui's 2024 # 1 &amp; #6 </t>
  </si>
  <si>
    <t>to Maui- New England's #1 &amp; Shenango Valley's #1 owned by New England and JP Sears</t>
  </si>
  <si>
    <t>to Montana- Mike Clevinger</t>
  </si>
  <si>
    <t>to Missuola- Montana's 2024 #5</t>
  </si>
  <si>
    <t>to New England- Missuola's 2024 8th round supplemental pick</t>
  </si>
  <si>
    <t>to Missuola- New England's 2024 #9 and Capistrano's 2024 #10 (owned by New England</t>
  </si>
  <si>
    <t>to Key West- Capistrano's 2024 #7, #8, #9</t>
  </si>
  <si>
    <t>to Capistrano- Key West 2024 #6</t>
  </si>
  <si>
    <t>******2024 ROOKIE DRAFT****************</t>
  </si>
  <si>
    <t>Shizuoka cuts Dominic Smith</t>
  </si>
  <si>
    <t>C. Sanchez</t>
  </si>
  <si>
    <t>P. Bailey</t>
  </si>
  <si>
    <t>R. Palacios</t>
  </si>
  <si>
    <t>N. Anderson</t>
  </si>
  <si>
    <t>Brazier</t>
  </si>
  <si>
    <t>G. Rodriguez</t>
  </si>
  <si>
    <t>C. Schmidt</t>
  </si>
  <si>
    <t>Geloff</t>
  </si>
  <si>
    <t>P. Meadows</t>
  </si>
  <si>
    <t>R. Nelson</t>
  </si>
  <si>
    <t>R. Lewis</t>
  </si>
  <si>
    <t>B. Miller</t>
  </si>
  <si>
    <t>Littel</t>
  </si>
  <si>
    <t>E. Perez</t>
  </si>
  <si>
    <t>E. Peguera</t>
  </si>
  <si>
    <t>L. Peguero</t>
  </si>
  <si>
    <t>E. Rodriguez</t>
  </si>
  <si>
    <t>Holden</t>
  </si>
  <si>
    <t>Z. Thompson</t>
  </si>
  <si>
    <t>Pffadt</t>
  </si>
  <si>
    <t>S. Miller</t>
  </si>
  <si>
    <t>H. Davis</t>
  </si>
  <si>
    <t>Caballaro</t>
  </si>
  <si>
    <t>R. Walker</t>
  </si>
  <si>
    <t>I Hamilton</t>
  </si>
  <si>
    <t>Luchessi</t>
  </si>
  <si>
    <t>Weneski</t>
  </si>
  <si>
    <t>D. Solano</t>
  </si>
  <si>
    <t>J. Walker</t>
  </si>
  <si>
    <t>Libatore</t>
  </si>
  <si>
    <t>A. Vazquez</t>
  </si>
  <si>
    <t>LT Allen</t>
  </si>
  <si>
    <t>Spier</t>
  </si>
  <si>
    <t>Schannuel</t>
  </si>
  <si>
    <t>G. Williams</t>
  </si>
  <si>
    <t>M. Garcia</t>
  </si>
  <si>
    <t>D. May</t>
  </si>
  <si>
    <t>A. Slater</t>
  </si>
  <si>
    <t>D. Lee</t>
  </si>
  <si>
    <t>Jo Adell</t>
  </si>
  <si>
    <t>S, Sanchez</t>
  </si>
  <si>
    <t>D. Bard</t>
  </si>
  <si>
    <t>C. Hernandez</t>
  </si>
  <si>
    <t>J. Loaisiga</t>
  </si>
  <si>
    <t>D. Tate</t>
  </si>
  <si>
    <t>to Mission Viejo- Justin Verlander, Patrick Sandoval and Montana's 2025 #5</t>
  </si>
  <si>
    <t>to  Montana- Blake Snell</t>
  </si>
  <si>
    <t>Pearson</t>
  </si>
  <si>
    <t>Nate</t>
  </si>
  <si>
    <t>to Red Arrow- Missoula's 2025 #8</t>
  </si>
  <si>
    <t>MISSOULA</t>
  </si>
  <si>
    <t>to St Paul-  Montana's 2025 #8</t>
  </si>
  <si>
    <t>to Montana- Andrew McCutcheon</t>
  </si>
  <si>
    <t>to Terrapin -- Chas McCormick, Ranger Suarez, and Roansy Contrares</t>
  </si>
  <si>
    <t>to Shenango Valley- Joe Musgrove</t>
  </si>
  <si>
    <t>Burlelson</t>
  </si>
  <si>
    <t>Maui cuts Sergio Alcantra and Andrew Chafin</t>
  </si>
  <si>
    <t>to Missoula-  Giovanny Gallegos, Taylor Rogers, and Red Arrow 2025 #10</t>
  </si>
  <si>
    <t>to Shenango Valley- Wade Miley</t>
  </si>
  <si>
    <t>to St Paul- Christian Walker</t>
  </si>
  <si>
    <t>to Montana- Justin Verlander, Mission Viejo's 2025 #7 &amp; #9</t>
  </si>
  <si>
    <t>to Mission Viejo- Montana's 2025 #2 &amp; #3</t>
  </si>
  <si>
    <t>to Missoula- TJ Friedl, Cristian Javier, Johan Oviedo, Maikel Garcia, Rene Pinto, and Shenango Valley's 2025  #10</t>
  </si>
  <si>
    <t>to Shenango Valley- Adolis Garcia, Jake Cronenworth, Victor Caratini, Luis Severino, and Missoula's 2025 #5</t>
  </si>
  <si>
    <t>Missoula cuts Alex Call, JT Brubaker &amp; Anthony DeScalani</t>
  </si>
  <si>
    <t>to Missoula- Montana's 2025 #10</t>
  </si>
  <si>
    <t>to Montana-  Miguel Rojas, Ramon Laureano, Connor Brogdon, Santiago Espinal, and Ildemaro Vargas</t>
  </si>
  <si>
    <t>to New England- Alek Manoah</t>
  </si>
  <si>
    <t>to Groton-  New England 2025 #9</t>
  </si>
  <si>
    <t>Groton Cuts Tyler Freeman</t>
  </si>
  <si>
    <t>New England cuts Bobby Dalbec</t>
  </si>
  <si>
    <t>Tate</t>
  </si>
  <si>
    <t>Dillon</t>
  </si>
  <si>
    <t>MAUI 4</t>
  </si>
  <si>
    <t>CAZ 4</t>
  </si>
  <si>
    <t>GRO 5</t>
  </si>
  <si>
    <t>ORL 5</t>
  </si>
  <si>
    <t>TER 4</t>
  </si>
  <si>
    <t>CAP 4</t>
  </si>
  <si>
    <t>GRO 4</t>
  </si>
  <si>
    <t>SHI 5</t>
  </si>
  <si>
    <t>CAZ 5</t>
  </si>
  <si>
    <t>ORL 4</t>
  </si>
  <si>
    <t>TER 5</t>
  </si>
  <si>
    <t>CAP 5</t>
  </si>
  <si>
    <t>Cristopher</t>
  </si>
  <si>
    <t>Enmanuel</t>
  </si>
  <si>
    <t>Hoeing</t>
  </si>
  <si>
    <t>Caballero</t>
  </si>
  <si>
    <t xml:space="preserve"> Prairie Ridge</t>
  </si>
  <si>
    <t>TX</t>
  </si>
  <si>
    <t>6913 Lilac Drive</t>
  </si>
  <si>
    <t> 331-217-9139</t>
  </si>
  <si>
    <t xml:space="preserve">to Maui- George Springer and Connor Brogdon </t>
  </si>
  <si>
    <t>to Montana- Mike Yastrzemski and Ty France</t>
  </si>
  <si>
    <t>to Shenango Valley-  Tim Mayza &amp; Jasen Heyward</t>
  </si>
  <si>
    <t>to Shizuoka- Romy Gonzales, Dylan Carlson and Shenango Valley 2025 #3</t>
  </si>
  <si>
    <t>to Montana-  Brenden Rodgers, Carlos Rodon, Starling Marte, Giovanny Gallegos</t>
  </si>
  <si>
    <t>to Missoula-  Austin Gomber, Brennan Bernardino, Jake Diekman, Tommy Edman</t>
  </si>
  <si>
    <t>to Montana- Giancarlo Stanton</t>
  </si>
  <si>
    <t>Montana cuts Ramon Lauerano</t>
  </si>
  <si>
    <t>to Terrapin- Maikel Garcia, GJ Stewart. &amp; Kyle Nelson</t>
  </si>
  <si>
    <t>to Missoula- Nolan Jones, Chas McCormick, Camillo Doval &amp; Erik Swanson</t>
  </si>
  <si>
    <t>Missoula cuts Rene Pinto</t>
  </si>
  <si>
    <t>to Missoula-  Hoby Milner &amp; Capistrano 2025 #8</t>
  </si>
  <si>
    <t>to Capistrano- Liover Paguero &amp; Missoula 2025 #6</t>
  </si>
  <si>
    <t>to Mission Viejo- Montana's 2025 #6 and Mission Viejo's #7  (from a previous trade)</t>
  </si>
  <si>
    <t>to Shenango Valley- Chris Bassitt</t>
  </si>
  <si>
    <t>to Metroplex- Tylor Megill &amp; Jake Cronenworth</t>
  </si>
  <si>
    <t>Metroplex cuts Michael Rucker</t>
  </si>
  <si>
    <t>to  Red Arrow- Dakota Hudson, Kyle Wright &amp; Montana's 2025 #4 &amp; #9</t>
  </si>
  <si>
    <t>to Red Arrow-  Shenango Valley's 2025 #5</t>
  </si>
  <si>
    <t>to Montana- Cedric Mullins &amp; Whit Merrifield</t>
  </si>
  <si>
    <t>to Shenango Valley- Bryce Elder &amp; Montana's 2025 #9 (just received)</t>
  </si>
  <si>
    <t>SHENANGO  VALLEY</t>
  </si>
  <si>
    <t>to Montana-  Nestor Cortes and David Peterson and New Englans's 2025 #6 and #10</t>
  </si>
  <si>
    <t>to New England-  Monatan's 2025 #1 and Ryne Stanek and Jake Bauers</t>
  </si>
  <si>
    <t>to Missoula- Justin Turner</t>
  </si>
  <si>
    <t>to Montana-  Joey Meneses and Missoula's 2025 #7</t>
  </si>
  <si>
    <t>to Missoula- Logan O'Hoppe and Michael Toglia</t>
  </si>
  <si>
    <t>to Cazadero- Nolan Jones, Alejandro Kirk, and. Missoula's 2025 #3</t>
  </si>
  <si>
    <t>to Montana- Kyle Isbel and Missoula 2025 #10</t>
  </si>
  <si>
    <t>to Missoula- James McCann</t>
  </si>
  <si>
    <t>Herrera</t>
  </si>
  <si>
    <t>Blaze</t>
  </si>
  <si>
    <t>Cecconi</t>
  </si>
  <si>
    <t>Slade</t>
  </si>
  <si>
    <t>Jarvis</t>
  </si>
  <si>
    <t>Thyago</t>
  </si>
  <si>
    <t>Busch</t>
  </si>
  <si>
    <t>Crow-Armstrong</t>
  </si>
  <si>
    <t>Nido</t>
  </si>
  <si>
    <t>Tomas</t>
  </si>
  <si>
    <t>Imanage</t>
  </si>
  <si>
    <t>Shota</t>
  </si>
  <si>
    <t>Wicks</t>
  </si>
  <si>
    <t>Tyson</t>
  </si>
  <si>
    <t>Hodge</t>
  </si>
  <si>
    <t>Porter</t>
  </si>
  <si>
    <t>Little</t>
  </si>
  <si>
    <t>Keegan</t>
  </si>
  <si>
    <t>Fairchild</t>
  </si>
  <si>
    <t>Stuart</t>
  </si>
  <si>
    <t>Martini</t>
  </si>
  <si>
    <t>Spiers</t>
  </si>
  <si>
    <t>Santillan</t>
  </si>
  <si>
    <t>Schunk</t>
  </si>
  <si>
    <t>Vodnik</t>
  </si>
  <si>
    <t>Molina</t>
  </si>
  <si>
    <t>Chivilli</t>
  </si>
  <si>
    <t>Criswell</t>
  </si>
  <si>
    <t>Pages</t>
  </si>
  <si>
    <t>Yamamoto</t>
  </si>
  <si>
    <t>Yoshinobu</t>
  </si>
  <si>
    <t>Knack</t>
  </si>
  <si>
    <t>Landon</t>
  </si>
  <si>
    <t>Treinen</t>
  </si>
  <si>
    <t>Banda</t>
  </si>
  <si>
    <t>Norby</t>
  </si>
  <si>
    <t>Bride</t>
  </si>
  <si>
    <t>Gordon</t>
  </si>
  <si>
    <t>Stowers</t>
  </si>
  <si>
    <t xml:space="preserve">Hill </t>
  </si>
  <si>
    <t>Otto</t>
  </si>
  <si>
    <t>Brujan</t>
  </si>
  <si>
    <t>Myers</t>
  </si>
  <si>
    <t>Bellozo</t>
  </si>
  <si>
    <t>Bender</t>
  </si>
  <si>
    <t>Baumann</t>
  </si>
  <si>
    <t>Cronin</t>
  </si>
  <si>
    <t>Faucher</t>
  </si>
  <si>
    <t>Tinoco</t>
  </si>
  <si>
    <t>Curry</t>
  </si>
  <si>
    <t>Vidal</t>
  </si>
  <si>
    <t>Roddery</t>
  </si>
  <si>
    <t>Valente</t>
  </si>
  <si>
    <t>Declan</t>
  </si>
  <si>
    <t>Calvin</t>
  </si>
  <si>
    <t>Xzavion</t>
  </si>
  <si>
    <t>Chourio</t>
  </si>
  <si>
    <t>Perkins</t>
  </si>
  <si>
    <t>Dunn</t>
  </si>
  <si>
    <t>Oliver</t>
  </si>
  <si>
    <t>Tobias</t>
  </si>
  <si>
    <t>Koenig</t>
  </si>
  <si>
    <t>Mears</t>
  </si>
  <si>
    <t>Torrens</t>
  </si>
  <si>
    <t>Harrison</t>
  </si>
  <si>
    <t>Reed</t>
  </si>
  <si>
    <t>Weston</t>
  </si>
  <si>
    <t>Kerkering</t>
  </si>
  <si>
    <t>Orion</t>
  </si>
  <si>
    <t>Lazar</t>
  </si>
  <si>
    <t>Bart</t>
  </si>
  <si>
    <t>Skenes</t>
  </si>
  <si>
    <t>Beeks</t>
  </si>
  <si>
    <t>Jalen</t>
  </si>
  <si>
    <t>Dennis</t>
  </si>
  <si>
    <t>Nicolas</t>
  </si>
  <si>
    <t>Fleming</t>
  </si>
  <si>
    <t>Siani</t>
  </si>
  <si>
    <t>Ivan</t>
  </si>
  <si>
    <t>Fedde</t>
  </si>
  <si>
    <t>Erick</t>
  </si>
  <si>
    <t>Kittredge</t>
  </si>
  <si>
    <t>Fernandez</t>
  </si>
  <si>
    <t>Leahy</t>
  </si>
  <si>
    <t>Roycroft</t>
  </si>
  <si>
    <t>Waldron</t>
  </si>
  <si>
    <t>Yuki</t>
  </si>
  <si>
    <t>Jeremiah</t>
  </si>
  <si>
    <t>Fitzgerald</t>
  </si>
  <si>
    <t>Ramos</t>
  </si>
  <si>
    <t>Heliot</t>
  </si>
  <si>
    <t>Casali</t>
  </si>
  <si>
    <t>Curt</t>
  </si>
  <si>
    <t>Jerar</t>
  </si>
  <si>
    <t>Wisely</t>
  </si>
  <si>
    <t>Hoo Lee</t>
  </si>
  <si>
    <t>Birdsong</t>
  </si>
  <si>
    <t>Keaton</t>
  </si>
  <si>
    <t>Hjelle</t>
  </si>
  <si>
    <t>Bivens</t>
  </si>
  <si>
    <t>Roupp</t>
  </si>
  <si>
    <t>Landen</t>
  </si>
  <si>
    <t>Crews</t>
  </si>
  <si>
    <t>Yepez</t>
  </si>
  <si>
    <t>Lipscomb</t>
  </si>
  <si>
    <t>Tena</t>
  </si>
  <si>
    <t>Herz</t>
  </si>
  <si>
    <t>Rainey</t>
  </si>
  <si>
    <t>Salazar</t>
  </si>
  <si>
    <t>La Sorsa</t>
  </si>
  <si>
    <t>Holliday</t>
  </si>
  <si>
    <t>Akin</t>
  </si>
  <si>
    <t>Burch</t>
  </si>
  <si>
    <t>Wilyer</t>
  </si>
  <si>
    <t>Rafaela</t>
  </si>
  <si>
    <t>Ceddanne</t>
  </si>
  <si>
    <t>Weissert</t>
  </si>
  <si>
    <t>Greg</t>
  </si>
  <si>
    <t>Slaten</t>
  </si>
  <si>
    <t>Booser</t>
  </si>
  <si>
    <t>Fletcher</t>
  </si>
  <si>
    <t>Baldwin</t>
  </si>
  <si>
    <t>Thorpe</t>
  </si>
  <si>
    <t>Leasure</t>
  </si>
  <si>
    <t>Kuhl</t>
  </si>
  <si>
    <t>Gus</t>
  </si>
  <si>
    <t>Ellard</t>
  </si>
  <si>
    <t>Fraser</t>
  </si>
  <si>
    <t>Manzardo</t>
  </si>
  <si>
    <t>Noel</t>
  </si>
  <si>
    <t>Jhonkensy</t>
  </si>
  <si>
    <t>Rocchio</t>
  </si>
  <si>
    <t>Schneemann</t>
  </si>
  <si>
    <t>Gaddis</t>
  </si>
  <si>
    <t>Herrin</t>
  </si>
  <si>
    <t>Avila</t>
  </si>
  <si>
    <t>Keith</t>
  </si>
  <si>
    <t>Colt</t>
  </si>
  <si>
    <t>Wenceel</t>
  </si>
  <si>
    <t>Sweeney</t>
  </si>
  <si>
    <t>Dingler</t>
  </si>
  <si>
    <t>Keider</t>
  </si>
  <si>
    <t>Brieske</t>
  </si>
  <si>
    <t>Beau</t>
  </si>
  <si>
    <t>Hanifee</t>
  </si>
  <si>
    <t>Brenan</t>
  </si>
  <si>
    <t>Guenther</t>
  </si>
  <si>
    <t>Dezenzo</t>
  </si>
  <si>
    <t>Cabbage</t>
  </si>
  <si>
    <t>Ronel</t>
  </si>
  <si>
    <t>Arrighetti</t>
  </si>
  <si>
    <t>Dubin</t>
  </si>
  <si>
    <t>Zerpa</t>
  </si>
  <si>
    <t>McArthur</t>
  </si>
  <si>
    <t>Niko</t>
  </si>
  <si>
    <t>Stefanic</t>
  </si>
  <si>
    <t>Kochanowicz</t>
  </si>
  <si>
    <t>Strickland</t>
  </si>
  <si>
    <t>Hans</t>
  </si>
  <si>
    <t>Larnach</t>
  </si>
  <si>
    <t>Miranda</t>
  </si>
  <si>
    <t>Simeon</t>
  </si>
  <si>
    <t>Festa</t>
  </si>
  <si>
    <t>Sands</t>
  </si>
  <si>
    <t>Alcala</t>
  </si>
  <si>
    <t>Rice</t>
  </si>
  <si>
    <t>Jasson</t>
  </si>
  <si>
    <t>Gil</t>
  </si>
  <si>
    <t>Andujar</t>
  </si>
  <si>
    <t>Toro</t>
  </si>
  <si>
    <t>Abraham</t>
  </si>
  <si>
    <t>Schuemann</t>
  </si>
  <si>
    <t>Hernaiz</t>
  </si>
  <si>
    <t>Darell</t>
  </si>
  <si>
    <t xml:space="preserve">Harris </t>
  </si>
  <si>
    <t>Nevin</t>
  </si>
  <si>
    <t>Cameron</t>
  </si>
  <si>
    <t>Daz</t>
  </si>
  <si>
    <t>Spence</t>
  </si>
  <si>
    <t>Estes</t>
  </si>
  <si>
    <t>Boyle</t>
  </si>
  <si>
    <t>Hogan</t>
  </si>
  <si>
    <t>McFarland</t>
  </si>
  <si>
    <t>T.J.</t>
  </si>
  <si>
    <t>Otanez</t>
  </si>
  <si>
    <t>Leo</t>
  </si>
  <si>
    <t>Canzone</t>
  </si>
  <si>
    <t>Hancock</t>
  </si>
  <si>
    <t>Emerson</t>
  </si>
  <si>
    <t>Voth</t>
  </si>
  <si>
    <t>Snider</t>
  </si>
  <si>
    <t>Caminero</t>
  </si>
  <si>
    <t>DeLuca</t>
  </si>
  <si>
    <t>Jonny</t>
  </si>
  <si>
    <t>Rortvedt</t>
  </si>
  <si>
    <t>Mead</t>
  </si>
  <si>
    <t>Curtis</t>
  </si>
  <si>
    <t>Pepiot</t>
  </si>
  <si>
    <t>Baz</t>
  </si>
  <si>
    <t>Cleavinger</t>
  </si>
  <si>
    <t>Uceta</t>
  </si>
  <si>
    <t>Langford</t>
  </si>
  <si>
    <t>Wyatt</t>
  </si>
  <si>
    <t>Latz</t>
  </si>
  <si>
    <t>Garabito</t>
  </si>
  <si>
    <t>Gerson</t>
  </si>
  <si>
    <t>Horwitz</t>
  </si>
  <si>
    <t>Wagner</t>
  </si>
  <si>
    <t>Clement</t>
  </si>
  <si>
    <t>Ernie</t>
  </si>
  <si>
    <t>Serven</t>
  </si>
  <si>
    <t>Loperfido</t>
  </si>
  <si>
    <t>Barger</t>
  </si>
  <si>
    <t>Addison</t>
  </si>
  <si>
    <t>Yariel</t>
  </si>
  <si>
    <t>Francis</t>
  </si>
  <si>
    <t>Bowden</t>
  </si>
  <si>
    <t>Pop</t>
  </si>
  <si>
    <t>Brendon</t>
  </si>
  <si>
    <t>Burr</t>
  </si>
  <si>
    <t>Nance</t>
  </si>
  <si>
    <t>Ali</t>
  </si>
  <si>
    <t>to Key West- Gary Sanchez</t>
  </si>
  <si>
    <t>to Capistrano- Key West 2025 #8</t>
  </si>
  <si>
    <t>Key West cuts JD Davis</t>
  </si>
  <si>
    <t>zzDRAFT</t>
  </si>
  <si>
    <t>UNC</t>
  </si>
  <si>
    <t>Swellenbach</t>
  </si>
  <si>
    <t>Starts</t>
  </si>
  <si>
    <t>Grade</t>
  </si>
  <si>
    <t>NATIONWIDE APBA BASEBALL LEAGUE 2025/2026</t>
  </si>
  <si>
    <t>Schwellenbach</t>
  </si>
  <si>
    <t>Montana cuts Ildemaro Vargas</t>
  </si>
  <si>
    <t>to Montana- Robert Garcia &amp; Brooks Raley</t>
  </si>
  <si>
    <t>to Red Arrow- Ross Stripling and New England #10</t>
  </si>
  <si>
    <t>2025/2026 NABL Schedule</t>
  </si>
  <si>
    <t>Draft Matrix 2025</t>
  </si>
  <si>
    <t>Draft Matrix 2024</t>
  </si>
  <si>
    <t>Wailuku</t>
  </si>
  <si>
    <t>96793</t>
  </si>
  <si>
    <t> 229 Lau Oliwa Loop</t>
  </si>
  <si>
    <t>D Z</t>
  </si>
  <si>
    <t>B XZ</t>
  </si>
  <si>
    <t xml:space="preserve">B   </t>
  </si>
  <si>
    <t xml:space="preserve">D  </t>
  </si>
  <si>
    <t>D</t>
  </si>
  <si>
    <t>D RZ</t>
  </si>
  <si>
    <t>C YW</t>
  </si>
  <si>
    <t>D RW</t>
  </si>
  <si>
    <t>C XW</t>
  </si>
  <si>
    <t>B Y</t>
  </si>
  <si>
    <t>C RZ</t>
  </si>
  <si>
    <t>C YZ</t>
  </si>
  <si>
    <t>B Z</t>
  </si>
  <si>
    <t>B XYZ</t>
  </si>
  <si>
    <t>D W</t>
  </si>
  <si>
    <t>B YZ</t>
  </si>
  <si>
    <t>C Y</t>
  </si>
  <si>
    <t>B XW</t>
  </si>
  <si>
    <t>D YW</t>
  </si>
  <si>
    <t>C X</t>
  </si>
  <si>
    <t xml:space="preserve">C X  </t>
  </si>
  <si>
    <t>A KZ</t>
  </si>
  <si>
    <t>D YZ</t>
  </si>
  <si>
    <t xml:space="preserve">C Y </t>
  </si>
  <si>
    <t>B X</t>
  </si>
  <si>
    <t>DEPTH CHART</t>
  </si>
  <si>
    <t>to Montana- Jose Butto, Bryce Wilson, and Jose Urena</t>
  </si>
  <si>
    <t>to Cazadero- Justin Verlander and Mission Viejo 2025 #9, owned by Montana</t>
  </si>
  <si>
    <t>C XYW</t>
  </si>
  <si>
    <t>C Z</t>
  </si>
  <si>
    <t>Woods-Richardson</t>
  </si>
  <si>
    <t>D X</t>
  </si>
  <si>
    <t>?</t>
  </si>
  <si>
    <t>HURT</t>
  </si>
  <si>
    <t>to Missoula- Blake Snell</t>
  </si>
  <si>
    <t>to Montana- Jake Irvin, Eli Morgan &amp; Taylor Rogers</t>
  </si>
  <si>
    <t>Cazadero Crushers  109-53</t>
  </si>
  <si>
    <t>Key West Manatees  101-61</t>
  </si>
  <si>
    <t>Shanango Valley Storm  100-62</t>
  </si>
  <si>
    <t>Groton Antiques   90-72</t>
  </si>
  <si>
    <t>Capistrano Cougars 88-74</t>
  </si>
  <si>
    <t>Cedar Rapids Rampage  83-79</t>
  </si>
  <si>
    <t>to Mission Viejo- Kevin Gausman</t>
  </si>
  <si>
    <t>to Shizuoka- AJ Puk</t>
  </si>
  <si>
    <t>to Key West- Casey Mize</t>
  </si>
  <si>
    <t>to Shizuoka- Michael Conforto</t>
  </si>
  <si>
    <t>To Las Vegas- Mission Viejo's 2025 #10</t>
  </si>
  <si>
    <t>to Mission Viejo- Tony Gonsolin</t>
  </si>
  <si>
    <t>to New England- Victor Caratini and Ramon Urias</t>
  </si>
  <si>
    <t>to Shenango Valley- Rob Refsnyder &amp; New England's 2025 #5</t>
  </si>
  <si>
    <t>to Shenango Valley-  Ha-Seong Kim</t>
  </si>
  <si>
    <t>to St Paul-  Jakob Junis</t>
  </si>
  <si>
    <t>CV</t>
  </si>
  <si>
    <t>SHIZ</t>
  </si>
  <si>
    <t>LV</t>
  </si>
  <si>
    <t>METR</t>
  </si>
  <si>
    <t>MONT</t>
  </si>
  <si>
    <t>CR</t>
  </si>
  <si>
    <t>RONALD ACUNA</t>
  </si>
  <si>
    <t>MATT OLSON</t>
  </si>
  <si>
    <t>SHOHEI OHTANI</t>
  </si>
  <si>
    <t>PETE ALONSO</t>
  </si>
  <si>
    <t>BLAKE SNELL</t>
  </si>
  <si>
    <t>GEORGE KIRBY</t>
  </si>
  <si>
    <t>DAVID BEDNAR</t>
  </si>
  <si>
    <t>LOGAN WEBB</t>
  </si>
  <si>
    <t>EVAN CARTER</t>
  </si>
  <si>
    <t>JUAN SOTO</t>
  </si>
  <si>
    <t>FREDDIE FREEMAN</t>
  </si>
  <si>
    <t>ZACH EFLIN</t>
  </si>
  <si>
    <t>ZACH WHEELER</t>
  </si>
  <si>
    <t>GERRIT COLE</t>
  </si>
  <si>
    <t>AARON JUDGE</t>
  </si>
  <si>
    <t>SPENCER STRIDER</t>
  </si>
  <si>
    <t>CHRIS BASSITT</t>
  </si>
  <si>
    <t>LUIS CASTILLO</t>
  </si>
  <si>
    <t xml:space="preserve">MVP </t>
  </si>
  <si>
    <t>to Shenango Valley- Manny Machado, David Peterson and Cedric Muillins</t>
  </si>
  <si>
    <t>to Montana-  Cody Bellinger, Ryan McMahon, Yusei Kikuchi and Shenango Valley 2025  #9</t>
  </si>
  <si>
    <t>HECTOR NERIS</t>
  </si>
  <si>
    <t>CREY SEAGER</t>
  </si>
  <si>
    <t>to Montana- Austin Gomber, David Fry and Chas McCormick</t>
  </si>
  <si>
    <t>to Missoula-  Kyle Gibson, Adam Ottovino, Daulton Varsho and Missoula's 2025 #7 that was sent to Montana in a previous trade</t>
  </si>
  <si>
    <t xml:space="preserve">to Missoula- Xander Bogaerts. Luis Severino, Matt Vierling, Shenango Valley's 2025 #1 &amp; #2 </t>
  </si>
  <si>
    <t>to Shenango Valley- Jurickson Profar, Tanner  Houck, Alec Burleson, 2025 Capistrano #8, Missoula #9 &amp; Shenango Valley #10 (owned by Missoula)</t>
  </si>
  <si>
    <t>to Key West- Jose Sariano and 2025 Missoula #4</t>
  </si>
  <si>
    <t>to Missoula- Matt McClain and Key West #9</t>
  </si>
  <si>
    <t>to Montana- Alex Vesia</t>
  </si>
  <si>
    <t>to Missoula- Robert Garcia, 2025 New England #6, and 2025 Montana #7</t>
  </si>
  <si>
    <t>INJURED</t>
  </si>
  <si>
    <t>AAA</t>
  </si>
  <si>
    <t>RELIEF</t>
  </si>
  <si>
    <t>to Maui- Orlando 2025 #9</t>
  </si>
  <si>
    <t>to Orlando- Tyler Anderson</t>
  </si>
  <si>
    <t>NABL ROOKIE DRAFT</t>
  </si>
  <si>
    <t>SKENES</t>
  </si>
  <si>
    <t>CHOURIO</t>
  </si>
  <si>
    <t>WOOD</t>
  </si>
  <si>
    <t>MERRILL</t>
  </si>
  <si>
    <t>SCHWELLENBACH</t>
  </si>
  <si>
    <t>CAMINERO</t>
  </si>
  <si>
    <t>IMANAGA</t>
  </si>
  <si>
    <t>LANGFORD</t>
  </si>
  <si>
    <t>H. RAMOS</t>
  </si>
  <si>
    <t>J ORTIZ</t>
  </si>
  <si>
    <t>HOLLIDAY</t>
  </si>
  <si>
    <t>W. ABREU</t>
  </si>
  <si>
    <t>T. MEYER</t>
  </si>
  <si>
    <t>PEPIOT</t>
  </si>
  <si>
    <t>A. WELLS</t>
  </si>
  <si>
    <t>CREWS</t>
  </si>
  <si>
    <t>RAFAELA</t>
  </si>
  <si>
    <t>BAZ</t>
  </si>
  <si>
    <t>CROW-ARMSTRONG</t>
  </si>
  <si>
    <t>J. JONES</t>
  </si>
  <si>
    <t>GIL</t>
  </si>
  <si>
    <t>KEITH</t>
  </si>
  <si>
    <t>DOMINGUEZ</t>
  </si>
  <si>
    <t>GADDIS</t>
  </si>
  <si>
    <t>BUSCH</t>
  </si>
  <si>
    <t>MANZARDO</t>
  </si>
  <si>
    <t>FITZGERALD</t>
  </si>
  <si>
    <t>C. SMITH</t>
  </si>
  <si>
    <t>M. MILLER</t>
  </si>
  <si>
    <t>KERKERING</t>
  </si>
  <si>
    <t>NORBY</t>
  </si>
  <si>
    <t>HOLMES</t>
  </si>
  <si>
    <t>STONE</t>
  </si>
  <si>
    <t>ARRIGHETTI</t>
  </si>
  <si>
    <t>T. MILLER</t>
  </si>
  <si>
    <t>G. MITCHELL</t>
  </si>
  <si>
    <t>LARNACH</t>
  </si>
  <si>
    <t>HOO LEE</t>
  </si>
  <si>
    <t>CLEMENT</t>
  </si>
  <si>
    <t>UCETA</t>
  </si>
  <si>
    <t>NOEL</t>
  </si>
  <si>
    <t>P. SMITH</t>
  </si>
  <si>
    <t>ROCCHIO</t>
  </si>
  <si>
    <t>BIRDSONG</t>
  </si>
  <si>
    <t>HOROWITZ</t>
  </si>
  <si>
    <t>IGLESIAS</t>
  </si>
  <si>
    <t>PAGES</t>
  </si>
  <si>
    <t>BRIDE</t>
  </si>
  <si>
    <t>HODGE</t>
  </si>
  <si>
    <t>HERRIN</t>
  </si>
  <si>
    <t>STORY</t>
  </si>
  <si>
    <t>DELUCA</t>
  </si>
  <si>
    <t>TREINEN</t>
  </si>
  <si>
    <t>FESTA</t>
  </si>
  <si>
    <t>ARANDA</t>
  </si>
  <si>
    <t>WAGNER</t>
  </si>
  <si>
    <t>MEAD</t>
  </si>
  <si>
    <t>KOCHANOWICZ</t>
  </si>
  <si>
    <t>WOODS-RICHARDSON</t>
  </si>
  <si>
    <t>M MEYER</t>
  </si>
  <si>
    <t>LAURENO</t>
  </si>
  <si>
    <t>SIANI</t>
  </si>
  <si>
    <t>TREVINO</t>
  </si>
  <si>
    <t>HARRISON</t>
  </si>
  <si>
    <t>WALDREN</t>
  </si>
  <si>
    <t>DINGER</t>
  </si>
  <si>
    <t>HANCOCK</t>
  </si>
  <si>
    <t>RICE</t>
  </si>
  <si>
    <t>J. JUNG</t>
  </si>
  <si>
    <t>KNACK</t>
  </si>
  <si>
    <t>M. RODRIGUEZ</t>
  </si>
  <si>
    <t>CRISWELL</t>
  </si>
  <si>
    <t>FERRER</t>
  </si>
  <si>
    <t>M. VARGAS</t>
  </si>
  <si>
    <t>MANOAH</t>
  </si>
  <si>
    <t>CANNON</t>
  </si>
  <si>
    <t>ESTES</t>
  </si>
  <si>
    <t>BANDA</t>
  </si>
  <si>
    <t>BELLOZO</t>
  </si>
  <si>
    <t>BUMMER</t>
  </si>
  <si>
    <t>V. SCOTT</t>
  </si>
  <si>
    <t>HERZ</t>
  </si>
  <si>
    <t>ROUPP</t>
  </si>
  <si>
    <t>WEISSERT</t>
  </si>
  <si>
    <t>CECCONI</t>
  </si>
  <si>
    <t>HANIFEE</t>
  </si>
  <si>
    <t>ALEXANDER</t>
  </si>
  <si>
    <t>KITTERIDGE</t>
  </si>
  <si>
    <t>GREEN</t>
  </si>
  <si>
    <t>HJELLE</t>
  </si>
  <si>
    <t>BECK</t>
  </si>
  <si>
    <t>DE LE CRUZ</t>
  </si>
  <si>
    <t>KOENIG</t>
  </si>
  <si>
    <t>WISLEY</t>
  </si>
  <si>
    <t>ENCARNACION</t>
  </si>
  <si>
    <t>HILL</t>
  </si>
  <si>
    <t>DEZENZO</t>
  </si>
  <si>
    <t>POLANCO</t>
  </si>
  <si>
    <t>GUENTHER</t>
  </si>
  <si>
    <t>SOSA</t>
  </si>
  <si>
    <t>MLODZINSKI</t>
  </si>
  <si>
    <t>SANTILLAN</t>
  </si>
  <si>
    <t>PEREZ</t>
  </si>
  <si>
    <t>BRYANT</t>
  </si>
  <si>
    <t>BIVENS</t>
  </si>
  <si>
    <t>SPIER</t>
  </si>
  <si>
    <t>FELTNER</t>
  </si>
  <si>
    <t>BARGER</t>
  </si>
  <si>
    <t>SCHUEMANN</t>
  </si>
  <si>
    <t>LIBATORE</t>
  </si>
  <si>
    <t>SINGLETON</t>
  </si>
  <si>
    <t>WINCKOWSKI</t>
  </si>
  <si>
    <t>HARRIS</t>
  </si>
  <si>
    <t>WHITLOCK</t>
  </si>
  <si>
    <t>CROUSE</t>
  </si>
  <si>
    <t>JAVIER</t>
  </si>
  <si>
    <t>D. CAMERON</t>
  </si>
  <si>
    <t>R. FERNANDEZ</t>
  </si>
  <si>
    <t>BOYLE</t>
  </si>
  <si>
    <t>D. BLANCO</t>
  </si>
  <si>
    <t>VOTH</t>
  </si>
  <si>
    <t>RORTVEDT</t>
  </si>
  <si>
    <t>BATY</t>
  </si>
  <si>
    <t>HENRY-MALLOY</t>
  </si>
  <si>
    <t>Jake Bauers, MIL IF/OF</t>
  </si>
  <si>
    <t>Trevor Rogers</t>
  </si>
  <si>
    <t xml:space="preserve">Julio Urias, </t>
  </si>
  <si>
    <t>MERRYWEATHER</t>
  </si>
  <si>
    <t>MILLER, B</t>
  </si>
  <si>
    <t>THOMAS</t>
  </si>
  <si>
    <t>I. Hamilton</t>
  </si>
  <si>
    <t>M. PARKER</t>
  </si>
  <si>
    <t>B. FRANCIS</t>
  </si>
  <si>
    <t>VASQUEZ</t>
  </si>
  <si>
    <t>I. HERRERA</t>
  </si>
  <si>
    <t>A. SUAREZ</t>
  </si>
  <si>
    <t>Morejon</t>
  </si>
  <si>
    <t>K. LEE</t>
  </si>
  <si>
    <t>D, MARTIN</t>
  </si>
  <si>
    <t>to Red Arrow- Michael Grove and New England 's 2026 #9 &amp; #10</t>
  </si>
  <si>
    <t>to New England- Brett Wisely</t>
  </si>
  <si>
    <t>DRAFT ORDER 2026 (THESE ARE PLACE HOLDS UNTIL DRAFT ORDER IS DETERMINDED)</t>
  </si>
  <si>
    <t>2025 ROOKIE DRAFT MATRIX</t>
  </si>
  <si>
    <t>to Montana- Jason Foley</t>
  </si>
  <si>
    <t>to Shizuoka- Montana's 2026 #9</t>
  </si>
  <si>
    <t>to Cazadero- David Peralta and Montana's 2026 #3</t>
  </si>
  <si>
    <t>to Montana- Clarke Schmidt, Brent Suter, and Jesse Chavez</t>
  </si>
  <si>
    <t>Mission Viejo cuts Stephen Matz &amp; Matt Waldron</t>
  </si>
  <si>
    <t>Montana cuts Giovanny Gallegos &amp; Mitch Haniger</t>
  </si>
  <si>
    <t>St. Paul cuts Ezequiel Duran</t>
  </si>
  <si>
    <t>Groton cuts Jordan Montgomery</t>
  </si>
  <si>
    <t>to Missoula-  Francisco Lindor, Willson Contreras, Jesse Chavez and  Montana's 2025 #2 and #4</t>
  </si>
  <si>
    <t xml:space="preserve">to Montana-  Geraldo Perdomo, Brice Turang, Austin Wells, and Blake Snell </t>
  </si>
  <si>
    <t>Montana cuts Joey Meneses</t>
  </si>
  <si>
    <t>Candelario</t>
  </si>
  <si>
    <t>Imanaga</t>
  </si>
  <si>
    <t>Woods Richardson</t>
  </si>
  <si>
    <t>Kavadas</t>
  </si>
  <si>
    <t xml:space="preserve">Speier  </t>
  </si>
  <si>
    <t>Vieira</t>
  </si>
  <si>
    <t>LeMahieu</t>
  </si>
  <si>
    <t>Justyn-Henry</t>
  </si>
  <si>
    <t>Malloy</t>
  </si>
  <si>
    <t>Javier Baez</t>
  </si>
  <si>
    <t>Kyle Stowers</t>
  </si>
  <si>
    <t>Santiago Espinal</t>
  </si>
  <si>
    <t>Trent Grisham</t>
  </si>
  <si>
    <t>Eric Haase</t>
  </si>
  <si>
    <t>Patrick Corbin</t>
  </si>
  <si>
    <t>Harrison Bader</t>
  </si>
  <si>
    <t>n/a</t>
  </si>
  <si>
    <t>Gavin Sheets</t>
  </si>
  <si>
    <t>Randy Rodriguez</t>
  </si>
  <si>
    <t>Gabrial Arias</t>
  </si>
  <si>
    <t>Daniel Schneeman</t>
  </si>
  <si>
    <t>Huascar Brazoban</t>
  </si>
  <si>
    <t>Jordan Romano</t>
  </si>
  <si>
    <t>Tristan McKenzie</t>
  </si>
  <si>
    <t>Taylor Walls</t>
  </si>
  <si>
    <t>Joe Mantiply</t>
  </si>
  <si>
    <t>Kyle Isbel</t>
  </si>
  <si>
    <t>Edward Olivarez</t>
  </si>
  <si>
    <t>Jhony Brito</t>
  </si>
  <si>
    <t>Anthony Rizzo</t>
  </si>
  <si>
    <t>Reid Detmers</t>
  </si>
  <si>
    <t>Joey Estes</t>
  </si>
  <si>
    <t>Logan Allen</t>
  </si>
  <si>
    <t>Jorge Alcala</t>
  </si>
  <si>
    <t>Kyle Leahy</t>
  </si>
  <si>
    <t>Scott Alexander</t>
  </si>
  <si>
    <t>Dennis Santana</t>
  </si>
  <si>
    <t>Garrett Cleavinger</t>
  </si>
  <si>
    <t>Jake Bird</t>
  </si>
  <si>
    <t>Shelby Miller</t>
  </si>
  <si>
    <t>Brennan Bernardino</t>
  </si>
  <si>
    <t>Anthony Bender</t>
  </si>
  <si>
    <t>Kris Bryant</t>
  </si>
  <si>
    <t>Thairo Estrada</t>
  </si>
  <si>
    <t>Hans Crouse</t>
  </si>
  <si>
    <t>James McCann</t>
  </si>
  <si>
    <t>DJ Herz</t>
  </si>
  <si>
    <t>Whitt Merrifield</t>
  </si>
  <si>
    <t>Adalberto Mondesi</t>
  </si>
  <si>
    <t>Jesus Sanchez</t>
  </si>
  <si>
    <t>Chase Silseth</t>
  </si>
  <si>
    <t>Elehuris Montero</t>
  </si>
  <si>
    <t>Erik Miller</t>
  </si>
  <si>
    <t>Calvin Faucher</t>
  </si>
  <si>
    <t>Hunter Stratton</t>
  </si>
  <si>
    <t>Yuki Matsui</t>
  </si>
  <si>
    <t>Justin Lawrence</t>
  </si>
  <si>
    <t>Alex Verdugo</t>
  </si>
  <si>
    <t>Jack Suwenski</t>
  </si>
  <si>
    <t>Jacob Webb</t>
  </si>
  <si>
    <t>Cionel Perez</t>
  </si>
  <si>
    <t>Harold Ramirez</t>
  </si>
  <si>
    <t>Carlos Carrasco</t>
  </si>
  <si>
    <t>Brendon Little</t>
  </si>
  <si>
    <t>Adam Ottavino</t>
  </si>
  <si>
    <t>Kody Clemens</t>
  </si>
  <si>
    <t>Hunter Strickland</t>
  </si>
  <si>
    <t>Shawn Armstrong</t>
  </si>
  <si>
    <t>Declan Cronin</t>
  </si>
  <si>
    <t>Emilio Pagan</t>
  </si>
  <si>
    <t>Michael Grove</t>
  </si>
  <si>
    <t>Leody Traveras</t>
  </si>
  <si>
    <t>Seth  Brown</t>
  </si>
  <si>
    <t>JD Martinez</t>
  </si>
  <si>
    <t>DJ LeMahieu</t>
  </si>
  <si>
    <t>Jesus Tinoco</t>
  </si>
  <si>
    <t>Jasen Heyward</t>
  </si>
  <si>
    <t>Justin Wilson</t>
  </si>
  <si>
    <t>Dylan Floro</t>
  </si>
  <si>
    <t>James Karinchak</t>
  </si>
  <si>
    <t>Ross Stripling</t>
  </si>
  <si>
    <t>Wenceel Perez</t>
  </si>
  <si>
    <t>Jose Tena</t>
  </si>
  <si>
    <t>Seranthony Domingez</t>
  </si>
  <si>
    <t>Yariel Rodriguez</t>
  </si>
  <si>
    <t>Nolan Jones</t>
  </si>
  <si>
    <t>Vaughn Grissom</t>
  </si>
  <si>
    <t>Grant Anderson</t>
  </si>
  <si>
    <t>Sammy Long</t>
  </si>
  <si>
    <t>John Brebbia</t>
  </si>
  <si>
    <t>Brandon Drury</t>
  </si>
  <si>
    <t>Justy Henry Malloy</t>
  </si>
  <si>
    <t>Estury Ruiz</t>
  </si>
  <si>
    <t>Javier Assad</t>
  </si>
  <si>
    <t>Cam Boozer</t>
  </si>
  <si>
    <t>Nick Fortes</t>
  </si>
  <si>
    <t>Gabe Spier</t>
  </si>
  <si>
    <t>Nick Mears</t>
  </si>
  <si>
    <t>Luis Urias</t>
  </si>
  <si>
    <t>Jalen Beeks</t>
  </si>
  <si>
    <t>Leo Rivas</t>
  </si>
  <si>
    <t>Seranthony</t>
  </si>
  <si>
    <t>Nick Ahmed</t>
  </si>
  <si>
    <t>to Shenango Valley- Jordan Hicks</t>
  </si>
  <si>
    <t>to Shizuoka- Shenango Valley's 2026 #9</t>
  </si>
  <si>
    <t>to Maui- Justin Turner</t>
  </si>
  <si>
    <t>to Missoula- Maui's 2026 # 9</t>
  </si>
  <si>
    <t>to Missoula- Mike Trout</t>
  </si>
  <si>
    <t>to Metroplex- Trent Grisham and Trey Sweeney</t>
  </si>
  <si>
    <t>Metroplex drops Robert Stephenson</t>
  </si>
  <si>
    <t>Abraham Toro</t>
  </si>
  <si>
    <t>Tony Gonsolin</t>
  </si>
  <si>
    <t>Thario Estrada</t>
  </si>
  <si>
    <t>Reed Garrett</t>
  </si>
  <si>
    <t>Patrick Wisdom</t>
  </si>
  <si>
    <t>none available</t>
  </si>
  <si>
    <t>Chris Flexen</t>
  </si>
  <si>
    <t>Elvis Peguero</t>
  </si>
  <si>
    <t>Luis Torrens</t>
  </si>
  <si>
    <t>Manuel Margot</t>
  </si>
  <si>
    <t>Tyler Freeman</t>
  </si>
  <si>
    <t>Dairon Blanco</t>
  </si>
  <si>
    <t>Steven Wilson</t>
  </si>
  <si>
    <t>Jose Alvarado</t>
  </si>
  <si>
    <t>Matt Thaiss</t>
  </si>
  <si>
    <t>Ian Hamilton</t>
  </si>
  <si>
    <t>Brooks Baldwin</t>
  </si>
  <si>
    <t>Mitch Garver</t>
  </si>
  <si>
    <t>Matt Festa</t>
  </si>
  <si>
    <t>Daz Cameron</t>
  </si>
  <si>
    <t>Kyle Hendricks</t>
  </si>
  <si>
    <t>Johan Rojas</t>
  </si>
  <si>
    <t>Caleb Ferguson</t>
  </si>
  <si>
    <t>Gregory Soto</t>
  </si>
  <si>
    <t>KeBryan Hayes</t>
  </si>
  <si>
    <t>Shawn Dubin</t>
  </si>
  <si>
    <t>Angel Zerpa</t>
  </si>
  <si>
    <t>to Cazadero- Tyler O'Neill</t>
  </si>
  <si>
    <t>to Mission Viejo- Emilio Pagan and Cazadero's 2026 #3 that was previously owned by Montana</t>
  </si>
  <si>
    <t>update 7/18/25</t>
  </si>
  <si>
    <t>powercat365@sbcglobal.net</t>
  </si>
  <si>
    <t>816-392-4700</t>
  </si>
  <si>
    <t>Box 628</t>
  </si>
  <si>
    <t>Marshall</t>
  </si>
  <si>
    <t>MO</t>
  </si>
  <si>
    <t>Dominic Canzone</t>
  </si>
  <si>
    <t>Michael Conforto</t>
  </si>
  <si>
    <t>Patrick Sandoval</t>
  </si>
  <si>
    <t>Will Wagner</t>
  </si>
  <si>
    <t>Ke'Bryan Hayes</t>
  </si>
  <si>
    <t>DJ Lemahieu</t>
  </si>
  <si>
    <t>Mj Melendez</t>
  </si>
  <si>
    <t>None</t>
  </si>
  <si>
    <t>Jacon Latz</t>
  </si>
  <si>
    <t>Luis Matos</t>
  </si>
  <si>
    <t>Victor Vodnik</t>
  </si>
  <si>
    <t>Gus Varland</t>
  </si>
  <si>
    <t>Eloy Jimenez</t>
  </si>
  <si>
    <t>Tristen McKenzie</t>
  </si>
  <si>
    <t>Josh Winckowski</t>
  </si>
  <si>
    <t>Nicky Lopez</t>
  </si>
  <si>
    <t>Cal Quantrill</t>
  </si>
  <si>
    <t>Max Lazar</t>
  </si>
  <si>
    <t>Jacob Cousins</t>
  </si>
  <si>
    <t>Enyel De Los Santos</t>
  </si>
  <si>
    <t>Ben Rortvedt</t>
  </si>
  <si>
    <t>Brock Burke</t>
  </si>
  <si>
    <t>Jose Siri</t>
  </si>
  <si>
    <t>Cooper Criswell</t>
  </si>
  <si>
    <t>Drew Thorpe</t>
  </si>
  <si>
    <t>Julian Merryweather</t>
  </si>
  <si>
    <t>Jose Fermin</t>
  </si>
  <si>
    <t>Alec Marsh</t>
  </si>
  <si>
    <t>Carson Spiers</t>
  </si>
  <si>
    <t>to Shizuoka- Randal Grichuk</t>
  </si>
  <si>
    <t>to Las Vegas- Wenceel Perez</t>
  </si>
  <si>
    <t>1294 Deerwood Drive</t>
  </si>
  <si>
    <t>UNCLAIMED PLAYERS</t>
  </si>
  <si>
    <t>to Montana- Jose Caballero, Nate Lowe and Groton 2026 # 9</t>
  </si>
  <si>
    <t>to Groton- Chas McCormick, Miles Mikolas and Montana 2026 #5 &amp; #6</t>
  </si>
  <si>
    <t>to Groton- Metroplex 2026  #5 &amp; #9</t>
  </si>
  <si>
    <t>to Metroplex- Brandon Pfaadt and Tim Herrin</t>
  </si>
  <si>
    <t>Metroplex cuts Alex Lange &amp; Taijuan Walker</t>
  </si>
  <si>
    <t>davidnemernoah@gmail.com</t>
  </si>
  <si>
    <t>to Red Arrow- Anthony Santander &amp; Jorge Mateo</t>
  </si>
  <si>
    <t>to Cedar Rapids- Colt Keith and Red Arrow 2026 #2</t>
  </si>
  <si>
    <t>Red Arrow cuts Matt Festa</t>
  </si>
  <si>
    <t>to Shizuoka-  Alex Vesia</t>
  </si>
  <si>
    <t>to Montana- Dominic Canzone &amp; Shizuoka's 2026 #6</t>
  </si>
  <si>
    <t>to New England- Jon Gray and Groton 2026 #8</t>
  </si>
  <si>
    <t>to Groton-Ryan Yarbrough and New England 2026 #4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</si>
</sst>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10"/>
      <name val="Arial"/>
      <family val="2"/>
    </font>
    <font>
      <b/>
      <sz val="10"/>
      <color indexed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b/>
      <sz val="8"/>
      <name val="Arial"/>
      <family val="2"/>
    </font>
    <font>
      <b/>
      <sz val="16"/>
      <name val="Arial"/>
      <family val="2"/>
    </font>
    <font>
      <b/>
      <sz val="16"/>
      <color indexed="18"/>
      <name val="Arial"/>
      <family val="2"/>
    </font>
    <font>
      <b/>
      <sz val="10"/>
      <color indexed="9"/>
      <name val="Arial"/>
      <family val="2"/>
    </font>
    <font>
      <sz val="8"/>
      <color indexed="17"/>
      <name val="Arial"/>
      <family val="2"/>
    </font>
    <font>
      <sz val="8"/>
      <color indexed="10"/>
      <name val="Arial"/>
      <family val="2"/>
    </font>
    <font>
      <sz val="8"/>
      <color indexed="55"/>
      <name val="Arial"/>
      <family val="2"/>
    </font>
    <font>
      <b/>
      <sz val="8"/>
      <color indexed="8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8"/>
      <color rgb="FFFF000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0"/>
      <color theme="11"/>
      <name val="Arial"/>
      <family val="2"/>
    </font>
    <font>
      <sz val="10"/>
      <color theme="1"/>
      <name val="Arial"/>
      <family val="2"/>
    </font>
    <font>
      <b/>
      <sz val="8"/>
      <color rgb="FFFF0000"/>
      <name val="Arial"/>
      <family val="2"/>
    </font>
    <font>
      <sz val="8"/>
      <color theme="0"/>
      <name val="Arial"/>
      <family val="2"/>
    </font>
    <font>
      <sz val="16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8"/>
      <color theme="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4"/>
      <name val="Arial"/>
      <family val="2"/>
    </font>
    <font>
      <b/>
      <sz val="36"/>
      <name val="Arial"/>
      <family val="2"/>
    </font>
    <font>
      <u/>
      <sz val="11"/>
      <color indexed="12"/>
      <name val="Calibri"/>
      <family val="2"/>
      <scheme val="minor"/>
    </font>
    <font>
      <b/>
      <sz val="14"/>
      <color theme="1"/>
      <name val="Arial"/>
      <family val="2"/>
    </font>
    <font>
      <b/>
      <sz val="18"/>
      <name val="Arial"/>
      <family val="2"/>
    </font>
    <font>
      <sz val="10"/>
      <name val="Tahoma"/>
      <family val="2"/>
    </font>
    <font>
      <sz val="12"/>
      <name val="Arial"/>
      <family val="2"/>
    </font>
    <font>
      <sz val="11"/>
      <color theme="1"/>
      <name val="Franklin Gothic Heavy"/>
      <family val="2"/>
    </font>
    <font>
      <b/>
      <sz val="11"/>
      <color theme="1"/>
      <name val="Calibri"/>
      <family val="2"/>
      <scheme val="minor"/>
    </font>
    <font>
      <b/>
      <sz val="10"/>
      <color theme="5"/>
      <name val="Arial"/>
      <family val="2"/>
    </font>
    <font>
      <b/>
      <sz val="8"/>
      <color theme="5"/>
      <name val="Arial"/>
      <family val="2"/>
    </font>
    <font>
      <sz val="10"/>
      <color theme="5"/>
      <name val="Arial"/>
      <family val="2"/>
    </font>
    <font>
      <b/>
      <sz val="12"/>
      <color rgb="FFFF0000"/>
      <name val="Arial"/>
      <family val="2"/>
    </font>
    <font>
      <b/>
      <sz val="11"/>
      <color theme="5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8"/>
      <color theme="9"/>
      <name val="Arial"/>
      <family val="2"/>
    </font>
    <font>
      <b/>
      <sz val="26"/>
      <color rgb="FFFF0000"/>
      <name val="Arial"/>
      <family val="2"/>
    </font>
    <font>
      <b/>
      <sz val="16"/>
      <color rgb="FFFF0000"/>
      <name val="Arial"/>
      <family val="2"/>
    </font>
    <font>
      <sz val="8"/>
      <color rgb="FF000000"/>
      <name val="Tahoma"/>
      <family val="2"/>
    </font>
    <font>
      <b/>
      <sz val="14"/>
      <color rgb="FFFF000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sz val="16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20"/>
      <color rgb="FFFF0000"/>
      <name val="Arial"/>
      <family val="2"/>
    </font>
    <font>
      <b/>
      <sz val="18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8"/>
      <color rgb="FFFF0000"/>
      <name val="Arial"/>
      <family val="2"/>
    </font>
    <font>
      <sz val="7"/>
      <color rgb="FF000000"/>
      <name val="Arial"/>
      <family val="2"/>
    </font>
    <font>
      <b/>
      <sz val="16"/>
      <color theme="1"/>
      <name val="Arial"/>
      <family val="2"/>
    </font>
    <font>
      <b/>
      <sz val="10"/>
      <color rgb="FFFF0000"/>
      <name val="Arial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10"/>
      <color theme="0"/>
      <name val="Arial"/>
      <family val="2"/>
    </font>
    <font>
      <sz val="11"/>
      <color rgb="FF1D2228"/>
      <name val="Calibri"/>
      <family val="2"/>
    </font>
    <font>
      <sz val="10"/>
      <color rgb="FF1D2228"/>
      <name val="Arial"/>
      <family val="2"/>
    </font>
    <font>
      <b/>
      <sz val="10"/>
      <color rgb="FF00B050"/>
      <name val="Arial"/>
      <family val="2"/>
    </font>
    <font>
      <sz val="8"/>
      <color rgb="FF1D2228"/>
      <name val="Arial"/>
      <family val="2"/>
    </font>
    <font>
      <sz val="7"/>
      <color rgb="FF26282A"/>
      <name val="Arial"/>
      <family val="2"/>
    </font>
    <font>
      <sz val="11"/>
      <color rgb="FF1D2228"/>
      <name val="Calibri"/>
      <family val="2"/>
      <scheme val="minor"/>
    </font>
    <font>
      <sz val="7"/>
      <color rgb="FF1D2228"/>
      <name val="Arial"/>
      <family val="2"/>
    </font>
    <font>
      <b/>
      <sz val="8"/>
      <color indexed="17"/>
      <name val="Arial"/>
      <family val="2"/>
    </font>
    <font>
      <sz val="18"/>
      <name val="Arial"/>
      <family val="2"/>
    </font>
    <font>
      <sz val="18"/>
      <color rgb="FF1D2228"/>
      <name val="Arial"/>
      <family val="2"/>
    </font>
    <font>
      <sz val="18"/>
      <color rgb="FF1D2228"/>
      <name val="Verdana"/>
      <family val="2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31"/>
      </left>
      <right style="thin">
        <color indexed="31"/>
      </right>
      <top/>
      <bottom style="thin">
        <color indexed="3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medium">
        <color auto="1"/>
      </bottom>
      <diagonal/>
    </border>
    <border>
      <left style="thin">
        <color indexed="31"/>
      </left>
      <right/>
      <top style="thin">
        <color indexed="31"/>
      </top>
      <bottom style="thin">
        <color indexed="31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1"/>
      </left>
      <right style="thin">
        <color indexed="31"/>
      </right>
      <top/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/>
      <diagonal/>
    </border>
  </borders>
  <cellStyleXfs count="11">
    <xf numFmtId="0" fontId="0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37" fillId="0" borderId="0" applyNumberFormat="0" applyFill="0" applyBorder="0" applyAlignment="0" applyProtection="0"/>
    <xf numFmtId="0" fontId="3" fillId="0" borderId="0"/>
    <xf numFmtId="0" fontId="4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1" fillId="0" borderId="0"/>
  </cellStyleXfs>
  <cellXfs count="564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14" fontId="9" fillId="2" borderId="0" xfId="0" applyNumberFormat="1" applyFont="1" applyFill="1" applyAlignment="1">
      <alignment horizontal="center"/>
    </xf>
    <xf numFmtId="0" fontId="7" fillId="2" borderId="0" xfId="2" applyFont="1" applyFill="1" applyAlignment="1">
      <alignment horizontal="left"/>
    </xf>
    <xf numFmtId="14" fontId="10" fillId="0" borderId="0" xfId="0" applyNumberFormat="1" applyFont="1" applyAlignment="1">
      <alignment horizontal="center"/>
    </xf>
    <xf numFmtId="0" fontId="10" fillId="0" borderId="0" xfId="0" applyFont="1"/>
    <xf numFmtId="0" fontId="9" fillId="3" borderId="0" xfId="0" applyFont="1" applyFill="1" applyAlignment="1">
      <alignment horizontal="center"/>
    </xf>
    <xf numFmtId="0" fontId="7" fillId="0" borderId="0" xfId="0" applyFont="1"/>
    <xf numFmtId="0" fontId="0" fillId="6" borderId="0" xfId="0" applyFill="1"/>
    <xf numFmtId="0" fontId="0" fillId="6" borderId="0" xfId="0" applyFill="1" applyAlignment="1">
      <alignment horizontal="center"/>
    </xf>
    <xf numFmtId="0" fontId="18" fillId="7" borderId="1" xfId="0" applyFont="1" applyFill="1" applyBorder="1"/>
    <xf numFmtId="0" fontId="18" fillId="7" borderId="1" xfId="0" applyFont="1" applyFill="1" applyBorder="1" applyAlignment="1">
      <alignment horizontal="center"/>
    </xf>
    <xf numFmtId="0" fontId="7" fillId="6" borderId="0" xfId="0" applyFont="1" applyFill="1"/>
    <xf numFmtId="0" fontId="5" fillId="6" borderId="0" xfId="0" applyFont="1" applyFill="1" applyAlignment="1">
      <alignment horizontal="center"/>
    </xf>
    <xf numFmtId="0" fontId="5" fillId="6" borderId="0" xfId="0" applyFont="1" applyFill="1"/>
    <xf numFmtId="0" fontId="0" fillId="6" borderId="0" xfId="0" applyFill="1" applyAlignment="1">
      <alignment horizontal="left"/>
    </xf>
    <xf numFmtId="0" fontId="7" fillId="6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0" fillId="6" borderId="2" xfId="0" applyFill="1" applyBorder="1"/>
    <xf numFmtId="0" fontId="8" fillId="6" borderId="2" xfId="0" applyFont="1" applyFill="1" applyBorder="1" applyAlignment="1">
      <alignment horizontal="center"/>
    </xf>
    <xf numFmtId="0" fontId="0" fillId="6" borderId="3" xfId="0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5" fillId="0" borderId="1" xfId="2" applyFont="1" applyBorder="1" applyAlignment="1">
      <alignment horizontal="left"/>
    </xf>
    <xf numFmtId="0" fontId="5" fillId="0" borderId="1" xfId="2" applyFont="1" applyBorder="1" applyAlignment="1">
      <alignment horizontal="center" wrapText="1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2" applyFont="1" applyBorder="1" applyAlignment="1">
      <alignment horizontal="left" wrapText="1"/>
    </xf>
    <xf numFmtId="0" fontId="11" fillId="6" borderId="0" xfId="0" applyFont="1" applyFill="1"/>
    <xf numFmtId="0" fontId="5" fillId="6" borderId="0" xfId="0" applyFont="1" applyFill="1" applyAlignment="1">
      <alignment horizontal="left"/>
    </xf>
    <xf numFmtId="0" fontId="5" fillId="2" borderId="1" xfId="2" applyFont="1" applyFill="1" applyBorder="1" applyAlignment="1">
      <alignment horizontal="center"/>
    </xf>
    <xf numFmtId="0" fontId="9" fillId="2" borderId="1" xfId="2" applyFont="1" applyFill="1" applyBorder="1" applyAlignment="1">
      <alignment horizontal="center"/>
    </xf>
    <xf numFmtId="0" fontId="9" fillId="2" borderId="1" xfId="2" applyFont="1" applyFill="1" applyBorder="1" applyAlignment="1">
      <alignment horizontal="center" wrapText="1"/>
    </xf>
    <xf numFmtId="0" fontId="9" fillId="4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14" fillId="6" borderId="0" xfId="1" applyFill="1" applyAlignment="1" applyProtection="1">
      <alignment horizontal="left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5" fillId="0" borderId="1" xfId="0" applyFont="1" applyBorder="1" applyAlignment="1">
      <alignment horizontal="left"/>
    </xf>
    <xf numFmtId="0" fontId="7" fillId="6" borderId="1" xfId="0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5" fillId="0" borderId="5" xfId="0" applyFont="1" applyBorder="1" applyAlignment="1">
      <alignment horizontal="left"/>
    </xf>
    <xf numFmtId="0" fontId="7" fillId="0" borderId="6" xfId="0" applyFont="1" applyBorder="1" applyAlignment="1">
      <alignment horizontal="center"/>
    </xf>
    <xf numFmtId="0" fontId="8" fillId="0" borderId="6" xfId="0" applyFont="1" applyBorder="1" applyAlignment="1">
      <alignment horizontal="right"/>
    </xf>
    <xf numFmtId="0" fontId="0" fillId="0" borderId="5" xfId="0" applyBorder="1"/>
    <xf numFmtId="0" fontId="13" fillId="6" borderId="0" xfId="0" applyFont="1" applyFill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13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21" fillId="0" borderId="0" xfId="0" applyFont="1" applyAlignment="1">
      <alignment horizontal="center" vertical="top" wrapText="1"/>
    </xf>
    <xf numFmtId="0" fontId="22" fillId="4" borderId="1" xfId="0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5" fillId="0" borderId="0" xfId="0" quotePrefix="1" applyFont="1" applyAlignment="1">
      <alignment horizontal="center"/>
    </xf>
    <xf numFmtId="0" fontId="0" fillId="0" borderId="5" xfId="0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8" fillId="0" borderId="0" xfId="0" applyFont="1" applyAlignment="1">
      <alignment horizontal="center"/>
    </xf>
    <xf numFmtId="0" fontId="25" fillId="0" borderId="0" xfId="0" applyFont="1"/>
    <xf numFmtId="0" fontId="0" fillId="2" borderId="5" xfId="0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/>
    <xf numFmtId="0" fontId="0" fillId="0" borderId="7" xfId="0" applyBorder="1"/>
    <xf numFmtId="0" fontId="0" fillId="0" borderId="8" xfId="0" applyBorder="1"/>
    <xf numFmtId="0" fontId="0" fillId="0" borderId="7" xfId="0" pivotButton="1" applyBorder="1"/>
    <xf numFmtId="0" fontId="0" fillId="0" borderId="4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6" fillId="0" borderId="0" xfId="0" applyFont="1"/>
    <xf numFmtId="0" fontId="5" fillId="0" borderId="12" xfId="0" applyFont="1" applyBorder="1" applyAlignment="1">
      <alignment horizontal="center"/>
    </xf>
    <xf numFmtId="0" fontId="5" fillId="6" borderId="12" xfId="0" applyFont="1" applyFill="1" applyBorder="1"/>
    <xf numFmtId="0" fontId="24" fillId="0" borderId="0" xfId="0" applyFont="1"/>
    <xf numFmtId="0" fontId="11" fillId="6" borderId="0" xfId="0" applyFont="1" applyFill="1" applyAlignment="1">
      <alignment horizontal="left"/>
    </xf>
    <xf numFmtId="0" fontId="23" fillId="0" borderId="5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3" xfId="0" applyFont="1" applyBorder="1"/>
    <xf numFmtId="0" fontId="27" fillId="0" borderId="0" xfId="0" applyFont="1"/>
    <xf numFmtId="0" fontId="0" fillId="0" borderId="1" xfId="0" applyBorder="1" applyAlignment="1">
      <alignment horizontal="left"/>
    </xf>
    <xf numFmtId="0" fontId="5" fillId="0" borderId="5" xfId="0" applyFont="1" applyBorder="1" applyAlignment="1">
      <alignment horizontal="center"/>
    </xf>
    <xf numFmtId="0" fontId="12" fillId="6" borderId="0" xfId="0" applyFont="1" applyFill="1"/>
    <xf numFmtId="0" fontId="19" fillId="0" borderId="1" xfId="0" applyFont="1" applyBorder="1" applyAlignment="1">
      <alignment horizontal="center" wrapText="1"/>
    </xf>
    <xf numFmtId="0" fontId="19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 wrapText="1"/>
    </xf>
    <xf numFmtId="0" fontId="20" fillId="0" borderId="1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49" fontId="0" fillId="0" borderId="1" xfId="0" applyNumberFormat="1" applyBorder="1"/>
    <xf numFmtId="0" fontId="0" fillId="0" borderId="1" xfId="2" applyFont="1" applyBorder="1" applyAlignment="1">
      <alignment horizontal="center" wrapText="1"/>
    </xf>
    <xf numFmtId="0" fontId="28" fillId="0" borderId="1" xfId="0" applyFont="1" applyBorder="1"/>
    <xf numFmtId="0" fontId="28" fillId="0" borderId="1" xfId="0" applyFont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0" fontId="29" fillId="0" borderId="1" xfId="2" applyFont="1" applyBorder="1" applyAlignment="1">
      <alignment horizontal="center" wrapText="1"/>
    </xf>
    <xf numFmtId="0" fontId="5" fillId="0" borderId="5" xfId="0" applyFont="1" applyBorder="1"/>
    <xf numFmtId="0" fontId="0" fillId="10" borderId="5" xfId="0" applyFill="1" applyBorder="1" applyAlignment="1">
      <alignment horizontal="center"/>
    </xf>
    <xf numFmtId="0" fontId="8" fillId="10" borderId="6" xfId="0" applyFont="1" applyFill="1" applyBorder="1" applyAlignment="1">
      <alignment horizontal="center"/>
    </xf>
    <xf numFmtId="0" fontId="30" fillId="0" borderId="1" xfId="2" applyFont="1" applyBorder="1" applyAlignment="1">
      <alignment horizontal="center" wrapText="1"/>
    </xf>
    <xf numFmtId="0" fontId="0" fillId="11" borderId="5" xfId="0" applyFill="1" applyBorder="1" applyAlignment="1">
      <alignment horizontal="center"/>
    </xf>
    <xf numFmtId="0" fontId="8" fillId="11" borderId="6" xfId="0" applyFont="1" applyFill="1" applyBorder="1" applyAlignment="1">
      <alignment horizontal="center"/>
    </xf>
    <xf numFmtId="0" fontId="5" fillId="11" borderId="5" xfId="0" applyFont="1" applyFill="1" applyBorder="1" applyAlignment="1">
      <alignment horizontal="center"/>
    </xf>
    <xf numFmtId="0" fontId="0" fillId="12" borderId="5" xfId="0" applyFill="1" applyBorder="1" applyAlignment="1">
      <alignment horizontal="center"/>
    </xf>
    <xf numFmtId="0" fontId="22" fillId="13" borderId="1" xfId="0" applyFont="1" applyFill="1" applyBorder="1" applyAlignment="1">
      <alignment horizontal="center"/>
    </xf>
    <xf numFmtId="0" fontId="8" fillId="0" borderId="0" xfId="0" applyFont="1" applyAlignment="1">
      <alignment wrapText="1"/>
    </xf>
    <xf numFmtId="0" fontId="31" fillId="0" borderId="1" xfId="2" applyFont="1" applyBorder="1" applyAlignment="1">
      <alignment horizontal="center" wrapText="1"/>
    </xf>
    <xf numFmtId="0" fontId="32" fillId="0" borderId="1" xfId="2" applyFont="1" applyBorder="1" applyAlignment="1">
      <alignment horizontal="center" wrapText="1"/>
    </xf>
    <xf numFmtId="0" fontId="35" fillId="6" borderId="1" xfId="0" applyFont="1" applyFill="1" applyBorder="1"/>
    <xf numFmtId="0" fontId="35" fillId="6" borderId="1" xfId="0" applyFont="1" applyFill="1" applyBorder="1" applyAlignment="1">
      <alignment horizontal="center"/>
    </xf>
    <xf numFmtId="0" fontId="9" fillId="14" borderId="1" xfId="0" applyFont="1" applyFill="1" applyBorder="1" applyAlignment="1">
      <alignment horizontal="center"/>
    </xf>
    <xf numFmtId="0" fontId="8" fillId="14" borderId="6" xfId="0" applyFont="1" applyFill="1" applyBorder="1" applyAlignment="1">
      <alignment horizontal="center"/>
    </xf>
    <xf numFmtId="0" fontId="8" fillId="14" borderId="1" xfId="0" applyFont="1" applyFill="1" applyBorder="1" applyAlignment="1">
      <alignment horizontal="center"/>
    </xf>
    <xf numFmtId="0" fontId="8" fillId="13" borderId="1" xfId="0" applyFont="1" applyFill="1" applyBorder="1" applyAlignment="1">
      <alignment horizontal="center"/>
    </xf>
    <xf numFmtId="0" fontId="8" fillId="13" borderId="6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15" borderId="0" xfId="0" applyFill="1" applyAlignment="1">
      <alignment horizontal="center"/>
    </xf>
    <xf numFmtId="0" fontId="9" fillId="16" borderId="1" xfId="0" applyFont="1" applyFill="1" applyBorder="1" applyAlignment="1">
      <alignment horizontal="center"/>
    </xf>
    <xf numFmtId="0" fontId="8" fillId="16" borderId="1" xfId="0" applyFont="1" applyFill="1" applyBorder="1" applyAlignment="1">
      <alignment horizontal="center"/>
    </xf>
    <xf numFmtId="0" fontId="8" fillId="16" borderId="6" xfId="0" applyFont="1" applyFill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8" fillId="0" borderId="0" xfId="0" quotePrefix="1" applyFont="1"/>
    <xf numFmtId="0" fontId="40" fillId="10" borderId="6" xfId="0" applyFont="1" applyFill="1" applyBorder="1" applyAlignment="1">
      <alignment horizontal="center"/>
    </xf>
    <xf numFmtId="0" fontId="0" fillId="13" borderId="0" xfId="0" applyFill="1"/>
    <xf numFmtId="0" fontId="5" fillId="13" borderId="0" xfId="0" applyFont="1" applyFill="1"/>
    <xf numFmtId="0" fontId="41" fillId="0" borderId="0" xfId="0" applyFont="1"/>
    <xf numFmtId="0" fontId="8" fillId="0" borderId="24" xfId="4" applyFont="1" applyBorder="1" applyAlignment="1">
      <alignment horizontal="center"/>
    </xf>
    <xf numFmtId="0" fontId="44" fillId="10" borderId="6" xfId="4" applyFont="1" applyFill="1" applyBorder="1" applyAlignment="1">
      <alignment horizontal="center"/>
    </xf>
    <xf numFmtId="0" fontId="3" fillId="13" borderId="0" xfId="4" applyFill="1"/>
    <xf numFmtId="0" fontId="35" fillId="6" borderId="28" xfId="0" applyFont="1" applyFill="1" applyBorder="1"/>
    <xf numFmtId="0" fontId="35" fillId="6" borderId="28" xfId="0" applyFont="1" applyFill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29" xfId="0" applyFont="1" applyBorder="1"/>
    <xf numFmtId="0" fontId="47" fillId="0" borderId="29" xfId="0" applyFont="1" applyBorder="1" applyAlignment="1">
      <alignment horizontal="center"/>
    </xf>
    <xf numFmtId="0" fontId="48" fillId="0" borderId="5" xfId="0" applyFont="1" applyBorder="1" applyAlignment="1">
      <alignment horizontal="left"/>
    </xf>
    <xf numFmtId="0" fontId="47" fillId="0" borderId="30" xfId="0" applyFont="1" applyBorder="1" applyAlignment="1">
      <alignment horizontal="center"/>
    </xf>
    <xf numFmtId="0" fontId="48" fillId="0" borderId="30" xfId="0" applyFont="1" applyBorder="1" applyAlignment="1">
      <alignment horizontal="right"/>
    </xf>
    <xf numFmtId="0" fontId="47" fillId="0" borderId="5" xfId="0" applyFont="1" applyBorder="1" applyAlignment="1">
      <alignment horizontal="center"/>
    </xf>
    <xf numFmtId="0" fontId="48" fillId="0" borderId="5" xfId="0" applyFont="1" applyBorder="1"/>
    <xf numFmtId="0" fontId="43" fillId="17" borderId="29" xfId="0" applyFont="1" applyFill="1" applyBorder="1" applyAlignment="1">
      <alignment horizontal="center"/>
    </xf>
    <xf numFmtId="0" fontId="43" fillId="18" borderId="23" xfId="0" applyFont="1" applyFill="1" applyBorder="1" applyAlignment="1">
      <alignment horizontal="center"/>
    </xf>
    <xf numFmtId="0" fontId="43" fillId="10" borderId="30" xfId="0" applyFont="1" applyFill="1" applyBorder="1" applyAlignment="1">
      <alignment horizontal="center"/>
    </xf>
    <xf numFmtId="0" fontId="43" fillId="17" borderId="14" xfId="0" applyFont="1" applyFill="1" applyBorder="1" applyAlignment="1">
      <alignment horizontal="left"/>
    </xf>
    <xf numFmtId="0" fontId="42" fillId="10" borderId="30" xfId="0" applyFont="1" applyFill="1" applyBorder="1" applyAlignment="1">
      <alignment horizontal="center"/>
    </xf>
    <xf numFmtId="0" fontId="49" fillId="0" borderId="0" xfId="6" applyFont="1" applyAlignment="1">
      <alignment horizontal="left"/>
    </xf>
    <xf numFmtId="0" fontId="49" fillId="0" borderId="0" xfId="6" applyFont="1"/>
    <xf numFmtId="0" fontId="49" fillId="12" borderId="0" xfId="6" applyFont="1" applyFill="1" applyAlignment="1">
      <alignment horizontal="center"/>
    </xf>
    <xf numFmtId="0" fontId="49" fillId="10" borderId="29" xfId="6" applyFont="1" applyFill="1" applyBorder="1" applyAlignment="1">
      <alignment horizontal="center"/>
    </xf>
    <xf numFmtId="0" fontId="7" fillId="0" borderId="29" xfId="6" applyFont="1" applyBorder="1" applyAlignment="1">
      <alignment horizontal="center"/>
    </xf>
    <xf numFmtId="0" fontId="7" fillId="0" borderId="29" xfId="6" applyFont="1" applyBorder="1"/>
    <xf numFmtId="0" fontId="7" fillId="0" borderId="30" xfId="6" applyFont="1" applyBorder="1" applyAlignment="1">
      <alignment horizontal="center"/>
    </xf>
    <xf numFmtId="0" fontId="5" fillId="0" borderId="30" xfId="6" applyBorder="1" applyAlignment="1">
      <alignment horizontal="right"/>
    </xf>
    <xf numFmtId="0" fontId="49" fillId="0" borderId="5" xfId="6" applyFont="1" applyBorder="1" applyAlignment="1">
      <alignment horizontal="left"/>
    </xf>
    <xf numFmtId="0" fontId="49" fillId="0" borderId="5" xfId="6" applyFont="1" applyBorder="1"/>
    <xf numFmtId="0" fontId="43" fillId="11" borderId="30" xfId="6" applyFont="1" applyFill="1" applyBorder="1" applyAlignment="1">
      <alignment horizontal="center"/>
    </xf>
    <xf numFmtId="0" fontId="43" fillId="11" borderId="30" xfId="7" applyFont="1" applyFill="1" applyBorder="1" applyAlignment="1">
      <alignment horizontal="center"/>
    </xf>
    <xf numFmtId="0" fontId="43" fillId="11" borderId="22" xfId="6" applyFont="1" applyFill="1" applyBorder="1" applyAlignment="1">
      <alignment horizontal="center"/>
    </xf>
    <xf numFmtId="0" fontId="4" fillId="0" borderId="29" xfId="6" applyFont="1" applyBorder="1" applyAlignment="1">
      <alignment horizontal="center"/>
    </xf>
    <xf numFmtId="0" fontId="4" fillId="0" borderId="5" xfId="6" applyFont="1" applyBorder="1" applyAlignment="1">
      <alignment horizontal="center"/>
    </xf>
    <xf numFmtId="0" fontId="49" fillId="12" borderId="29" xfId="6" applyFont="1" applyFill="1" applyBorder="1" applyAlignment="1">
      <alignment horizontal="center"/>
    </xf>
    <xf numFmtId="0" fontId="19" fillId="0" borderId="29" xfId="0" applyFont="1" applyBorder="1" applyAlignment="1">
      <alignment horizontal="center" wrapText="1"/>
    </xf>
    <xf numFmtId="0" fontId="20" fillId="0" borderId="29" xfId="0" applyFont="1" applyBorder="1" applyAlignment="1">
      <alignment horizontal="center" wrapText="1"/>
    </xf>
    <xf numFmtId="0" fontId="19" fillId="0" borderId="29" xfId="0" applyFont="1" applyBorder="1" applyAlignment="1">
      <alignment horizontal="center"/>
    </xf>
    <xf numFmtId="0" fontId="20" fillId="0" borderId="29" xfId="0" applyFont="1" applyBorder="1" applyAlignment="1">
      <alignment horizontal="center"/>
    </xf>
    <xf numFmtId="0" fontId="17" fillId="6" borderId="0" xfId="0" applyFont="1" applyFill="1" applyAlignment="1">
      <alignment horizontal="center"/>
    </xf>
    <xf numFmtId="0" fontId="35" fillId="6" borderId="1" xfId="0" applyFont="1" applyFill="1" applyBorder="1" applyAlignment="1">
      <alignment horizontal="left"/>
    </xf>
    <xf numFmtId="0" fontId="4" fillId="0" borderId="0" xfId="6" applyFont="1" applyAlignment="1">
      <alignment horizontal="center"/>
    </xf>
    <xf numFmtId="0" fontId="7" fillId="0" borderId="0" xfId="6" applyFont="1" applyAlignment="1">
      <alignment horizontal="center"/>
    </xf>
    <xf numFmtId="0" fontId="5" fillId="0" borderId="0" xfId="6" applyAlignment="1">
      <alignment horizontal="right"/>
    </xf>
    <xf numFmtId="0" fontId="35" fillId="0" borderId="28" xfId="0" applyFont="1" applyBorder="1"/>
    <xf numFmtId="0" fontId="35" fillId="0" borderId="28" xfId="0" applyFont="1" applyBorder="1" applyAlignment="1">
      <alignment horizontal="center"/>
    </xf>
    <xf numFmtId="0" fontId="35" fillId="6" borderId="28" xfId="0" quotePrefix="1" applyFont="1" applyFill="1" applyBorder="1" applyAlignment="1">
      <alignment horizontal="center"/>
    </xf>
    <xf numFmtId="49" fontId="35" fillId="6" borderId="28" xfId="0" applyNumberFormat="1" applyFont="1" applyFill="1" applyBorder="1" applyAlignment="1">
      <alignment horizontal="center"/>
    </xf>
    <xf numFmtId="0" fontId="36" fillId="0" borderId="28" xfId="0" applyFont="1" applyBorder="1"/>
    <xf numFmtId="0" fontId="36" fillId="0" borderId="28" xfId="0" applyFont="1" applyBorder="1" applyAlignment="1">
      <alignment horizontal="center"/>
    </xf>
    <xf numFmtId="0" fontId="51" fillId="6" borderId="28" xfId="1" applyFont="1" applyFill="1" applyBorder="1" applyAlignment="1" applyProtection="1">
      <alignment horizontal="center"/>
    </xf>
    <xf numFmtId="0" fontId="51" fillId="0" borderId="28" xfId="1" applyFont="1" applyBorder="1" applyAlignment="1" applyProtection="1">
      <alignment horizontal="center"/>
    </xf>
    <xf numFmtId="0" fontId="14" fillId="6" borderId="28" xfId="1" applyFill="1" applyBorder="1" applyAlignment="1" applyProtection="1">
      <alignment horizontal="center"/>
    </xf>
    <xf numFmtId="0" fontId="35" fillId="0" borderId="0" xfId="0" applyFont="1" applyAlignment="1">
      <alignment horizontal="center"/>
    </xf>
    <xf numFmtId="0" fontId="14" fillId="0" borderId="0" xfId="1" applyAlignment="1" applyProtection="1"/>
    <xf numFmtId="0" fontId="34" fillId="0" borderId="0" xfId="0" applyFont="1" applyAlignment="1">
      <alignment horizontal="center"/>
    </xf>
    <xf numFmtId="0" fontId="39" fillId="0" borderId="0" xfId="2" applyFont="1" applyAlignment="1">
      <alignment horizontal="center" vertical="top" wrapText="1"/>
    </xf>
    <xf numFmtId="0" fontId="39" fillId="8" borderId="0" xfId="2" applyFont="1" applyFill="1" applyAlignment="1">
      <alignment horizontal="center" wrapText="1"/>
    </xf>
    <xf numFmtId="0" fontId="0" fillId="12" borderId="0" xfId="0" applyFill="1"/>
    <xf numFmtId="14" fontId="54" fillId="0" borderId="0" xfId="0" applyNumberFormat="1" applyFont="1" applyAlignment="1">
      <alignment vertical="center" wrapText="1"/>
    </xf>
    <xf numFmtId="0" fontId="54" fillId="0" borderId="0" xfId="0" applyFont="1" applyAlignment="1">
      <alignment vertical="center" wrapText="1"/>
    </xf>
    <xf numFmtId="49" fontId="7" fillId="0" borderId="29" xfId="6" applyNumberFormat="1" applyFont="1" applyBorder="1" applyAlignment="1">
      <alignment horizontal="center"/>
    </xf>
    <xf numFmtId="49" fontId="7" fillId="0" borderId="29" xfId="6" applyNumberFormat="1" applyFont="1" applyBorder="1"/>
    <xf numFmtId="49" fontId="7" fillId="0" borderId="28" xfId="0" applyNumberFormat="1" applyFont="1" applyBorder="1" applyAlignment="1">
      <alignment horizontal="center"/>
    </xf>
    <xf numFmtId="49" fontId="7" fillId="0" borderId="28" xfId="0" applyNumberFormat="1" applyFont="1" applyBorder="1"/>
    <xf numFmtId="49" fontId="4" fillId="0" borderId="28" xfId="0" applyNumberFormat="1" applyFont="1" applyBorder="1" applyAlignment="1">
      <alignment horizontal="center"/>
    </xf>
    <xf numFmtId="49" fontId="52" fillId="0" borderId="31" xfId="0" applyNumberFormat="1" applyFont="1" applyBorder="1" applyAlignment="1">
      <alignment horizontal="left"/>
    </xf>
    <xf numFmtId="49" fontId="7" fillId="0" borderId="32" xfId="0" applyNumberFormat="1" applyFont="1" applyBorder="1" applyAlignment="1">
      <alignment horizontal="center"/>
    </xf>
    <xf numFmtId="49" fontId="42" fillId="0" borderId="32" xfId="0" applyNumberFormat="1" applyFont="1" applyBorder="1" applyAlignment="1">
      <alignment horizontal="right"/>
    </xf>
    <xf numFmtId="49" fontId="8" fillId="0" borderId="32" xfId="0" applyNumberFormat="1" applyFont="1" applyBorder="1" applyAlignment="1">
      <alignment horizontal="center"/>
    </xf>
    <xf numFmtId="49" fontId="7" fillId="0" borderId="31" xfId="0" applyNumberFormat="1" applyFont="1" applyBorder="1" applyAlignment="1">
      <alignment horizontal="center"/>
    </xf>
    <xf numFmtId="49" fontId="52" fillId="0" borderId="28" xfId="0" applyNumberFormat="1" applyFont="1" applyBorder="1" applyAlignment="1">
      <alignment horizontal="left"/>
    </xf>
    <xf numFmtId="49" fontId="9" fillId="0" borderId="32" xfId="0" applyNumberFormat="1" applyFont="1" applyBorder="1" applyAlignment="1">
      <alignment horizontal="center"/>
    </xf>
    <xf numFmtId="49" fontId="4" fillId="0" borderId="31" xfId="0" applyNumberFormat="1" applyFont="1" applyBorder="1" applyAlignment="1">
      <alignment horizontal="left"/>
    </xf>
    <xf numFmtId="49" fontId="9" fillId="0" borderId="32" xfId="0" applyNumberFormat="1" applyFont="1" applyBorder="1" applyAlignment="1">
      <alignment horizontal="right"/>
    </xf>
    <xf numFmtId="49" fontId="4" fillId="0" borderId="31" xfId="0" applyNumberFormat="1" applyFont="1" applyBorder="1"/>
    <xf numFmtId="49" fontId="52" fillId="0" borderId="31" xfId="0" applyNumberFormat="1" applyFont="1" applyBorder="1"/>
    <xf numFmtId="49" fontId="0" fillId="19" borderId="31" xfId="0" applyNumberFormat="1" applyFill="1" applyBorder="1" applyAlignment="1">
      <alignment horizontal="center"/>
    </xf>
    <xf numFmtId="49" fontId="8" fillId="19" borderId="32" xfId="0" applyNumberFormat="1" applyFont="1" applyFill="1" applyBorder="1" applyAlignment="1">
      <alignment horizontal="center"/>
    </xf>
    <xf numFmtId="49" fontId="8" fillId="0" borderId="23" xfId="0" applyNumberFormat="1" applyFont="1" applyBorder="1" applyAlignment="1" applyProtection="1">
      <alignment horizontal="center"/>
      <protection locked="0"/>
    </xf>
    <xf numFmtId="49" fontId="8" fillId="0" borderId="23" xfId="0" applyNumberFormat="1" applyFont="1" applyBorder="1" applyAlignment="1">
      <alignment horizontal="center"/>
    </xf>
    <xf numFmtId="49" fontId="55" fillId="0" borderId="28" xfId="0" applyNumberFormat="1" applyFont="1" applyBorder="1" applyAlignment="1" applyProtection="1">
      <alignment horizontal="center"/>
      <protection locked="0"/>
    </xf>
    <xf numFmtId="49" fontId="55" fillId="16" borderId="28" xfId="0" applyNumberFormat="1" applyFont="1" applyFill="1" applyBorder="1" applyAlignment="1" applyProtection="1">
      <alignment horizontal="center"/>
      <protection locked="0"/>
    </xf>
    <xf numFmtId="49" fontId="8" fillId="16" borderId="32" xfId="0" applyNumberFormat="1" applyFont="1" applyFill="1" applyBorder="1" applyAlignment="1">
      <alignment horizontal="center"/>
    </xf>
    <xf numFmtId="0" fontId="14" fillId="0" borderId="28" xfId="1" applyBorder="1" applyAlignment="1" applyProtection="1">
      <alignment horizontal="center"/>
    </xf>
    <xf numFmtId="0" fontId="33" fillId="0" borderId="0" xfId="0" applyFont="1" applyAlignment="1">
      <alignment vertical="center"/>
    </xf>
    <xf numFmtId="0" fontId="56" fillId="12" borderId="0" xfId="0" applyFont="1" applyFill="1" applyAlignment="1">
      <alignment horizontal="center"/>
    </xf>
    <xf numFmtId="0" fontId="14" fillId="6" borderId="0" xfId="1" applyFill="1" applyAlignment="1" applyProtection="1">
      <alignment horizontal="center"/>
    </xf>
    <xf numFmtId="49" fontId="7" fillId="0" borderId="29" xfId="0" applyNumberFormat="1" applyFont="1" applyBorder="1" applyAlignment="1">
      <alignment horizontal="center"/>
    </xf>
    <xf numFmtId="49" fontId="7" fillId="0" borderId="29" xfId="0" applyNumberFormat="1" applyFont="1" applyBorder="1"/>
    <xf numFmtId="49" fontId="4" fillId="0" borderId="29" xfId="0" applyNumberFormat="1" applyFont="1" applyBorder="1" applyAlignment="1">
      <alignment horizontal="center"/>
    </xf>
    <xf numFmtId="49" fontId="55" fillId="0" borderId="29" xfId="0" applyNumberFormat="1" applyFont="1" applyBorder="1" applyAlignment="1" applyProtection="1">
      <alignment horizontal="center"/>
      <protection locked="0"/>
    </xf>
    <xf numFmtId="49" fontId="7" fillId="0" borderId="33" xfId="0" applyNumberFormat="1" applyFont="1" applyBorder="1" applyAlignment="1">
      <alignment horizontal="center"/>
    </xf>
    <xf numFmtId="49" fontId="42" fillId="0" borderId="33" xfId="0" applyNumberFormat="1" applyFont="1" applyBorder="1" applyAlignment="1">
      <alignment horizontal="right"/>
    </xf>
    <xf numFmtId="49" fontId="9" fillId="0" borderId="23" xfId="0" applyNumberFormat="1" applyFont="1" applyBorder="1" applyAlignment="1" applyProtection="1">
      <alignment horizontal="center"/>
      <protection locked="0"/>
    </xf>
    <xf numFmtId="49" fontId="9" fillId="0" borderId="23" xfId="0" applyNumberFormat="1" applyFont="1" applyBorder="1" applyAlignment="1">
      <alignment horizontal="center"/>
    </xf>
    <xf numFmtId="49" fontId="58" fillId="0" borderId="23" xfId="0" applyNumberFormat="1" applyFont="1" applyBorder="1" applyAlignment="1">
      <alignment horizontal="center"/>
    </xf>
    <xf numFmtId="49" fontId="59" fillId="0" borderId="23" xfId="0" applyNumberFormat="1" applyFont="1" applyBorder="1" applyAlignment="1">
      <alignment horizontal="center"/>
    </xf>
    <xf numFmtId="49" fontId="55" fillId="11" borderId="29" xfId="0" applyNumberFormat="1" applyFont="1" applyFill="1" applyBorder="1" applyAlignment="1" applyProtection="1">
      <alignment horizontal="center"/>
      <protection locked="0"/>
    </xf>
    <xf numFmtId="49" fontId="58" fillId="0" borderId="33" xfId="0" applyNumberFormat="1" applyFont="1" applyBorder="1" applyAlignment="1">
      <alignment horizontal="center"/>
    </xf>
    <xf numFmtId="49" fontId="9" fillId="0" borderId="33" xfId="0" applyNumberFormat="1" applyFont="1" applyBorder="1" applyAlignment="1">
      <alignment horizontal="center"/>
    </xf>
    <xf numFmtId="49" fontId="9" fillId="11" borderId="33" xfId="0" applyNumberFormat="1" applyFont="1" applyFill="1" applyBorder="1" applyAlignment="1">
      <alignment horizontal="center"/>
    </xf>
    <xf numFmtId="49" fontId="60" fillId="0" borderId="33" xfId="0" applyNumberFormat="1" applyFont="1" applyBorder="1" applyAlignment="1">
      <alignment horizontal="center"/>
    </xf>
    <xf numFmtId="49" fontId="61" fillId="0" borderId="29" xfId="0" applyNumberFormat="1" applyFont="1" applyBorder="1" applyAlignment="1" applyProtection="1">
      <alignment horizontal="center" wrapText="1"/>
      <protection locked="0"/>
    </xf>
    <xf numFmtId="49" fontId="9" fillId="0" borderId="33" xfId="0" applyNumberFormat="1" applyFont="1" applyBorder="1" applyAlignment="1">
      <alignment horizontal="right"/>
    </xf>
    <xf numFmtId="49" fontId="59" fillId="0" borderId="33" xfId="0" applyNumberFormat="1" applyFont="1" applyBorder="1" applyAlignment="1">
      <alignment horizontal="center"/>
    </xf>
    <xf numFmtId="49" fontId="55" fillId="0" borderId="29" xfId="0" applyNumberFormat="1" applyFont="1" applyBorder="1" applyAlignment="1" applyProtection="1">
      <alignment horizontal="center" wrapText="1"/>
      <protection locked="0"/>
    </xf>
    <xf numFmtId="49" fontId="8" fillId="0" borderId="33" xfId="0" applyNumberFormat="1" applyFont="1" applyBorder="1" applyAlignment="1">
      <alignment horizontal="center"/>
    </xf>
    <xf numFmtId="49" fontId="8" fillId="11" borderId="33" xfId="0" applyNumberFormat="1" applyFont="1" applyFill="1" applyBorder="1" applyAlignment="1">
      <alignment horizontal="center"/>
    </xf>
    <xf numFmtId="0" fontId="57" fillId="0" borderId="0" xfId="0" applyFont="1"/>
    <xf numFmtId="49" fontId="58" fillId="0" borderId="29" xfId="0" applyNumberFormat="1" applyFont="1" applyBorder="1" applyAlignment="1" applyProtection="1">
      <alignment horizontal="center"/>
      <protection locked="0"/>
    </xf>
    <xf numFmtId="0" fontId="62" fillId="0" borderId="0" xfId="0" applyFont="1"/>
    <xf numFmtId="0" fontId="63" fillId="0" borderId="0" xfId="0" applyFont="1"/>
    <xf numFmtId="49" fontId="64" fillId="0" borderId="33" xfId="0" applyNumberFormat="1" applyFont="1" applyBorder="1" applyAlignment="1">
      <alignment horizontal="center"/>
    </xf>
    <xf numFmtId="0" fontId="65" fillId="0" borderId="0" xfId="0" applyFont="1"/>
    <xf numFmtId="0" fontId="5" fillId="12" borderId="0" xfId="0" applyFont="1" applyFill="1"/>
    <xf numFmtId="0" fontId="41" fillId="12" borderId="0" xfId="0" applyFont="1" applyFill="1"/>
    <xf numFmtId="0" fontId="41" fillId="12" borderId="0" xfId="0" applyFont="1" applyFill="1" applyAlignment="1">
      <alignment horizontal="center"/>
    </xf>
    <xf numFmtId="0" fontId="66" fillId="12" borderId="0" xfId="0" applyFont="1" applyFill="1"/>
    <xf numFmtId="0" fontId="35" fillId="0" borderId="0" xfId="0" applyFont="1"/>
    <xf numFmtId="49" fontId="43" fillId="0" borderId="33" xfId="0" applyNumberFormat="1" applyFont="1" applyBorder="1" applyAlignment="1">
      <alignment horizontal="center"/>
    </xf>
    <xf numFmtId="0" fontId="35" fillId="6" borderId="34" xfId="0" applyFont="1" applyFill="1" applyBorder="1" applyAlignment="1">
      <alignment horizontal="center"/>
    </xf>
    <xf numFmtId="0" fontId="35" fillId="0" borderId="34" xfId="0" applyFont="1" applyBorder="1" applyAlignment="1">
      <alignment horizontal="center"/>
    </xf>
    <xf numFmtId="0" fontId="35" fillId="0" borderId="34" xfId="0" applyFont="1" applyBorder="1"/>
    <xf numFmtId="0" fontId="14" fillId="0" borderId="34" xfId="1" applyBorder="1" applyAlignment="1" applyProtection="1">
      <alignment horizontal="center"/>
    </xf>
    <xf numFmtId="0" fontId="67" fillId="0" borderId="0" xfId="0" applyFont="1" applyAlignment="1">
      <alignment horizontal="left" vertical="center" wrapText="1"/>
    </xf>
    <xf numFmtId="0" fontId="5" fillId="0" borderId="34" xfId="0" applyFont="1" applyBorder="1" applyAlignment="1">
      <alignment horizontal="center"/>
    </xf>
    <xf numFmtId="0" fontId="5" fillId="0" borderId="34" xfId="0" applyFont="1" applyBorder="1"/>
    <xf numFmtId="0" fontId="5" fillId="0" borderId="34" xfId="0" applyFont="1" applyBorder="1" applyAlignment="1">
      <alignment horizontal="left"/>
    </xf>
    <xf numFmtId="0" fontId="5" fillId="0" borderId="34" xfId="2" applyFont="1" applyBorder="1" applyAlignment="1">
      <alignment horizontal="center" wrapText="1"/>
    </xf>
    <xf numFmtId="14" fontId="4" fillId="0" borderId="0" xfId="0" applyNumberFormat="1" applyFont="1" applyAlignment="1">
      <alignment horizontal="center"/>
    </xf>
    <xf numFmtId="0" fontId="35" fillId="6" borderId="36" xfId="0" applyFont="1" applyFill="1" applyBorder="1" applyAlignment="1">
      <alignment horizontal="center"/>
    </xf>
    <xf numFmtId="0" fontId="0" fillId="0" borderId="34" xfId="0" applyBorder="1"/>
    <xf numFmtId="0" fontId="5" fillId="17" borderId="34" xfId="0" applyFont="1" applyFill="1" applyBorder="1" applyAlignment="1">
      <alignment horizontal="center"/>
    </xf>
    <xf numFmtId="0" fontId="35" fillId="20" borderId="28" xfId="0" applyFont="1" applyFill="1" applyBorder="1"/>
    <xf numFmtId="0" fontId="5" fillId="20" borderId="34" xfId="0" applyFont="1" applyFill="1" applyBorder="1"/>
    <xf numFmtId="0" fontId="70" fillId="0" borderId="37" xfId="8" applyFont="1" applyBorder="1"/>
    <xf numFmtId="0" fontId="69" fillId="0" borderId="0" xfId="8" applyFont="1"/>
    <xf numFmtId="0" fontId="69" fillId="0" borderId="0" xfId="8" applyFont="1" applyAlignment="1">
      <alignment horizontal="center"/>
    </xf>
    <xf numFmtId="0" fontId="70" fillId="0" borderId="37" xfId="8" applyFont="1" applyBorder="1" applyAlignment="1">
      <alignment horizontal="center"/>
    </xf>
    <xf numFmtId="0" fontId="69" fillId="0" borderId="18" xfId="8" applyFont="1" applyBorder="1"/>
    <xf numFmtId="0" fontId="69" fillId="0" borderId="21" xfId="8" applyFont="1" applyBorder="1"/>
    <xf numFmtId="0" fontId="69" fillId="0" borderId="2" xfId="8" applyFont="1" applyBorder="1" applyAlignment="1">
      <alignment horizontal="center"/>
    </xf>
    <xf numFmtId="49" fontId="52" fillId="0" borderId="33" xfId="0" applyNumberFormat="1" applyFont="1" applyBorder="1" applyAlignment="1">
      <alignment horizontal="right"/>
    </xf>
    <xf numFmtId="49" fontId="4" fillId="0" borderId="33" xfId="0" applyNumberFormat="1" applyFont="1" applyBorder="1" applyAlignment="1">
      <alignment horizontal="right"/>
    </xf>
    <xf numFmtId="49" fontId="43" fillId="0" borderId="23" xfId="0" applyNumberFormat="1" applyFont="1" applyBorder="1" applyAlignment="1">
      <alignment horizontal="center"/>
    </xf>
    <xf numFmtId="0" fontId="4" fillId="6" borderId="0" xfId="0" applyFont="1" applyFill="1" applyAlignment="1">
      <alignment horizontal="center"/>
    </xf>
    <xf numFmtId="49" fontId="43" fillId="0" borderId="33" xfId="0" applyNumberFormat="1" applyFont="1" applyBorder="1" applyAlignment="1" applyProtection="1">
      <alignment horizontal="center"/>
      <protection locked="0"/>
    </xf>
    <xf numFmtId="0" fontId="0" fillId="6" borderId="39" xfId="0" applyFill="1" applyBorder="1"/>
    <xf numFmtId="0" fontId="0" fillId="6" borderId="42" xfId="0" applyFill="1" applyBorder="1"/>
    <xf numFmtId="0" fontId="8" fillId="6" borderId="0" xfId="0" applyFont="1" applyFill="1"/>
    <xf numFmtId="0" fontId="8" fillId="6" borderId="0" xfId="0" applyFont="1" applyFill="1" applyAlignment="1">
      <alignment horizontal="left"/>
    </xf>
    <xf numFmtId="0" fontId="5" fillId="0" borderId="45" xfId="0" applyFont="1" applyBorder="1" applyAlignment="1">
      <alignment horizontal="center"/>
    </xf>
    <xf numFmtId="0" fontId="55" fillId="0" borderId="0" xfId="0" applyFont="1"/>
    <xf numFmtId="0" fontId="71" fillId="17" borderId="25" xfId="0" applyFont="1" applyFill="1" applyBorder="1"/>
    <xf numFmtId="0" fontId="71" fillId="17" borderId="27" xfId="0" applyFont="1" applyFill="1" applyBorder="1"/>
    <xf numFmtId="0" fontId="0" fillId="17" borderId="26" xfId="0" applyFill="1" applyBorder="1"/>
    <xf numFmtId="0" fontId="0" fillId="11" borderId="34" xfId="0" applyFill="1" applyBorder="1" applyAlignment="1">
      <alignment horizontal="center"/>
    </xf>
    <xf numFmtId="49" fontId="43" fillId="11" borderId="23" xfId="0" applyNumberFormat="1" applyFont="1" applyFill="1" applyBorder="1" applyAlignment="1">
      <alignment horizontal="center"/>
    </xf>
    <xf numFmtId="49" fontId="43" fillId="11" borderId="33" xfId="0" applyNumberFormat="1" applyFont="1" applyFill="1" applyBorder="1" applyAlignment="1">
      <alignment horizontal="center"/>
    </xf>
    <xf numFmtId="49" fontId="72" fillId="0" borderId="29" xfId="0" applyNumberFormat="1" applyFont="1" applyBorder="1" applyAlignment="1" applyProtection="1">
      <alignment horizontal="center" wrapText="1"/>
      <protection locked="0"/>
    </xf>
    <xf numFmtId="49" fontId="72" fillId="0" borderId="29" xfId="0" applyNumberFormat="1" applyFont="1" applyBorder="1" applyAlignment="1" applyProtection="1">
      <alignment horizontal="center"/>
      <protection locked="0"/>
    </xf>
    <xf numFmtId="49" fontId="43" fillId="11" borderId="29" xfId="0" applyNumberFormat="1" applyFont="1" applyFill="1" applyBorder="1" applyAlignment="1" applyProtection="1">
      <alignment horizontal="center"/>
      <protection locked="0"/>
    </xf>
    <xf numFmtId="49" fontId="12" fillId="0" borderId="29" xfId="0" applyNumberFormat="1" applyFont="1" applyBorder="1" applyAlignment="1" applyProtection="1">
      <alignment horizontal="center"/>
      <protection locked="0"/>
    </xf>
    <xf numFmtId="0" fontId="16" fillId="0" borderId="0" xfId="0" applyFont="1"/>
    <xf numFmtId="0" fontId="73" fillId="0" borderId="0" xfId="0" applyFont="1"/>
    <xf numFmtId="49" fontId="43" fillId="0" borderId="29" xfId="0" applyNumberFormat="1" applyFont="1" applyBorder="1" applyAlignment="1" applyProtection="1">
      <alignment horizontal="center"/>
      <protection locked="0"/>
    </xf>
    <xf numFmtId="0" fontId="68" fillId="0" borderId="0" xfId="0" applyFont="1" applyAlignment="1">
      <alignment horizontal="center"/>
    </xf>
    <xf numFmtId="16" fontId="0" fillId="0" borderId="0" xfId="0" applyNumberFormat="1"/>
    <xf numFmtId="0" fontId="5" fillId="0" borderId="36" xfId="0" applyFont="1" applyBorder="1" applyAlignment="1">
      <alignment horizontal="center"/>
    </xf>
    <xf numFmtId="0" fontId="5" fillId="0" borderId="36" xfId="2" applyFont="1" applyBorder="1" applyAlignment="1">
      <alignment horizontal="center" wrapText="1"/>
    </xf>
    <xf numFmtId="0" fontId="5" fillId="0" borderId="47" xfId="0" applyFont="1" applyBorder="1" applyAlignment="1">
      <alignment horizontal="center"/>
    </xf>
    <xf numFmtId="0" fontId="5" fillId="6" borderId="44" xfId="0" applyFont="1" applyFill="1" applyBorder="1"/>
    <xf numFmtId="0" fontId="5" fillId="6" borderId="45" xfId="0" applyFont="1" applyFill="1" applyBorder="1"/>
    <xf numFmtId="0" fontId="68" fillId="0" borderId="0" xfId="0" applyFont="1"/>
    <xf numFmtId="0" fontId="5" fillId="14" borderId="34" xfId="0" applyFont="1" applyFill="1" applyBorder="1"/>
    <xf numFmtId="0" fontId="5" fillId="14" borderId="34" xfId="0" applyFont="1" applyFill="1" applyBorder="1" applyAlignment="1">
      <alignment horizontal="center"/>
    </xf>
    <xf numFmtId="0" fontId="5" fillId="14" borderId="36" xfId="0" applyFont="1" applyFill="1" applyBorder="1" applyAlignment="1">
      <alignment horizontal="center"/>
    </xf>
    <xf numFmtId="0" fontId="5" fillId="14" borderId="34" xfId="0" applyFont="1" applyFill="1" applyBorder="1" applyAlignment="1">
      <alignment horizontal="left"/>
    </xf>
    <xf numFmtId="0" fontId="5" fillId="14" borderId="34" xfId="2" applyFont="1" applyFill="1" applyBorder="1" applyAlignment="1">
      <alignment horizontal="center" wrapText="1"/>
    </xf>
    <xf numFmtId="0" fontId="38" fillId="14" borderId="34" xfId="0" applyFont="1" applyFill="1" applyBorder="1"/>
    <xf numFmtId="0" fontId="5" fillId="14" borderId="36" xfId="2" applyFont="1" applyFill="1" applyBorder="1" applyAlignment="1">
      <alignment horizontal="center" wrapText="1"/>
    </xf>
    <xf numFmtId="0" fontId="0" fillId="17" borderId="27" xfId="0" applyFill="1" applyBorder="1"/>
    <xf numFmtId="0" fontId="5" fillId="11" borderId="0" xfId="0" applyFont="1" applyFill="1"/>
    <xf numFmtId="0" fontId="0" fillId="11" borderId="0" xfId="0" applyFill="1"/>
    <xf numFmtId="0" fontId="5" fillId="11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33" fillId="11" borderId="0" xfId="0" applyFont="1" applyFill="1"/>
    <xf numFmtId="0" fontId="0" fillId="0" borderId="0" xfId="0" applyAlignment="1">
      <alignment horizontal="left" vertical="center" indent="1"/>
    </xf>
    <xf numFmtId="0" fontId="5" fillId="9" borderId="34" xfId="0" applyFont="1" applyFill="1" applyBorder="1"/>
    <xf numFmtId="0" fontId="5" fillId="9" borderId="34" xfId="0" applyFont="1" applyFill="1" applyBorder="1" applyAlignment="1">
      <alignment horizontal="center"/>
    </xf>
    <xf numFmtId="0" fontId="5" fillId="9" borderId="36" xfId="0" applyFont="1" applyFill="1" applyBorder="1" applyAlignment="1">
      <alignment horizontal="center"/>
    </xf>
    <xf numFmtId="0" fontId="5" fillId="9" borderId="34" xfId="0" applyFont="1" applyFill="1" applyBorder="1" applyAlignment="1">
      <alignment horizontal="left"/>
    </xf>
    <xf numFmtId="0" fontId="5" fillId="9" borderId="36" xfId="2" applyFont="1" applyFill="1" applyBorder="1" applyAlignment="1">
      <alignment horizontal="center" wrapText="1"/>
    </xf>
    <xf numFmtId="0" fontId="38" fillId="9" borderId="34" xfId="0" applyFont="1" applyFill="1" applyBorder="1"/>
    <xf numFmtId="0" fontId="5" fillId="9" borderId="34" xfId="2" applyFont="1" applyFill="1" applyBorder="1" applyAlignment="1">
      <alignment horizontal="center" wrapText="1"/>
    </xf>
    <xf numFmtId="0" fontId="14" fillId="0" borderId="0" xfId="1" applyAlignment="1" applyProtection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4" fillId="6" borderId="0" xfId="1" applyFill="1" applyAlignment="1" applyProtection="1"/>
    <xf numFmtId="49" fontId="72" fillId="11" borderId="29" xfId="0" applyNumberFormat="1" applyFont="1" applyFill="1" applyBorder="1" applyAlignment="1" applyProtection="1">
      <alignment horizontal="center"/>
      <protection locked="0"/>
    </xf>
    <xf numFmtId="0" fontId="74" fillId="0" borderId="0" xfId="0" applyFont="1"/>
    <xf numFmtId="0" fontId="12" fillId="0" borderId="34" xfId="0" applyFont="1" applyBorder="1" applyAlignment="1">
      <alignment horizontal="center"/>
    </xf>
    <xf numFmtId="0" fontId="12" fillId="0" borderId="34" xfId="0" applyFont="1" applyBorder="1"/>
    <xf numFmtId="0" fontId="47" fillId="0" borderId="34" xfId="0" applyFont="1" applyBorder="1" applyAlignment="1">
      <alignment horizontal="center"/>
    </xf>
    <xf numFmtId="0" fontId="47" fillId="0" borderId="31" xfId="0" applyFont="1" applyBorder="1" applyAlignment="1">
      <alignment horizontal="left"/>
    </xf>
    <xf numFmtId="49" fontId="43" fillId="17" borderId="34" xfId="0" applyNumberFormat="1" applyFont="1" applyFill="1" applyBorder="1" applyAlignment="1" applyProtection="1">
      <alignment horizontal="center"/>
      <protection locked="0"/>
    </xf>
    <xf numFmtId="49" fontId="43" fillId="17" borderId="34" xfId="0" applyNumberFormat="1" applyFont="1" applyFill="1" applyBorder="1" applyAlignment="1">
      <alignment horizontal="center"/>
    </xf>
    <xf numFmtId="0" fontId="47" fillId="0" borderId="33" xfId="0" applyFont="1" applyBorder="1" applyAlignment="1">
      <alignment horizontal="center"/>
    </xf>
    <xf numFmtId="0" fontId="47" fillId="0" borderId="33" xfId="0" applyFont="1" applyBorder="1" applyAlignment="1">
      <alignment horizontal="right"/>
    </xf>
    <xf numFmtId="49" fontId="43" fillId="10" borderId="33" xfId="0" applyNumberFormat="1" applyFont="1" applyFill="1" applyBorder="1" applyAlignment="1">
      <alignment horizontal="center"/>
    </xf>
    <xf numFmtId="49" fontId="42" fillId="10" borderId="33" xfId="0" applyNumberFormat="1" applyFont="1" applyFill="1" applyBorder="1" applyAlignment="1">
      <alignment horizontal="center"/>
    </xf>
    <xf numFmtId="0" fontId="47" fillId="0" borderId="31" xfId="0" applyFont="1" applyBorder="1" applyAlignment="1">
      <alignment horizontal="center"/>
    </xf>
    <xf numFmtId="0" fontId="47" fillId="0" borderId="31" xfId="0" applyFont="1" applyBorder="1"/>
    <xf numFmtId="0" fontId="47" fillId="0" borderId="0" xfId="0" applyFont="1" applyAlignment="1">
      <alignment horizontal="center"/>
    </xf>
    <xf numFmtId="49" fontId="43" fillId="0" borderId="0" xfId="0" applyNumberFormat="1" applyFont="1" applyAlignment="1">
      <alignment horizontal="center"/>
    </xf>
    <xf numFmtId="0" fontId="47" fillId="0" borderId="0" xfId="0" applyFont="1"/>
    <xf numFmtId="0" fontId="43" fillId="17" borderId="34" xfId="0" applyFont="1" applyFill="1" applyBorder="1" applyAlignment="1">
      <alignment horizontal="center"/>
    </xf>
    <xf numFmtId="0" fontId="43" fillId="10" borderId="33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49" fontId="72" fillId="21" borderId="29" xfId="0" applyNumberFormat="1" applyFont="1" applyFill="1" applyBorder="1" applyAlignment="1" applyProtection="1">
      <alignment horizontal="center"/>
      <protection locked="0"/>
    </xf>
    <xf numFmtId="49" fontId="43" fillId="21" borderId="33" xfId="0" applyNumberFormat="1" applyFont="1" applyFill="1" applyBorder="1" applyAlignment="1">
      <alignment horizontal="center"/>
    </xf>
    <xf numFmtId="0" fontId="12" fillId="0" borderId="0" xfId="0" applyFont="1"/>
    <xf numFmtId="49" fontId="75" fillId="0" borderId="34" xfId="0" applyNumberFormat="1" applyFont="1" applyBorder="1" applyAlignment="1" applyProtection="1">
      <alignment horizontal="center"/>
      <protection locked="0"/>
    </xf>
    <xf numFmtId="0" fontId="77" fillId="0" borderId="0" xfId="0" applyFont="1"/>
    <xf numFmtId="0" fontId="14" fillId="0" borderId="0" xfId="1" applyAlignment="1" applyProtection="1">
      <alignment vertical="center"/>
    </xf>
    <xf numFmtId="0" fontId="5" fillId="0" borderId="49" xfId="0" applyFont="1" applyBorder="1"/>
    <xf numFmtId="0" fontId="5" fillId="0" borderId="50" xfId="0" applyFont="1" applyBorder="1" applyAlignment="1">
      <alignment horizontal="center"/>
    </xf>
    <xf numFmtId="49" fontId="12" fillId="0" borderId="29" xfId="0" applyNumberFormat="1" applyFont="1" applyBorder="1" applyAlignment="1">
      <alignment horizontal="center"/>
    </xf>
    <xf numFmtId="0" fontId="5" fillId="9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49" fontId="78" fillId="0" borderId="29" xfId="0" applyNumberFormat="1" applyFont="1" applyBorder="1" applyAlignment="1" applyProtection="1">
      <alignment horizontal="center"/>
      <protection locked="0"/>
    </xf>
    <xf numFmtId="49" fontId="4" fillId="11" borderId="29" xfId="0" applyNumberFormat="1" applyFont="1" applyFill="1" applyBorder="1" applyAlignment="1">
      <alignment horizontal="center"/>
    </xf>
    <xf numFmtId="49" fontId="16" fillId="0" borderId="29" xfId="0" applyNumberFormat="1" applyFont="1" applyBorder="1" applyAlignment="1" applyProtection="1">
      <alignment horizontal="center"/>
      <protection locked="0"/>
    </xf>
    <xf numFmtId="49" fontId="78" fillId="0" borderId="29" xfId="0" applyNumberFormat="1" applyFont="1" applyBorder="1" applyAlignment="1" applyProtection="1">
      <alignment horizontal="center" wrapText="1"/>
      <protection locked="0"/>
    </xf>
    <xf numFmtId="0" fontId="53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49" fontId="43" fillId="0" borderId="34" xfId="0" applyNumberFormat="1" applyFont="1" applyBorder="1" applyAlignment="1">
      <alignment horizontal="left"/>
    </xf>
    <xf numFmtId="0" fontId="46" fillId="6" borderId="0" xfId="0" applyFont="1" applyFill="1" applyAlignment="1">
      <alignment horizontal="center"/>
    </xf>
    <xf numFmtId="16" fontId="0" fillId="6" borderId="0" xfId="0" applyNumberFormat="1" applyFill="1"/>
    <xf numFmtId="0" fontId="80" fillId="0" borderId="0" xfId="0" applyFont="1" applyAlignment="1">
      <alignment vertical="center" wrapText="1"/>
    </xf>
    <xf numFmtId="0" fontId="80" fillId="0" borderId="0" xfId="0" applyFont="1"/>
    <xf numFmtId="0" fontId="81" fillId="0" borderId="0" xfId="0" applyFont="1"/>
    <xf numFmtId="0" fontId="35" fillId="6" borderId="34" xfId="0" applyFont="1" applyFill="1" applyBorder="1"/>
    <xf numFmtId="0" fontId="36" fillId="0" borderId="34" xfId="0" applyFont="1" applyBorder="1"/>
    <xf numFmtId="0" fontId="36" fillId="0" borderId="34" xfId="0" applyFont="1" applyBorder="1" applyAlignment="1">
      <alignment horizontal="center"/>
    </xf>
    <xf numFmtId="0" fontId="35" fillId="0" borderId="34" xfId="0" applyFont="1" applyBorder="1" applyAlignment="1">
      <alignment horizontal="left"/>
    </xf>
    <xf numFmtId="49" fontId="12" fillId="0" borderId="31" xfId="0" applyNumberFormat="1" applyFont="1" applyBorder="1" applyAlignment="1">
      <alignment horizontal="center"/>
    </xf>
    <xf numFmtId="49" fontId="12" fillId="0" borderId="33" xfId="0" applyNumberFormat="1" applyFont="1" applyBorder="1" applyAlignment="1">
      <alignment horizontal="center"/>
    </xf>
    <xf numFmtId="0" fontId="39" fillId="8" borderId="0" xfId="2" applyFont="1" applyFill="1" applyAlignment="1">
      <alignment horizontal="left" wrapText="1"/>
    </xf>
    <xf numFmtId="0" fontId="9" fillId="0" borderId="0" xfId="2" applyFont="1" applyAlignment="1">
      <alignment horizontal="left" wrapText="1"/>
    </xf>
    <xf numFmtId="0" fontId="38" fillId="0" borderId="28" xfId="0" applyFont="1" applyBorder="1" applyAlignment="1">
      <alignment horizontal="left"/>
    </xf>
    <xf numFmtId="0" fontId="46" fillId="6" borderId="0" xfId="0" applyFont="1" applyFill="1"/>
    <xf numFmtId="0" fontId="39" fillId="0" borderId="0" xfId="0" applyFont="1" applyAlignment="1">
      <alignment horizontal="center"/>
    </xf>
    <xf numFmtId="0" fontId="9" fillId="8" borderId="0" xfId="2" applyFont="1" applyFill="1" applyAlignment="1">
      <alignment horizontal="left" wrapText="1"/>
    </xf>
    <xf numFmtId="0" fontId="9" fillId="8" borderId="29" xfId="2" applyFont="1" applyFill="1" applyBorder="1" applyAlignment="1">
      <alignment horizontal="left" wrapText="1"/>
    </xf>
    <xf numFmtId="0" fontId="8" fillId="0" borderId="48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12" fillId="0" borderId="0" xfId="0" applyFont="1" applyAlignment="1">
      <alignment horizontal="left"/>
    </xf>
    <xf numFmtId="0" fontId="72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49" fontId="72" fillId="0" borderId="48" xfId="0" applyNumberFormat="1" applyFont="1" applyBorder="1" applyAlignment="1" applyProtection="1">
      <alignment horizontal="center"/>
      <protection locked="0"/>
    </xf>
    <xf numFmtId="49" fontId="72" fillId="0" borderId="23" xfId="0" applyNumberFormat="1" applyFont="1" applyBorder="1" applyAlignment="1">
      <alignment horizontal="center"/>
    </xf>
    <xf numFmtId="49" fontId="72" fillId="0" borderId="33" xfId="0" applyNumberFormat="1" applyFont="1" applyBorder="1" applyAlignment="1">
      <alignment horizontal="center"/>
    </xf>
    <xf numFmtId="49" fontId="72" fillId="0" borderId="29" xfId="0" applyNumberFormat="1" applyFont="1" applyBorder="1" applyAlignment="1" applyProtection="1">
      <alignment horizontal="center" vertical="center"/>
      <protection locked="0"/>
    </xf>
    <xf numFmtId="49" fontId="61" fillId="0" borderId="33" xfId="0" applyNumberFormat="1" applyFont="1" applyBorder="1" applyAlignment="1" applyProtection="1">
      <alignment horizontal="center" vertical="center"/>
      <protection locked="0"/>
    </xf>
    <xf numFmtId="49" fontId="85" fillId="0" borderId="33" xfId="0" applyNumberFormat="1" applyFont="1" applyBorder="1" applyAlignment="1">
      <alignment horizontal="center"/>
    </xf>
    <xf numFmtId="49" fontId="85" fillId="0" borderId="33" xfId="0" applyNumberFormat="1" applyFont="1" applyBorder="1" applyAlignment="1" applyProtection="1">
      <alignment horizontal="center"/>
      <protection locked="0"/>
    </xf>
    <xf numFmtId="49" fontId="85" fillId="0" borderId="23" xfId="0" applyNumberFormat="1" applyFont="1" applyBorder="1" applyAlignment="1">
      <alignment horizontal="center"/>
    </xf>
    <xf numFmtId="49" fontId="61" fillId="0" borderId="29" xfId="0" applyNumberFormat="1" applyFont="1" applyBorder="1" applyAlignment="1" applyProtection="1">
      <alignment horizontal="center"/>
      <protection locked="0"/>
    </xf>
    <xf numFmtId="49" fontId="72" fillId="21" borderId="33" xfId="0" applyNumberFormat="1" applyFont="1" applyFill="1" applyBorder="1" applyAlignment="1">
      <alignment horizontal="center"/>
    </xf>
    <xf numFmtId="49" fontId="61" fillId="17" borderId="29" xfId="0" applyNumberFormat="1" applyFont="1" applyFill="1" applyBorder="1" applyAlignment="1" applyProtection="1">
      <alignment horizontal="center"/>
      <protection locked="0"/>
    </xf>
    <xf numFmtId="0" fontId="5" fillId="0" borderId="0" xfId="2" applyFont="1" applyAlignment="1">
      <alignment horizontal="center" wrapText="1"/>
    </xf>
    <xf numFmtId="14" fontId="8" fillId="17" borderId="0" xfId="0" applyNumberFormat="1" applyFont="1" applyFill="1" applyAlignment="1">
      <alignment horizontal="center"/>
    </xf>
    <xf numFmtId="0" fontId="86" fillId="0" borderId="0" xfId="0" applyFont="1"/>
    <xf numFmtId="0" fontId="87" fillId="0" borderId="0" xfId="0" applyFont="1"/>
    <xf numFmtId="49" fontId="12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right"/>
    </xf>
    <xf numFmtId="0" fontId="88" fillId="0" borderId="0" xfId="0" applyFont="1" applyAlignment="1">
      <alignment horizontal="center"/>
    </xf>
    <xf numFmtId="0" fontId="88" fillId="0" borderId="0" xfId="0" applyFont="1"/>
    <xf numFmtId="0" fontId="82" fillId="0" borderId="12" xfId="0" applyFont="1" applyBorder="1" applyAlignment="1">
      <alignment horizontal="center"/>
    </xf>
    <xf numFmtId="0" fontId="82" fillId="23" borderId="34" xfId="0" applyFont="1" applyFill="1" applyBorder="1"/>
    <xf numFmtId="0" fontId="82" fillId="23" borderId="34" xfId="0" applyFont="1" applyFill="1" applyBorder="1" applyAlignment="1">
      <alignment horizontal="center"/>
    </xf>
    <xf numFmtId="0" fontId="86" fillId="0" borderId="0" xfId="0" applyFont="1" applyAlignment="1">
      <alignment horizontal="left" vertical="center" wrapText="1"/>
    </xf>
    <xf numFmtId="49" fontId="78" fillId="0" borderId="48" xfId="0" applyNumberFormat="1" applyFont="1" applyBorder="1" applyAlignment="1" applyProtection="1">
      <alignment horizontal="center"/>
      <protection locked="0"/>
    </xf>
    <xf numFmtId="49" fontId="78" fillId="0" borderId="29" xfId="0" applyNumberFormat="1" applyFont="1" applyBorder="1" applyAlignment="1" applyProtection="1">
      <alignment horizontal="center" vertical="center"/>
      <protection locked="0"/>
    </xf>
    <xf numFmtId="49" fontId="7" fillId="0" borderId="33" xfId="0" applyNumberFormat="1" applyFont="1" applyBorder="1" applyAlignment="1" applyProtection="1">
      <alignment horizontal="center" vertical="center"/>
      <protection locked="0"/>
    </xf>
    <xf numFmtId="49" fontId="79" fillId="0" borderId="33" xfId="0" applyNumberFormat="1" applyFont="1" applyBorder="1" applyAlignment="1">
      <alignment horizontal="center"/>
    </xf>
    <xf numFmtId="49" fontId="78" fillId="10" borderId="29" xfId="0" applyNumberFormat="1" applyFont="1" applyFill="1" applyBorder="1" applyAlignment="1" applyProtection="1">
      <alignment horizontal="center"/>
      <protection locked="0"/>
    </xf>
    <xf numFmtId="49" fontId="43" fillId="10" borderId="23" xfId="0" applyNumberFormat="1" applyFont="1" applyFill="1" applyBorder="1" applyAlignment="1">
      <alignment horizontal="center"/>
    </xf>
    <xf numFmtId="49" fontId="52" fillId="0" borderId="29" xfId="0" applyNumberFormat="1" applyFont="1" applyBorder="1" applyAlignment="1" applyProtection="1">
      <alignment horizontal="center"/>
      <protection locked="0"/>
    </xf>
    <xf numFmtId="0" fontId="7" fillId="2" borderId="34" xfId="0" applyFont="1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0" fontId="5" fillId="4" borderId="34" xfId="0" applyFont="1" applyFill="1" applyBorder="1" applyAlignment="1">
      <alignment horizontal="center"/>
    </xf>
    <xf numFmtId="0" fontId="0" fillId="3" borderId="34" xfId="0" applyFill="1" applyBorder="1" applyAlignment="1">
      <alignment horizontal="center"/>
    </xf>
    <xf numFmtId="0" fontId="0" fillId="5" borderId="34" xfId="0" applyFill="1" applyBorder="1" applyAlignment="1">
      <alignment horizontal="center"/>
    </xf>
    <xf numFmtId="49" fontId="5" fillId="5" borderId="34" xfId="0" applyNumberFormat="1" applyFont="1" applyFill="1" applyBorder="1" applyAlignment="1">
      <alignment horizontal="center"/>
    </xf>
    <xf numFmtId="0" fontId="5" fillId="5" borderId="34" xfId="0" applyFont="1" applyFill="1" applyBorder="1" applyAlignment="1">
      <alignment horizontal="center"/>
    </xf>
    <xf numFmtId="0" fontId="5" fillId="3" borderId="34" xfId="0" applyFont="1" applyFill="1" applyBorder="1" applyAlignment="1">
      <alignment horizontal="center"/>
    </xf>
    <xf numFmtId="49" fontId="5" fillId="3" borderId="34" xfId="0" applyNumberFormat="1" applyFont="1" applyFill="1" applyBorder="1" applyAlignment="1">
      <alignment horizontal="center"/>
    </xf>
    <xf numFmtId="0" fontId="7" fillId="2" borderId="34" xfId="9" applyFont="1" applyFill="1" applyBorder="1" applyAlignment="1">
      <alignment horizontal="center"/>
    </xf>
    <xf numFmtId="0" fontId="5" fillId="5" borderId="34" xfId="9" applyFill="1" applyBorder="1" applyAlignment="1">
      <alignment horizontal="center"/>
    </xf>
    <xf numFmtId="49" fontId="5" fillId="5" borderId="34" xfId="9" applyNumberFormat="1" applyFill="1" applyBorder="1" applyAlignment="1">
      <alignment horizontal="center"/>
    </xf>
    <xf numFmtId="0" fontId="5" fillId="24" borderId="34" xfId="0" applyFont="1" applyFill="1" applyBorder="1" applyAlignment="1">
      <alignment horizontal="center"/>
    </xf>
    <xf numFmtId="0" fontId="0" fillId="24" borderId="34" xfId="0" applyFill="1" applyBorder="1" applyAlignment="1">
      <alignment horizontal="center"/>
    </xf>
    <xf numFmtId="0" fontId="0" fillId="25" borderId="34" xfId="0" applyFill="1" applyBorder="1" applyAlignment="1">
      <alignment horizontal="center"/>
    </xf>
    <xf numFmtId="0" fontId="0" fillId="13" borderId="34" xfId="0" applyFill="1" applyBorder="1" applyAlignment="1">
      <alignment horizontal="center"/>
    </xf>
    <xf numFmtId="0" fontId="5" fillId="13" borderId="34" xfId="0" applyFont="1" applyFill="1" applyBorder="1" applyAlignment="1">
      <alignment horizontal="center"/>
    </xf>
    <xf numFmtId="0" fontId="5" fillId="24" borderId="34" xfId="9" applyFill="1" applyBorder="1" applyAlignment="1">
      <alignment horizontal="center"/>
    </xf>
    <xf numFmtId="49" fontId="5" fillId="24" borderId="34" xfId="9" applyNumberForma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39" fillId="0" borderId="1" xfId="0" applyFont="1" applyBorder="1" applyAlignment="1">
      <alignment horizontal="center"/>
    </xf>
    <xf numFmtId="0" fontId="39" fillId="0" borderId="35" xfId="0" applyFont="1" applyBorder="1" applyAlignment="1">
      <alignment horizontal="center" wrapText="1"/>
    </xf>
    <xf numFmtId="0" fontId="9" fillId="6" borderId="0" xfId="0" applyFont="1" applyFill="1" applyAlignment="1">
      <alignment horizontal="center"/>
    </xf>
    <xf numFmtId="0" fontId="90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9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90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90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5" fillId="26" borderId="34" xfId="2" applyFont="1" applyFill="1" applyBorder="1" applyAlignment="1">
      <alignment horizontal="center" wrapText="1"/>
    </xf>
    <xf numFmtId="0" fontId="5" fillId="6" borderId="34" xfId="0" applyFont="1" applyFill="1" applyBorder="1" applyAlignment="1">
      <alignment horizontal="center"/>
    </xf>
    <xf numFmtId="0" fontId="0" fillId="6" borderId="34" xfId="0" applyFill="1" applyBorder="1" applyAlignment="1">
      <alignment horizontal="center"/>
    </xf>
    <xf numFmtId="0" fontId="5" fillId="21" borderId="34" xfId="0" applyFont="1" applyFill="1" applyBorder="1" applyAlignment="1">
      <alignment horizontal="center"/>
    </xf>
    <xf numFmtId="0" fontId="82" fillId="23" borderId="34" xfId="0" applyFont="1" applyFill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68" fillId="0" borderId="34" xfId="0" applyFont="1" applyBorder="1" applyAlignment="1">
      <alignment vertical="center"/>
    </xf>
    <xf numFmtId="0" fontId="83" fillId="0" borderId="0" xfId="0" applyFont="1"/>
    <xf numFmtId="49" fontId="5" fillId="0" borderId="0" xfId="0" applyNumberFormat="1" applyFont="1" applyAlignment="1">
      <alignment horizontal="left"/>
    </xf>
    <xf numFmtId="49" fontId="38" fillId="0" borderId="0" xfId="0" applyNumberFormat="1" applyFont="1" applyAlignment="1">
      <alignment horizontal="left"/>
    </xf>
    <xf numFmtId="49" fontId="5" fillId="0" borderId="0" xfId="0" applyNumberFormat="1" applyFont="1"/>
    <xf numFmtId="0" fontId="5" fillId="17" borderId="0" xfId="0" applyFont="1" applyFill="1"/>
    <xf numFmtId="0" fontId="82" fillId="27" borderId="34" xfId="0" applyFont="1" applyFill="1" applyBorder="1" applyAlignment="1">
      <alignment horizontal="center"/>
    </xf>
    <xf numFmtId="0" fontId="82" fillId="27" borderId="0" xfId="0" applyFont="1" applyFill="1"/>
    <xf numFmtId="49" fontId="78" fillId="11" borderId="29" xfId="0" applyNumberFormat="1" applyFont="1" applyFill="1" applyBorder="1" applyAlignment="1" applyProtection="1">
      <alignment horizontal="center"/>
      <protection locked="0"/>
    </xf>
    <xf numFmtId="0" fontId="91" fillId="0" borderId="0" xfId="0" applyFont="1"/>
    <xf numFmtId="0" fontId="92" fillId="0" borderId="0" xfId="0" applyFont="1" applyAlignment="1">
      <alignment horizontal="left" vertical="center" wrapText="1"/>
    </xf>
    <xf numFmtId="0" fontId="53" fillId="0" borderId="0" xfId="0" applyFont="1"/>
    <xf numFmtId="0" fontId="93" fillId="0" borderId="0" xfId="0" applyFont="1" applyAlignment="1">
      <alignment horizontal="left" vertical="center" wrapText="1"/>
    </xf>
    <xf numFmtId="0" fontId="89" fillId="22" borderId="0" xfId="0" applyFont="1" applyFill="1" applyAlignment="1">
      <alignment vertical="center" wrapText="1"/>
    </xf>
    <xf numFmtId="0" fontId="92" fillId="22" borderId="0" xfId="0" applyFont="1" applyFill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91" fillId="0" borderId="0" xfId="0" applyFont="1" applyAlignment="1">
      <alignment horizontal="left"/>
    </xf>
    <xf numFmtId="0" fontId="5" fillId="28" borderId="34" xfId="0" applyFont="1" applyFill="1" applyBorder="1"/>
    <xf numFmtId="0" fontId="5" fillId="28" borderId="34" xfId="0" applyFont="1" applyFill="1" applyBorder="1" applyAlignment="1">
      <alignment horizontal="center"/>
    </xf>
    <xf numFmtId="0" fontId="5" fillId="28" borderId="34" xfId="0" applyFont="1" applyFill="1" applyBorder="1" applyAlignment="1">
      <alignment horizontal="center" vertical="center"/>
    </xf>
    <xf numFmtId="0" fontId="5" fillId="28" borderId="34" xfId="0" applyFont="1" applyFill="1" applyBorder="1" applyAlignment="1">
      <alignment horizontal="left"/>
    </xf>
    <xf numFmtId="0" fontId="5" fillId="28" borderId="34" xfId="2" applyFont="1" applyFill="1" applyBorder="1" applyAlignment="1">
      <alignment horizontal="center" vertical="center" wrapText="1"/>
    </xf>
    <xf numFmtId="0" fontId="0" fillId="28" borderId="34" xfId="0" applyFill="1" applyBorder="1" applyAlignment="1">
      <alignment horizontal="center"/>
    </xf>
    <xf numFmtId="0" fontId="5" fillId="28" borderId="34" xfId="2" applyFont="1" applyFill="1" applyBorder="1" applyAlignment="1">
      <alignment horizontal="center" wrapText="1"/>
    </xf>
    <xf numFmtId="0" fontId="38" fillId="28" borderId="34" xfId="0" applyFont="1" applyFill="1" applyBorder="1"/>
    <xf numFmtId="49" fontId="43" fillId="17" borderId="33" xfId="0" applyNumberFormat="1" applyFont="1" applyFill="1" applyBorder="1" applyAlignment="1">
      <alignment horizontal="center"/>
    </xf>
    <xf numFmtId="0" fontId="39" fillId="8" borderId="48" xfId="2" applyFont="1" applyFill="1" applyBorder="1" applyAlignment="1">
      <alignment horizontal="left" wrapText="1"/>
    </xf>
    <xf numFmtId="0" fontId="8" fillId="0" borderId="48" xfId="0" applyFont="1" applyBorder="1" applyAlignment="1">
      <alignment horizontal="center"/>
    </xf>
    <xf numFmtId="0" fontId="39" fillId="0" borderId="48" xfId="0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20" fillId="0" borderId="48" xfId="0" applyFont="1" applyBorder="1" applyAlignment="1">
      <alignment horizontal="center"/>
    </xf>
    <xf numFmtId="49" fontId="5" fillId="0" borderId="48" xfId="0" applyNumberFormat="1" applyFont="1" applyBorder="1"/>
    <xf numFmtId="49" fontId="38" fillId="0" borderId="48" xfId="0" applyNumberFormat="1" applyFont="1" applyBorder="1" applyAlignment="1">
      <alignment horizontal="left"/>
    </xf>
    <xf numFmtId="0" fontId="9" fillId="0" borderId="48" xfId="0" applyFont="1" applyBorder="1" applyAlignment="1">
      <alignment horizontal="center"/>
    </xf>
    <xf numFmtId="0" fontId="9" fillId="0" borderId="0" xfId="0" applyFont="1" applyAlignment="1">
      <alignment horizontal="center" wrapText="1"/>
    </xf>
    <xf numFmtId="49" fontId="5" fillId="0" borderId="48" xfId="0" applyNumberFormat="1" applyFont="1" applyBorder="1" applyAlignment="1">
      <alignment horizontal="left"/>
    </xf>
    <xf numFmtId="0" fontId="9" fillId="0" borderId="48" xfId="0" applyFont="1" applyBorder="1" applyAlignment="1">
      <alignment horizontal="center" wrapText="1"/>
    </xf>
    <xf numFmtId="0" fontId="39" fillId="0" borderId="48" xfId="0" applyFont="1" applyBorder="1" applyAlignment="1">
      <alignment horizontal="center" wrapText="1"/>
    </xf>
    <xf numFmtId="0" fontId="9" fillId="11" borderId="48" xfId="0" applyFont="1" applyFill="1" applyBorder="1" applyAlignment="1">
      <alignment horizontal="center" wrapText="1"/>
    </xf>
    <xf numFmtId="0" fontId="39" fillId="11" borderId="48" xfId="0" applyFont="1" applyFill="1" applyBorder="1" applyAlignment="1">
      <alignment horizontal="center" wrapText="1"/>
    </xf>
    <xf numFmtId="0" fontId="39" fillId="11" borderId="48" xfId="0" applyFont="1" applyFill="1" applyBorder="1" applyAlignment="1">
      <alignment horizontal="center"/>
    </xf>
    <xf numFmtId="0" fontId="9" fillId="11" borderId="48" xfId="0" applyFont="1" applyFill="1" applyBorder="1" applyAlignment="1">
      <alignment horizontal="center"/>
    </xf>
    <xf numFmtId="0" fontId="0" fillId="6" borderId="48" xfId="0" applyFill="1" applyBorder="1" applyAlignment="1">
      <alignment horizontal="center"/>
    </xf>
    <xf numFmtId="0" fontId="9" fillId="0" borderId="34" xfId="0" applyFont="1" applyBorder="1" applyAlignment="1">
      <alignment horizontal="center"/>
    </xf>
    <xf numFmtId="0" fontId="9" fillId="6" borderId="34" xfId="0" applyFont="1" applyFill="1" applyBorder="1" applyAlignment="1">
      <alignment horizontal="center"/>
    </xf>
    <xf numFmtId="0" fontId="84" fillId="0" borderId="0" xfId="0" applyFont="1" applyAlignment="1">
      <alignment horizontal="center"/>
    </xf>
    <xf numFmtId="0" fontId="90" fillId="11" borderId="1" xfId="0" applyFont="1" applyFill="1" applyBorder="1" applyAlignment="1">
      <alignment horizontal="center" wrapText="1"/>
    </xf>
    <xf numFmtId="0" fontId="10" fillId="11" borderId="1" xfId="0" applyFont="1" applyFill="1" applyBorder="1" applyAlignment="1">
      <alignment horizontal="center" wrapText="1"/>
    </xf>
    <xf numFmtId="0" fontId="90" fillId="11" borderId="1" xfId="0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/>
    </xf>
    <xf numFmtId="0" fontId="5" fillId="0" borderId="34" xfId="2" applyFont="1" applyBorder="1" applyAlignment="1">
      <alignment horizontal="center" vertical="center" wrapText="1"/>
    </xf>
    <xf numFmtId="0" fontId="5" fillId="0" borderId="34" xfId="0" quotePrefix="1" applyFont="1" applyBorder="1"/>
    <xf numFmtId="0" fontId="38" fillId="0" borderId="34" xfId="0" applyFont="1" applyBorder="1"/>
    <xf numFmtId="0" fontId="56" fillId="12" borderId="0" xfId="0" applyFont="1" applyFill="1" applyAlignment="1">
      <alignment horizontal="center"/>
    </xf>
    <xf numFmtId="0" fontId="17" fillId="6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8" fillId="0" borderId="22" xfId="0" applyFont="1" applyBorder="1" applyAlignment="1">
      <alignment horizontal="left" vertical="top" wrapText="1"/>
    </xf>
    <xf numFmtId="0" fontId="8" fillId="0" borderId="23" xfId="0" applyFont="1" applyBorder="1" applyAlignment="1">
      <alignment horizontal="left" vertical="top" wrapText="1"/>
    </xf>
    <xf numFmtId="49" fontId="53" fillId="17" borderId="0" xfId="0" applyNumberFormat="1" applyFont="1" applyFill="1" applyAlignment="1">
      <alignment horizontal="center"/>
    </xf>
    <xf numFmtId="0" fontId="7" fillId="2" borderId="25" xfId="0" applyFont="1" applyFill="1" applyBorder="1" applyAlignment="1">
      <alignment horizontal="center"/>
    </xf>
    <xf numFmtId="0" fontId="7" fillId="2" borderId="26" xfId="0" applyFont="1" applyFill="1" applyBorder="1" applyAlignment="1">
      <alignment horizontal="center"/>
    </xf>
    <xf numFmtId="0" fontId="7" fillId="11" borderId="25" xfId="0" applyFont="1" applyFill="1" applyBorder="1" applyAlignment="1">
      <alignment horizontal="center"/>
    </xf>
    <xf numFmtId="0" fontId="7" fillId="11" borderId="27" xfId="0" applyFont="1" applyFill="1" applyBorder="1" applyAlignment="1">
      <alignment horizontal="center"/>
    </xf>
    <xf numFmtId="0" fontId="7" fillId="11" borderId="26" xfId="0" applyFont="1" applyFill="1" applyBorder="1" applyAlignment="1">
      <alignment horizontal="center"/>
    </xf>
    <xf numFmtId="49" fontId="76" fillId="17" borderId="0" xfId="0" applyNumberFormat="1" applyFont="1" applyFill="1" applyAlignment="1">
      <alignment horizontal="center"/>
    </xf>
    <xf numFmtId="0" fontId="4" fillId="6" borderId="15" xfId="0" applyFont="1" applyFill="1" applyBorder="1" applyAlignment="1">
      <alignment horizontal="center"/>
    </xf>
    <xf numFmtId="0" fontId="12" fillId="6" borderId="15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9" fillId="0" borderId="0" xfId="0" applyFont="1" applyAlignment="1">
      <alignment horizontal="right"/>
    </xf>
    <xf numFmtId="0" fontId="8" fillId="6" borderId="20" xfId="0" applyFont="1" applyFill="1" applyBorder="1" applyAlignment="1">
      <alignment horizontal="center"/>
    </xf>
    <xf numFmtId="0" fontId="8" fillId="6" borderId="38" xfId="0" applyFont="1" applyFill="1" applyBorder="1" applyAlignment="1">
      <alignment horizontal="center"/>
    </xf>
    <xf numFmtId="0" fontId="9" fillId="6" borderId="0" xfId="0" applyFont="1" applyFill="1" applyAlignment="1">
      <alignment horizontal="center"/>
    </xf>
    <xf numFmtId="0" fontId="5" fillId="0" borderId="16" xfId="0" applyFont="1" applyBorder="1" applyAlignment="1">
      <alignment horizontal="center"/>
    </xf>
    <xf numFmtId="0" fontId="26" fillId="6" borderId="0" xfId="0" applyFont="1" applyFill="1" applyAlignment="1">
      <alignment horizontal="center"/>
    </xf>
    <xf numFmtId="0" fontId="26" fillId="6" borderId="39" xfId="0" applyFont="1" applyFill="1" applyBorder="1" applyAlignment="1">
      <alignment horizontal="center"/>
    </xf>
    <xf numFmtId="0" fontId="5" fillId="6" borderId="46" xfId="0" applyFont="1" applyFill="1" applyBorder="1" applyAlignment="1">
      <alignment horizontal="center"/>
    </xf>
    <xf numFmtId="0" fontId="5" fillId="6" borderId="16" xfId="0" applyFont="1" applyFill="1" applyBorder="1" applyAlignment="1">
      <alignment horizontal="center"/>
    </xf>
    <xf numFmtId="0" fontId="5" fillId="6" borderId="40" xfId="0" applyFont="1" applyFill="1" applyBorder="1" applyAlignment="1">
      <alignment horizontal="center"/>
    </xf>
    <xf numFmtId="0" fontId="26" fillId="6" borderId="2" xfId="0" applyFont="1" applyFill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8" fillId="6" borderId="0" xfId="0" applyFont="1" applyFill="1" applyAlignment="1">
      <alignment horizontal="center"/>
    </xf>
    <xf numFmtId="0" fontId="8" fillId="6" borderId="41" xfId="0" applyFont="1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46" fillId="6" borderId="0" xfId="0" applyFont="1" applyFill="1" applyAlignment="1">
      <alignment horizontal="center"/>
    </xf>
    <xf numFmtId="0" fontId="46" fillId="6" borderId="2" xfId="0" applyFont="1" applyFill="1" applyBorder="1" applyAlignment="1">
      <alignment horizontal="center"/>
    </xf>
    <xf numFmtId="0" fontId="7" fillId="6" borderId="21" xfId="0" applyFont="1" applyFill="1" applyBorder="1" applyAlignment="1">
      <alignment horizontal="center"/>
    </xf>
    <xf numFmtId="0" fontId="7" fillId="6" borderId="20" xfId="0" applyFont="1" applyFill="1" applyBorder="1" applyAlignment="1">
      <alignment horizontal="center"/>
    </xf>
    <xf numFmtId="0" fontId="5" fillId="6" borderId="17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7" fillId="6" borderId="18" xfId="0" applyFont="1" applyFill="1" applyBorder="1" applyAlignment="1">
      <alignment horizontal="center"/>
    </xf>
    <xf numFmtId="0" fontId="7" fillId="6" borderId="0" xfId="0" applyFont="1" applyFill="1" applyAlignment="1">
      <alignment horizontal="center"/>
    </xf>
    <xf numFmtId="0" fontId="26" fillId="6" borderId="42" xfId="0" applyFont="1" applyFill="1" applyBorder="1" applyAlignment="1">
      <alignment horizontal="center"/>
    </xf>
    <xf numFmtId="0" fontId="5" fillId="6" borderId="43" xfId="0" applyFont="1" applyFill="1" applyBorder="1" applyAlignment="1">
      <alignment horizontal="center"/>
    </xf>
    <xf numFmtId="49" fontId="53" fillId="0" borderId="0" xfId="0" applyNumberFormat="1" applyFont="1" applyAlignment="1">
      <alignment horizontal="center"/>
    </xf>
    <xf numFmtId="0" fontId="38" fillId="6" borderId="0" xfId="0" applyFont="1" applyFill="1" applyAlignment="1">
      <alignment horizontal="center"/>
    </xf>
    <xf numFmtId="0" fontId="38" fillId="6" borderId="42" xfId="0" applyFont="1" applyFill="1" applyBorder="1" applyAlignment="1">
      <alignment horizontal="center"/>
    </xf>
    <xf numFmtId="0" fontId="46" fillId="6" borderId="16" xfId="0" applyFont="1" applyFill="1" applyBorder="1" applyAlignment="1">
      <alignment horizontal="center"/>
    </xf>
    <xf numFmtId="0" fontId="46" fillId="6" borderId="17" xfId="0" applyFont="1" applyFill="1" applyBorder="1" applyAlignment="1">
      <alignment horizontal="center"/>
    </xf>
    <xf numFmtId="0" fontId="46" fillId="0" borderId="16" xfId="0" applyFont="1" applyBorder="1" applyAlignment="1">
      <alignment horizontal="center"/>
    </xf>
    <xf numFmtId="0" fontId="46" fillId="0" borderId="40" xfId="0" applyFont="1" applyBorder="1" applyAlignment="1">
      <alignment horizontal="center"/>
    </xf>
    <xf numFmtId="0" fontId="46" fillId="6" borderId="46" xfId="0" applyFont="1" applyFill="1" applyBorder="1" applyAlignment="1">
      <alignment horizontal="center"/>
    </xf>
    <xf numFmtId="0" fontId="46" fillId="6" borderId="19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46" fillId="6" borderId="43" xfId="0" applyFont="1" applyFill="1" applyBorder="1" applyAlignment="1">
      <alignment horizontal="center"/>
    </xf>
    <xf numFmtId="0" fontId="50" fillId="0" borderId="0" xfId="6" applyFont="1" applyAlignment="1">
      <alignment horizontal="center"/>
    </xf>
  </cellXfs>
  <cellStyles count="11">
    <cellStyle name="Followed Hyperlink" xfId="3" builtinId="9" hidden="1"/>
    <cellStyle name="Hyperlink" xfId="1" builtinId="8"/>
    <cellStyle name="Normal" xfId="0" builtinId="0"/>
    <cellStyle name="Normal 16" xfId="9" xr:uid="{00000000-0005-0000-0000-000003000000}"/>
    <cellStyle name="Normal 2" xfId="4" xr:uid="{00000000-0005-0000-0000-000004000000}"/>
    <cellStyle name="Normal 2 2" xfId="7" xr:uid="{00000000-0005-0000-0000-000005000000}"/>
    <cellStyle name="Normal 3" xfId="5" xr:uid="{00000000-0005-0000-0000-000006000000}"/>
    <cellStyle name="Normal 3 2" xfId="8" xr:uid="{00000000-0005-0000-0000-000007000000}"/>
    <cellStyle name="Normal 4" xfId="6" xr:uid="{00000000-0005-0000-0000-000008000000}"/>
    <cellStyle name="Normal 5" xfId="10" xr:uid="{8ACA7ECB-3492-415F-B71A-1D49B9AB5E4C}"/>
    <cellStyle name="Normal_Sheet1" xfId="2" xr:uid="{00000000-0005-0000-0000-000009000000}"/>
  </cellStyles>
  <dxfs count="5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B8CBE4"/>
      <color rgb="FFCCFFFF"/>
      <color rgb="FFB7DEE8"/>
      <color rgb="FFFFFF99"/>
      <color rgb="FFCCFFCC"/>
      <color rgb="FFFFD4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microsoft.com/office/2017/10/relationships/person" Target="persons/perso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4.jpeg"/><Relationship Id="rId7" Type="http://schemas.openxmlformats.org/officeDocument/2006/relationships/image" Target="../media/image8.jpeg"/><Relationship Id="rId12" Type="http://schemas.openxmlformats.org/officeDocument/2006/relationships/image" Target="cid:image004.jpg@01D70944.F739DEB0" TargetMode="External"/><Relationship Id="rId17" Type="http://schemas.openxmlformats.org/officeDocument/2006/relationships/image" Target="../media/image17.png"/><Relationship Id="rId2" Type="http://schemas.openxmlformats.org/officeDocument/2006/relationships/image" Target="../media/image3.jpeg"/><Relationship Id="rId16" Type="http://schemas.openxmlformats.org/officeDocument/2006/relationships/image" Target="../media/image16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jpeg"/><Relationship Id="rId5" Type="http://schemas.openxmlformats.org/officeDocument/2006/relationships/image" Target="../media/image6.jpeg"/><Relationship Id="rId15" Type="http://schemas.openxmlformats.org/officeDocument/2006/relationships/image" Target="../media/image15.jpeg"/><Relationship Id="rId10" Type="http://schemas.openxmlformats.org/officeDocument/2006/relationships/image" Target="../media/image11.png"/><Relationship Id="rId19" Type="http://schemas.openxmlformats.org/officeDocument/2006/relationships/image" Target="../media/image19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10</xdr:col>
      <xdr:colOff>457200</xdr:colOff>
      <xdr:row>29</xdr:row>
      <xdr:rowOff>33020</xdr:rowOff>
    </xdr:to>
    <xdr:pic>
      <xdr:nvPicPr>
        <xdr:cNvPr id="2" name="Picture 1" descr="C:\Users\pemitchell\AppData\Local\Microsoft\Windows\INetCache\Content.Outlook\DHMUBVGP\NABL Final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7500"/>
          <a:ext cx="5943600" cy="43192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12700</xdr:rowOff>
    </xdr:from>
    <xdr:to>
      <xdr:col>5</xdr:col>
      <xdr:colOff>6350</xdr:colOff>
      <xdr:row>14</xdr:row>
      <xdr:rowOff>15240</xdr:rowOff>
    </xdr:to>
    <xdr:pic>
      <xdr:nvPicPr>
        <xdr:cNvPr id="2" name="Picture 1" descr="C:\Users\pemitchell\AppData\Local\Microsoft\Windows\INetCache\Content.Outlook\DHMUBVGP\Maui Wowi Final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5580"/>
          <a:ext cx="2444750" cy="21818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0</xdr:colOff>
      <xdr:row>2</xdr:row>
      <xdr:rowOff>64944</xdr:rowOff>
    </xdr:from>
    <xdr:to>
      <xdr:col>10</xdr:col>
      <xdr:colOff>425738</xdr:colOff>
      <xdr:row>11</xdr:row>
      <xdr:rowOff>144318</xdr:rowOff>
    </xdr:to>
    <xdr:pic>
      <xdr:nvPicPr>
        <xdr:cNvPr id="3" name="Picture 2" descr="C:\Users\pemitchell\AppData\Local\Microsoft\Windows\Temporary Internet Files\Content.Outlook\SZ27CAZC\cougar.jp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2955" y="382444"/>
          <a:ext cx="2244147" cy="150812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0</xdr:colOff>
      <xdr:row>32</xdr:row>
      <xdr:rowOff>95251</xdr:rowOff>
    </xdr:from>
    <xdr:to>
      <xdr:col>10</xdr:col>
      <xdr:colOff>432954</xdr:colOff>
      <xdr:row>44</xdr:row>
      <xdr:rowOff>77933</xdr:rowOff>
    </xdr:to>
    <xdr:pic>
      <xdr:nvPicPr>
        <xdr:cNvPr id="8" name="Picture 7" descr="C:\Users\PEMITC~1\AppData\Local\Temp\ShizuokaSamurai-2.jp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2955" y="5299365"/>
          <a:ext cx="2251363" cy="195695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304800</xdr:colOff>
      <xdr:row>50</xdr:row>
      <xdr:rowOff>135890</xdr:rowOff>
    </xdr:to>
    <xdr:sp macro="" textlink="">
      <xdr:nvSpPr>
        <xdr:cNvPr id="11" name="bva-7kujOPiiQM:" descr="Image result for crushers baseball logo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4267200" y="8823960"/>
          <a:ext cx="304800" cy="3035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49</xdr:row>
      <xdr:rowOff>0</xdr:rowOff>
    </xdr:from>
    <xdr:to>
      <xdr:col>11</xdr:col>
      <xdr:colOff>19050</xdr:colOff>
      <xdr:row>61</xdr:row>
      <xdr:rowOff>152400</xdr:rowOff>
    </xdr:to>
    <xdr:pic>
      <xdr:nvPicPr>
        <xdr:cNvPr id="12" name="Picture 11" descr="C:\Users\pemitchell\AppData\Local\Microsoft\Windows\INetCache\Content.MSO\ADA1D9A1.tmp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823960"/>
          <a:ext cx="2457450" cy="21640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0</xdr:colOff>
      <xdr:row>49</xdr:row>
      <xdr:rowOff>1</xdr:rowOff>
    </xdr:from>
    <xdr:to>
      <xdr:col>16</xdr:col>
      <xdr:colOff>495300</xdr:colOff>
      <xdr:row>62</xdr:row>
      <xdr:rowOff>15240</xdr:rowOff>
    </xdr:to>
    <xdr:pic>
      <xdr:nvPicPr>
        <xdr:cNvPr id="13" name="Picture 12" descr="C:\Users\PEMITC~1\AppData\Local\Temp\Metroplex Stars Logo Plain-1.jp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8823961"/>
          <a:ext cx="2324100" cy="219455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4</xdr:col>
      <xdr:colOff>603250</xdr:colOff>
      <xdr:row>78</xdr:row>
      <xdr:rowOff>7620</xdr:rowOff>
    </xdr:to>
    <xdr:pic>
      <xdr:nvPicPr>
        <xdr:cNvPr id="14" name="Picture 13" descr="C:\Users\pemitchell\AppData\Local\Microsoft\Windows\INetCache\Content.Outlook\DHMUBVGP\Mariner Logo (002).pn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/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948160"/>
          <a:ext cx="2432050" cy="2019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594360</xdr:colOff>
      <xdr:row>65</xdr:row>
      <xdr:rowOff>0</xdr:rowOff>
    </xdr:from>
    <xdr:to>
      <xdr:col>10</xdr:col>
      <xdr:colOff>581660</xdr:colOff>
      <xdr:row>78</xdr:row>
      <xdr:rowOff>15240</xdr:rowOff>
    </xdr:to>
    <xdr:pic>
      <xdr:nvPicPr>
        <xdr:cNvPr id="15" name="Picture 14" descr="C:\Users\pemitchell\Downloads\Red Arrow.jp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/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1960" y="11765280"/>
          <a:ext cx="2425700" cy="21945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0</xdr:colOff>
      <xdr:row>65</xdr:row>
      <xdr:rowOff>0</xdr:rowOff>
    </xdr:from>
    <xdr:to>
      <xdr:col>16</xdr:col>
      <xdr:colOff>596900</xdr:colOff>
      <xdr:row>78</xdr:row>
      <xdr:rowOff>1270</xdr:rowOff>
    </xdr:to>
    <xdr:pic>
      <xdr:nvPicPr>
        <xdr:cNvPr id="17" name="Picture 16" descr="C:\Users\pemitchell\AppData\Local\Microsoft\Windows\INetCache\Content.Outlook\DHMUBVGP\Orlando Lightning.pn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/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1765280"/>
          <a:ext cx="2425700" cy="21717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5</xdr:col>
      <xdr:colOff>7620</xdr:colOff>
      <xdr:row>93</xdr:row>
      <xdr:rowOff>152400</xdr:rowOff>
    </xdr:to>
    <xdr:pic>
      <xdr:nvPicPr>
        <xdr:cNvPr id="18" name="Picture 17" descr="C:\Users\pemitchell\AppData\Local\Microsoft\Windows\INetCache\Content.Outlook\DHMUBVGP\Groton Antiques.pn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/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698980"/>
          <a:ext cx="2446020" cy="21640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0</xdr:colOff>
      <xdr:row>81</xdr:row>
      <xdr:rowOff>0</xdr:rowOff>
    </xdr:from>
    <xdr:to>
      <xdr:col>17</xdr:col>
      <xdr:colOff>15240</xdr:colOff>
      <xdr:row>93</xdr:row>
      <xdr:rowOff>152400</xdr:rowOff>
    </xdr:to>
    <xdr:pic>
      <xdr:nvPicPr>
        <xdr:cNvPr id="20" name="Picture 19" descr="C:\Users\pemitchell\AppData\Local\Microsoft\Windows\INetCache\Content.Outlook\DHMUBVGP\Terrapin Flyers 1.pn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/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4698980"/>
          <a:ext cx="2453640" cy="21640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230908</xdr:colOff>
      <xdr:row>15</xdr:row>
      <xdr:rowOff>187612</xdr:rowOff>
    </xdr:from>
    <xdr:to>
      <xdr:col>16</xdr:col>
      <xdr:colOff>404090</xdr:colOff>
      <xdr:row>29</xdr:row>
      <xdr:rowOff>0</xdr:rowOff>
    </xdr:to>
    <xdr:pic>
      <xdr:nvPicPr>
        <xdr:cNvPr id="24" name="Picture 23" descr="cid:177cc845e20bda4f1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/>
      </xdr:nvPicPr>
      <xdr:blipFill>
        <a:blip xmlns:r="http://schemas.openxmlformats.org/officeDocument/2006/relationships" r:embed="rId11" r:link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0681" y="2597726"/>
          <a:ext cx="1991591" cy="206375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165966</xdr:colOff>
      <xdr:row>32</xdr:row>
      <xdr:rowOff>21648</xdr:rowOff>
    </xdr:from>
    <xdr:to>
      <xdr:col>4</xdr:col>
      <xdr:colOff>317500</xdr:colOff>
      <xdr:row>43</xdr:row>
      <xdr:rowOff>72160</xdr:rowOff>
    </xdr:to>
    <xdr:pic>
      <xdr:nvPicPr>
        <xdr:cNvPr id="29" name="Picture 28" descr="A sign with a person's face on it&#10;&#10;Description automatically generated with medium confidence">
          <a:extLst>
            <a:ext uri="{FF2B5EF4-FFF2-40B4-BE49-F238E27FC236}">
              <a16:creationId xmlns:a16="http://schemas.microsoft.com/office/drawing/2014/main" id="{013E3AF3-B17A-488B-8AAF-5996F773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02" y="5217103"/>
          <a:ext cx="1969943" cy="179676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93807</xdr:colOff>
      <xdr:row>17</xdr:row>
      <xdr:rowOff>36080</xdr:rowOff>
    </xdr:from>
    <xdr:to>
      <xdr:col>10</xdr:col>
      <xdr:colOff>353579</xdr:colOff>
      <xdr:row>28</xdr:row>
      <xdr:rowOff>79376</xdr:rowOff>
    </xdr:to>
    <xdr:pic>
      <xdr:nvPicPr>
        <xdr:cNvPr id="4" name="Picture 3" descr="A picture containing icon&#10;&#10;Description automatically generated">
          <a:extLst>
            <a:ext uri="{FF2B5EF4-FFF2-40B4-BE49-F238E27FC236}">
              <a16:creationId xmlns:a16="http://schemas.microsoft.com/office/drawing/2014/main" id="{7C3D3613-E454-B342-A35F-0106669C6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6762" y="2792557"/>
          <a:ext cx="2078181" cy="178954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541194</xdr:colOff>
      <xdr:row>1</xdr:row>
      <xdr:rowOff>36080</xdr:rowOff>
    </xdr:from>
    <xdr:to>
      <xdr:col>16</xdr:col>
      <xdr:colOff>497898</xdr:colOff>
      <xdr:row>13</xdr:row>
      <xdr:rowOff>105930</xdr:rowOff>
    </xdr:to>
    <xdr:pic>
      <xdr:nvPicPr>
        <xdr:cNvPr id="30" name="Picture 29" descr="Logo&#10;&#10;Description automatically generated">
          <a:extLst>
            <a:ext uri="{FF2B5EF4-FFF2-40B4-BE49-F238E27FC236}">
              <a16:creationId xmlns:a16="http://schemas.microsoft.com/office/drawing/2014/main" id="{1969C9E5-C891-BE1F-4BB3-4BC712BBB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4830" y="194830"/>
          <a:ext cx="2381250" cy="19748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38388</xdr:colOff>
      <xdr:row>15</xdr:row>
      <xdr:rowOff>108239</xdr:rowOff>
    </xdr:from>
    <xdr:to>
      <xdr:col>4</xdr:col>
      <xdr:colOff>561975</xdr:colOff>
      <xdr:row>29</xdr:row>
      <xdr:rowOff>41565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361D00F-7D92-BF9C-D2A9-1AEC91563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524" y="2633807"/>
          <a:ext cx="2341996" cy="2292928"/>
        </a:xfrm>
        <a:prstGeom prst="rect">
          <a:avLst/>
        </a:prstGeom>
        <a:noFill/>
      </xdr:spPr>
    </xdr:pic>
    <xdr:clientData/>
  </xdr:twoCellAnchor>
  <xdr:twoCellAnchor editAs="oneCell">
    <xdr:from>
      <xdr:col>8</xdr:col>
      <xdr:colOff>0</xdr:colOff>
      <xdr:row>84</xdr:row>
      <xdr:rowOff>0</xdr:rowOff>
    </xdr:from>
    <xdr:to>
      <xdr:col>8</xdr:col>
      <xdr:colOff>304800</xdr:colOff>
      <xdr:row>85</xdr:row>
      <xdr:rowOff>146050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888F3F54-E839-2D61-1833-9F805173EB33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362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404092</xdr:colOff>
      <xdr:row>79</xdr:row>
      <xdr:rowOff>93806</xdr:rowOff>
    </xdr:from>
    <xdr:to>
      <xdr:col>11</xdr:col>
      <xdr:colOff>404092</xdr:colOff>
      <xdr:row>93</xdr:row>
      <xdr:rowOff>36080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AD33F02-33B0-9CA5-0B75-145DAD8A0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0910" y="12894829"/>
          <a:ext cx="3030682" cy="2164774"/>
        </a:xfrm>
        <a:prstGeom prst="rect">
          <a:avLst/>
        </a:prstGeom>
        <a:noFill/>
      </xdr:spPr>
    </xdr:pic>
    <xdr:clientData/>
  </xdr:twoCellAnchor>
  <xdr:twoCellAnchor editAs="oneCell">
    <xdr:from>
      <xdr:col>14</xdr:col>
      <xdr:colOff>0</xdr:colOff>
      <xdr:row>34</xdr:row>
      <xdr:rowOff>0</xdr:rowOff>
    </xdr:from>
    <xdr:to>
      <xdr:col>14</xdr:col>
      <xdr:colOff>304800</xdr:colOff>
      <xdr:row>35</xdr:row>
      <xdr:rowOff>146050</xdr:rowOff>
    </xdr:to>
    <xdr:sp macro="" textlink="">
      <xdr:nvSpPr>
        <xdr:cNvPr id="2051" name="AutoShape 3">
          <a:extLst>
            <a:ext uri="{FF2B5EF4-FFF2-40B4-BE49-F238E27FC236}">
              <a16:creationId xmlns:a16="http://schemas.microsoft.com/office/drawing/2014/main" id="{2A8D7940-31F2-624B-3209-F03DB1B33F6C}"/>
            </a:ext>
          </a:extLst>
        </xdr:cNvPr>
        <xdr:cNvSpPr>
          <a:spLocks noChangeAspect="1" noChangeArrowheads="1"/>
        </xdr:cNvSpPr>
      </xdr:nvSpPr>
      <xdr:spPr bwMode="auto">
        <a:xfrm>
          <a:off x="853440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158749</xdr:colOff>
      <xdr:row>32</xdr:row>
      <xdr:rowOff>115454</xdr:rowOff>
    </xdr:from>
    <xdr:to>
      <xdr:col>16</xdr:col>
      <xdr:colOff>548409</xdr:colOff>
      <xdr:row>44</xdr:row>
      <xdr:rowOff>64943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2C7FBD2-0B4D-DF16-B1B5-6E547DAB3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8522" y="5310909"/>
          <a:ext cx="2208069" cy="1854489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603328</xdr:colOff>
      <xdr:row>48</xdr:row>
      <xdr:rowOff>79375</xdr:rowOff>
    </xdr:from>
    <xdr:to>
      <xdr:col>5</xdr:col>
      <xdr:colOff>64944</xdr:colOff>
      <xdr:row>61</xdr:row>
      <xdr:rowOff>72159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884B84B-34BF-3A5E-19CA-C4380E898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328" y="7872557"/>
          <a:ext cx="2492298" cy="205653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336259</xdr:colOff>
      <xdr:row>32</xdr:row>
      <xdr:rowOff>23310</xdr:rowOff>
    </xdr:from>
    <xdr:ext cx="184731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9912059" y="745916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0" cap="none" spc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191941</xdr:colOff>
      <xdr:row>25</xdr:row>
      <xdr:rowOff>100280</xdr:rowOff>
    </xdr:from>
    <xdr:ext cx="184731" cy="93762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C76EE8-ED77-46AD-87A9-355D4F4492F4}"/>
            </a:ext>
          </a:extLst>
        </xdr:cNvPr>
        <xdr:cNvSpPr/>
      </xdr:nvSpPr>
      <xdr:spPr>
        <a:xfrm>
          <a:off x="9707320" y="5863386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0" cap="none" spc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336259</xdr:colOff>
      <xdr:row>18</xdr:row>
      <xdr:rowOff>23310</xdr:rowOff>
    </xdr:from>
    <xdr:ext cx="184731" cy="937629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/>
      </xdr:nvSpPr>
      <xdr:spPr>
        <a:xfrm>
          <a:off x="11385259" y="810051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0" cap="none" spc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336259</xdr:colOff>
      <xdr:row>32</xdr:row>
      <xdr:rowOff>23310</xdr:rowOff>
    </xdr:from>
    <xdr:ext cx="184731" cy="937629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812BAB0-AE4B-4E4A-831C-6EA95DCFD781}"/>
            </a:ext>
          </a:extLst>
        </xdr:cNvPr>
        <xdr:cNvSpPr/>
      </xdr:nvSpPr>
      <xdr:spPr>
        <a:xfrm>
          <a:off x="10140659" y="807511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0" cap="none" spc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336259</xdr:colOff>
      <xdr:row>32</xdr:row>
      <xdr:rowOff>23310</xdr:rowOff>
    </xdr:from>
    <xdr:ext cx="184731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/>
      </xdr:nvSpPr>
      <xdr:spPr>
        <a:xfrm>
          <a:off x="9903592" y="7590393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0" cap="none" spc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336259</xdr:colOff>
      <xdr:row>32</xdr:row>
      <xdr:rowOff>23310</xdr:rowOff>
    </xdr:from>
    <xdr:ext cx="184731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2F82446-6FC9-48EB-9B44-10E65FAF9BEF}"/>
            </a:ext>
          </a:extLst>
        </xdr:cNvPr>
        <xdr:cNvSpPr/>
      </xdr:nvSpPr>
      <xdr:spPr>
        <a:xfrm>
          <a:off x="10175584" y="444291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0" cap="none" spc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9C92223-E7EB-4A7C-AF2C-E7555CBDCC21}">
  <we:reference id="77e95f9c-e7f6-45a9-bebd-c48bf9c0f06b" version="2.0.0.0" store="EXCatalog" storeType="EXCatalog"/>
  <we:alternateReferences>
    <we:reference id="WA104382083" version="2.0.0.0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Lawdraus@aol.com" TargetMode="External"/><Relationship Id="rId13" Type="http://schemas.openxmlformats.org/officeDocument/2006/relationships/hyperlink" Target="https://discord.gg/dBGZRjp" TargetMode="External"/><Relationship Id="rId3" Type="http://schemas.openxmlformats.org/officeDocument/2006/relationships/hyperlink" Target="mailto:ne_mariners@yahoo.com" TargetMode="External"/><Relationship Id="rId7" Type="http://schemas.openxmlformats.org/officeDocument/2006/relationships/hyperlink" Target="mailto:Hal.norman@gmail.com" TargetMode="External"/><Relationship Id="rId12" Type="http://schemas.openxmlformats.org/officeDocument/2006/relationships/hyperlink" Target="mailto:Pjmitch@aol.com" TargetMode="External"/><Relationship Id="rId17" Type="http://schemas.openxmlformats.org/officeDocument/2006/relationships/printerSettings" Target="../printerSettings/printerSettings4.bin"/><Relationship Id="rId2" Type="http://schemas.openxmlformats.org/officeDocument/2006/relationships/hyperlink" Target="mailto:killampeter@yahoo.com" TargetMode="External"/><Relationship Id="rId16" Type="http://schemas.openxmlformats.org/officeDocument/2006/relationships/hyperlink" Target="mailto:davidnemernoah@gmail.com" TargetMode="External"/><Relationship Id="rId1" Type="http://schemas.openxmlformats.org/officeDocument/2006/relationships/hyperlink" Target="mailto:SHTROLLEY@aol.com" TargetMode="External"/><Relationship Id="rId6" Type="http://schemas.openxmlformats.org/officeDocument/2006/relationships/hyperlink" Target="mailto:hometownbb@aol.com" TargetMode="External"/><Relationship Id="rId11" Type="http://schemas.openxmlformats.org/officeDocument/2006/relationships/hyperlink" Target="mailto:CapoAPBA@gmail.com" TargetMode="External"/><Relationship Id="rId5" Type="http://schemas.openxmlformats.org/officeDocument/2006/relationships/hyperlink" Target="mailto:cmp1166@gmail.com" TargetMode="External"/><Relationship Id="rId15" Type="http://schemas.openxmlformats.org/officeDocument/2006/relationships/hyperlink" Target="http://www.wahoosoftware.com:6754/NABL/Controller?page=main" TargetMode="External"/><Relationship Id="rId10" Type="http://schemas.openxmlformats.org/officeDocument/2006/relationships/hyperlink" Target="mailto:twimmd@yahoo.com" TargetMode="External"/><Relationship Id="rId4" Type="http://schemas.openxmlformats.org/officeDocument/2006/relationships/hyperlink" Target="mailto:bobcats110@yahoo.com" TargetMode="External"/><Relationship Id="rId9" Type="http://schemas.openxmlformats.org/officeDocument/2006/relationships/hyperlink" Target="https://discord.gg/tGE4avVgtg" TargetMode="External"/><Relationship Id="rId14" Type="http://schemas.openxmlformats.org/officeDocument/2006/relationships/hyperlink" Target="mailto:montanafats2424@yahoo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hyperlink" Target="http://t.rogers/" TargetMode="Externa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3:D23"/>
  <sheetViews>
    <sheetView workbookViewId="0">
      <selection activeCell="E17" sqref="E17"/>
    </sheetView>
  </sheetViews>
  <sheetFormatPr defaultColWidth="8.81640625" defaultRowHeight="12.5" x14ac:dyDescent="0.25"/>
  <cols>
    <col min="1" max="1" width="16.453125" customWidth="1"/>
    <col min="2" max="2" width="5" bestFit="1" customWidth="1"/>
  </cols>
  <sheetData>
    <row r="3" spans="1:4" x14ac:dyDescent="0.25">
      <c r="A3" s="71" t="s">
        <v>823</v>
      </c>
      <c r="B3" s="72"/>
    </row>
    <row r="4" spans="1:4" x14ac:dyDescent="0.25">
      <c r="A4" s="71" t="s">
        <v>691</v>
      </c>
      <c r="B4" s="72" t="s">
        <v>822</v>
      </c>
    </row>
    <row r="5" spans="1:4" x14ac:dyDescent="0.25">
      <c r="A5" s="69" t="s">
        <v>693</v>
      </c>
      <c r="B5" s="72">
        <v>39</v>
      </c>
      <c r="D5" s="76" t="str">
        <f>IF(B5&gt;40,"DANGER","")</f>
        <v/>
      </c>
    </row>
    <row r="6" spans="1:4" x14ac:dyDescent="0.25">
      <c r="A6" s="70" t="s">
        <v>817</v>
      </c>
      <c r="B6" s="75">
        <v>40</v>
      </c>
      <c r="D6" s="76" t="str">
        <f t="shared" ref="D6:D22" si="0">IF(B6&gt;40,"DANGER","")</f>
        <v/>
      </c>
    </row>
    <row r="7" spans="1:4" x14ac:dyDescent="0.25">
      <c r="A7" s="70" t="s">
        <v>1137</v>
      </c>
      <c r="B7" s="75">
        <v>39</v>
      </c>
      <c r="D7" s="76" t="str">
        <f t="shared" si="0"/>
        <v/>
      </c>
    </row>
    <row r="8" spans="1:4" x14ac:dyDescent="0.25">
      <c r="A8" s="70" t="s">
        <v>610</v>
      </c>
      <c r="B8" s="75">
        <v>40</v>
      </c>
      <c r="D8" s="76" t="str">
        <f t="shared" si="0"/>
        <v/>
      </c>
    </row>
    <row r="9" spans="1:4" x14ac:dyDescent="0.25">
      <c r="A9" s="70" t="s">
        <v>227</v>
      </c>
      <c r="B9" s="75">
        <v>39</v>
      </c>
      <c r="D9" s="76" t="str">
        <f t="shared" si="0"/>
        <v/>
      </c>
    </row>
    <row r="10" spans="1:4" x14ac:dyDescent="0.25">
      <c r="A10" s="70" t="s">
        <v>234</v>
      </c>
      <c r="B10" s="75">
        <v>40</v>
      </c>
      <c r="D10" s="76" t="str">
        <f t="shared" si="0"/>
        <v/>
      </c>
    </row>
    <row r="11" spans="1:4" x14ac:dyDescent="0.25">
      <c r="A11" s="70" t="s">
        <v>648</v>
      </c>
      <c r="B11" s="75">
        <v>40</v>
      </c>
      <c r="D11" s="76" t="str">
        <f t="shared" si="0"/>
        <v/>
      </c>
    </row>
    <row r="12" spans="1:4" x14ac:dyDescent="0.25">
      <c r="A12" s="70" t="s">
        <v>663</v>
      </c>
      <c r="B12" s="75">
        <v>40</v>
      </c>
      <c r="D12" s="76" t="str">
        <f t="shared" si="0"/>
        <v/>
      </c>
    </row>
    <row r="13" spans="1:4" x14ac:dyDescent="0.25">
      <c r="A13" s="70" t="s">
        <v>912</v>
      </c>
      <c r="B13" s="75">
        <v>40</v>
      </c>
      <c r="D13" s="76" t="str">
        <f t="shared" si="0"/>
        <v/>
      </c>
    </row>
    <row r="14" spans="1:4" x14ac:dyDescent="0.25">
      <c r="A14" s="70" t="s">
        <v>561</v>
      </c>
      <c r="B14" s="75">
        <v>39</v>
      </c>
      <c r="D14" s="76" t="str">
        <f t="shared" si="0"/>
        <v/>
      </c>
    </row>
    <row r="15" spans="1:4" x14ac:dyDescent="0.25">
      <c r="A15" s="70" t="s">
        <v>540</v>
      </c>
      <c r="B15" s="75">
        <v>40</v>
      </c>
      <c r="D15" s="76" t="str">
        <f t="shared" si="0"/>
        <v/>
      </c>
    </row>
    <row r="16" spans="1:4" x14ac:dyDescent="0.25">
      <c r="A16" s="70" t="s">
        <v>730</v>
      </c>
      <c r="B16" s="75">
        <v>40</v>
      </c>
      <c r="D16" s="76" t="str">
        <f t="shared" si="0"/>
        <v/>
      </c>
    </row>
    <row r="17" spans="1:4" x14ac:dyDescent="0.25">
      <c r="A17" s="70" t="s">
        <v>38</v>
      </c>
      <c r="B17" s="75">
        <v>39</v>
      </c>
      <c r="D17" s="76" t="str">
        <f t="shared" si="0"/>
        <v/>
      </c>
    </row>
    <row r="18" spans="1:4" x14ac:dyDescent="0.25">
      <c r="A18" s="70" t="s">
        <v>587</v>
      </c>
      <c r="B18" s="75">
        <v>40</v>
      </c>
      <c r="D18" s="76" t="str">
        <f t="shared" si="0"/>
        <v/>
      </c>
    </row>
    <row r="19" spans="1:4" x14ac:dyDescent="0.25">
      <c r="A19" s="70" t="s">
        <v>40</v>
      </c>
      <c r="B19" s="75">
        <v>40</v>
      </c>
      <c r="D19" s="76" t="str">
        <f t="shared" si="0"/>
        <v/>
      </c>
    </row>
    <row r="20" spans="1:4" x14ac:dyDescent="0.25">
      <c r="A20" s="70" t="s">
        <v>1055</v>
      </c>
      <c r="B20" s="75">
        <v>40</v>
      </c>
      <c r="D20" s="76" t="str">
        <f t="shared" si="0"/>
        <v/>
      </c>
    </row>
    <row r="21" spans="1:4" x14ac:dyDescent="0.25">
      <c r="A21" s="70" t="s">
        <v>193</v>
      </c>
      <c r="B21" s="75">
        <v>39</v>
      </c>
      <c r="D21" s="76" t="str">
        <f t="shared" si="0"/>
        <v/>
      </c>
    </row>
    <row r="22" spans="1:4" x14ac:dyDescent="0.25">
      <c r="A22" s="70" t="s">
        <v>233</v>
      </c>
      <c r="B22" s="75">
        <v>40</v>
      </c>
      <c r="D22" s="76" t="str">
        <f t="shared" si="0"/>
        <v/>
      </c>
    </row>
    <row r="23" spans="1:4" x14ac:dyDescent="0.25">
      <c r="A23" s="73" t="s">
        <v>824</v>
      </c>
      <c r="B23" s="74">
        <v>714</v>
      </c>
    </row>
  </sheetData>
  <phoneticPr fontId="25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L47"/>
  <sheetViews>
    <sheetView workbookViewId="0">
      <selection activeCell="A45" sqref="A45"/>
    </sheetView>
  </sheetViews>
  <sheetFormatPr defaultRowHeight="12.5" x14ac:dyDescent="0.25"/>
  <sheetData>
    <row r="1" spans="1:12" x14ac:dyDescent="0.25">
      <c r="A1" s="187"/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</row>
    <row r="2" spans="1:12" x14ac:dyDescent="0.25">
      <c r="A2" s="187"/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</row>
    <row r="3" spans="1:12" x14ac:dyDescent="0.25">
      <c r="A3" s="187"/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</row>
    <row r="4" spans="1:12" x14ac:dyDescent="0.25">
      <c r="A4" s="187"/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</row>
    <row r="5" spans="1:12" x14ac:dyDescent="0.25">
      <c r="A5" s="187"/>
      <c r="B5" s="187"/>
      <c r="C5" s="187"/>
      <c r="D5" s="187"/>
      <c r="E5" s="187"/>
      <c r="F5" s="187"/>
      <c r="G5" s="187"/>
      <c r="H5" s="187"/>
      <c r="I5" s="187"/>
      <c r="J5" s="187"/>
      <c r="K5" s="187"/>
      <c r="L5" s="187"/>
    </row>
    <row r="6" spans="1:12" x14ac:dyDescent="0.25">
      <c r="A6" s="187"/>
      <c r="B6" s="187"/>
      <c r="C6" s="187"/>
      <c r="D6" s="187"/>
      <c r="E6" s="187"/>
      <c r="F6" s="187"/>
      <c r="G6" s="187"/>
      <c r="H6" s="187"/>
      <c r="I6" s="187"/>
      <c r="J6" s="187"/>
      <c r="K6" s="187"/>
      <c r="L6" s="187"/>
    </row>
    <row r="7" spans="1:12" x14ac:dyDescent="0.25">
      <c r="A7" s="187"/>
      <c r="B7" s="187"/>
      <c r="C7" s="187"/>
      <c r="D7" s="187"/>
      <c r="E7" s="187"/>
      <c r="F7" s="187"/>
      <c r="G7" s="187"/>
      <c r="H7" s="187"/>
      <c r="I7" s="187"/>
      <c r="J7" s="187"/>
      <c r="K7" s="187"/>
      <c r="L7" s="187"/>
    </row>
    <row r="8" spans="1:12" x14ac:dyDescent="0.25">
      <c r="A8" s="187"/>
      <c r="B8" s="187"/>
      <c r="C8" s="187"/>
      <c r="D8" s="187"/>
      <c r="E8" s="187"/>
      <c r="F8" s="187"/>
      <c r="G8" s="187"/>
      <c r="H8" s="187"/>
      <c r="I8" s="187"/>
      <c r="J8" s="187"/>
      <c r="K8" s="187"/>
      <c r="L8" s="187"/>
    </row>
    <row r="9" spans="1:12" x14ac:dyDescent="0.25">
      <c r="A9" s="187"/>
      <c r="B9" s="187"/>
      <c r="C9" s="187"/>
      <c r="D9" s="187"/>
      <c r="E9" s="187"/>
      <c r="F9" s="187"/>
      <c r="G9" s="187"/>
      <c r="H9" s="187"/>
      <c r="I9" s="187"/>
      <c r="J9" s="187"/>
      <c r="K9" s="187"/>
      <c r="L9" s="187"/>
    </row>
    <row r="10" spans="1:12" x14ac:dyDescent="0.25">
      <c r="A10" s="187"/>
      <c r="B10" s="187"/>
      <c r="C10" s="187"/>
      <c r="D10" s="187"/>
      <c r="E10" s="187"/>
      <c r="F10" s="187"/>
      <c r="G10" s="187"/>
      <c r="H10" s="187"/>
      <c r="I10" s="187"/>
      <c r="J10" s="187"/>
      <c r="K10" s="187"/>
      <c r="L10" s="187"/>
    </row>
    <row r="11" spans="1:12" x14ac:dyDescent="0.25">
      <c r="A11" s="187"/>
      <c r="B11" s="187"/>
      <c r="C11" s="187"/>
      <c r="D11" s="187"/>
      <c r="E11" s="187"/>
      <c r="F11" s="187"/>
      <c r="G11" s="187"/>
      <c r="H11" s="187"/>
      <c r="I11" s="187"/>
      <c r="J11" s="187"/>
      <c r="K11" s="187"/>
      <c r="L11" s="187"/>
    </row>
    <row r="12" spans="1:12" x14ac:dyDescent="0.25">
      <c r="A12" s="187"/>
      <c r="B12" s="187"/>
      <c r="C12" s="187"/>
      <c r="D12" s="187"/>
      <c r="E12" s="187"/>
      <c r="F12" s="187"/>
      <c r="G12" s="187"/>
      <c r="H12" s="187"/>
      <c r="I12" s="187"/>
      <c r="J12" s="187"/>
      <c r="K12" s="187"/>
      <c r="L12" s="187"/>
    </row>
    <row r="13" spans="1:12" x14ac:dyDescent="0.25">
      <c r="A13" s="187"/>
      <c r="B13" s="187"/>
      <c r="C13" s="187"/>
      <c r="D13" s="187"/>
      <c r="E13" s="187"/>
      <c r="F13" s="187"/>
      <c r="G13" s="187"/>
      <c r="H13" s="187"/>
      <c r="I13" s="187"/>
      <c r="J13" s="187"/>
      <c r="K13" s="187"/>
      <c r="L13" s="187"/>
    </row>
    <row r="14" spans="1:12" x14ac:dyDescent="0.25">
      <c r="A14" s="187"/>
      <c r="B14" s="187"/>
      <c r="C14" s="187"/>
      <c r="D14" s="187"/>
      <c r="E14" s="187"/>
      <c r="F14" s="187"/>
      <c r="G14" s="187"/>
      <c r="H14" s="187"/>
      <c r="I14" s="187"/>
      <c r="J14" s="187"/>
      <c r="K14" s="187"/>
      <c r="L14" s="187"/>
    </row>
    <row r="15" spans="1:12" x14ac:dyDescent="0.25">
      <c r="A15" s="187"/>
      <c r="B15" s="187"/>
      <c r="C15" s="187"/>
      <c r="D15" s="187"/>
      <c r="E15" s="187"/>
      <c r="F15" s="187"/>
      <c r="G15" s="187"/>
      <c r="H15" s="187"/>
      <c r="I15" s="187"/>
      <c r="J15" s="187"/>
      <c r="K15" s="187"/>
      <c r="L15" s="187"/>
    </row>
    <row r="16" spans="1:12" x14ac:dyDescent="0.25">
      <c r="A16" s="187"/>
      <c r="B16" s="187"/>
      <c r="C16" s="187"/>
      <c r="D16" s="187"/>
      <c r="E16" s="187"/>
      <c r="F16" s="187"/>
      <c r="G16" s="187"/>
      <c r="H16" s="187"/>
      <c r="I16" s="187"/>
      <c r="J16" s="187"/>
      <c r="K16" s="187"/>
      <c r="L16" s="187"/>
    </row>
    <row r="17" spans="1:12" x14ac:dyDescent="0.25">
      <c r="A17" s="187"/>
      <c r="B17" s="187"/>
      <c r="C17" s="187"/>
      <c r="D17" s="187"/>
      <c r="E17" s="187"/>
      <c r="F17" s="187"/>
      <c r="G17" s="187"/>
      <c r="H17" s="187"/>
      <c r="I17" s="187"/>
      <c r="J17" s="187"/>
      <c r="K17" s="187"/>
      <c r="L17" s="187"/>
    </row>
    <row r="18" spans="1:12" x14ac:dyDescent="0.25">
      <c r="A18" s="187"/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</row>
    <row r="19" spans="1:12" x14ac:dyDescent="0.25">
      <c r="A19" s="187"/>
      <c r="B19" s="187"/>
      <c r="C19" s="187"/>
      <c r="D19" s="187"/>
      <c r="E19" s="187"/>
      <c r="F19" s="187"/>
      <c r="G19" s="187"/>
      <c r="H19" s="187"/>
      <c r="I19" s="187"/>
      <c r="J19" s="187"/>
      <c r="K19" s="187"/>
      <c r="L19" s="187"/>
    </row>
    <row r="20" spans="1:12" x14ac:dyDescent="0.25">
      <c r="A20" s="187"/>
      <c r="B20" s="187"/>
      <c r="C20" s="187"/>
      <c r="D20" s="187"/>
      <c r="E20" s="187"/>
      <c r="F20" s="187"/>
      <c r="G20" s="187"/>
      <c r="H20" s="187"/>
      <c r="I20" s="187"/>
      <c r="J20" s="187"/>
      <c r="K20" s="187"/>
      <c r="L20" s="187"/>
    </row>
    <row r="21" spans="1:12" x14ac:dyDescent="0.25">
      <c r="A21" s="187"/>
      <c r="B21" s="187"/>
      <c r="C21" s="187"/>
      <c r="D21" s="187"/>
      <c r="E21" s="187"/>
      <c r="F21" s="187"/>
      <c r="G21" s="187"/>
      <c r="H21" s="187"/>
      <c r="I21" s="187"/>
      <c r="J21" s="187"/>
      <c r="K21" s="187"/>
      <c r="L21" s="187"/>
    </row>
    <row r="22" spans="1:12" x14ac:dyDescent="0.25">
      <c r="A22" s="187"/>
      <c r="B22" s="187"/>
      <c r="C22" s="187"/>
      <c r="D22" s="187"/>
      <c r="E22" s="187"/>
      <c r="F22" s="187"/>
      <c r="G22" s="187"/>
      <c r="H22" s="187"/>
      <c r="I22" s="187"/>
      <c r="J22" s="187"/>
      <c r="K22" s="187"/>
      <c r="L22" s="187"/>
    </row>
    <row r="23" spans="1:12" x14ac:dyDescent="0.25">
      <c r="A23" s="187"/>
      <c r="B23" s="187"/>
      <c r="C23" s="187"/>
      <c r="D23" s="187"/>
      <c r="E23" s="187"/>
      <c r="F23" s="187"/>
      <c r="G23" s="187"/>
      <c r="H23" s="187"/>
      <c r="I23" s="187"/>
      <c r="J23" s="187"/>
      <c r="K23" s="187"/>
      <c r="L23" s="187"/>
    </row>
    <row r="24" spans="1:12" x14ac:dyDescent="0.25">
      <c r="A24" s="187"/>
      <c r="B24" s="187"/>
      <c r="C24" s="187"/>
      <c r="D24" s="187"/>
      <c r="E24" s="187"/>
      <c r="F24" s="187"/>
      <c r="G24" s="187"/>
      <c r="H24" s="187"/>
      <c r="I24" s="187"/>
      <c r="J24" s="187"/>
      <c r="K24" s="187"/>
      <c r="L24" s="187"/>
    </row>
    <row r="25" spans="1:12" x14ac:dyDescent="0.25">
      <c r="A25" s="187"/>
      <c r="B25" s="187"/>
      <c r="C25" s="187"/>
      <c r="D25" s="187"/>
      <c r="E25" s="187"/>
      <c r="F25" s="187"/>
      <c r="G25" s="187"/>
      <c r="H25" s="187"/>
      <c r="I25" s="187"/>
      <c r="J25" s="187"/>
      <c r="K25" s="187"/>
      <c r="L25" s="187"/>
    </row>
    <row r="26" spans="1:12" x14ac:dyDescent="0.25">
      <c r="A26" s="187"/>
      <c r="B26" s="187"/>
      <c r="C26" s="187"/>
      <c r="D26" s="187"/>
      <c r="E26" s="187"/>
      <c r="F26" s="187"/>
      <c r="G26" s="187"/>
      <c r="H26" s="187"/>
      <c r="I26" s="187"/>
      <c r="J26" s="187"/>
      <c r="K26" s="187"/>
      <c r="L26" s="187"/>
    </row>
    <row r="27" spans="1:12" x14ac:dyDescent="0.25">
      <c r="A27" s="187"/>
      <c r="B27" s="187"/>
      <c r="C27" s="187"/>
      <c r="D27" s="187"/>
      <c r="E27" s="187"/>
      <c r="F27" s="187"/>
      <c r="G27" s="187"/>
      <c r="H27" s="187"/>
      <c r="I27" s="187"/>
      <c r="J27" s="187"/>
      <c r="K27" s="187"/>
      <c r="L27" s="187"/>
    </row>
    <row r="28" spans="1:12" x14ac:dyDescent="0.25">
      <c r="A28" s="187"/>
      <c r="B28" s="187"/>
      <c r="C28" s="187"/>
      <c r="D28" s="187"/>
      <c r="E28" s="187"/>
      <c r="F28" s="187"/>
      <c r="G28" s="187"/>
      <c r="H28" s="187"/>
      <c r="I28" s="187"/>
      <c r="J28" s="187"/>
      <c r="K28" s="187"/>
      <c r="L28" s="187"/>
    </row>
    <row r="29" spans="1:12" x14ac:dyDescent="0.25">
      <c r="A29" s="187"/>
      <c r="B29" s="187"/>
      <c r="C29" s="187"/>
      <c r="D29" s="187"/>
      <c r="E29" s="187"/>
      <c r="F29" s="187"/>
      <c r="G29" s="187"/>
      <c r="H29" s="187"/>
      <c r="I29" s="187"/>
      <c r="J29" s="187"/>
      <c r="K29" s="187"/>
      <c r="L29" s="187"/>
    </row>
    <row r="30" spans="1:12" x14ac:dyDescent="0.25">
      <c r="A30" s="187"/>
      <c r="B30" s="187"/>
      <c r="C30" s="187"/>
      <c r="D30" s="187"/>
      <c r="E30" s="187"/>
      <c r="F30" s="187"/>
      <c r="G30" s="187"/>
      <c r="H30" s="187"/>
      <c r="I30" s="187"/>
      <c r="J30" s="187"/>
      <c r="K30" s="187"/>
      <c r="L30" s="187"/>
    </row>
    <row r="31" spans="1:12" x14ac:dyDescent="0.25">
      <c r="A31" s="187"/>
      <c r="B31" s="187"/>
      <c r="C31" s="187"/>
      <c r="D31" s="187"/>
      <c r="E31" s="187"/>
      <c r="F31" s="187"/>
      <c r="G31" s="187"/>
      <c r="H31" s="187"/>
      <c r="I31" s="187"/>
      <c r="J31" s="187"/>
      <c r="K31" s="187"/>
      <c r="L31" s="187"/>
    </row>
    <row r="32" spans="1:12" ht="20" x14ac:dyDescent="0.4">
      <c r="A32" s="187"/>
      <c r="B32" s="247" t="s">
        <v>3543</v>
      </c>
      <c r="C32" s="187"/>
      <c r="D32" s="187"/>
      <c r="E32" s="187"/>
      <c r="F32" s="187"/>
      <c r="G32" s="187"/>
      <c r="H32" s="187"/>
      <c r="I32" s="187"/>
      <c r="J32" s="187"/>
      <c r="K32" s="187"/>
      <c r="L32" s="187"/>
    </row>
    <row r="33" spans="1:12" x14ac:dyDescent="0.25">
      <c r="A33" s="187"/>
      <c r="B33" s="187"/>
      <c r="C33" s="187"/>
      <c r="D33" s="187"/>
      <c r="E33" s="187"/>
      <c r="F33" s="187"/>
      <c r="G33" s="187"/>
      <c r="H33" s="187"/>
      <c r="I33" s="187"/>
      <c r="J33" s="187"/>
      <c r="K33" s="187"/>
      <c r="L33" s="187"/>
    </row>
    <row r="34" spans="1:12" x14ac:dyDescent="0.25">
      <c r="A34" s="187"/>
      <c r="B34" s="244" t="s">
        <v>3544</v>
      </c>
      <c r="C34" s="187"/>
      <c r="D34" s="187"/>
      <c r="E34" s="187"/>
      <c r="F34" s="187"/>
      <c r="G34" s="187"/>
      <c r="H34" s="187"/>
      <c r="I34" s="187"/>
      <c r="J34" s="187"/>
      <c r="K34" s="187"/>
      <c r="L34" s="187"/>
    </row>
    <row r="35" spans="1:12" x14ac:dyDescent="0.25">
      <c r="A35" s="187"/>
      <c r="B35" s="187"/>
      <c r="C35" s="187"/>
      <c r="D35" s="187"/>
      <c r="E35" s="187"/>
      <c r="F35" s="187"/>
      <c r="G35" s="187"/>
      <c r="H35" s="187"/>
      <c r="I35" s="187"/>
      <c r="J35" s="187"/>
      <c r="K35" s="187"/>
      <c r="L35" s="187"/>
    </row>
    <row r="36" spans="1:12" ht="20" x14ac:dyDescent="0.4">
      <c r="A36" s="246">
        <v>1</v>
      </c>
      <c r="B36" s="245" t="s">
        <v>3545</v>
      </c>
      <c r="C36" s="187"/>
      <c r="D36" s="187"/>
      <c r="E36" s="187"/>
      <c r="F36" s="187"/>
      <c r="G36" s="187"/>
      <c r="H36" s="187"/>
      <c r="I36" s="187"/>
      <c r="J36" s="187"/>
      <c r="K36" s="187"/>
      <c r="L36" s="187"/>
    </row>
    <row r="37" spans="1:12" ht="20" x14ac:dyDescent="0.4">
      <c r="A37" s="246">
        <v>2</v>
      </c>
      <c r="B37" s="245" t="s">
        <v>3549</v>
      </c>
      <c r="C37" s="187"/>
      <c r="D37" s="187"/>
      <c r="E37" s="187"/>
      <c r="F37" s="187"/>
      <c r="G37" s="187"/>
      <c r="H37" s="187"/>
      <c r="I37" s="187"/>
      <c r="J37" s="187"/>
      <c r="K37" s="187"/>
      <c r="L37" s="187"/>
    </row>
    <row r="38" spans="1:12" ht="20" x14ac:dyDescent="0.4">
      <c r="A38" s="246">
        <v>3</v>
      </c>
      <c r="B38" s="245" t="s">
        <v>3547</v>
      </c>
      <c r="C38" s="187"/>
      <c r="D38" s="187"/>
      <c r="E38" s="187"/>
      <c r="F38" s="187"/>
      <c r="G38" s="187"/>
      <c r="H38" s="187"/>
      <c r="I38" s="187"/>
      <c r="J38" s="187"/>
      <c r="K38" s="187"/>
      <c r="L38" s="187"/>
    </row>
    <row r="39" spans="1:12" ht="20" x14ac:dyDescent="0.4">
      <c r="A39" s="246">
        <v>4</v>
      </c>
      <c r="B39" s="245" t="s">
        <v>3546</v>
      </c>
      <c r="C39" s="187"/>
      <c r="D39" s="187"/>
      <c r="E39" s="187"/>
      <c r="F39" s="187"/>
      <c r="G39" s="187"/>
      <c r="H39" s="187"/>
      <c r="I39" s="187"/>
      <c r="J39" s="187"/>
      <c r="K39" s="187"/>
      <c r="L39" s="187"/>
    </row>
    <row r="40" spans="1:12" ht="20" x14ac:dyDescent="0.4">
      <c r="A40" s="246">
        <v>5</v>
      </c>
      <c r="B40" s="245" t="s">
        <v>6124</v>
      </c>
      <c r="C40" s="187"/>
      <c r="D40" s="187"/>
      <c r="E40" s="187"/>
      <c r="F40" s="187"/>
      <c r="G40" s="187"/>
      <c r="H40" s="187"/>
      <c r="I40" s="187"/>
      <c r="J40" s="187"/>
      <c r="K40" s="187"/>
      <c r="L40" s="187"/>
    </row>
    <row r="41" spans="1:12" ht="20" x14ac:dyDescent="0.4">
      <c r="A41" s="246">
        <v>6</v>
      </c>
      <c r="B41" s="245" t="s">
        <v>3548</v>
      </c>
      <c r="E41" s="187"/>
      <c r="F41" s="187"/>
      <c r="G41" s="187"/>
      <c r="H41" s="187"/>
      <c r="I41" s="187"/>
      <c r="J41" s="187"/>
      <c r="K41" s="187"/>
      <c r="L41" s="187"/>
    </row>
    <row r="42" spans="1:12" ht="20" x14ac:dyDescent="0.4">
      <c r="A42" s="246">
        <v>7</v>
      </c>
      <c r="B42" s="245" t="s">
        <v>6125</v>
      </c>
      <c r="E42" s="187"/>
      <c r="F42" s="187"/>
      <c r="G42" s="187"/>
      <c r="H42" s="187"/>
      <c r="I42" s="187"/>
      <c r="J42" s="187"/>
      <c r="K42" s="187"/>
      <c r="L42" s="187"/>
    </row>
    <row r="43" spans="1:12" ht="20" x14ac:dyDescent="0.4">
      <c r="A43" s="246">
        <v>8</v>
      </c>
      <c r="B43" s="245" t="s">
        <v>3551</v>
      </c>
      <c r="C43" s="187"/>
      <c r="D43" s="187"/>
      <c r="E43" s="187"/>
      <c r="F43" s="187"/>
      <c r="G43" s="187"/>
      <c r="H43" s="187"/>
      <c r="I43" s="187"/>
      <c r="J43" s="187"/>
      <c r="K43" s="187"/>
      <c r="L43" s="187"/>
    </row>
    <row r="44" spans="1:12" ht="20" x14ac:dyDescent="0.4">
      <c r="A44" s="246">
        <v>9</v>
      </c>
      <c r="B44" s="245" t="s">
        <v>3550</v>
      </c>
      <c r="C44" s="187"/>
      <c r="D44" s="187"/>
      <c r="E44" s="187"/>
      <c r="F44" s="187"/>
      <c r="G44" s="187"/>
      <c r="H44" s="187"/>
      <c r="I44" s="187"/>
      <c r="J44" s="187"/>
      <c r="K44" s="187"/>
      <c r="L44" s="187"/>
    </row>
    <row r="45" spans="1:12" ht="20" x14ac:dyDescent="0.4">
      <c r="A45" s="246"/>
      <c r="B45" s="245"/>
      <c r="C45" s="187"/>
      <c r="D45" s="187"/>
      <c r="E45" s="187"/>
      <c r="F45" s="187"/>
      <c r="G45" s="187"/>
      <c r="H45" s="187"/>
      <c r="I45" s="187"/>
      <c r="J45" s="187"/>
      <c r="K45" s="187"/>
      <c r="L45" s="187"/>
    </row>
    <row r="46" spans="1:12" x14ac:dyDescent="0.25">
      <c r="A46" s="187"/>
      <c r="B46" s="187"/>
      <c r="C46" s="187"/>
      <c r="D46" s="187"/>
      <c r="E46" s="187"/>
      <c r="F46" s="187"/>
      <c r="G46" s="187"/>
      <c r="H46" s="187"/>
      <c r="I46" s="187"/>
      <c r="J46" s="187"/>
      <c r="K46" s="187"/>
      <c r="L46" s="187"/>
    </row>
    <row r="47" spans="1:12" x14ac:dyDescent="0.25">
      <c r="A47" s="187"/>
      <c r="C47" s="187"/>
      <c r="D47" s="187"/>
      <c r="E47" s="187"/>
      <c r="F47" s="187"/>
      <c r="G47" s="187"/>
      <c r="H47" s="187"/>
      <c r="I47" s="187"/>
      <c r="J47" s="187"/>
      <c r="K47" s="187"/>
      <c r="L47" s="187"/>
    </row>
  </sheetData>
  <sortState xmlns:xlrd2="http://schemas.microsoft.com/office/spreadsheetml/2017/richdata2" ref="A36:D45">
    <sortCondition ref="A36:A45"/>
  </sortState>
  <phoneticPr fontId="8" type="noConversion"/>
  <pageMargins left="0.7" right="0.7" top="0.75" bottom="0.75" header="0.3" footer="0.3"/>
  <pageSetup scale="8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T97"/>
  <sheetViews>
    <sheetView zoomScale="88" zoomScaleNormal="88" workbookViewId="0">
      <selection activeCell="V7" sqref="V7"/>
    </sheetView>
  </sheetViews>
  <sheetFormatPr defaultRowHeight="12.5" x14ac:dyDescent="0.25"/>
  <sheetData>
    <row r="1" spans="1:20" x14ac:dyDescent="0.25">
      <c r="A1" s="187"/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</row>
    <row r="2" spans="1:20" x14ac:dyDescent="0.25">
      <c r="A2" s="187"/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</row>
    <row r="3" spans="1:20" x14ac:dyDescent="0.25">
      <c r="A3" s="187"/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</row>
    <row r="4" spans="1:20" x14ac:dyDescent="0.25">
      <c r="A4" s="187"/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</row>
    <row r="5" spans="1:20" x14ac:dyDescent="0.25">
      <c r="A5" s="187"/>
      <c r="B5" s="187"/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</row>
    <row r="6" spans="1:20" x14ac:dyDescent="0.25">
      <c r="A6" s="187"/>
      <c r="B6" s="187"/>
      <c r="C6" s="187"/>
      <c r="D6" s="187"/>
      <c r="E6" s="187"/>
      <c r="F6" s="187"/>
      <c r="G6" s="187"/>
      <c r="H6" s="187"/>
      <c r="I6" s="187"/>
      <c r="J6" s="187"/>
      <c r="K6" s="187"/>
      <c r="L6" s="187"/>
      <c r="M6" s="187"/>
      <c r="N6" s="187"/>
      <c r="O6" s="187"/>
      <c r="P6" s="187"/>
      <c r="Q6" s="187"/>
      <c r="R6" s="187"/>
      <c r="S6" s="187"/>
      <c r="T6" s="187"/>
    </row>
    <row r="7" spans="1:20" x14ac:dyDescent="0.25">
      <c r="A7" s="187"/>
      <c r="B7" s="187"/>
      <c r="C7" s="187"/>
      <c r="D7" s="187"/>
      <c r="E7" s="187"/>
      <c r="F7" s="187"/>
      <c r="G7" s="187"/>
      <c r="H7" s="187"/>
      <c r="I7" s="187"/>
      <c r="J7" s="187"/>
      <c r="K7" s="187"/>
      <c r="L7" s="187"/>
      <c r="M7" s="187"/>
      <c r="N7" s="187"/>
      <c r="O7" s="187"/>
      <c r="P7" s="187"/>
      <c r="Q7" s="187"/>
      <c r="R7" s="187"/>
      <c r="S7" s="187"/>
      <c r="T7" s="187"/>
    </row>
    <row r="8" spans="1:20" x14ac:dyDescent="0.25">
      <c r="A8" s="187"/>
      <c r="B8" s="187"/>
      <c r="C8" s="187"/>
      <c r="D8" s="187"/>
      <c r="E8" s="187"/>
      <c r="F8" s="187"/>
      <c r="G8" s="187"/>
      <c r="H8" s="187"/>
      <c r="I8" s="187"/>
      <c r="J8" s="187"/>
      <c r="K8" s="187"/>
      <c r="L8" s="187"/>
      <c r="M8" s="187"/>
      <c r="N8" s="187"/>
      <c r="O8" s="187"/>
      <c r="P8" s="187"/>
      <c r="Q8" s="187"/>
      <c r="R8" s="187"/>
      <c r="S8" s="187"/>
      <c r="T8" s="187"/>
    </row>
    <row r="9" spans="1:20" x14ac:dyDescent="0.25">
      <c r="A9" s="187"/>
      <c r="B9" s="187"/>
      <c r="C9" s="187"/>
      <c r="D9" s="187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</row>
    <row r="10" spans="1:20" x14ac:dyDescent="0.25">
      <c r="A10" s="187"/>
      <c r="B10" s="187"/>
      <c r="C10" s="187"/>
      <c r="D10" s="187"/>
      <c r="E10" s="187"/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</row>
    <row r="11" spans="1:20" x14ac:dyDescent="0.25">
      <c r="A11" s="187"/>
      <c r="B11" s="187"/>
      <c r="C11" s="187"/>
      <c r="D11" s="187"/>
      <c r="E11" s="187"/>
      <c r="F11" s="187"/>
      <c r="G11" s="187"/>
      <c r="H11" s="187"/>
      <c r="I11" s="187"/>
      <c r="J11" s="187"/>
      <c r="K11" s="187"/>
      <c r="L11" s="187"/>
      <c r="M11" s="187"/>
      <c r="N11" s="187"/>
      <c r="O11" s="187"/>
      <c r="P11" s="187"/>
      <c r="Q11" s="187"/>
      <c r="R11" s="187"/>
      <c r="S11" s="187"/>
      <c r="T11" s="187"/>
    </row>
    <row r="12" spans="1:20" x14ac:dyDescent="0.25">
      <c r="A12" s="187"/>
      <c r="B12" s="187"/>
      <c r="C12" s="187"/>
      <c r="D12" s="187"/>
      <c r="E12" s="187"/>
      <c r="F12" s="187"/>
      <c r="G12" s="187"/>
      <c r="H12" s="187"/>
      <c r="I12" s="187"/>
      <c r="J12" s="187"/>
      <c r="K12" s="187"/>
      <c r="L12" s="187"/>
      <c r="M12" s="187"/>
      <c r="N12" s="187"/>
      <c r="O12" s="187"/>
      <c r="P12" s="187"/>
      <c r="Q12" s="187"/>
      <c r="R12" s="187"/>
      <c r="S12" s="187"/>
      <c r="T12" s="187"/>
    </row>
    <row r="13" spans="1:20" x14ac:dyDescent="0.25">
      <c r="A13" s="187"/>
      <c r="B13" s="187"/>
      <c r="C13" s="187"/>
      <c r="D13" s="187"/>
      <c r="E13" s="187"/>
      <c r="F13" s="187"/>
      <c r="G13" s="187"/>
      <c r="H13" s="187"/>
      <c r="I13" s="187"/>
      <c r="J13" s="187"/>
      <c r="K13" s="187"/>
      <c r="L13" s="187"/>
      <c r="M13" s="187"/>
      <c r="N13" s="187"/>
      <c r="O13" s="187"/>
      <c r="P13" s="187"/>
      <c r="Q13" s="187"/>
      <c r="R13" s="187"/>
      <c r="S13" s="187"/>
      <c r="T13" s="187"/>
    </row>
    <row r="14" spans="1:20" x14ac:dyDescent="0.25">
      <c r="A14" s="187"/>
      <c r="B14" s="187"/>
      <c r="C14" s="187"/>
      <c r="D14" s="187"/>
      <c r="E14" s="187"/>
      <c r="F14" s="187"/>
      <c r="G14" s="187"/>
      <c r="H14" s="187"/>
      <c r="I14" s="187"/>
      <c r="J14" s="187"/>
      <c r="K14" s="187"/>
      <c r="L14" s="187"/>
      <c r="M14" s="187"/>
      <c r="N14" s="187"/>
      <c r="O14" s="187"/>
      <c r="P14" s="187"/>
      <c r="Q14" s="187"/>
      <c r="R14" s="187"/>
      <c r="S14" s="187"/>
      <c r="T14" s="187"/>
    </row>
    <row r="15" spans="1:20" ht="15" x14ac:dyDescent="0.4">
      <c r="A15" s="187"/>
      <c r="B15" s="510" t="s">
        <v>3368</v>
      </c>
      <c r="C15" s="510"/>
      <c r="D15" s="510"/>
      <c r="E15" s="510"/>
      <c r="F15" s="187"/>
      <c r="G15" s="187"/>
      <c r="H15" s="510" t="s">
        <v>3357</v>
      </c>
      <c r="I15" s="510"/>
      <c r="J15" s="510"/>
      <c r="K15" s="510"/>
      <c r="L15" s="187"/>
      <c r="M15" s="187"/>
      <c r="N15" s="510" t="s">
        <v>5315</v>
      </c>
      <c r="O15" s="510"/>
      <c r="P15" s="510"/>
      <c r="Q15" s="510"/>
      <c r="R15" s="187"/>
      <c r="S15" s="187"/>
      <c r="T15" s="187"/>
    </row>
    <row r="16" spans="1:20" ht="15" x14ac:dyDescent="0.4">
      <c r="A16" s="187"/>
      <c r="B16" s="215"/>
      <c r="C16" s="215"/>
      <c r="D16" s="215"/>
      <c r="E16" s="215"/>
      <c r="F16" s="187"/>
      <c r="G16" s="187"/>
      <c r="H16" s="215"/>
      <c r="I16" s="215"/>
      <c r="J16" s="215"/>
      <c r="K16" s="215"/>
      <c r="L16" s="187"/>
      <c r="M16" s="187"/>
      <c r="N16" s="215"/>
      <c r="O16" s="215"/>
      <c r="P16" s="215"/>
      <c r="Q16" s="215"/>
      <c r="R16" s="187"/>
      <c r="S16" s="187"/>
      <c r="T16" s="187"/>
    </row>
    <row r="17" spans="1:20" x14ac:dyDescent="0.25">
      <c r="A17" s="187"/>
      <c r="B17" s="187"/>
      <c r="C17" s="187"/>
      <c r="D17" s="187"/>
      <c r="E17" s="187"/>
      <c r="F17" s="187"/>
      <c r="G17" s="187"/>
      <c r="H17" s="187"/>
      <c r="I17" s="187"/>
      <c r="J17" s="187"/>
      <c r="K17" s="187"/>
      <c r="L17" s="187"/>
      <c r="M17" s="187"/>
      <c r="N17" s="187"/>
      <c r="O17" s="187"/>
      <c r="P17" s="187"/>
      <c r="Q17" s="187"/>
      <c r="R17" s="187"/>
      <c r="S17" s="187"/>
      <c r="T17" s="187"/>
    </row>
    <row r="18" spans="1:20" x14ac:dyDescent="0.25">
      <c r="A18" s="187"/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  <c r="R18" s="187"/>
      <c r="S18" s="187"/>
      <c r="T18" s="187"/>
    </row>
    <row r="19" spans="1:20" x14ac:dyDescent="0.25">
      <c r="A19" s="187"/>
      <c r="B19" s="187"/>
      <c r="C19" s="187"/>
      <c r="D19" s="187"/>
      <c r="E19" s="187"/>
      <c r="F19" s="187"/>
      <c r="G19" s="187"/>
      <c r="H19" s="187"/>
      <c r="I19" s="187"/>
      <c r="J19" s="187"/>
      <c r="K19" s="187"/>
      <c r="L19" s="187"/>
      <c r="M19" s="187"/>
      <c r="N19" s="187"/>
      <c r="O19" s="187"/>
      <c r="P19" s="187"/>
      <c r="Q19" s="187"/>
      <c r="R19" s="187"/>
      <c r="S19" s="187"/>
      <c r="T19" s="187"/>
    </row>
    <row r="20" spans="1:20" x14ac:dyDescent="0.25">
      <c r="A20" s="187"/>
      <c r="B20" s="187"/>
      <c r="C20" s="187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87"/>
      <c r="O20" s="187"/>
      <c r="P20" s="187"/>
      <c r="Q20" s="187"/>
      <c r="R20" s="187"/>
      <c r="S20" s="187"/>
      <c r="T20" s="187"/>
    </row>
    <row r="21" spans="1:20" x14ac:dyDescent="0.25">
      <c r="A21" s="187"/>
      <c r="B21" s="187"/>
      <c r="C21" s="187"/>
      <c r="D21" s="187"/>
      <c r="E21" s="187"/>
      <c r="F21" s="187"/>
      <c r="G21" s="187"/>
      <c r="H21" s="187"/>
      <c r="I21" s="187"/>
      <c r="J21" s="187"/>
      <c r="K21" s="187"/>
      <c r="L21" s="187"/>
      <c r="M21" s="187"/>
      <c r="N21" s="187"/>
      <c r="O21" s="187"/>
      <c r="P21" s="187"/>
      <c r="Q21" s="187"/>
      <c r="R21" s="187"/>
      <c r="S21" s="187"/>
      <c r="T21" s="187"/>
    </row>
    <row r="22" spans="1:20" x14ac:dyDescent="0.25">
      <c r="A22" s="187"/>
      <c r="B22" s="187"/>
      <c r="C22" s="187"/>
      <c r="D22" s="187"/>
      <c r="E22" s="187"/>
      <c r="F22" s="187"/>
      <c r="G22" s="187"/>
      <c r="H22" s="187"/>
      <c r="I22" s="187"/>
      <c r="J22" s="187"/>
      <c r="K22" s="187"/>
      <c r="L22" s="187"/>
      <c r="M22" s="187"/>
      <c r="N22" s="187"/>
      <c r="O22" s="187"/>
      <c r="P22" s="187"/>
      <c r="Q22" s="187"/>
      <c r="R22" s="187"/>
      <c r="S22" s="187"/>
      <c r="T22" s="187"/>
    </row>
    <row r="23" spans="1:20" x14ac:dyDescent="0.25">
      <c r="A23" s="187"/>
      <c r="B23" s="187"/>
      <c r="C23" s="187"/>
      <c r="D23" s="187"/>
      <c r="E23" s="187"/>
      <c r="F23" s="187"/>
      <c r="G23" s="187"/>
      <c r="H23" s="187"/>
      <c r="I23" s="187"/>
      <c r="J23" s="187"/>
      <c r="K23" s="187"/>
      <c r="L23" s="187"/>
      <c r="M23" s="187"/>
      <c r="N23" s="187"/>
      <c r="O23" s="187"/>
      <c r="P23" s="187"/>
      <c r="Q23" s="187"/>
      <c r="R23" s="187"/>
      <c r="S23" s="187"/>
      <c r="T23" s="187"/>
    </row>
    <row r="24" spans="1:20" x14ac:dyDescent="0.25">
      <c r="A24" s="187"/>
      <c r="B24" s="187"/>
      <c r="C24" s="187"/>
      <c r="D24" s="187"/>
      <c r="E24" s="187"/>
      <c r="F24" s="187"/>
      <c r="G24" s="187"/>
      <c r="H24" s="187"/>
      <c r="I24" s="187"/>
      <c r="J24" s="187"/>
      <c r="K24" s="187"/>
      <c r="L24" s="187"/>
      <c r="M24" s="187"/>
      <c r="N24" s="187"/>
      <c r="O24" s="187"/>
      <c r="P24" s="187"/>
      <c r="Q24" s="187"/>
      <c r="R24" s="187"/>
      <c r="S24" s="187"/>
      <c r="T24" s="187"/>
    </row>
    <row r="25" spans="1:20" x14ac:dyDescent="0.25">
      <c r="A25" s="187"/>
      <c r="B25" s="187"/>
      <c r="C25" s="187"/>
      <c r="D25" s="187"/>
      <c r="E25" s="187"/>
      <c r="F25" s="187"/>
      <c r="G25" s="187"/>
      <c r="H25" s="187"/>
      <c r="I25" s="187"/>
      <c r="J25" s="187"/>
      <c r="K25" s="187"/>
      <c r="L25" s="187"/>
      <c r="M25" s="187"/>
      <c r="N25" s="187"/>
      <c r="O25" s="187"/>
      <c r="P25" s="187"/>
      <c r="Q25" s="187"/>
      <c r="R25" s="187"/>
      <c r="S25" s="187"/>
      <c r="T25" s="187"/>
    </row>
    <row r="26" spans="1:20" x14ac:dyDescent="0.25">
      <c r="A26" s="187"/>
      <c r="B26" s="187"/>
      <c r="C26" s="187"/>
      <c r="D26" s="187"/>
      <c r="E26" s="187"/>
      <c r="F26" s="187"/>
      <c r="G26" s="187"/>
      <c r="H26" s="187"/>
      <c r="I26" s="187"/>
      <c r="J26" s="187"/>
      <c r="K26" s="187"/>
      <c r="L26" s="187"/>
      <c r="M26" s="187"/>
      <c r="N26" s="187"/>
      <c r="O26" s="187"/>
      <c r="P26" s="187"/>
      <c r="Q26" s="187"/>
      <c r="R26" s="187"/>
      <c r="S26" s="187"/>
      <c r="T26" s="187"/>
    </row>
    <row r="27" spans="1:20" x14ac:dyDescent="0.25">
      <c r="A27" s="187"/>
      <c r="B27" s="187"/>
      <c r="C27" s="187"/>
      <c r="D27" s="187"/>
      <c r="E27" s="187"/>
      <c r="F27" s="187"/>
      <c r="G27" s="187"/>
      <c r="H27" s="187"/>
      <c r="I27" s="187"/>
      <c r="J27" s="187"/>
      <c r="K27" s="187"/>
      <c r="L27" s="187"/>
      <c r="M27" s="187"/>
      <c r="N27" s="187"/>
      <c r="O27" s="187"/>
      <c r="P27" s="187"/>
      <c r="Q27" s="187"/>
      <c r="R27" s="187"/>
      <c r="S27" s="187"/>
      <c r="T27" s="187"/>
    </row>
    <row r="28" spans="1:20" x14ac:dyDescent="0.25">
      <c r="A28" s="187"/>
      <c r="B28" s="187"/>
      <c r="C28" s="187"/>
      <c r="D28" s="187"/>
      <c r="E28" s="187"/>
      <c r="F28" s="187"/>
      <c r="G28" s="187"/>
      <c r="H28" s="187"/>
      <c r="I28" s="187"/>
      <c r="J28" s="187"/>
      <c r="K28" s="187"/>
      <c r="L28" s="187"/>
      <c r="M28" s="187"/>
      <c r="N28" s="187"/>
      <c r="O28" s="187"/>
      <c r="P28" s="187"/>
      <c r="Q28" s="187"/>
      <c r="R28" s="187"/>
      <c r="S28" s="187"/>
      <c r="T28" s="187"/>
    </row>
    <row r="29" spans="1:20" x14ac:dyDescent="0.25">
      <c r="A29" s="187"/>
      <c r="B29" s="187"/>
      <c r="C29" s="187"/>
      <c r="D29" s="187"/>
      <c r="E29" s="187"/>
      <c r="F29" s="187"/>
      <c r="G29" s="187"/>
      <c r="H29" s="187"/>
      <c r="I29" s="187"/>
      <c r="J29" s="187"/>
      <c r="K29" s="187"/>
      <c r="L29" s="187"/>
      <c r="M29" s="187"/>
      <c r="N29" s="187"/>
      <c r="O29" s="187"/>
      <c r="P29" s="187"/>
      <c r="Q29" s="187"/>
      <c r="R29" s="187"/>
      <c r="S29" s="187"/>
      <c r="T29" s="187"/>
    </row>
    <row r="30" spans="1:20" x14ac:dyDescent="0.25">
      <c r="A30" s="187"/>
      <c r="B30" s="187"/>
      <c r="C30" s="187"/>
      <c r="D30" s="187"/>
      <c r="E30" s="187"/>
      <c r="F30" s="187"/>
      <c r="G30" s="187"/>
      <c r="H30" s="187"/>
      <c r="I30" s="187"/>
      <c r="J30" s="187"/>
      <c r="K30" s="187"/>
      <c r="L30" s="187"/>
      <c r="M30" s="187"/>
      <c r="N30" s="187"/>
      <c r="O30" s="187"/>
      <c r="P30" s="187"/>
      <c r="Q30" s="187"/>
      <c r="R30" s="187"/>
      <c r="S30" s="187"/>
      <c r="T30" s="187"/>
    </row>
    <row r="31" spans="1:20" ht="15" x14ac:dyDescent="0.4">
      <c r="A31" s="187"/>
      <c r="B31" s="510" t="s">
        <v>5339</v>
      </c>
      <c r="C31" s="510"/>
      <c r="D31" s="510"/>
      <c r="E31" s="510"/>
      <c r="F31" s="187"/>
      <c r="G31" s="187"/>
      <c r="H31" s="510" t="s">
        <v>5182</v>
      </c>
      <c r="I31" s="510"/>
      <c r="J31" s="510"/>
      <c r="K31" s="510"/>
      <c r="L31" s="187"/>
      <c r="M31" s="187"/>
      <c r="N31" s="510" t="s">
        <v>4524</v>
      </c>
      <c r="O31" s="510"/>
      <c r="P31" s="510"/>
      <c r="Q31" s="510"/>
      <c r="R31" s="187"/>
      <c r="S31" s="187"/>
      <c r="T31" s="187"/>
    </row>
    <row r="32" spans="1:20" ht="15" x14ac:dyDescent="0.4">
      <c r="A32" s="187"/>
      <c r="B32" s="215"/>
      <c r="C32" s="215"/>
      <c r="D32" s="215"/>
      <c r="E32" s="215"/>
      <c r="F32" s="187"/>
      <c r="G32" s="187"/>
      <c r="H32" s="215"/>
      <c r="I32" s="215"/>
      <c r="J32" s="215"/>
      <c r="K32" s="215"/>
      <c r="L32" s="187"/>
      <c r="M32" s="187"/>
      <c r="N32" s="215"/>
      <c r="O32" s="215"/>
      <c r="P32" s="215"/>
      <c r="Q32" s="215"/>
      <c r="R32" s="187"/>
      <c r="S32" s="187"/>
      <c r="T32" s="187"/>
    </row>
    <row r="33" spans="1:20" x14ac:dyDescent="0.25">
      <c r="A33" s="187"/>
      <c r="B33" s="187"/>
      <c r="C33" s="187"/>
      <c r="D33" s="187"/>
      <c r="E33" s="187"/>
      <c r="F33" s="187"/>
      <c r="G33" s="187"/>
      <c r="H33" s="187"/>
      <c r="I33" s="187"/>
      <c r="J33" s="187"/>
      <c r="K33" s="187"/>
      <c r="L33" s="187"/>
      <c r="M33" s="187"/>
      <c r="N33" s="187"/>
      <c r="O33" s="187"/>
      <c r="P33" s="187"/>
      <c r="Q33" s="187"/>
      <c r="R33" s="187"/>
      <c r="S33" s="187"/>
      <c r="T33" s="187"/>
    </row>
    <row r="34" spans="1:20" x14ac:dyDescent="0.25">
      <c r="A34" s="187"/>
      <c r="B34" s="187"/>
      <c r="C34" s="187"/>
      <c r="D34" s="187"/>
      <c r="E34" s="187"/>
      <c r="F34" s="187"/>
      <c r="G34" s="187"/>
      <c r="H34" s="187"/>
      <c r="I34" s="187"/>
      <c r="J34" s="187"/>
      <c r="K34" s="187"/>
      <c r="L34" s="187"/>
      <c r="M34" s="187"/>
      <c r="N34" s="187"/>
      <c r="O34" s="187"/>
      <c r="P34" s="187"/>
      <c r="Q34" s="187"/>
      <c r="R34" s="187"/>
      <c r="S34" s="187"/>
      <c r="T34" s="187"/>
    </row>
    <row r="35" spans="1:20" x14ac:dyDescent="0.25">
      <c r="A35" s="187"/>
      <c r="B35" s="187"/>
      <c r="C35" s="187"/>
      <c r="D35" s="187"/>
      <c r="E35" s="187"/>
      <c r="F35" s="187"/>
      <c r="G35" s="187"/>
      <c r="H35" s="187"/>
      <c r="I35" s="187"/>
      <c r="J35" s="187"/>
      <c r="K35" s="187"/>
      <c r="L35" s="187"/>
      <c r="M35" s="187"/>
      <c r="N35" s="187"/>
      <c r="P35" s="187"/>
      <c r="Q35" s="187"/>
      <c r="R35" s="187"/>
      <c r="S35" s="187"/>
      <c r="T35" s="187"/>
    </row>
    <row r="36" spans="1:20" x14ac:dyDescent="0.25">
      <c r="A36" s="187"/>
      <c r="B36" s="187"/>
      <c r="C36" s="187"/>
      <c r="D36" s="187"/>
      <c r="E36" s="187"/>
      <c r="F36" s="187"/>
      <c r="G36" s="187"/>
      <c r="H36" s="187"/>
      <c r="I36" s="187"/>
      <c r="J36" s="187"/>
      <c r="K36" s="187"/>
      <c r="L36" s="187"/>
      <c r="M36" s="187"/>
      <c r="N36" s="187"/>
      <c r="O36" s="187"/>
      <c r="P36" s="187"/>
      <c r="Q36" s="187"/>
      <c r="R36" s="187"/>
      <c r="S36" s="187"/>
      <c r="T36" s="187"/>
    </row>
    <row r="37" spans="1:20" x14ac:dyDescent="0.25">
      <c r="A37" s="187"/>
      <c r="B37" s="187"/>
      <c r="C37" s="187"/>
      <c r="D37" s="187"/>
      <c r="E37" s="187"/>
      <c r="F37" s="187"/>
      <c r="G37" s="187"/>
      <c r="H37" s="187"/>
      <c r="I37" s="187"/>
      <c r="J37" s="187"/>
      <c r="K37" s="187"/>
      <c r="L37" s="187"/>
      <c r="M37" s="187"/>
      <c r="N37" s="187"/>
      <c r="O37" s="187"/>
      <c r="P37" s="187"/>
      <c r="Q37" s="187"/>
      <c r="R37" s="187"/>
      <c r="S37" s="187"/>
      <c r="T37" s="187"/>
    </row>
    <row r="38" spans="1:20" x14ac:dyDescent="0.25">
      <c r="A38" s="187"/>
      <c r="B38" s="187"/>
      <c r="C38" s="187"/>
      <c r="D38" s="187"/>
      <c r="E38" s="187"/>
      <c r="F38" s="187"/>
      <c r="G38" s="187"/>
      <c r="H38" s="187"/>
      <c r="I38" s="187"/>
      <c r="J38" s="187"/>
      <c r="K38" s="187"/>
      <c r="L38" s="187"/>
      <c r="M38" s="187"/>
      <c r="N38" s="187"/>
      <c r="P38" s="187"/>
      <c r="Q38" s="187"/>
      <c r="R38" s="187"/>
      <c r="S38" s="187"/>
      <c r="T38" s="187"/>
    </row>
    <row r="39" spans="1:20" x14ac:dyDescent="0.25">
      <c r="A39" s="187"/>
      <c r="B39" s="187"/>
      <c r="C39" s="187"/>
      <c r="D39" s="187"/>
      <c r="E39" s="187"/>
      <c r="F39" s="187"/>
      <c r="G39" s="187"/>
      <c r="H39" s="187"/>
      <c r="I39" s="187"/>
      <c r="J39" s="187"/>
      <c r="K39" s="187"/>
      <c r="L39" s="187"/>
      <c r="M39" s="187"/>
      <c r="N39" s="187"/>
      <c r="O39" s="187"/>
      <c r="P39" s="187"/>
      <c r="Q39" s="187"/>
      <c r="R39" s="187"/>
      <c r="S39" s="187"/>
      <c r="T39" s="187"/>
    </row>
    <row r="40" spans="1:20" x14ac:dyDescent="0.25">
      <c r="A40" s="187"/>
      <c r="B40" s="187"/>
      <c r="C40" s="187"/>
      <c r="D40" s="187"/>
      <c r="E40" s="187"/>
      <c r="F40" s="187"/>
      <c r="G40" s="187"/>
      <c r="H40" s="187"/>
      <c r="I40" s="187"/>
      <c r="J40" s="187"/>
      <c r="K40" s="187"/>
      <c r="L40" s="187"/>
      <c r="M40" s="187"/>
      <c r="N40" s="187"/>
      <c r="O40" s="187"/>
      <c r="P40" s="187"/>
      <c r="Q40" s="187"/>
      <c r="R40" s="187"/>
      <c r="S40" s="187"/>
      <c r="T40" s="187"/>
    </row>
    <row r="41" spans="1:20" x14ac:dyDescent="0.25">
      <c r="A41" s="187"/>
      <c r="B41" s="187"/>
      <c r="C41" s="187"/>
      <c r="D41" s="187"/>
      <c r="E41" s="187"/>
      <c r="F41" s="187"/>
      <c r="G41" s="187"/>
      <c r="H41" s="187"/>
      <c r="I41" s="187"/>
      <c r="J41" s="187"/>
      <c r="K41" s="187"/>
      <c r="L41" s="187"/>
      <c r="M41" s="187"/>
      <c r="N41" s="187"/>
      <c r="O41" s="187"/>
      <c r="P41" s="187"/>
      <c r="Q41" s="187"/>
      <c r="R41" s="187"/>
      <c r="S41" s="187"/>
      <c r="T41" s="187"/>
    </row>
    <row r="42" spans="1:20" x14ac:dyDescent="0.25">
      <c r="A42" s="187"/>
      <c r="B42" s="187"/>
      <c r="C42" s="187"/>
      <c r="D42" s="187"/>
      <c r="E42" s="187"/>
      <c r="F42" s="187"/>
      <c r="G42" s="187"/>
      <c r="H42" s="187"/>
      <c r="I42" s="187"/>
      <c r="J42" s="187"/>
      <c r="K42" s="187"/>
      <c r="L42" s="187"/>
      <c r="M42" s="187"/>
      <c r="N42" s="187"/>
      <c r="O42" s="187"/>
      <c r="P42" s="187"/>
      <c r="Q42" s="187"/>
      <c r="R42" s="187"/>
      <c r="S42" s="187"/>
      <c r="T42" s="187"/>
    </row>
    <row r="43" spans="1:20" x14ac:dyDescent="0.25">
      <c r="A43" s="187"/>
      <c r="B43" s="187"/>
      <c r="C43" s="187"/>
      <c r="D43" s="187"/>
      <c r="E43" s="187"/>
      <c r="F43" s="187"/>
      <c r="G43" s="187"/>
      <c r="H43" s="187"/>
      <c r="I43" s="187"/>
      <c r="J43" s="187"/>
      <c r="K43" s="187"/>
      <c r="L43" s="187"/>
      <c r="M43" s="187"/>
      <c r="N43" s="187"/>
      <c r="O43" s="187"/>
      <c r="P43" s="187"/>
      <c r="Q43" s="187"/>
      <c r="R43" s="187"/>
      <c r="S43" s="187"/>
      <c r="T43" s="187"/>
    </row>
    <row r="44" spans="1:20" x14ac:dyDescent="0.25">
      <c r="A44" s="187"/>
      <c r="B44" s="187"/>
      <c r="C44" s="187"/>
      <c r="D44" s="187"/>
      <c r="E44" s="187"/>
      <c r="F44" s="187"/>
      <c r="G44" s="187"/>
      <c r="H44" s="187"/>
      <c r="I44" s="187"/>
      <c r="J44" s="187"/>
      <c r="K44" s="187"/>
      <c r="L44" s="187"/>
      <c r="M44" s="187"/>
      <c r="N44" s="187"/>
      <c r="O44" s="187"/>
      <c r="P44" s="187"/>
      <c r="Q44" s="187"/>
      <c r="R44" s="187"/>
      <c r="S44" s="187"/>
      <c r="T44" s="187"/>
    </row>
    <row r="45" spans="1:20" x14ac:dyDescent="0.25">
      <c r="A45" s="187"/>
      <c r="B45" s="187"/>
      <c r="C45" s="187"/>
      <c r="D45" s="187"/>
      <c r="E45" s="187"/>
      <c r="F45" s="187"/>
      <c r="G45" s="187"/>
      <c r="H45" s="187"/>
      <c r="I45" s="187"/>
      <c r="J45" s="187"/>
      <c r="K45" s="187"/>
      <c r="L45" s="187"/>
      <c r="M45" s="187"/>
      <c r="N45" s="187"/>
      <c r="O45" s="187"/>
      <c r="P45" s="187"/>
      <c r="Q45" s="187"/>
      <c r="R45" s="187"/>
      <c r="S45" s="187"/>
      <c r="T45" s="187"/>
    </row>
    <row r="46" spans="1:20" x14ac:dyDescent="0.25">
      <c r="A46" s="187"/>
      <c r="B46" s="187"/>
      <c r="C46" s="187"/>
      <c r="D46" s="187"/>
      <c r="E46" s="187"/>
      <c r="F46" s="187"/>
      <c r="G46" s="187"/>
      <c r="H46" s="187"/>
      <c r="I46" s="187"/>
      <c r="J46" s="187"/>
      <c r="K46" s="187"/>
      <c r="L46" s="187"/>
      <c r="M46" s="187"/>
      <c r="N46" s="187"/>
      <c r="O46" s="187"/>
      <c r="P46" s="187"/>
      <c r="Q46" s="187"/>
      <c r="R46" s="187"/>
      <c r="S46" s="187"/>
      <c r="T46" s="187"/>
    </row>
    <row r="47" spans="1:20" ht="15" x14ac:dyDescent="0.4">
      <c r="A47" s="187"/>
      <c r="B47" s="510" t="s">
        <v>4990</v>
      </c>
      <c r="C47" s="510"/>
      <c r="D47" s="510"/>
      <c r="E47" s="510"/>
      <c r="F47" s="187"/>
      <c r="G47" s="187"/>
      <c r="H47" s="510" t="s">
        <v>3358</v>
      </c>
      <c r="I47" s="510"/>
      <c r="J47" s="510"/>
      <c r="K47" s="510"/>
      <c r="L47" s="187"/>
      <c r="M47" s="187"/>
      <c r="N47" s="510" t="s">
        <v>3359</v>
      </c>
      <c r="O47" s="510"/>
      <c r="P47" s="510"/>
      <c r="Q47" s="510"/>
      <c r="R47" s="187"/>
      <c r="S47" s="187"/>
      <c r="T47" s="187"/>
    </row>
    <row r="48" spans="1:20" ht="15" x14ac:dyDescent="0.4">
      <c r="A48" s="187"/>
      <c r="B48" s="215"/>
      <c r="C48" s="215"/>
      <c r="D48" s="215"/>
      <c r="E48" s="215"/>
      <c r="F48" s="187"/>
      <c r="G48" s="187"/>
      <c r="H48" s="215"/>
      <c r="I48" s="215"/>
      <c r="J48" s="215"/>
      <c r="K48" s="215"/>
      <c r="L48" s="187"/>
      <c r="M48" s="187"/>
      <c r="N48" s="215"/>
      <c r="O48" s="215"/>
      <c r="P48" s="215"/>
      <c r="Q48" s="215"/>
      <c r="R48" s="187"/>
      <c r="S48" s="187"/>
      <c r="T48" s="187"/>
    </row>
    <row r="49" spans="1:20" x14ac:dyDescent="0.25">
      <c r="A49" s="187"/>
      <c r="B49" s="187"/>
      <c r="C49" s="187"/>
      <c r="D49" s="187"/>
      <c r="E49" s="187"/>
      <c r="F49" s="187"/>
      <c r="G49" s="187"/>
      <c r="H49" s="187"/>
      <c r="I49" s="187"/>
      <c r="J49" s="187"/>
      <c r="K49" s="187"/>
      <c r="L49" s="187"/>
      <c r="M49" s="187"/>
      <c r="N49" s="187"/>
      <c r="O49" s="187"/>
      <c r="P49" s="187"/>
      <c r="Q49" s="187"/>
      <c r="R49" s="187"/>
      <c r="S49" s="187"/>
      <c r="T49" s="187"/>
    </row>
    <row r="50" spans="1:20" x14ac:dyDescent="0.25">
      <c r="A50" s="187"/>
      <c r="B50" s="187"/>
      <c r="C50" s="187"/>
      <c r="D50" s="187"/>
      <c r="E50" s="187"/>
      <c r="F50" s="187"/>
      <c r="G50" s="187"/>
      <c r="H50" s="187"/>
      <c r="I50" s="187"/>
      <c r="J50" s="187"/>
      <c r="K50" s="187"/>
      <c r="L50" s="187"/>
      <c r="M50" s="187"/>
      <c r="N50" s="187"/>
      <c r="O50" s="187"/>
      <c r="P50" s="187"/>
      <c r="Q50" s="187"/>
      <c r="R50" s="187"/>
      <c r="S50" s="187"/>
      <c r="T50" s="187"/>
    </row>
    <row r="51" spans="1:20" x14ac:dyDescent="0.25">
      <c r="A51" s="187"/>
      <c r="B51" s="187"/>
      <c r="C51" s="187"/>
      <c r="D51" s="187"/>
      <c r="E51" s="187"/>
      <c r="F51" s="187"/>
      <c r="G51" s="187"/>
      <c r="H51" s="187"/>
      <c r="I51" s="187"/>
      <c r="J51" s="187"/>
      <c r="K51" s="187"/>
      <c r="L51" s="187"/>
      <c r="M51" s="187"/>
      <c r="N51" s="187"/>
      <c r="O51" s="187"/>
      <c r="P51" s="187"/>
      <c r="Q51" s="187"/>
      <c r="R51" s="187"/>
      <c r="S51" s="187"/>
      <c r="T51" s="187"/>
    </row>
    <row r="52" spans="1:20" x14ac:dyDescent="0.25">
      <c r="A52" s="187"/>
      <c r="B52" s="187"/>
      <c r="C52" s="187"/>
      <c r="D52" s="187"/>
      <c r="E52" s="187"/>
      <c r="F52" s="187"/>
      <c r="G52" s="187"/>
      <c r="H52" s="187"/>
      <c r="I52" s="187"/>
      <c r="J52" s="187"/>
      <c r="K52" s="187"/>
      <c r="L52" s="187"/>
      <c r="M52" s="187"/>
      <c r="N52" s="187"/>
      <c r="O52" s="187"/>
      <c r="P52" s="187"/>
      <c r="Q52" s="187"/>
      <c r="R52" s="187"/>
      <c r="S52" s="187"/>
      <c r="T52" s="187"/>
    </row>
    <row r="53" spans="1:20" x14ac:dyDescent="0.25">
      <c r="A53" s="187"/>
      <c r="B53" s="187"/>
      <c r="C53" s="187"/>
      <c r="D53" s="187"/>
      <c r="E53" s="187"/>
      <c r="F53" s="187"/>
      <c r="G53" s="187"/>
      <c r="H53" s="187"/>
      <c r="I53" s="187"/>
      <c r="J53" s="187"/>
      <c r="K53" s="187"/>
      <c r="L53" s="187"/>
      <c r="M53" s="187"/>
      <c r="N53" s="187"/>
      <c r="O53" s="187"/>
      <c r="P53" s="187"/>
      <c r="Q53" s="187"/>
      <c r="R53" s="187"/>
      <c r="S53" s="187"/>
      <c r="T53" s="187"/>
    </row>
    <row r="54" spans="1:20" x14ac:dyDescent="0.25">
      <c r="A54" s="187"/>
      <c r="B54" s="187"/>
      <c r="C54" s="187"/>
      <c r="D54" s="187"/>
      <c r="E54" s="187"/>
      <c r="F54" s="187"/>
      <c r="G54" s="187"/>
      <c r="H54" s="187"/>
      <c r="I54" s="187"/>
      <c r="J54" s="187"/>
      <c r="K54" s="187"/>
      <c r="L54" s="187"/>
      <c r="M54" s="187"/>
      <c r="N54" s="187"/>
      <c r="O54" s="187"/>
      <c r="P54" s="187"/>
      <c r="Q54" s="187"/>
      <c r="R54" s="187"/>
      <c r="S54" s="187"/>
      <c r="T54" s="187"/>
    </row>
    <row r="55" spans="1:20" x14ac:dyDescent="0.25">
      <c r="A55" s="187"/>
      <c r="B55" s="187"/>
      <c r="C55" s="187"/>
      <c r="D55" s="187"/>
      <c r="E55" s="187"/>
      <c r="F55" s="187"/>
      <c r="G55" s="187"/>
      <c r="H55" s="187"/>
      <c r="I55" s="187"/>
      <c r="J55" s="187"/>
      <c r="K55" s="187"/>
      <c r="L55" s="187"/>
      <c r="M55" s="187"/>
      <c r="N55" s="187"/>
      <c r="O55" s="187"/>
      <c r="P55" s="187"/>
      <c r="Q55" s="187"/>
      <c r="R55" s="187"/>
      <c r="S55" s="187"/>
      <c r="T55" s="187"/>
    </row>
    <row r="56" spans="1:20" x14ac:dyDescent="0.25">
      <c r="A56" s="187"/>
      <c r="B56" s="187"/>
      <c r="C56" s="187"/>
      <c r="D56" s="187"/>
      <c r="E56" s="187"/>
      <c r="F56" s="187"/>
      <c r="G56" s="187"/>
      <c r="H56" s="187"/>
      <c r="I56" s="187"/>
      <c r="J56" s="187"/>
      <c r="K56" s="187"/>
      <c r="L56" s="187"/>
      <c r="M56" s="187"/>
      <c r="N56" s="187"/>
      <c r="O56" s="187"/>
      <c r="P56" s="187"/>
      <c r="Q56" s="187"/>
      <c r="R56" s="187"/>
      <c r="S56" s="187"/>
      <c r="T56" s="187"/>
    </row>
    <row r="57" spans="1:20" x14ac:dyDescent="0.25">
      <c r="A57" s="187"/>
      <c r="B57" s="187"/>
      <c r="C57" s="187"/>
      <c r="D57" s="187"/>
      <c r="E57" s="187"/>
      <c r="F57" s="187"/>
      <c r="G57" s="187"/>
      <c r="H57" s="187"/>
      <c r="I57" s="187"/>
      <c r="J57" s="187"/>
      <c r="K57" s="187"/>
      <c r="L57" s="187"/>
      <c r="M57" s="187"/>
      <c r="N57" s="187"/>
      <c r="O57" s="187"/>
      <c r="P57" s="187"/>
      <c r="Q57" s="187"/>
      <c r="R57" s="187"/>
      <c r="S57" s="187"/>
      <c r="T57" s="187"/>
    </row>
    <row r="58" spans="1:20" x14ac:dyDescent="0.25">
      <c r="A58" s="187"/>
      <c r="B58" s="187"/>
      <c r="C58" s="187"/>
      <c r="D58" s="187"/>
      <c r="E58" s="187"/>
      <c r="F58" s="187"/>
      <c r="G58" s="187"/>
      <c r="H58" s="187"/>
      <c r="I58" s="187"/>
      <c r="J58" s="187"/>
      <c r="K58" s="187"/>
      <c r="L58" s="187"/>
      <c r="M58" s="187"/>
      <c r="N58" s="187"/>
      <c r="O58" s="187"/>
      <c r="P58" s="187"/>
      <c r="Q58" s="187"/>
      <c r="R58" s="187"/>
      <c r="S58" s="187"/>
      <c r="T58" s="187"/>
    </row>
    <row r="59" spans="1:20" x14ac:dyDescent="0.25">
      <c r="A59" s="187"/>
      <c r="B59" s="187"/>
      <c r="C59" s="187"/>
      <c r="D59" s="187"/>
      <c r="E59" s="187"/>
      <c r="F59" s="187"/>
      <c r="G59" s="187"/>
      <c r="H59" s="187"/>
      <c r="I59" s="187"/>
      <c r="J59" s="187"/>
      <c r="K59" s="187"/>
      <c r="L59" s="187"/>
      <c r="M59" s="187"/>
      <c r="N59" s="187"/>
      <c r="O59" s="187"/>
      <c r="P59" s="187"/>
      <c r="Q59" s="187"/>
      <c r="R59" s="187"/>
      <c r="S59" s="187"/>
      <c r="T59" s="187"/>
    </row>
    <row r="60" spans="1:20" x14ac:dyDescent="0.25">
      <c r="A60" s="187"/>
      <c r="B60" s="187"/>
      <c r="C60" s="187"/>
      <c r="D60" s="187"/>
      <c r="E60" s="187"/>
      <c r="F60" s="187"/>
      <c r="G60" s="187"/>
      <c r="H60" s="187"/>
      <c r="I60" s="187"/>
      <c r="J60" s="187"/>
      <c r="K60" s="187"/>
      <c r="L60" s="187"/>
      <c r="M60" s="187"/>
      <c r="N60" s="187"/>
      <c r="O60" s="187"/>
      <c r="P60" s="187"/>
      <c r="Q60" s="187"/>
      <c r="R60" s="187"/>
      <c r="S60" s="187"/>
      <c r="T60" s="187"/>
    </row>
    <row r="61" spans="1:20" x14ac:dyDescent="0.25">
      <c r="A61" s="187"/>
      <c r="B61" s="187"/>
      <c r="C61" s="187"/>
      <c r="D61" s="187"/>
      <c r="E61" s="187"/>
      <c r="F61" s="187"/>
      <c r="G61" s="187"/>
      <c r="H61" s="187"/>
      <c r="I61" s="187"/>
      <c r="J61" s="187"/>
      <c r="K61" s="187"/>
      <c r="L61" s="187"/>
      <c r="M61" s="187"/>
      <c r="N61" s="187"/>
      <c r="O61" s="187"/>
      <c r="P61" s="187"/>
      <c r="Q61" s="187"/>
      <c r="R61" s="187"/>
      <c r="S61" s="187"/>
      <c r="T61" s="187"/>
    </row>
    <row r="62" spans="1:20" x14ac:dyDescent="0.25">
      <c r="A62" s="187"/>
      <c r="B62" s="187"/>
      <c r="C62" s="187"/>
      <c r="D62" s="187"/>
      <c r="E62" s="187"/>
      <c r="F62" s="187"/>
      <c r="G62" s="187"/>
      <c r="H62" s="187"/>
      <c r="I62" s="187"/>
      <c r="J62" s="187"/>
      <c r="K62" s="187"/>
      <c r="L62" s="187"/>
      <c r="M62" s="187"/>
      <c r="N62" s="187"/>
      <c r="O62" s="187"/>
      <c r="P62" s="187"/>
      <c r="Q62" s="187"/>
      <c r="R62" s="187"/>
      <c r="S62" s="187"/>
      <c r="T62" s="187"/>
    </row>
    <row r="63" spans="1:20" ht="15" x14ac:dyDescent="0.4">
      <c r="A63" s="187"/>
      <c r="B63" s="510" t="s">
        <v>3360</v>
      </c>
      <c r="C63" s="510"/>
      <c r="D63" s="510"/>
      <c r="E63" s="510"/>
      <c r="F63" s="187"/>
      <c r="G63" s="187"/>
      <c r="H63" s="510" t="s">
        <v>3361</v>
      </c>
      <c r="I63" s="510"/>
      <c r="J63" s="510"/>
      <c r="K63" s="510"/>
      <c r="L63" s="187"/>
      <c r="M63" s="187"/>
      <c r="N63" s="510" t="s">
        <v>3362</v>
      </c>
      <c r="O63" s="510"/>
      <c r="P63" s="510"/>
      <c r="Q63" s="510"/>
      <c r="R63" s="187"/>
      <c r="S63" s="187"/>
      <c r="T63" s="187"/>
    </row>
    <row r="64" spans="1:20" ht="15" x14ac:dyDescent="0.4">
      <c r="A64" s="187"/>
      <c r="B64" s="215"/>
      <c r="C64" s="215"/>
      <c r="D64" s="215"/>
      <c r="E64" s="215"/>
      <c r="F64" s="187"/>
      <c r="G64" s="187"/>
      <c r="H64" s="215"/>
      <c r="I64" s="215"/>
      <c r="J64" s="215"/>
      <c r="K64" s="215"/>
      <c r="L64" s="187"/>
      <c r="M64" s="187"/>
      <c r="N64" s="215"/>
      <c r="O64" s="215"/>
      <c r="P64" s="215"/>
      <c r="Q64" s="215"/>
      <c r="R64" s="187"/>
      <c r="S64" s="187"/>
      <c r="T64" s="187"/>
    </row>
    <row r="65" spans="1:20" x14ac:dyDescent="0.25">
      <c r="A65" s="187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</row>
    <row r="66" spans="1:20" x14ac:dyDescent="0.25">
      <c r="A66" s="187"/>
      <c r="B66" s="187"/>
      <c r="C66" s="187"/>
      <c r="D66" s="187"/>
      <c r="E66" s="187"/>
      <c r="F66" s="187"/>
      <c r="G66" s="187"/>
      <c r="H66" s="187"/>
      <c r="I66" s="187"/>
      <c r="J66" s="187"/>
      <c r="K66" s="187"/>
      <c r="L66" s="187"/>
      <c r="M66" s="187"/>
      <c r="N66" s="187"/>
      <c r="O66" s="187"/>
      <c r="P66" s="187"/>
      <c r="Q66" s="187"/>
      <c r="R66" s="187"/>
      <c r="S66" s="187"/>
      <c r="T66" s="187"/>
    </row>
    <row r="67" spans="1:20" x14ac:dyDescent="0.25">
      <c r="A67" s="187"/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</row>
    <row r="68" spans="1:20" x14ac:dyDescent="0.25">
      <c r="A68" s="187"/>
      <c r="B68" s="187"/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7"/>
      <c r="S68" s="187"/>
      <c r="T68" s="187"/>
    </row>
    <row r="69" spans="1:20" x14ac:dyDescent="0.25">
      <c r="A69" s="187"/>
      <c r="B69" s="187"/>
      <c r="C69" s="187"/>
      <c r="D69" s="187"/>
      <c r="E69" s="187"/>
      <c r="F69" s="187"/>
      <c r="G69" s="187"/>
      <c r="H69" s="187"/>
      <c r="I69" s="187"/>
      <c r="J69" s="187"/>
      <c r="K69" s="187"/>
      <c r="L69" s="187"/>
      <c r="M69" s="187"/>
      <c r="N69" s="187"/>
      <c r="O69" s="187"/>
      <c r="P69" s="187"/>
      <c r="Q69" s="187"/>
      <c r="R69" s="187"/>
      <c r="S69" s="187"/>
      <c r="T69" s="187"/>
    </row>
    <row r="70" spans="1:20" x14ac:dyDescent="0.25">
      <c r="A70" s="187"/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7"/>
      <c r="S70" s="187"/>
      <c r="T70" s="187"/>
    </row>
    <row r="71" spans="1:20" x14ac:dyDescent="0.25">
      <c r="A71" s="187"/>
      <c r="B71" s="187"/>
      <c r="C71" s="187"/>
      <c r="D71" s="187"/>
      <c r="E71" s="187"/>
      <c r="F71" s="187"/>
      <c r="G71" s="187"/>
      <c r="H71" s="187"/>
      <c r="I71" s="187"/>
      <c r="J71" s="187"/>
      <c r="K71" s="187"/>
      <c r="L71" s="187"/>
      <c r="M71" s="187"/>
      <c r="N71" s="187"/>
      <c r="O71" s="187"/>
      <c r="P71" s="187"/>
      <c r="Q71" s="187"/>
      <c r="R71" s="187"/>
      <c r="S71" s="187"/>
      <c r="T71" s="187"/>
    </row>
    <row r="72" spans="1:20" x14ac:dyDescent="0.25">
      <c r="A72" s="187"/>
      <c r="B72" s="187"/>
      <c r="C72" s="187"/>
      <c r="D72" s="187"/>
      <c r="E72" s="187"/>
      <c r="F72" s="187"/>
      <c r="G72" s="187"/>
      <c r="H72" s="187"/>
      <c r="I72" s="187"/>
      <c r="J72" s="187"/>
      <c r="K72" s="187"/>
      <c r="L72" s="187"/>
      <c r="M72" s="187"/>
      <c r="N72" s="187"/>
      <c r="O72" s="187"/>
      <c r="P72" s="187"/>
      <c r="Q72" s="187"/>
      <c r="R72" s="187"/>
      <c r="S72" s="187"/>
      <c r="T72" s="187"/>
    </row>
    <row r="73" spans="1:20" x14ac:dyDescent="0.25">
      <c r="A73" s="187"/>
      <c r="B73" s="187"/>
      <c r="C73" s="187"/>
      <c r="D73" s="187"/>
      <c r="E73" s="187"/>
      <c r="F73" s="187"/>
      <c r="G73" s="187"/>
      <c r="H73" s="187"/>
      <c r="I73" s="187"/>
      <c r="J73" s="187"/>
      <c r="K73" s="187"/>
      <c r="L73" s="187"/>
      <c r="M73" s="187"/>
      <c r="N73" s="187"/>
      <c r="O73" s="187"/>
      <c r="P73" s="187"/>
      <c r="Q73" s="187"/>
      <c r="R73" s="187"/>
      <c r="S73" s="187"/>
      <c r="T73" s="187"/>
    </row>
    <row r="74" spans="1:20" x14ac:dyDescent="0.25">
      <c r="A74" s="187"/>
      <c r="B74" s="187"/>
      <c r="C74" s="187"/>
      <c r="D74" s="187"/>
      <c r="E74" s="187"/>
      <c r="F74" s="187"/>
      <c r="G74" s="187"/>
      <c r="H74" s="187"/>
      <c r="I74" s="187"/>
      <c r="J74" s="187"/>
      <c r="K74" s="187"/>
      <c r="L74" s="187"/>
      <c r="M74" s="187"/>
      <c r="N74" s="187"/>
      <c r="O74" s="187"/>
      <c r="P74" s="187"/>
      <c r="Q74" s="187"/>
      <c r="R74" s="187"/>
      <c r="S74" s="187"/>
      <c r="T74" s="187"/>
    </row>
    <row r="75" spans="1:20" x14ac:dyDescent="0.25">
      <c r="A75" s="187"/>
      <c r="B75" s="187"/>
      <c r="C75" s="187"/>
      <c r="D75" s="187"/>
      <c r="E75" s="187"/>
      <c r="F75" s="187"/>
      <c r="G75" s="187"/>
      <c r="H75" s="187"/>
      <c r="I75" s="187"/>
      <c r="J75" s="187"/>
      <c r="K75" s="187"/>
      <c r="L75" s="187"/>
      <c r="M75" s="187"/>
      <c r="N75" s="187"/>
      <c r="O75" s="187"/>
      <c r="P75" s="187"/>
      <c r="Q75" s="187"/>
      <c r="R75" s="187"/>
      <c r="S75" s="187"/>
      <c r="T75" s="187"/>
    </row>
    <row r="76" spans="1:20" x14ac:dyDescent="0.25">
      <c r="A76" s="187"/>
      <c r="B76" s="187"/>
      <c r="C76" s="187"/>
      <c r="D76" s="187"/>
      <c r="E76" s="187"/>
      <c r="F76" s="187"/>
      <c r="G76" s="187"/>
      <c r="H76" s="187"/>
      <c r="I76" s="187"/>
      <c r="J76" s="187"/>
      <c r="K76" s="187"/>
      <c r="L76" s="187"/>
      <c r="M76" s="187"/>
      <c r="N76" s="187"/>
      <c r="O76" s="187"/>
      <c r="P76" s="187"/>
      <c r="Q76" s="187"/>
      <c r="R76" s="187"/>
      <c r="S76" s="187"/>
      <c r="T76" s="187"/>
    </row>
    <row r="77" spans="1:20" x14ac:dyDescent="0.25">
      <c r="A77" s="187"/>
      <c r="B77" s="187"/>
      <c r="C77" s="187"/>
      <c r="D77" s="187"/>
      <c r="E77" s="187"/>
      <c r="F77" s="187"/>
      <c r="G77" s="187"/>
      <c r="H77" s="187"/>
      <c r="I77" s="187"/>
      <c r="J77" s="187"/>
      <c r="K77" s="187"/>
      <c r="L77" s="187"/>
      <c r="M77" s="187"/>
      <c r="N77" s="187"/>
      <c r="O77" s="187"/>
      <c r="P77" s="187"/>
      <c r="Q77" s="187"/>
      <c r="R77" s="187"/>
      <c r="S77" s="187"/>
      <c r="T77" s="187"/>
    </row>
    <row r="78" spans="1:20" x14ac:dyDescent="0.25">
      <c r="A78" s="187"/>
      <c r="B78" s="187"/>
      <c r="C78" s="187"/>
      <c r="D78" s="187"/>
      <c r="E78" s="187"/>
      <c r="F78" s="187"/>
      <c r="G78" s="187"/>
      <c r="H78" s="187"/>
      <c r="I78" s="187"/>
      <c r="J78" s="187"/>
      <c r="K78" s="187"/>
      <c r="L78" s="187"/>
      <c r="M78" s="187"/>
      <c r="N78" s="187"/>
      <c r="O78" s="187"/>
      <c r="P78" s="187"/>
      <c r="Q78" s="187"/>
      <c r="R78" s="187"/>
      <c r="S78" s="187"/>
      <c r="T78" s="187"/>
    </row>
    <row r="79" spans="1:20" ht="15" x14ac:dyDescent="0.4">
      <c r="A79" s="187"/>
      <c r="B79" s="510" t="s">
        <v>3363</v>
      </c>
      <c r="C79" s="510"/>
      <c r="D79" s="510"/>
      <c r="E79" s="510"/>
      <c r="F79" s="187"/>
      <c r="G79" s="187"/>
      <c r="H79" s="510" t="s">
        <v>3364</v>
      </c>
      <c r="I79" s="510"/>
      <c r="J79" s="510"/>
      <c r="K79" s="510"/>
      <c r="L79" s="187"/>
      <c r="M79" s="187"/>
      <c r="N79" s="510" t="s">
        <v>3365</v>
      </c>
      <c r="O79" s="510"/>
      <c r="P79" s="510"/>
      <c r="Q79" s="510"/>
      <c r="R79" s="187"/>
      <c r="S79" s="187"/>
      <c r="T79" s="187"/>
    </row>
    <row r="80" spans="1:20" x14ac:dyDescent="0.25">
      <c r="A80" s="187"/>
      <c r="B80" s="187"/>
      <c r="C80" s="187"/>
      <c r="D80" s="187"/>
      <c r="E80" s="187"/>
      <c r="F80" s="187"/>
      <c r="G80" s="187"/>
      <c r="H80" s="187"/>
      <c r="I80" s="187"/>
      <c r="J80" s="187"/>
      <c r="K80" s="187"/>
      <c r="L80" s="187"/>
      <c r="M80" s="187"/>
      <c r="N80" s="187"/>
      <c r="O80" s="187"/>
      <c r="P80" s="187"/>
      <c r="Q80" s="187"/>
      <c r="R80" s="187"/>
      <c r="S80" s="187"/>
      <c r="T80" s="187"/>
    </row>
    <row r="81" spans="1:20" x14ac:dyDescent="0.25">
      <c r="A81" s="187"/>
      <c r="B81" s="187"/>
      <c r="C81" s="187"/>
      <c r="D81" s="187"/>
      <c r="E81" s="187"/>
      <c r="F81" s="187"/>
      <c r="G81" s="187"/>
      <c r="H81" s="187"/>
      <c r="I81" s="187"/>
      <c r="J81" s="187"/>
      <c r="K81" s="187"/>
      <c r="L81" s="187"/>
      <c r="M81" s="187"/>
      <c r="N81" s="187"/>
      <c r="O81" s="187"/>
      <c r="P81" s="187"/>
      <c r="Q81" s="187"/>
      <c r="R81" s="187"/>
      <c r="S81" s="187"/>
      <c r="T81" s="187"/>
    </row>
    <row r="82" spans="1:20" x14ac:dyDescent="0.25">
      <c r="A82" s="187"/>
      <c r="B82" s="187"/>
      <c r="C82" s="187"/>
      <c r="D82" s="187"/>
      <c r="E82" s="187"/>
      <c r="F82" s="187"/>
      <c r="G82" s="187"/>
      <c r="H82" s="187"/>
      <c r="I82" s="187"/>
      <c r="J82" s="187"/>
      <c r="K82" s="187"/>
      <c r="L82" s="187"/>
      <c r="M82" s="187"/>
      <c r="N82" s="187"/>
      <c r="O82" s="187"/>
      <c r="P82" s="187"/>
      <c r="Q82" s="187"/>
      <c r="R82" s="187"/>
      <c r="S82" s="187"/>
      <c r="T82" s="187"/>
    </row>
    <row r="83" spans="1:20" x14ac:dyDescent="0.25">
      <c r="A83" s="187"/>
      <c r="B83" s="187"/>
      <c r="C83" s="187"/>
      <c r="D83" s="187"/>
      <c r="E83" s="187"/>
      <c r="F83" s="187"/>
      <c r="G83" s="187"/>
      <c r="H83" s="187"/>
      <c r="I83" s="187"/>
      <c r="J83" s="187"/>
      <c r="K83" s="187"/>
      <c r="L83" s="187"/>
      <c r="M83" s="187"/>
      <c r="N83" s="187"/>
      <c r="O83" s="187"/>
      <c r="P83" s="187"/>
      <c r="Q83" s="187"/>
      <c r="R83" s="187"/>
      <c r="S83" s="187"/>
      <c r="T83" s="187"/>
    </row>
    <row r="84" spans="1:20" x14ac:dyDescent="0.25">
      <c r="A84" s="187"/>
      <c r="B84" s="187"/>
      <c r="C84" s="187"/>
      <c r="D84" s="187"/>
      <c r="E84" s="187"/>
      <c r="F84" s="187"/>
      <c r="G84" s="187"/>
      <c r="H84" s="187"/>
      <c r="I84" s="187"/>
      <c r="J84" s="187"/>
      <c r="K84" s="187"/>
      <c r="L84" s="187"/>
      <c r="M84" s="187"/>
      <c r="N84" s="187"/>
      <c r="O84" s="187"/>
      <c r="P84" s="187"/>
      <c r="Q84" s="187"/>
      <c r="R84" s="187"/>
      <c r="S84" s="187"/>
      <c r="T84" s="187"/>
    </row>
    <row r="85" spans="1:20" x14ac:dyDescent="0.25">
      <c r="A85" s="187"/>
      <c r="B85" s="187"/>
      <c r="C85" s="187"/>
      <c r="D85" s="187"/>
      <c r="E85" s="187"/>
      <c r="F85" s="187"/>
      <c r="G85" s="187"/>
      <c r="H85" s="187"/>
      <c r="J85" s="187"/>
      <c r="K85" s="187"/>
      <c r="L85" s="187"/>
      <c r="M85" s="187"/>
      <c r="N85" s="187"/>
      <c r="O85" s="187"/>
      <c r="P85" s="187"/>
      <c r="Q85" s="187"/>
      <c r="R85" s="187"/>
      <c r="S85" s="187"/>
      <c r="T85" s="187"/>
    </row>
    <row r="86" spans="1:20" x14ac:dyDescent="0.25">
      <c r="A86" s="187"/>
      <c r="B86" s="187"/>
      <c r="C86" s="187"/>
      <c r="D86" s="187"/>
      <c r="E86" s="187"/>
      <c r="F86" s="187"/>
      <c r="G86" s="187"/>
      <c r="H86" s="187"/>
      <c r="I86" s="187"/>
      <c r="J86" s="187"/>
      <c r="K86" s="187"/>
      <c r="L86" s="187"/>
      <c r="M86" s="187"/>
      <c r="N86" s="187"/>
      <c r="O86" s="187"/>
      <c r="P86" s="187"/>
      <c r="Q86" s="187"/>
      <c r="R86" s="187"/>
      <c r="S86" s="187"/>
      <c r="T86" s="187"/>
    </row>
    <row r="87" spans="1:20" x14ac:dyDescent="0.25">
      <c r="A87" s="187"/>
      <c r="B87" s="187"/>
      <c r="C87" s="187"/>
      <c r="D87" s="187"/>
      <c r="E87" s="187"/>
      <c r="F87" s="187"/>
      <c r="G87" s="187"/>
      <c r="H87" s="187"/>
      <c r="I87" s="187"/>
      <c r="J87" s="187"/>
      <c r="K87" s="187"/>
      <c r="L87" s="187"/>
      <c r="M87" s="187"/>
      <c r="N87" s="187"/>
      <c r="O87" s="187"/>
      <c r="P87" s="187"/>
      <c r="Q87" s="187"/>
      <c r="R87" s="187"/>
      <c r="S87" s="187"/>
      <c r="T87" s="187"/>
    </row>
    <row r="88" spans="1:20" x14ac:dyDescent="0.25">
      <c r="A88" s="187"/>
      <c r="B88" s="187"/>
      <c r="C88" s="187"/>
      <c r="D88" s="187"/>
      <c r="E88" s="187"/>
      <c r="F88" s="187"/>
      <c r="G88" s="187"/>
      <c r="H88" s="187"/>
      <c r="I88" s="187"/>
      <c r="J88" s="187"/>
      <c r="K88" s="187"/>
      <c r="L88" s="187"/>
      <c r="M88" s="187"/>
      <c r="N88" s="187"/>
      <c r="O88" s="187"/>
      <c r="P88" s="187"/>
      <c r="Q88" s="187"/>
      <c r="R88" s="187"/>
      <c r="S88" s="187"/>
      <c r="T88" s="187"/>
    </row>
    <row r="89" spans="1:20" x14ac:dyDescent="0.25">
      <c r="A89" s="187"/>
      <c r="B89" s="187"/>
      <c r="C89" s="187"/>
      <c r="D89" s="187"/>
      <c r="E89" s="187"/>
      <c r="F89" s="187"/>
      <c r="G89" s="187"/>
      <c r="H89" s="187"/>
      <c r="I89" s="187"/>
      <c r="J89" s="187"/>
      <c r="K89" s="187"/>
      <c r="L89" s="187"/>
      <c r="M89" s="187"/>
      <c r="N89" s="187"/>
      <c r="O89" s="187"/>
      <c r="P89" s="187"/>
      <c r="Q89" s="187"/>
      <c r="R89" s="187"/>
      <c r="S89" s="187"/>
      <c r="T89" s="187"/>
    </row>
    <row r="90" spans="1:20" x14ac:dyDescent="0.25">
      <c r="A90" s="187"/>
      <c r="B90" s="187"/>
      <c r="C90" s="187"/>
      <c r="D90" s="187"/>
      <c r="E90" s="187"/>
      <c r="F90" s="187"/>
      <c r="G90" s="187"/>
      <c r="H90" s="187"/>
      <c r="I90" s="187"/>
      <c r="J90" s="187"/>
      <c r="K90" s="187"/>
      <c r="L90" s="187"/>
      <c r="M90" s="187"/>
      <c r="N90" s="187"/>
      <c r="O90" s="187"/>
      <c r="P90" s="187"/>
      <c r="Q90" s="187"/>
      <c r="R90" s="187"/>
      <c r="S90" s="187"/>
      <c r="T90" s="187"/>
    </row>
    <row r="91" spans="1:20" x14ac:dyDescent="0.25">
      <c r="A91" s="187"/>
      <c r="B91" s="187"/>
      <c r="C91" s="187"/>
      <c r="D91" s="187"/>
      <c r="E91" s="187"/>
      <c r="F91" s="187"/>
      <c r="G91" s="187"/>
      <c r="H91" s="187"/>
      <c r="I91" s="187"/>
      <c r="J91" s="187"/>
      <c r="K91" s="187"/>
      <c r="L91" s="187"/>
      <c r="M91" s="187"/>
      <c r="N91" s="187"/>
      <c r="O91" s="187"/>
      <c r="P91" s="187"/>
      <c r="Q91" s="187"/>
      <c r="R91" s="187"/>
      <c r="S91" s="187"/>
      <c r="T91" s="187"/>
    </row>
    <row r="92" spans="1:20" x14ac:dyDescent="0.25">
      <c r="A92" s="187"/>
      <c r="B92" s="187"/>
      <c r="C92" s="187"/>
      <c r="D92" s="187"/>
      <c r="E92" s="187"/>
      <c r="F92" s="187"/>
      <c r="G92" s="187"/>
      <c r="H92" s="187"/>
      <c r="I92" s="187"/>
      <c r="J92" s="187"/>
      <c r="K92" s="187"/>
      <c r="L92" s="187"/>
      <c r="M92" s="187"/>
      <c r="N92" s="187"/>
      <c r="O92" s="187"/>
      <c r="P92" s="187"/>
      <c r="Q92" s="187"/>
      <c r="R92" s="187"/>
      <c r="S92" s="187"/>
      <c r="T92" s="187"/>
    </row>
    <row r="93" spans="1:20" x14ac:dyDescent="0.25">
      <c r="A93" s="187"/>
      <c r="B93" s="187"/>
      <c r="C93" s="187"/>
      <c r="D93" s="187"/>
      <c r="E93" s="187"/>
      <c r="F93" s="187"/>
      <c r="G93" s="187"/>
      <c r="H93" s="187"/>
      <c r="I93" s="187"/>
      <c r="J93" s="187"/>
      <c r="K93" s="187"/>
      <c r="L93" s="187"/>
      <c r="M93" s="187"/>
      <c r="N93" s="187"/>
      <c r="O93" s="187"/>
      <c r="P93" s="187"/>
      <c r="Q93" s="187"/>
      <c r="R93" s="187"/>
      <c r="S93" s="187"/>
      <c r="T93" s="187"/>
    </row>
    <row r="94" spans="1:20" x14ac:dyDescent="0.25">
      <c r="A94" s="187"/>
      <c r="B94" s="187"/>
      <c r="C94" s="187"/>
      <c r="D94" s="187"/>
      <c r="E94" s="187"/>
      <c r="F94" s="187"/>
      <c r="G94" s="187"/>
      <c r="H94" s="187"/>
      <c r="I94" s="187"/>
      <c r="J94" s="187"/>
      <c r="K94" s="187"/>
      <c r="L94" s="187"/>
      <c r="M94" s="187"/>
      <c r="N94" s="187"/>
      <c r="O94" s="187"/>
      <c r="P94" s="187"/>
      <c r="Q94" s="187"/>
      <c r="R94" s="187"/>
      <c r="S94" s="187"/>
      <c r="T94" s="187"/>
    </row>
    <row r="95" spans="1:20" ht="15" x14ac:dyDescent="0.4">
      <c r="A95" s="187"/>
      <c r="B95" s="510" t="s">
        <v>3366</v>
      </c>
      <c r="C95" s="510"/>
      <c r="D95" s="510"/>
      <c r="E95" s="510"/>
      <c r="F95" s="187"/>
      <c r="G95" s="187"/>
      <c r="H95" s="510" t="s">
        <v>5559</v>
      </c>
      <c r="I95" s="510"/>
      <c r="J95" s="510"/>
      <c r="K95" s="510"/>
      <c r="L95" s="187"/>
      <c r="M95" s="187"/>
      <c r="N95" s="510" t="s">
        <v>3367</v>
      </c>
      <c r="O95" s="510"/>
      <c r="P95" s="510"/>
      <c r="Q95" s="510"/>
      <c r="R95" s="187"/>
      <c r="S95" s="187"/>
      <c r="T95" s="187"/>
    </row>
    <row r="96" spans="1:20" x14ac:dyDescent="0.25">
      <c r="A96" s="187"/>
      <c r="B96" s="187"/>
      <c r="C96" s="187"/>
      <c r="D96" s="187"/>
      <c r="E96" s="187"/>
      <c r="F96" s="187"/>
      <c r="G96" s="187"/>
      <c r="H96" s="187"/>
      <c r="I96" s="187"/>
      <c r="J96" s="187"/>
      <c r="K96" s="187"/>
      <c r="L96" s="187"/>
      <c r="M96" s="187"/>
      <c r="N96" s="187"/>
      <c r="O96" s="187"/>
      <c r="P96" s="187"/>
      <c r="Q96" s="187"/>
      <c r="R96" s="187"/>
      <c r="S96" s="187"/>
      <c r="T96" s="187"/>
    </row>
    <row r="97" spans="1:20" x14ac:dyDescent="0.25">
      <c r="A97" s="187"/>
      <c r="B97" s="187"/>
      <c r="C97" s="187"/>
      <c r="D97" s="187"/>
      <c r="E97" s="187"/>
      <c r="F97" s="187"/>
      <c r="G97" s="187"/>
      <c r="H97" s="187"/>
      <c r="I97" s="187"/>
      <c r="J97" s="187"/>
      <c r="K97" s="187"/>
      <c r="L97" s="187"/>
      <c r="M97" s="187"/>
      <c r="N97" s="187"/>
      <c r="O97" s="187"/>
      <c r="P97" s="187"/>
      <c r="Q97" s="187"/>
      <c r="R97" s="187"/>
      <c r="S97" s="187"/>
      <c r="T97" s="187"/>
    </row>
  </sheetData>
  <mergeCells count="18">
    <mergeCell ref="B79:E79"/>
    <mergeCell ref="H79:K79"/>
    <mergeCell ref="N79:Q79"/>
    <mergeCell ref="B95:E95"/>
    <mergeCell ref="H95:K95"/>
    <mergeCell ref="N95:Q95"/>
    <mergeCell ref="B47:E47"/>
    <mergeCell ref="H47:K47"/>
    <mergeCell ref="N47:Q47"/>
    <mergeCell ref="B63:E63"/>
    <mergeCell ref="H63:K63"/>
    <mergeCell ref="N63:Q63"/>
    <mergeCell ref="B15:E15"/>
    <mergeCell ref="H15:K15"/>
    <mergeCell ref="N15:Q15"/>
    <mergeCell ref="B31:E31"/>
    <mergeCell ref="H31:K31"/>
    <mergeCell ref="N31:Q31"/>
  </mergeCells>
  <pageMargins left="0.7" right="0.7" top="0.75" bottom="0.75" header="0.3" footer="0.3"/>
  <pageSetup scale="5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51"/>
  <sheetViews>
    <sheetView topLeftCell="D4" workbookViewId="0">
      <selection activeCell="K7" sqref="K7"/>
    </sheetView>
  </sheetViews>
  <sheetFormatPr defaultColWidth="8.81640625" defaultRowHeight="12.5" x14ac:dyDescent="0.25"/>
  <cols>
    <col min="1" max="1" width="23.1796875" style="14" bestFit="1" customWidth="1"/>
    <col min="2" max="2" width="12.1796875" style="14" customWidth="1"/>
    <col min="3" max="3" width="14.1796875" style="14" customWidth="1"/>
    <col min="4" max="4" width="27.54296875" style="14" customWidth="1"/>
    <col min="5" max="5" width="20.453125" style="15" customWidth="1"/>
    <col min="6" max="6" width="5.81640625" style="15" bestFit="1" customWidth="1"/>
    <col min="7" max="7" width="7.453125" style="15" customWidth="1"/>
    <col min="8" max="8" width="16.1796875" style="15" bestFit="1" customWidth="1"/>
    <col min="9" max="9" width="19.1796875" style="15" bestFit="1" customWidth="1"/>
    <col min="10" max="10" width="13.54296875" style="15" customWidth="1"/>
    <col min="11" max="11" width="32.81640625" style="15" customWidth="1"/>
    <col min="12" max="16384" width="8.81640625" style="14"/>
  </cols>
  <sheetData>
    <row r="1" spans="1:14" ht="20" x14ac:dyDescent="0.4">
      <c r="A1" s="511" t="s">
        <v>183</v>
      </c>
      <c r="B1" s="511"/>
      <c r="C1" s="511"/>
      <c r="D1" s="511"/>
      <c r="E1" s="511"/>
      <c r="F1" s="511"/>
      <c r="G1" s="511"/>
      <c r="H1" s="511"/>
      <c r="I1" s="511"/>
      <c r="J1" s="511"/>
      <c r="K1" s="511"/>
    </row>
    <row r="2" spans="1:14" ht="20" x14ac:dyDescent="0.4">
      <c r="A2" s="22" t="s">
        <v>208</v>
      </c>
      <c r="B2" s="41" t="s">
        <v>1525</v>
      </c>
      <c r="C2" s="15"/>
      <c r="D2" s="15"/>
      <c r="F2" s="183"/>
      <c r="G2" s="168"/>
      <c r="H2" s="168"/>
      <c r="I2" s="14" t="s">
        <v>2646</v>
      </c>
      <c r="J2" s="216" t="s">
        <v>3373</v>
      </c>
      <c r="K2" s="168"/>
    </row>
    <row r="3" spans="1:14" x14ac:dyDescent="0.25">
      <c r="B3" s="328"/>
      <c r="F3" s="216"/>
    </row>
    <row r="4" spans="1:14" s="18" customFormat="1" ht="13" x14ac:dyDescent="0.3">
      <c r="A4" s="16" t="s">
        <v>408</v>
      </c>
      <c r="B4" s="16" t="s">
        <v>410</v>
      </c>
      <c r="C4" s="16" t="s">
        <v>409</v>
      </c>
      <c r="D4" s="16" t="s">
        <v>411</v>
      </c>
      <c r="E4" s="17" t="s">
        <v>412</v>
      </c>
      <c r="F4" s="17" t="s">
        <v>413</v>
      </c>
      <c r="G4" s="17" t="s">
        <v>414</v>
      </c>
      <c r="H4" s="17" t="s">
        <v>415</v>
      </c>
      <c r="I4" s="17" t="s">
        <v>206</v>
      </c>
      <c r="J4" s="17" t="s">
        <v>2695</v>
      </c>
      <c r="K4" s="17" t="s">
        <v>416</v>
      </c>
    </row>
    <row r="5" spans="1:14" s="20" customFormat="1" ht="15" customHeight="1" x14ac:dyDescent="0.35">
      <c r="A5" s="133" t="s">
        <v>5183</v>
      </c>
      <c r="B5" s="134" t="s">
        <v>5155</v>
      </c>
      <c r="C5" s="134" t="s">
        <v>5156</v>
      </c>
      <c r="D5" s="4" t="s">
        <v>5159</v>
      </c>
      <c r="E5" s="174" t="s">
        <v>5157</v>
      </c>
      <c r="F5" s="174" t="s">
        <v>5158</v>
      </c>
      <c r="G5" s="174">
        <v>89102</v>
      </c>
      <c r="H5" s="174"/>
      <c r="I5" s="182"/>
      <c r="J5" s="134">
        <v>2022</v>
      </c>
      <c r="K5" s="253" t="s">
        <v>5160</v>
      </c>
      <c r="L5" s="35" t="s">
        <v>5129</v>
      </c>
    </row>
    <row r="6" spans="1:14" ht="15" customHeight="1" x14ac:dyDescent="0.35">
      <c r="A6" s="133" t="s">
        <v>1136</v>
      </c>
      <c r="B6" s="134" t="s">
        <v>1184</v>
      </c>
      <c r="C6" s="134" t="s">
        <v>185</v>
      </c>
      <c r="D6" s="173" t="s">
        <v>2417</v>
      </c>
      <c r="E6" s="174" t="s">
        <v>1294</v>
      </c>
      <c r="F6" s="134" t="s">
        <v>194</v>
      </c>
      <c r="G6" s="134">
        <v>92694</v>
      </c>
      <c r="H6" s="134"/>
      <c r="I6" s="134" t="s">
        <v>1187</v>
      </c>
      <c r="J6" s="134"/>
      <c r="K6" s="213" t="s">
        <v>3319</v>
      </c>
      <c r="L6" s="21"/>
    </row>
    <row r="7" spans="1:14" ht="15" customHeight="1" x14ac:dyDescent="0.35">
      <c r="A7" s="133" t="s">
        <v>474</v>
      </c>
      <c r="B7" s="134" t="s">
        <v>773</v>
      </c>
      <c r="C7" s="134" t="s">
        <v>2421</v>
      </c>
      <c r="D7" s="177" t="s">
        <v>5112</v>
      </c>
      <c r="E7" s="134" t="s">
        <v>5113</v>
      </c>
      <c r="F7" s="134" t="s">
        <v>194</v>
      </c>
      <c r="G7" s="134">
        <v>95492</v>
      </c>
      <c r="H7" s="134"/>
      <c r="I7" s="134" t="s">
        <v>5111</v>
      </c>
      <c r="J7" s="134">
        <v>1996</v>
      </c>
      <c r="K7" s="179"/>
      <c r="L7" s="35" t="s">
        <v>4175</v>
      </c>
    </row>
    <row r="8" spans="1:14" ht="15" customHeight="1" x14ac:dyDescent="0.35">
      <c r="A8" s="133" t="s">
        <v>5552</v>
      </c>
      <c r="B8" s="134" t="s">
        <v>742</v>
      </c>
      <c r="C8" s="134" t="s">
        <v>672</v>
      </c>
      <c r="D8" s="408" t="s">
        <v>5567</v>
      </c>
      <c r="E8" s="407" t="s">
        <v>5560</v>
      </c>
      <c r="F8" s="134" t="s">
        <v>2984</v>
      </c>
      <c r="G8" s="134">
        <v>59802</v>
      </c>
      <c r="H8" s="251"/>
      <c r="I8" s="407" t="s">
        <v>5568</v>
      </c>
      <c r="J8" s="134">
        <v>2024</v>
      </c>
      <c r="K8" s="253" t="s">
        <v>5558</v>
      </c>
      <c r="L8" s="35"/>
    </row>
    <row r="9" spans="1:14" ht="15" customHeight="1" x14ac:dyDescent="0.35">
      <c r="A9" s="133" t="s">
        <v>5340</v>
      </c>
      <c r="B9" s="134" t="s">
        <v>702</v>
      </c>
      <c r="C9" s="134" t="s">
        <v>672</v>
      </c>
      <c r="D9" s="252" t="s">
        <v>4518</v>
      </c>
      <c r="E9" s="178" t="s">
        <v>2985</v>
      </c>
      <c r="F9" s="134" t="s">
        <v>2984</v>
      </c>
      <c r="G9" s="134">
        <v>59802</v>
      </c>
      <c r="H9" s="134"/>
      <c r="I9" s="174" t="s">
        <v>3003</v>
      </c>
      <c r="J9" s="134"/>
      <c r="K9" s="181" t="s">
        <v>3002</v>
      </c>
      <c r="L9" s="21"/>
    </row>
    <row r="10" spans="1:14" ht="15" customHeight="1" x14ac:dyDescent="0.35">
      <c r="A10" s="133" t="s">
        <v>4991</v>
      </c>
      <c r="B10" s="134" t="s">
        <v>677</v>
      </c>
      <c r="C10" s="134" t="s">
        <v>4992</v>
      </c>
      <c r="D10" s="248" t="s">
        <v>4993</v>
      </c>
      <c r="E10" s="134" t="s">
        <v>4994</v>
      </c>
      <c r="F10" s="134" t="s">
        <v>2373</v>
      </c>
      <c r="G10" s="134">
        <v>60148</v>
      </c>
      <c r="H10" s="134"/>
      <c r="I10" s="182" t="s">
        <v>4995</v>
      </c>
      <c r="J10" s="134">
        <v>2022</v>
      </c>
      <c r="K10" s="213" t="s">
        <v>4996</v>
      </c>
      <c r="L10" s="35" t="s">
        <v>4997</v>
      </c>
    </row>
    <row r="11" spans="1:14" ht="15" customHeight="1" x14ac:dyDescent="0.35">
      <c r="A11" s="133" t="s">
        <v>483</v>
      </c>
      <c r="B11" s="134" t="s">
        <v>763</v>
      </c>
      <c r="C11" s="134" t="s">
        <v>533</v>
      </c>
      <c r="D11" s="133" t="s">
        <v>196</v>
      </c>
      <c r="E11" s="134" t="s">
        <v>648</v>
      </c>
      <c r="F11" s="134" t="s">
        <v>197</v>
      </c>
      <c r="G11" s="175" t="s">
        <v>199</v>
      </c>
      <c r="H11" s="134" t="s">
        <v>198</v>
      </c>
      <c r="I11" s="174" t="s">
        <v>3010</v>
      </c>
      <c r="J11" s="134">
        <v>2003</v>
      </c>
      <c r="K11" s="180" t="s">
        <v>1290</v>
      </c>
      <c r="L11" s="21"/>
    </row>
    <row r="12" spans="1:14" ht="15" customHeight="1" x14ac:dyDescent="0.35">
      <c r="A12" s="133" t="s">
        <v>3311</v>
      </c>
      <c r="B12" s="134" t="s">
        <v>3315</v>
      </c>
      <c r="C12" s="134" t="s">
        <v>3316</v>
      </c>
      <c r="D12" s="458" t="s">
        <v>6128</v>
      </c>
      <c r="E12" s="134" t="s">
        <v>6126</v>
      </c>
      <c r="F12" s="134" t="s">
        <v>4674</v>
      </c>
      <c r="G12" s="176" t="s">
        <v>6127</v>
      </c>
      <c r="H12" s="174"/>
      <c r="I12" s="182" t="s">
        <v>3318</v>
      </c>
      <c r="J12" s="134">
        <v>2019</v>
      </c>
      <c r="K12" s="181" t="s">
        <v>3317</v>
      </c>
      <c r="L12" s="21" t="s">
        <v>4675</v>
      </c>
    </row>
    <row r="13" spans="1:14" ht="15" customHeight="1" x14ac:dyDescent="0.35">
      <c r="A13" s="133" t="s">
        <v>906</v>
      </c>
      <c r="B13" s="134" t="s">
        <v>907</v>
      </c>
      <c r="C13" s="134" t="s">
        <v>908</v>
      </c>
      <c r="D13" s="173" t="s">
        <v>2906</v>
      </c>
      <c r="E13" s="134" t="s">
        <v>2905</v>
      </c>
      <c r="F13" s="134" t="s">
        <v>419</v>
      </c>
      <c r="G13" s="134">
        <v>33579</v>
      </c>
      <c r="H13" s="134" t="s">
        <v>909</v>
      </c>
      <c r="I13" s="134" t="s">
        <v>910</v>
      </c>
      <c r="J13" s="134">
        <v>2008</v>
      </c>
      <c r="K13" s="179" t="s">
        <v>911</v>
      </c>
      <c r="L13" s="21"/>
    </row>
    <row r="14" spans="1:14" ht="15" customHeight="1" x14ac:dyDescent="0.35">
      <c r="A14" s="372" t="s">
        <v>482</v>
      </c>
      <c r="B14" s="250" t="s">
        <v>184</v>
      </c>
      <c r="C14" s="250" t="s">
        <v>185</v>
      </c>
      <c r="D14" s="372" t="s">
        <v>200</v>
      </c>
      <c r="E14" s="250" t="s">
        <v>561</v>
      </c>
      <c r="F14" s="250" t="s">
        <v>194</v>
      </c>
      <c r="G14" s="250">
        <v>92692</v>
      </c>
      <c r="H14" s="250"/>
      <c r="I14" s="250" t="s">
        <v>3001</v>
      </c>
      <c r="J14" s="250">
        <v>1985</v>
      </c>
      <c r="K14" s="179" t="s">
        <v>192</v>
      </c>
      <c r="L14" s="21"/>
    </row>
    <row r="15" spans="1:14" ht="15" customHeight="1" x14ac:dyDescent="0.35">
      <c r="A15" s="372" t="s">
        <v>487</v>
      </c>
      <c r="B15" s="250" t="s">
        <v>768</v>
      </c>
      <c r="C15" s="250" t="s">
        <v>191</v>
      </c>
      <c r="D15" s="408" t="s">
        <v>5856</v>
      </c>
      <c r="E15" s="251" t="s">
        <v>5854</v>
      </c>
      <c r="F15" s="250" t="s">
        <v>5855</v>
      </c>
      <c r="G15" s="250">
        <v>76084</v>
      </c>
      <c r="H15" s="250"/>
      <c r="I15" s="407" t="s">
        <v>5857</v>
      </c>
      <c r="J15" s="251" t="s">
        <v>3012</v>
      </c>
      <c r="K15" s="179" t="s">
        <v>628</v>
      </c>
      <c r="L15" s="21" t="s">
        <v>1629</v>
      </c>
      <c r="N15" s="20" t="s">
        <v>5343</v>
      </c>
    </row>
    <row r="16" spans="1:14" ht="15" customHeight="1" x14ac:dyDescent="0.35">
      <c r="A16" s="372" t="s">
        <v>5311</v>
      </c>
      <c r="B16" s="250" t="s">
        <v>632</v>
      </c>
      <c r="C16" s="250" t="s">
        <v>678</v>
      </c>
      <c r="D16" s="373" t="s">
        <v>6520</v>
      </c>
      <c r="E16" s="374" t="s">
        <v>6521</v>
      </c>
      <c r="F16" s="250" t="s">
        <v>6522</v>
      </c>
      <c r="G16" s="250">
        <v>65340</v>
      </c>
      <c r="H16" s="251"/>
      <c r="I16" s="374" t="s">
        <v>6519</v>
      </c>
      <c r="J16" s="251">
        <v>2025</v>
      </c>
      <c r="K16" s="502" t="s">
        <v>6518</v>
      </c>
      <c r="L16" s="35" t="s">
        <v>6517</v>
      </c>
    </row>
    <row r="17" spans="1:12" ht="15" customHeight="1" x14ac:dyDescent="0.35">
      <c r="A17" s="372" t="s">
        <v>484</v>
      </c>
      <c r="B17" s="250" t="s">
        <v>184</v>
      </c>
      <c r="C17" s="250" t="s">
        <v>191</v>
      </c>
      <c r="D17" s="372" t="s">
        <v>1337</v>
      </c>
      <c r="E17" s="250" t="s">
        <v>195</v>
      </c>
      <c r="F17" s="250" t="s">
        <v>419</v>
      </c>
      <c r="G17" s="250">
        <v>33065</v>
      </c>
      <c r="H17" s="250" t="s">
        <v>204</v>
      </c>
      <c r="I17" s="251" t="s">
        <v>3006</v>
      </c>
      <c r="J17" s="250" t="s">
        <v>2696</v>
      </c>
      <c r="K17" s="179" t="s">
        <v>629</v>
      </c>
      <c r="L17" s="21"/>
    </row>
    <row r="18" spans="1:12" ht="15" customHeight="1" x14ac:dyDescent="0.35">
      <c r="A18" s="372" t="s">
        <v>481</v>
      </c>
      <c r="B18" s="250" t="s">
        <v>632</v>
      </c>
      <c r="C18" s="250" t="s">
        <v>591</v>
      </c>
      <c r="D18" s="372" t="s">
        <v>201</v>
      </c>
      <c r="E18" s="250" t="s">
        <v>202</v>
      </c>
      <c r="F18" s="250" t="s">
        <v>417</v>
      </c>
      <c r="G18" s="250">
        <v>19030</v>
      </c>
      <c r="H18" s="250" t="s">
        <v>203</v>
      </c>
      <c r="I18" s="251" t="s">
        <v>3004</v>
      </c>
      <c r="J18" s="250"/>
      <c r="K18" s="179" t="s">
        <v>190</v>
      </c>
      <c r="L18" s="21"/>
    </row>
    <row r="19" spans="1:12" ht="15" customHeight="1" x14ac:dyDescent="0.35">
      <c r="A19" s="372" t="s">
        <v>485</v>
      </c>
      <c r="B19" s="250" t="s">
        <v>735</v>
      </c>
      <c r="C19" s="250" t="s">
        <v>186</v>
      </c>
      <c r="D19" s="373" t="s">
        <v>1291</v>
      </c>
      <c r="E19" s="250" t="s">
        <v>1292</v>
      </c>
      <c r="F19" s="250" t="s">
        <v>418</v>
      </c>
      <c r="G19" s="250">
        <v>14821</v>
      </c>
      <c r="H19" s="374"/>
      <c r="I19" s="251" t="s">
        <v>1293</v>
      </c>
      <c r="J19" s="374">
        <v>1985</v>
      </c>
      <c r="K19" s="179" t="s">
        <v>112</v>
      </c>
      <c r="L19" s="21"/>
    </row>
    <row r="20" spans="1:12" s="20" customFormat="1" ht="15" customHeight="1" x14ac:dyDescent="0.35">
      <c r="A20" s="372" t="s">
        <v>2718</v>
      </c>
      <c r="B20" s="250" t="s">
        <v>614</v>
      </c>
      <c r="C20" s="250" t="s">
        <v>2394</v>
      </c>
      <c r="D20" s="375" t="s">
        <v>6554</v>
      </c>
      <c r="E20" s="251" t="s">
        <v>2722</v>
      </c>
      <c r="F20" s="250" t="s">
        <v>2374</v>
      </c>
      <c r="G20" s="251">
        <v>55123</v>
      </c>
      <c r="H20" s="251"/>
      <c r="I20" s="251" t="s">
        <v>3372</v>
      </c>
      <c r="J20" s="250">
        <v>2017</v>
      </c>
      <c r="K20" s="325" t="s">
        <v>6561</v>
      </c>
      <c r="L20" s="21" t="s">
        <v>2719</v>
      </c>
    </row>
    <row r="21" spans="1:12" ht="15" customHeight="1" x14ac:dyDescent="0.35">
      <c r="A21" s="372" t="s">
        <v>4555</v>
      </c>
      <c r="B21" s="250" t="s">
        <v>698</v>
      </c>
      <c r="C21" s="251" t="s">
        <v>4519</v>
      </c>
      <c r="D21" s="261" t="s">
        <v>4520</v>
      </c>
      <c r="E21" s="365" t="s">
        <v>4521</v>
      </c>
      <c r="F21" s="250" t="s">
        <v>4522</v>
      </c>
      <c r="G21" s="251">
        <v>52405</v>
      </c>
      <c r="H21" s="365" t="s">
        <v>4523</v>
      </c>
      <c r="I21" s="251"/>
      <c r="J21" s="250">
        <v>2021</v>
      </c>
      <c r="K21" s="180" t="s">
        <v>4863</v>
      </c>
      <c r="L21" s="35" t="s">
        <v>4864</v>
      </c>
    </row>
    <row r="22" spans="1:12" s="20" customFormat="1" ht="15" customHeight="1" x14ac:dyDescent="0.35">
      <c r="A22" s="133" t="s">
        <v>229</v>
      </c>
      <c r="B22" s="134" t="s">
        <v>622</v>
      </c>
      <c r="C22" s="134" t="s">
        <v>230</v>
      </c>
      <c r="D22" s="133" t="s">
        <v>231</v>
      </c>
      <c r="E22" s="134" t="s">
        <v>232</v>
      </c>
      <c r="F22" s="134" t="s">
        <v>194</v>
      </c>
      <c r="G22" s="134">
        <v>92117</v>
      </c>
      <c r="H22" s="134"/>
      <c r="I22" s="134" t="s">
        <v>4672</v>
      </c>
      <c r="J22" s="134"/>
      <c r="K22" s="179" t="s">
        <v>2139</v>
      </c>
      <c r="L22" s="35" t="s">
        <v>2140</v>
      </c>
    </row>
    <row r="25" spans="1:12" x14ac:dyDescent="0.25">
      <c r="J25"/>
    </row>
    <row r="26" spans="1:12" ht="13" x14ac:dyDescent="0.3">
      <c r="A26" s="16" t="s">
        <v>408</v>
      </c>
      <c r="B26" s="16" t="s">
        <v>410</v>
      </c>
      <c r="C26" s="16" t="s">
        <v>409</v>
      </c>
      <c r="D26" s="17" t="s">
        <v>2925</v>
      </c>
      <c r="E26" s="17" t="s">
        <v>2926</v>
      </c>
    </row>
    <row r="27" spans="1:12" ht="14.5" x14ac:dyDescent="0.35">
      <c r="A27" s="169" t="str">
        <f>(A5)</f>
        <v>Las Vegas Neon</v>
      </c>
      <c r="B27" s="113" t="str">
        <f>(B5)</f>
        <v>Parris</v>
      </c>
      <c r="C27" s="113" t="str">
        <f>(C5)</f>
        <v>Foxworthy</v>
      </c>
      <c r="D27" s="113" t="s">
        <v>4665</v>
      </c>
      <c r="E27" s="113"/>
    </row>
    <row r="28" spans="1:12" ht="14.5" x14ac:dyDescent="0.35">
      <c r="A28" s="112" t="str">
        <f t="shared" ref="A28:C44" si="0">(A6)</f>
        <v>Capistrano Cougars</v>
      </c>
      <c r="B28" s="113" t="str">
        <f t="shared" si="0"/>
        <v>PJ</v>
      </c>
      <c r="C28" s="113" t="str">
        <f t="shared" si="0"/>
        <v>Mitchell</v>
      </c>
      <c r="D28" s="113"/>
      <c r="E28" s="113"/>
    </row>
    <row r="29" spans="1:12" ht="14.5" x14ac:dyDescent="0.35">
      <c r="A29" s="112" t="str">
        <f t="shared" si="0"/>
        <v>Cazadero Crushers</v>
      </c>
      <c r="B29" s="113" t="str">
        <f t="shared" si="0"/>
        <v>Manny</v>
      </c>
      <c r="C29" s="113" t="str">
        <f t="shared" si="0"/>
        <v>Delao</v>
      </c>
      <c r="D29" s="113" t="s">
        <v>2928</v>
      </c>
      <c r="E29" s="169" t="s">
        <v>4669</v>
      </c>
    </row>
    <row r="30" spans="1:12" ht="14.5" x14ac:dyDescent="0.35">
      <c r="A30" s="112" t="str">
        <f t="shared" si="0"/>
        <v>Missoula Moose</v>
      </c>
      <c r="B30" s="113" t="str">
        <f t="shared" si="0"/>
        <v>Matt</v>
      </c>
      <c r="C30" s="113" t="str">
        <f t="shared" si="0"/>
        <v>Ellis</v>
      </c>
      <c r="D30" s="113" t="s">
        <v>5721</v>
      </c>
      <c r="E30" s="113" t="s">
        <v>5722</v>
      </c>
    </row>
    <row r="31" spans="1:12" ht="14.5" x14ac:dyDescent="0.35">
      <c r="A31" s="112" t="str">
        <f t="shared" si="0"/>
        <v>Montana Old Geezers</v>
      </c>
      <c r="B31" s="113" t="str">
        <f t="shared" si="0"/>
        <v>Mike</v>
      </c>
      <c r="C31" s="113" t="str">
        <f t="shared" si="0"/>
        <v>Ellis</v>
      </c>
      <c r="D31" s="113" t="s">
        <v>4334</v>
      </c>
      <c r="E31" s="113" t="s">
        <v>4333</v>
      </c>
    </row>
    <row r="32" spans="1:12" ht="14.5" x14ac:dyDescent="0.35">
      <c r="A32" s="112" t="str">
        <f>(A10)</f>
        <v>Key West Manatees</v>
      </c>
      <c r="B32" s="113" t="str">
        <f t="shared" si="0"/>
        <v>Andy</v>
      </c>
      <c r="C32" s="113" t="str">
        <f t="shared" si="0"/>
        <v>Draus</v>
      </c>
      <c r="D32" s="113" t="s">
        <v>4998</v>
      </c>
      <c r="E32" s="113"/>
    </row>
    <row r="33" spans="1:6" ht="14.5" x14ac:dyDescent="0.35">
      <c r="A33" s="112" t="str">
        <f t="shared" si="0"/>
        <v>Groton Antiques</v>
      </c>
      <c r="B33" s="113" t="str">
        <f t="shared" si="0"/>
        <v>Carl</v>
      </c>
      <c r="C33" s="113" t="str">
        <f t="shared" si="0"/>
        <v>Phillips</v>
      </c>
      <c r="D33" s="113"/>
      <c r="E33" s="113"/>
    </row>
    <row r="34" spans="1:6" ht="14.5" x14ac:dyDescent="0.35">
      <c r="A34" s="112" t="str">
        <f t="shared" si="0"/>
        <v>Maui Wowies</v>
      </c>
      <c r="B34" s="113" t="str">
        <f t="shared" si="0"/>
        <v>Hal</v>
      </c>
      <c r="C34" s="113" t="str">
        <f t="shared" si="0"/>
        <v>Norman</v>
      </c>
      <c r="D34" s="113" t="s">
        <v>2928</v>
      </c>
      <c r="E34" s="113"/>
    </row>
    <row r="35" spans="1:6" ht="14.5" x14ac:dyDescent="0.35">
      <c r="A35" s="112" t="str">
        <f t="shared" si="0"/>
        <v>Metroplex Stars</v>
      </c>
      <c r="B35" s="113" t="str">
        <f t="shared" si="0"/>
        <v xml:space="preserve">Mark </v>
      </c>
      <c r="C35" s="113" t="str">
        <f t="shared" si="0"/>
        <v>Crouse</v>
      </c>
      <c r="D35" s="113" t="s">
        <v>4662</v>
      </c>
      <c r="E35" s="113" t="s">
        <v>4663</v>
      </c>
      <c r="F35" s="169" t="s">
        <v>4664</v>
      </c>
    </row>
    <row r="36" spans="1:6" ht="14.5" x14ac:dyDescent="0.35">
      <c r="A36" s="112" t="str">
        <f t="shared" si="0"/>
        <v>Mission Viejo Vigilantes</v>
      </c>
      <c r="B36" s="113" t="str">
        <f t="shared" si="0"/>
        <v>Pete</v>
      </c>
      <c r="C36" s="113" t="str">
        <f t="shared" si="0"/>
        <v>Mitchell</v>
      </c>
      <c r="D36" s="113" t="s">
        <v>2929</v>
      </c>
      <c r="E36" s="113" t="s">
        <v>3700</v>
      </c>
    </row>
    <row r="37" spans="1:6" ht="14.5" x14ac:dyDescent="0.35">
      <c r="A37" s="112" t="str">
        <f t="shared" si="0"/>
        <v>New England Mariners</v>
      </c>
      <c r="B37" s="113" t="str">
        <f t="shared" si="0"/>
        <v>Steve</v>
      </c>
      <c r="C37" s="113" t="str">
        <f t="shared" si="0"/>
        <v>Killam</v>
      </c>
      <c r="D37" s="113" t="s">
        <v>2930</v>
      </c>
      <c r="E37" s="113" t="s">
        <v>4460</v>
      </c>
    </row>
    <row r="38" spans="1:6" ht="14.5" x14ac:dyDescent="0.35">
      <c r="A38" s="112" t="str">
        <f t="shared" si="0"/>
        <v>Shenango Valley Storm</v>
      </c>
      <c r="B38" s="113" t="str">
        <f t="shared" si="0"/>
        <v>John</v>
      </c>
      <c r="C38" s="113" t="str">
        <f t="shared" si="0"/>
        <v>Roberts</v>
      </c>
      <c r="D38" s="113" t="s">
        <v>5316</v>
      </c>
      <c r="E38" s="113" t="s">
        <v>5317</v>
      </c>
    </row>
    <row r="39" spans="1:6" ht="14.5" x14ac:dyDescent="0.35">
      <c r="A39" s="112" t="str">
        <f t="shared" si="0"/>
        <v>Orlando Lightning</v>
      </c>
      <c r="B39" s="113" t="str">
        <f t="shared" si="0"/>
        <v>Pete</v>
      </c>
      <c r="C39" s="113" t="str">
        <f t="shared" si="0"/>
        <v>Killam</v>
      </c>
      <c r="D39" s="113" t="s">
        <v>2930</v>
      </c>
      <c r="E39" s="113"/>
    </row>
    <row r="40" spans="1:6" ht="14.5" x14ac:dyDescent="0.35">
      <c r="A40" s="112" t="str">
        <f t="shared" si="0"/>
        <v>Red Arrow Trolleys</v>
      </c>
      <c r="B40" s="113" t="str">
        <f t="shared" si="0"/>
        <v>John</v>
      </c>
      <c r="C40" s="113" t="str">
        <f t="shared" si="0"/>
        <v>Weber</v>
      </c>
      <c r="D40" s="113" t="s">
        <v>2927</v>
      </c>
      <c r="E40" s="113"/>
    </row>
    <row r="41" spans="1:6" ht="14.5" x14ac:dyDescent="0.35">
      <c r="A41" s="112" t="str">
        <f t="shared" si="0"/>
        <v>Shizuoka Samurai</v>
      </c>
      <c r="B41" s="113" t="str">
        <f t="shared" si="0"/>
        <v>Mark</v>
      </c>
      <c r="C41" s="113" t="str">
        <f t="shared" si="0"/>
        <v>Friske</v>
      </c>
      <c r="D41" s="113" t="s">
        <v>4667</v>
      </c>
      <c r="E41" s="113" t="s">
        <v>4668</v>
      </c>
    </row>
    <row r="42" spans="1:6" ht="14.5" x14ac:dyDescent="0.35">
      <c r="A42" s="112" t="str">
        <f t="shared" si="0"/>
        <v>St. Paul Ark Angels</v>
      </c>
      <c r="B42" s="113" t="str">
        <f t="shared" si="0"/>
        <v>David</v>
      </c>
      <c r="C42" s="113" t="str">
        <f t="shared" si="0"/>
        <v>Noah</v>
      </c>
      <c r="D42" s="113"/>
      <c r="E42" s="113"/>
    </row>
    <row r="43" spans="1:6" ht="14.5" x14ac:dyDescent="0.35">
      <c r="A43" s="112" t="str">
        <f t="shared" si="0"/>
        <v>Cedar Rapids Rampage</v>
      </c>
      <c r="B43" s="113" t="str">
        <f t="shared" si="0"/>
        <v>Brian</v>
      </c>
      <c r="C43" s="113" t="str">
        <f t="shared" si="0"/>
        <v>Lyons</v>
      </c>
      <c r="D43" s="113" t="s">
        <v>4665</v>
      </c>
      <c r="E43" s="113" t="s">
        <v>4666</v>
      </c>
    </row>
    <row r="44" spans="1:6" ht="14.5" x14ac:dyDescent="0.35">
      <c r="A44" s="112" t="str">
        <f t="shared" si="0"/>
        <v>Terrapin Flyers</v>
      </c>
      <c r="B44" s="113" t="str">
        <f t="shared" si="0"/>
        <v>Jake</v>
      </c>
      <c r="C44" s="113" t="str">
        <f t="shared" si="0"/>
        <v>Smith</v>
      </c>
      <c r="D44" s="113" t="s">
        <v>2933</v>
      </c>
      <c r="E44" s="113" t="s">
        <v>4673</v>
      </c>
    </row>
    <row r="47" spans="1:6" x14ac:dyDescent="0.25">
      <c r="A47" s="14" t="s">
        <v>4915</v>
      </c>
      <c r="C47" s="14" t="s">
        <v>3005</v>
      </c>
      <c r="F47" s="404" t="s">
        <v>5552</v>
      </c>
    </row>
    <row r="48" spans="1:6" x14ac:dyDescent="0.25">
      <c r="A48" s="354" t="s">
        <v>4916</v>
      </c>
    </row>
    <row r="49" spans="1:1" x14ac:dyDescent="0.25">
      <c r="A49" s="14" t="s">
        <v>4600</v>
      </c>
    </row>
    <row r="51" spans="1:1" x14ac:dyDescent="0.25">
      <c r="A51" s="14" t="s">
        <v>2647</v>
      </c>
    </row>
  </sheetData>
  <sortState xmlns:xlrd2="http://schemas.microsoft.com/office/spreadsheetml/2017/richdata2" ref="A4:L21">
    <sortCondition ref="A4:A21"/>
  </sortState>
  <mergeCells count="1">
    <mergeCell ref="A1:K1"/>
  </mergeCells>
  <phoneticPr fontId="13" type="noConversion"/>
  <hyperlinks>
    <hyperlink ref="K18" r:id="rId1" xr:uid="{00000000-0004-0000-0300-000000000000}"/>
    <hyperlink ref="K17" r:id="rId2" xr:uid="{00000000-0004-0000-0300-000002000000}"/>
    <hyperlink ref="K15" r:id="rId3" xr:uid="{00000000-0004-0000-0300-000003000000}"/>
    <hyperlink ref="K13" r:id="rId4" xr:uid="{00000000-0004-0000-0300-000004000000}"/>
    <hyperlink ref="K11" r:id="rId5" display="mailto:cmp1166@gmail.com" xr:uid="{00000000-0004-0000-0300-000005000000}"/>
    <hyperlink ref="K9" r:id="rId6" xr:uid="{00000000-0004-0000-0300-000006000000}"/>
    <hyperlink ref="K12" r:id="rId7" xr:uid="{00000000-0004-0000-0300-000007000000}"/>
    <hyperlink ref="K10" r:id="rId8" xr:uid="{00000000-0004-0000-0300-000008000000}"/>
    <hyperlink ref="A48" r:id="rId9" xr:uid="{00000000-0004-0000-0300-000009000000}"/>
    <hyperlink ref="K5" r:id="rId10" xr:uid="{00000000-0004-0000-0300-00000A000000}"/>
    <hyperlink ref="K6" r:id="rId11" xr:uid="{00000000-0004-0000-0300-00000B000000}"/>
    <hyperlink ref="K14" r:id="rId12" xr:uid="{00000000-0004-0000-0300-00000C000000}"/>
    <hyperlink ref="J2" r:id="rId13" xr:uid="{00000000-0004-0000-0300-00000D000000}"/>
    <hyperlink ref="K8" r:id="rId14" xr:uid="{00000000-0004-0000-0300-00000E000000}"/>
    <hyperlink ref="B2" r:id="rId15" xr:uid="{9A3C0A5F-9B21-4DBA-8096-8CFE0F235733}"/>
    <hyperlink ref="K20" r:id="rId16" display="mailto:davidnemernoah@gmail.com" xr:uid="{C51BA1B1-C3EE-49D6-A368-719B80BE62BD}"/>
  </hyperlinks>
  <pageMargins left="0.2" right="0.2" top="1.02" bottom="1" header="0.5" footer="0.5"/>
  <pageSetup scale="71" orientation="landscape" r:id="rId17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2:G20"/>
  <sheetViews>
    <sheetView topLeftCell="A2" workbookViewId="0">
      <selection activeCell="A7" sqref="A7"/>
    </sheetView>
  </sheetViews>
  <sheetFormatPr defaultRowHeight="12.5" x14ac:dyDescent="0.25"/>
  <cols>
    <col min="1" max="1" width="8.81640625" customWidth="1"/>
    <col min="2" max="2" width="3.81640625" customWidth="1"/>
    <col min="3" max="3" width="5.54296875" customWidth="1"/>
    <col min="4" max="4" width="22.81640625" customWidth="1"/>
    <col min="5" max="5" width="11" customWidth="1"/>
    <col min="6" max="6" width="16" customWidth="1"/>
    <col min="7" max="7" width="43.453125" customWidth="1"/>
  </cols>
  <sheetData>
    <row r="2" spans="2:7" x14ac:dyDescent="0.25">
      <c r="G2" s="4" t="s">
        <v>3687</v>
      </c>
    </row>
    <row r="3" spans="2:7" ht="14.5" x14ac:dyDescent="0.35">
      <c r="B3" s="262" t="s">
        <v>3688</v>
      </c>
      <c r="D3" s="173" t="s">
        <v>2987</v>
      </c>
      <c r="E3" s="134" t="s">
        <v>778</v>
      </c>
      <c r="F3" s="260" t="s">
        <v>2986</v>
      </c>
      <c r="G3" s="261"/>
    </row>
    <row r="4" spans="2:7" ht="14.5" x14ac:dyDescent="0.35">
      <c r="B4" s="262" t="s">
        <v>3688</v>
      </c>
      <c r="D4" s="133" t="s">
        <v>1136</v>
      </c>
      <c r="E4" s="134" t="s">
        <v>1184</v>
      </c>
      <c r="F4" s="260" t="s">
        <v>185</v>
      </c>
      <c r="G4" s="261"/>
    </row>
    <row r="5" spans="2:7" ht="14.5" x14ac:dyDescent="0.35">
      <c r="B5" s="262" t="s">
        <v>3688</v>
      </c>
      <c r="D5" s="133" t="s">
        <v>474</v>
      </c>
      <c r="E5" s="134" t="s">
        <v>773</v>
      </c>
      <c r="F5" s="260" t="s">
        <v>2421</v>
      </c>
      <c r="G5" s="261"/>
    </row>
    <row r="6" spans="2:7" ht="14.5" x14ac:dyDescent="0.35">
      <c r="B6" s="262" t="s">
        <v>3688</v>
      </c>
      <c r="D6" s="133" t="s">
        <v>2422</v>
      </c>
      <c r="E6" s="134" t="s">
        <v>2419</v>
      </c>
      <c r="F6" s="260" t="s">
        <v>2420</v>
      </c>
      <c r="G6" s="261"/>
    </row>
    <row r="7" spans="2:7" ht="14.5" x14ac:dyDescent="0.35">
      <c r="B7" s="262" t="s">
        <v>3688</v>
      </c>
      <c r="D7" s="133" t="s">
        <v>2983</v>
      </c>
      <c r="E7" s="134" t="s">
        <v>702</v>
      </c>
      <c r="F7" s="260" t="s">
        <v>672</v>
      </c>
      <c r="G7" s="261"/>
    </row>
    <row r="8" spans="2:7" ht="14.5" x14ac:dyDescent="0.35">
      <c r="B8" s="262" t="s">
        <v>3688</v>
      </c>
      <c r="D8" s="173" t="s">
        <v>3310</v>
      </c>
      <c r="E8" s="134" t="s">
        <v>742</v>
      </c>
      <c r="F8" s="260" t="s">
        <v>2972</v>
      </c>
      <c r="G8" s="261"/>
    </row>
    <row r="9" spans="2:7" ht="14.5" x14ac:dyDescent="0.35">
      <c r="B9" s="262" t="s">
        <v>3688</v>
      </c>
      <c r="D9" s="173" t="s">
        <v>483</v>
      </c>
      <c r="E9" s="134" t="s">
        <v>763</v>
      </c>
      <c r="F9" s="260" t="s">
        <v>533</v>
      </c>
      <c r="G9" s="261"/>
    </row>
    <row r="10" spans="2:7" ht="14.5" x14ac:dyDescent="0.35">
      <c r="B10" s="262" t="s">
        <v>3688</v>
      </c>
      <c r="D10" s="173" t="s">
        <v>3311</v>
      </c>
      <c r="E10" s="134" t="s">
        <v>3315</v>
      </c>
      <c r="F10" s="260" t="s">
        <v>3316</v>
      </c>
      <c r="G10" s="261"/>
    </row>
    <row r="11" spans="2:7" ht="14.5" x14ac:dyDescent="0.35">
      <c r="B11" s="262" t="s">
        <v>3688</v>
      </c>
      <c r="D11" s="133" t="s">
        <v>906</v>
      </c>
      <c r="E11" s="134" t="s">
        <v>907</v>
      </c>
      <c r="F11" s="260" t="s">
        <v>908</v>
      </c>
      <c r="G11" s="261"/>
    </row>
    <row r="12" spans="2:7" ht="14.5" x14ac:dyDescent="0.35">
      <c r="B12" s="262" t="s">
        <v>3688</v>
      </c>
      <c r="D12" s="133" t="s">
        <v>482</v>
      </c>
      <c r="E12" s="134" t="s">
        <v>184</v>
      </c>
      <c r="F12" s="260" t="s">
        <v>185</v>
      </c>
      <c r="G12" s="261"/>
    </row>
    <row r="13" spans="2:7" ht="14.5" x14ac:dyDescent="0.35">
      <c r="B13" s="262" t="s">
        <v>3688</v>
      </c>
      <c r="D13" s="133" t="s">
        <v>487</v>
      </c>
      <c r="E13" s="134" t="s">
        <v>768</v>
      </c>
      <c r="F13" s="260" t="s">
        <v>191</v>
      </c>
      <c r="G13" s="261"/>
    </row>
    <row r="14" spans="2:7" ht="14.5" x14ac:dyDescent="0.35">
      <c r="B14" s="262" t="s">
        <v>3688</v>
      </c>
      <c r="D14" s="263" t="s">
        <v>3301</v>
      </c>
      <c r="E14" s="134" t="s">
        <v>3584</v>
      </c>
      <c r="F14" s="260" t="s">
        <v>3585</v>
      </c>
      <c r="G14" s="264" t="s">
        <v>3689</v>
      </c>
    </row>
    <row r="15" spans="2:7" ht="14.5" x14ac:dyDescent="0.35">
      <c r="B15" s="261"/>
      <c r="D15" s="133" t="s">
        <v>484</v>
      </c>
      <c r="E15" s="134" t="s">
        <v>184</v>
      </c>
      <c r="F15" s="260" t="s">
        <v>191</v>
      </c>
      <c r="G15" s="261"/>
    </row>
    <row r="16" spans="2:7" ht="14.5" x14ac:dyDescent="0.35">
      <c r="B16" s="261"/>
      <c r="D16" s="133" t="s">
        <v>481</v>
      </c>
      <c r="E16" s="134" t="s">
        <v>632</v>
      </c>
      <c r="F16" s="260" t="s">
        <v>591</v>
      </c>
      <c r="G16" s="261"/>
    </row>
    <row r="17" spans="2:7" ht="14.5" x14ac:dyDescent="0.35">
      <c r="B17" s="262" t="s">
        <v>3688</v>
      </c>
      <c r="D17" s="133" t="s">
        <v>485</v>
      </c>
      <c r="E17" s="134" t="s">
        <v>735</v>
      </c>
      <c r="F17" s="260" t="s">
        <v>186</v>
      </c>
      <c r="G17" s="261"/>
    </row>
    <row r="18" spans="2:7" ht="14.5" x14ac:dyDescent="0.35">
      <c r="B18" s="262" t="s">
        <v>3688</v>
      </c>
      <c r="D18" s="133" t="s">
        <v>2718</v>
      </c>
      <c r="E18" s="134" t="s">
        <v>614</v>
      </c>
      <c r="F18" s="260" t="s">
        <v>2394</v>
      </c>
      <c r="G18" s="261"/>
    </row>
    <row r="19" spans="2:7" ht="14.5" x14ac:dyDescent="0.35">
      <c r="B19" s="262" t="s">
        <v>3688</v>
      </c>
      <c r="D19" s="263" t="s">
        <v>3574</v>
      </c>
      <c r="E19" s="134" t="s">
        <v>742</v>
      </c>
      <c r="F19" s="182" t="s">
        <v>3575</v>
      </c>
      <c r="G19" s="264" t="s">
        <v>3690</v>
      </c>
    </row>
    <row r="20" spans="2:7" ht="14.5" x14ac:dyDescent="0.35">
      <c r="B20" s="262" t="s">
        <v>3688</v>
      </c>
      <c r="D20" s="133" t="s">
        <v>229</v>
      </c>
      <c r="E20" s="134" t="s">
        <v>622</v>
      </c>
      <c r="F20" s="260" t="s">
        <v>230</v>
      </c>
      <c r="G20" s="261"/>
    </row>
  </sheetData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B1:M76"/>
  <sheetViews>
    <sheetView workbookViewId="0">
      <selection activeCell="B1" sqref="B1"/>
    </sheetView>
  </sheetViews>
  <sheetFormatPr defaultRowHeight="12.5" x14ac:dyDescent="0.25"/>
  <cols>
    <col min="2" max="2" width="12.453125" customWidth="1"/>
    <col min="3" max="3" width="13.54296875" customWidth="1"/>
    <col min="5" max="5" width="16.453125" customWidth="1"/>
    <col min="9" max="9" width="12.453125" customWidth="1"/>
    <col min="10" max="10" width="11.54296875" customWidth="1"/>
    <col min="12" max="12" width="14.81640625" customWidth="1"/>
  </cols>
  <sheetData>
    <row r="1" spans="2:13" x14ac:dyDescent="0.25">
      <c r="B1" t="s">
        <v>4553</v>
      </c>
      <c r="I1" t="s">
        <v>4554</v>
      </c>
    </row>
    <row r="3" spans="2:13" ht="15" customHeight="1" x14ac:dyDescent="0.25">
      <c r="B3" s="304" t="s">
        <v>647</v>
      </c>
      <c r="C3" s="304" t="s">
        <v>747</v>
      </c>
      <c r="D3" s="305" t="s">
        <v>765</v>
      </c>
      <c r="E3" s="305" t="s">
        <v>1873</v>
      </c>
      <c r="F3" s="306" t="s">
        <v>746</v>
      </c>
      <c r="I3" s="318" t="s">
        <v>647</v>
      </c>
      <c r="J3" s="318" t="s">
        <v>747</v>
      </c>
      <c r="K3" s="319" t="s">
        <v>765</v>
      </c>
      <c r="L3" s="319" t="s">
        <v>1873</v>
      </c>
      <c r="M3" s="320" t="s">
        <v>746</v>
      </c>
    </row>
    <row r="4" spans="2:13" ht="15" customHeight="1" x14ac:dyDescent="0.25">
      <c r="B4" s="304" t="s">
        <v>3653</v>
      </c>
      <c r="C4" s="304" t="s">
        <v>2398</v>
      </c>
      <c r="D4" s="305" t="s">
        <v>1536</v>
      </c>
      <c r="E4" s="305" t="s">
        <v>4096</v>
      </c>
      <c r="F4" s="306" t="s">
        <v>705</v>
      </c>
      <c r="I4" s="321" t="s">
        <v>2668</v>
      </c>
      <c r="J4" s="321" t="s">
        <v>584</v>
      </c>
      <c r="K4" s="319" t="s">
        <v>745</v>
      </c>
      <c r="L4" s="319" t="s">
        <v>4096</v>
      </c>
      <c r="M4" s="320" t="s">
        <v>746</v>
      </c>
    </row>
    <row r="5" spans="2:13" ht="15" customHeight="1" x14ac:dyDescent="0.25">
      <c r="B5" s="304" t="s">
        <v>3682</v>
      </c>
      <c r="C5" s="304" t="s">
        <v>623</v>
      </c>
      <c r="D5" s="305" t="s">
        <v>844</v>
      </c>
      <c r="E5" s="305" t="s">
        <v>1873</v>
      </c>
      <c r="F5" s="306" t="s">
        <v>697</v>
      </c>
      <c r="I5" s="321" t="s">
        <v>3277</v>
      </c>
      <c r="J5" s="321" t="s">
        <v>392</v>
      </c>
      <c r="K5" s="319" t="s">
        <v>734</v>
      </c>
      <c r="L5" s="319" t="s">
        <v>4096</v>
      </c>
      <c r="M5" s="320" t="s">
        <v>746</v>
      </c>
    </row>
    <row r="6" spans="2:13" ht="15" customHeight="1" x14ac:dyDescent="0.25">
      <c r="B6" s="309" t="s">
        <v>1829</v>
      </c>
      <c r="C6" s="309" t="s">
        <v>739</v>
      </c>
      <c r="D6" s="305" t="s">
        <v>715</v>
      </c>
      <c r="E6" s="305" t="s">
        <v>4096</v>
      </c>
      <c r="F6" s="306" t="s">
        <v>694</v>
      </c>
      <c r="I6" s="318" t="s">
        <v>2966</v>
      </c>
      <c r="J6" s="318" t="s">
        <v>2967</v>
      </c>
      <c r="K6" s="319" t="s">
        <v>765</v>
      </c>
      <c r="L6" s="319" t="s">
        <v>1873</v>
      </c>
      <c r="M6" s="320" t="s">
        <v>723</v>
      </c>
    </row>
    <row r="7" spans="2:13" ht="15" customHeight="1" x14ac:dyDescent="0.25">
      <c r="B7" s="304" t="s">
        <v>3657</v>
      </c>
      <c r="C7" s="304" t="s">
        <v>740</v>
      </c>
      <c r="D7" s="305" t="s">
        <v>720</v>
      </c>
      <c r="E7" s="305" t="s">
        <v>4096</v>
      </c>
      <c r="F7" s="306" t="s">
        <v>694</v>
      </c>
      <c r="I7" s="318" t="s">
        <v>660</v>
      </c>
      <c r="J7" s="318" t="s">
        <v>2969</v>
      </c>
      <c r="K7" s="319" t="s">
        <v>715</v>
      </c>
      <c r="L7" s="319" t="s">
        <v>1873</v>
      </c>
      <c r="M7" s="322" t="s">
        <v>723</v>
      </c>
    </row>
    <row r="8" spans="2:13" ht="15" customHeight="1" x14ac:dyDescent="0.25">
      <c r="B8" s="307" t="s">
        <v>1831</v>
      </c>
      <c r="C8" s="307" t="s">
        <v>600</v>
      </c>
      <c r="D8" s="305" t="s">
        <v>685</v>
      </c>
      <c r="E8" s="305" t="s">
        <v>1873</v>
      </c>
      <c r="F8" s="306" t="s">
        <v>713</v>
      </c>
      <c r="I8" s="318" t="s">
        <v>2105</v>
      </c>
      <c r="J8" s="318" t="s">
        <v>808</v>
      </c>
      <c r="K8" s="319" t="s">
        <v>761</v>
      </c>
      <c r="L8" s="319" t="s">
        <v>4096</v>
      </c>
      <c r="M8" s="320" t="s">
        <v>723</v>
      </c>
    </row>
    <row r="9" spans="2:13" ht="15" customHeight="1" x14ac:dyDescent="0.25">
      <c r="B9" s="304" t="s">
        <v>3668</v>
      </c>
      <c r="C9" s="304" t="s">
        <v>1307</v>
      </c>
      <c r="D9" s="305" t="s">
        <v>733</v>
      </c>
      <c r="E9" s="305" t="s">
        <v>4096</v>
      </c>
      <c r="F9" s="306" t="s">
        <v>705</v>
      </c>
      <c r="I9" s="318" t="s">
        <v>3671</v>
      </c>
      <c r="J9" s="318" t="s">
        <v>729</v>
      </c>
      <c r="K9" s="319" t="s">
        <v>734</v>
      </c>
      <c r="L9" s="319" t="s">
        <v>4096</v>
      </c>
      <c r="M9" s="320" t="s">
        <v>723</v>
      </c>
    </row>
    <row r="10" spans="2:13" ht="15" customHeight="1" x14ac:dyDescent="0.25">
      <c r="B10" s="307" t="s">
        <v>2668</v>
      </c>
      <c r="C10" s="307" t="s">
        <v>584</v>
      </c>
      <c r="D10" s="305" t="s">
        <v>745</v>
      </c>
      <c r="E10" s="305" t="s">
        <v>4096</v>
      </c>
      <c r="F10" s="306" t="s">
        <v>746</v>
      </c>
      <c r="I10" s="321" t="s">
        <v>2964</v>
      </c>
      <c r="J10" s="321" t="s">
        <v>679</v>
      </c>
      <c r="K10" s="319" t="s">
        <v>707</v>
      </c>
      <c r="L10" s="319" t="s">
        <v>1873</v>
      </c>
      <c r="M10" s="320" t="s">
        <v>743</v>
      </c>
    </row>
    <row r="11" spans="2:13" ht="15" customHeight="1" x14ac:dyDescent="0.25">
      <c r="B11" s="304" t="s">
        <v>3663</v>
      </c>
      <c r="C11" s="304" t="s">
        <v>657</v>
      </c>
      <c r="D11" s="305" t="s">
        <v>709</v>
      </c>
      <c r="E11" s="305" t="s">
        <v>4096</v>
      </c>
      <c r="F11" s="306" t="s">
        <v>694</v>
      </c>
      <c r="I11" s="321" t="s">
        <v>3253</v>
      </c>
      <c r="J11" s="321" t="s">
        <v>3254</v>
      </c>
      <c r="K11" s="319" t="s">
        <v>745</v>
      </c>
      <c r="L11" s="319" t="s">
        <v>1873</v>
      </c>
      <c r="M11" s="320" t="s">
        <v>743</v>
      </c>
    </row>
    <row r="12" spans="2:13" ht="15" customHeight="1" x14ac:dyDescent="0.25">
      <c r="B12" s="304" t="s">
        <v>117</v>
      </c>
      <c r="C12" s="304" t="s">
        <v>118</v>
      </c>
      <c r="D12" s="305" t="s">
        <v>712</v>
      </c>
      <c r="E12" s="305" t="s">
        <v>1873</v>
      </c>
      <c r="F12" s="310" t="s">
        <v>697</v>
      </c>
      <c r="I12" s="318" t="s">
        <v>1309</v>
      </c>
      <c r="J12" s="318" t="s">
        <v>711</v>
      </c>
      <c r="K12" s="319" t="s">
        <v>708</v>
      </c>
      <c r="L12" s="319" t="s">
        <v>4096</v>
      </c>
      <c r="M12" s="322" t="s">
        <v>743</v>
      </c>
    </row>
    <row r="13" spans="2:13" ht="15" customHeight="1" x14ac:dyDescent="0.25">
      <c r="B13" s="304" t="s">
        <v>2675</v>
      </c>
      <c r="C13" s="304" t="s">
        <v>702</v>
      </c>
      <c r="D13" s="305" t="s">
        <v>699</v>
      </c>
      <c r="E13" s="305" t="s">
        <v>1873</v>
      </c>
      <c r="F13" s="306" t="s">
        <v>705</v>
      </c>
      <c r="I13" s="321" t="s">
        <v>1831</v>
      </c>
      <c r="J13" s="321" t="s">
        <v>600</v>
      </c>
      <c r="K13" s="319" t="s">
        <v>685</v>
      </c>
      <c r="L13" s="319" t="s">
        <v>1873</v>
      </c>
      <c r="M13" s="320" t="s">
        <v>713</v>
      </c>
    </row>
    <row r="14" spans="2:13" ht="15" customHeight="1" x14ac:dyDescent="0.25">
      <c r="B14" s="304" t="s">
        <v>762</v>
      </c>
      <c r="C14" s="304" t="s">
        <v>613</v>
      </c>
      <c r="D14" s="305" t="s">
        <v>701</v>
      </c>
      <c r="E14" s="305" t="s">
        <v>1873</v>
      </c>
      <c r="F14" s="306" t="s">
        <v>716</v>
      </c>
      <c r="I14" s="318" t="s">
        <v>130</v>
      </c>
      <c r="J14" s="318" t="s">
        <v>1633</v>
      </c>
      <c r="K14" s="319" t="s">
        <v>715</v>
      </c>
      <c r="L14" s="319" t="s">
        <v>1873</v>
      </c>
      <c r="M14" s="322" t="s">
        <v>713</v>
      </c>
    </row>
    <row r="15" spans="2:13" ht="15" customHeight="1" x14ac:dyDescent="0.25">
      <c r="B15" s="304" t="s">
        <v>1602</v>
      </c>
      <c r="C15" s="304" t="s">
        <v>1603</v>
      </c>
      <c r="D15" s="305" t="s">
        <v>844</v>
      </c>
      <c r="E15" s="305" t="s">
        <v>1873</v>
      </c>
      <c r="F15" s="306" t="s">
        <v>705</v>
      </c>
      <c r="I15" s="321" t="s">
        <v>2662</v>
      </c>
      <c r="J15" s="321" t="s">
        <v>773</v>
      </c>
      <c r="K15" s="319" t="s">
        <v>734</v>
      </c>
      <c r="L15" s="319" t="s">
        <v>1873</v>
      </c>
      <c r="M15" s="320" t="s">
        <v>713</v>
      </c>
    </row>
    <row r="16" spans="2:13" ht="15" customHeight="1" x14ac:dyDescent="0.25">
      <c r="B16" s="307" t="s">
        <v>2346</v>
      </c>
      <c r="C16" s="307" t="s">
        <v>1307</v>
      </c>
      <c r="D16" s="305" t="s">
        <v>611</v>
      </c>
      <c r="E16" s="305" t="s">
        <v>1873</v>
      </c>
      <c r="F16" s="306" t="s">
        <v>694</v>
      </c>
      <c r="I16" s="318" t="s">
        <v>585</v>
      </c>
      <c r="J16" s="318" t="s">
        <v>1325</v>
      </c>
      <c r="K16" s="319" t="s">
        <v>720</v>
      </c>
      <c r="L16" s="319" t="s">
        <v>4096</v>
      </c>
      <c r="M16" s="322" t="s">
        <v>713</v>
      </c>
    </row>
    <row r="17" spans="2:13" ht="15" customHeight="1" x14ac:dyDescent="0.25">
      <c r="B17" s="307" t="s">
        <v>2964</v>
      </c>
      <c r="C17" s="307" t="s">
        <v>679</v>
      </c>
      <c r="D17" s="305" t="s">
        <v>707</v>
      </c>
      <c r="E17" s="305" t="s">
        <v>1873</v>
      </c>
      <c r="F17" s="306" t="s">
        <v>743</v>
      </c>
      <c r="I17" s="318" t="s">
        <v>3682</v>
      </c>
      <c r="J17" s="318" t="s">
        <v>623</v>
      </c>
      <c r="K17" s="319" t="s">
        <v>844</v>
      </c>
      <c r="L17" s="319" t="s">
        <v>1873</v>
      </c>
      <c r="M17" s="320" t="s">
        <v>697</v>
      </c>
    </row>
    <row r="18" spans="2:13" ht="15" customHeight="1" x14ac:dyDescent="0.25">
      <c r="B18" s="304" t="s">
        <v>1315</v>
      </c>
      <c r="C18" s="304" t="s">
        <v>530</v>
      </c>
      <c r="D18" s="305" t="s">
        <v>707</v>
      </c>
      <c r="E18" s="305" t="s">
        <v>4096</v>
      </c>
      <c r="F18" s="306" t="s">
        <v>705</v>
      </c>
      <c r="I18" s="318" t="s">
        <v>117</v>
      </c>
      <c r="J18" s="318" t="s">
        <v>118</v>
      </c>
      <c r="K18" s="319" t="s">
        <v>712</v>
      </c>
      <c r="L18" s="319" t="s">
        <v>1873</v>
      </c>
      <c r="M18" s="322" t="s">
        <v>697</v>
      </c>
    </row>
    <row r="19" spans="2:13" ht="15" customHeight="1" x14ac:dyDescent="0.25">
      <c r="B19" s="304" t="s">
        <v>3246</v>
      </c>
      <c r="C19" s="304" t="s">
        <v>2673</v>
      </c>
      <c r="D19" s="305" t="s">
        <v>685</v>
      </c>
      <c r="E19" s="305" t="s">
        <v>4096</v>
      </c>
      <c r="F19" s="306" t="s">
        <v>694</v>
      </c>
      <c r="I19" s="321" t="s">
        <v>2961</v>
      </c>
      <c r="J19" s="321" t="s">
        <v>2962</v>
      </c>
      <c r="K19" s="319" t="s">
        <v>715</v>
      </c>
      <c r="L19" s="319" t="s">
        <v>1873</v>
      </c>
      <c r="M19" s="320" t="s">
        <v>697</v>
      </c>
    </row>
    <row r="20" spans="2:13" ht="15" customHeight="1" x14ac:dyDescent="0.25">
      <c r="B20" s="304" t="s">
        <v>1309</v>
      </c>
      <c r="C20" s="304" t="s">
        <v>711</v>
      </c>
      <c r="D20" s="305" t="s">
        <v>708</v>
      </c>
      <c r="E20" s="305" t="s">
        <v>4096</v>
      </c>
      <c r="F20" s="310" t="s">
        <v>743</v>
      </c>
      <c r="I20" s="318" t="s">
        <v>534</v>
      </c>
      <c r="J20" s="318" t="s">
        <v>3260</v>
      </c>
      <c r="K20" s="319" t="s">
        <v>609</v>
      </c>
      <c r="L20" s="319" t="s">
        <v>1873</v>
      </c>
      <c r="M20" s="320" t="s">
        <v>697</v>
      </c>
    </row>
    <row r="21" spans="2:13" ht="15" customHeight="1" x14ac:dyDescent="0.25">
      <c r="B21" s="307" t="s">
        <v>3259</v>
      </c>
      <c r="C21" s="304" t="s">
        <v>632</v>
      </c>
      <c r="D21" s="305" t="s">
        <v>731</v>
      </c>
      <c r="E21" s="305" t="s">
        <v>1873</v>
      </c>
      <c r="F21" s="306" t="s">
        <v>694</v>
      </c>
      <c r="I21" s="318" t="s">
        <v>3261</v>
      </c>
      <c r="J21" s="318" t="s">
        <v>669</v>
      </c>
      <c r="K21" s="319" t="s">
        <v>687</v>
      </c>
      <c r="L21" s="319" t="s">
        <v>1873</v>
      </c>
      <c r="M21" s="320" t="s">
        <v>697</v>
      </c>
    </row>
    <row r="22" spans="2:13" ht="15" customHeight="1" x14ac:dyDescent="0.25">
      <c r="B22" s="304" t="s">
        <v>2664</v>
      </c>
      <c r="C22" s="304" t="s">
        <v>2665</v>
      </c>
      <c r="D22" s="305" t="s">
        <v>696</v>
      </c>
      <c r="E22" s="305" t="s">
        <v>4096</v>
      </c>
      <c r="F22" s="306" t="s">
        <v>694</v>
      </c>
      <c r="I22" s="321" t="s">
        <v>2412</v>
      </c>
      <c r="J22" s="321" t="s">
        <v>725</v>
      </c>
      <c r="K22" s="319" t="s">
        <v>732</v>
      </c>
      <c r="L22" s="319" t="s">
        <v>4096</v>
      </c>
      <c r="M22" s="320" t="s">
        <v>697</v>
      </c>
    </row>
    <row r="23" spans="2:13" ht="15" customHeight="1" x14ac:dyDescent="0.25">
      <c r="B23" s="307" t="s">
        <v>2401</v>
      </c>
      <c r="C23" s="307" t="s">
        <v>809</v>
      </c>
      <c r="D23" s="305" t="s">
        <v>686</v>
      </c>
      <c r="E23" s="305" t="s">
        <v>1873</v>
      </c>
      <c r="F23" s="306" t="s">
        <v>694</v>
      </c>
      <c r="I23" s="321" t="s">
        <v>534</v>
      </c>
      <c r="J23" s="321" t="s">
        <v>512</v>
      </c>
      <c r="K23" s="319" t="s">
        <v>761</v>
      </c>
      <c r="L23" s="319" t="s">
        <v>4096</v>
      </c>
      <c r="M23" s="320" t="s">
        <v>697</v>
      </c>
    </row>
    <row r="24" spans="2:13" ht="15" customHeight="1" x14ac:dyDescent="0.25">
      <c r="B24" s="304" t="s">
        <v>3631</v>
      </c>
      <c r="C24" s="304" t="s">
        <v>650</v>
      </c>
      <c r="D24" s="305" t="s">
        <v>731</v>
      </c>
      <c r="E24" s="305" t="s">
        <v>1873</v>
      </c>
      <c r="F24" s="306" t="s">
        <v>694</v>
      </c>
      <c r="I24" s="318" t="s">
        <v>3645</v>
      </c>
      <c r="J24" s="318" t="s">
        <v>1307</v>
      </c>
      <c r="K24" s="319" t="s">
        <v>714</v>
      </c>
      <c r="L24" s="319" t="s">
        <v>4096</v>
      </c>
      <c r="M24" s="320" t="s">
        <v>697</v>
      </c>
    </row>
    <row r="25" spans="2:13" ht="15" customHeight="1" x14ac:dyDescent="0.25">
      <c r="B25" s="307" t="s">
        <v>616</v>
      </c>
      <c r="C25" s="307" t="s">
        <v>3568</v>
      </c>
      <c r="D25" s="305" t="s">
        <v>685</v>
      </c>
      <c r="E25" s="305" t="s">
        <v>4096</v>
      </c>
      <c r="F25" s="306" t="s">
        <v>3291</v>
      </c>
      <c r="I25" s="318" t="s">
        <v>2115</v>
      </c>
      <c r="J25" s="318" t="s">
        <v>575</v>
      </c>
      <c r="K25" s="319" t="s">
        <v>720</v>
      </c>
      <c r="L25" s="319" t="s">
        <v>4096</v>
      </c>
      <c r="M25" s="320" t="s">
        <v>697</v>
      </c>
    </row>
    <row r="26" spans="2:13" ht="15" customHeight="1" x14ac:dyDescent="0.25">
      <c r="B26" s="307" t="s">
        <v>616</v>
      </c>
      <c r="C26" s="307" t="s">
        <v>3250</v>
      </c>
      <c r="D26" s="305" t="s">
        <v>1536</v>
      </c>
      <c r="E26" s="305" t="s">
        <v>4096</v>
      </c>
      <c r="F26" s="306" t="s">
        <v>705</v>
      </c>
      <c r="I26" s="318" t="s">
        <v>3662</v>
      </c>
      <c r="J26" s="318" t="s">
        <v>702</v>
      </c>
      <c r="K26" s="319" t="s">
        <v>709</v>
      </c>
      <c r="L26" s="319" t="s">
        <v>4096</v>
      </c>
      <c r="M26" s="320" t="s">
        <v>697</v>
      </c>
    </row>
    <row r="27" spans="2:13" ht="15" customHeight="1" x14ac:dyDescent="0.25">
      <c r="B27" s="304" t="s">
        <v>1837</v>
      </c>
      <c r="C27" s="304" t="s">
        <v>1202</v>
      </c>
      <c r="D27" s="305" t="s">
        <v>715</v>
      </c>
      <c r="E27" s="305" t="s">
        <v>1873</v>
      </c>
      <c r="F27" s="306" t="s">
        <v>694</v>
      </c>
      <c r="I27" s="321" t="s">
        <v>2346</v>
      </c>
      <c r="J27" s="321" t="s">
        <v>1307</v>
      </c>
      <c r="K27" s="319" t="s">
        <v>611</v>
      </c>
      <c r="L27" s="319" t="s">
        <v>1873</v>
      </c>
      <c r="M27" s="320" t="s">
        <v>694</v>
      </c>
    </row>
    <row r="28" spans="2:13" ht="15" customHeight="1" x14ac:dyDescent="0.25">
      <c r="B28" s="304" t="s">
        <v>717</v>
      </c>
      <c r="C28" s="304" t="s">
        <v>392</v>
      </c>
      <c r="D28" s="305" t="s">
        <v>687</v>
      </c>
      <c r="E28" s="305" t="s">
        <v>4096</v>
      </c>
      <c r="F28" s="306" t="s">
        <v>694</v>
      </c>
      <c r="I28" s="321" t="s">
        <v>3259</v>
      </c>
      <c r="J28" s="318" t="s">
        <v>632</v>
      </c>
      <c r="K28" s="319" t="s">
        <v>731</v>
      </c>
      <c r="L28" s="319" t="s">
        <v>1873</v>
      </c>
      <c r="M28" s="320" t="s">
        <v>694</v>
      </c>
    </row>
    <row r="29" spans="2:13" ht="15" customHeight="1" x14ac:dyDescent="0.25">
      <c r="B29" s="307" t="s">
        <v>2120</v>
      </c>
      <c r="C29" s="307" t="s">
        <v>532</v>
      </c>
      <c r="D29" s="305" t="s">
        <v>715</v>
      </c>
      <c r="E29" s="305" t="s">
        <v>1873</v>
      </c>
      <c r="F29" s="306" t="s">
        <v>694</v>
      </c>
      <c r="I29" s="321" t="s">
        <v>2401</v>
      </c>
      <c r="J29" s="321" t="s">
        <v>809</v>
      </c>
      <c r="K29" s="319" t="s">
        <v>686</v>
      </c>
      <c r="L29" s="319" t="s">
        <v>1873</v>
      </c>
      <c r="M29" s="320" t="s">
        <v>694</v>
      </c>
    </row>
    <row r="30" spans="2:13" ht="15" customHeight="1" x14ac:dyDescent="0.25">
      <c r="B30" s="307" t="s">
        <v>2410</v>
      </c>
      <c r="C30" s="307" t="s">
        <v>2411</v>
      </c>
      <c r="D30" s="305" t="s">
        <v>715</v>
      </c>
      <c r="E30" s="305" t="s">
        <v>1873</v>
      </c>
      <c r="F30" s="306" t="s">
        <v>694</v>
      </c>
      <c r="I30" s="318" t="s">
        <v>3631</v>
      </c>
      <c r="J30" s="318" t="s">
        <v>650</v>
      </c>
      <c r="K30" s="319" t="s">
        <v>731</v>
      </c>
      <c r="L30" s="319" t="s">
        <v>1873</v>
      </c>
      <c r="M30" s="320" t="s">
        <v>694</v>
      </c>
    </row>
    <row r="31" spans="2:13" ht="15" customHeight="1" x14ac:dyDescent="0.25">
      <c r="B31" s="304" t="s">
        <v>3617</v>
      </c>
      <c r="C31" s="304" t="s">
        <v>635</v>
      </c>
      <c r="D31" s="305" t="s">
        <v>732</v>
      </c>
      <c r="E31" s="305" t="s">
        <v>4096</v>
      </c>
      <c r="F31" s="306" t="s">
        <v>694</v>
      </c>
      <c r="I31" s="318" t="s">
        <v>1837</v>
      </c>
      <c r="J31" s="318" t="s">
        <v>1202</v>
      </c>
      <c r="K31" s="319" t="s">
        <v>715</v>
      </c>
      <c r="L31" s="319" t="s">
        <v>1873</v>
      </c>
      <c r="M31" s="320" t="s">
        <v>694</v>
      </c>
    </row>
    <row r="32" spans="2:13" ht="15" customHeight="1" x14ac:dyDescent="0.25">
      <c r="B32" s="307" t="s">
        <v>2961</v>
      </c>
      <c r="C32" s="307" t="s">
        <v>2962</v>
      </c>
      <c r="D32" s="305" t="s">
        <v>715</v>
      </c>
      <c r="E32" s="305" t="s">
        <v>1873</v>
      </c>
      <c r="F32" s="306" t="s">
        <v>697</v>
      </c>
      <c r="I32" s="321" t="s">
        <v>2120</v>
      </c>
      <c r="J32" s="321" t="s">
        <v>532</v>
      </c>
      <c r="K32" s="319" t="s">
        <v>715</v>
      </c>
      <c r="L32" s="319" t="s">
        <v>1873</v>
      </c>
      <c r="M32" s="320" t="s">
        <v>694</v>
      </c>
    </row>
    <row r="33" spans="2:13" ht="15" customHeight="1" x14ac:dyDescent="0.25">
      <c r="B33" s="304" t="s">
        <v>3242</v>
      </c>
      <c r="C33" s="304" t="s">
        <v>1212</v>
      </c>
      <c r="D33" s="305" t="s">
        <v>626</v>
      </c>
      <c r="E33" s="305" t="s">
        <v>4096</v>
      </c>
      <c r="F33" s="306" t="s">
        <v>694</v>
      </c>
      <c r="I33" s="321" t="s">
        <v>2410</v>
      </c>
      <c r="J33" s="321" t="s">
        <v>2411</v>
      </c>
      <c r="K33" s="319" t="s">
        <v>715</v>
      </c>
      <c r="L33" s="319" t="s">
        <v>1873</v>
      </c>
      <c r="M33" s="320" t="s">
        <v>694</v>
      </c>
    </row>
    <row r="34" spans="2:13" ht="15" customHeight="1" x14ac:dyDescent="0.25">
      <c r="B34" s="304" t="s">
        <v>2966</v>
      </c>
      <c r="C34" s="304" t="s">
        <v>2967</v>
      </c>
      <c r="D34" s="305" t="s">
        <v>765</v>
      </c>
      <c r="E34" s="305" t="s">
        <v>1873</v>
      </c>
      <c r="F34" s="306" t="s">
        <v>723</v>
      </c>
      <c r="I34" s="321" t="s">
        <v>2396</v>
      </c>
      <c r="J34" s="321" t="s">
        <v>1331</v>
      </c>
      <c r="K34" s="319" t="s">
        <v>726</v>
      </c>
      <c r="L34" s="319" t="s">
        <v>1873</v>
      </c>
      <c r="M34" s="320" t="s">
        <v>694</v>
      </c>
    </row>
    <row r="35" spans="2:13" ht="15" customHeight="1" x14ac:dyDescent="0.25">
      <c r="B35" s="307" t="s">
        <v>3253</v>
      </c>
      <c r="C35" s="307" t="s">
        <v>3254</v>
      </c>
      <c r="D35" s="305" t="s">
        <v>745</v>
      </c>
      <c r="E35" s="305" t="s">
        <v>1873</v>
      </c>
      <c r="F35" s="306" t="s">
        <v>743</v>
      </c>
      <c r="I35" s="318" t="s">
        <v>2965</v>
      </c>
      <c r="J35" s="318" t="s">
        <v>613</v>
      </c>
      <c r="K35" s="319" t="s">
        <v>726</v>
      </c>
      <c r="L35" s="319" t="s">
        <v>1873</v>
      </c>
      <c r="M35" s="320" t="s">
        <v>694</v>
      </c>
    </row>
    <row r="36" spans="2:13" ht="15" customHeight="1" x14ac:dyDescent="0.25">
      <c r="B36" s="307" t="s">
        <v>2973</v>
      </c>
      <c r="C36" s="304" t="s">
        <v>846</v>
      </c>
      <c r="D36" s="305" t="s">
        <v>728</v>
      </c>
      <c r="E36" s="305" t="s">
        <v>4096</v>
      </c>
      <c r="F36" s="306" t="s">
        <v>705</v>
      </c>
      <c r="I36" s="323" t="s">
        <v>1829</v>
      </c>
      <c r="J36" s="323" t="s">
        <v>739</v>
      </c>
      <c r="K36" s="319" t="s">
        <v>715</v>
      </c>
      <c r="L36" s="319" t="s">
        <v>4096</v>
      </c>
      <c r="M36" s="320" t="s">
        <v>694</v>
      </c>
    </row>
    <row r="37" spans="2:13" ht="15" customHeight="1" x14ac:dyDescent="0.25">
      <c r="B37" s="304" t="s">
        <v>130</v>
      </c>
      <c r="C37" s="304" t="s">
        <v>1633</v>
      </c>
      <c r="D37" s="305" t="s">
        <v>715</v>
      </c>
      <c r="E37" s="305" t="s">
        <v>1873</v>
      </c>
      <c r="F37" s="310" t="s">
        <v>713</v>
      </c>
      <c r="I37" s="318" t="s">
        <v>3657</v>
      </c>
      <c r="J37" s="318" t="s">
        <v>740</v>
      </c>
      <c r="K37" s="319" t="s">
        <v>720</v>
      </c>
      <c r="L37" s="319" t="s">
        <v>4096</v>
      </c>
      <c r="M37" s="320" t="s">
        <v>694</v>
      </c>
    </row>
    <row r="38" spans="2:13" ht="15" customHeight="1" x14ac:dyDescent="0.25">
      <c r="B38" s="307" t="s">
        <v>2396</v>
      </c>
      <c r="C38" s="307" t="s">
        <v>1331</v>
      </c>
      <c r="D38" s="305" t="s">
        <v>726</v>
      </c>
      <c r="E38" s="305" t="s">
        <v>1873</v>
      </c>
      <c r="F38" s="306" t="s">
        <v>694</v>
      </c>
      <c r="I38" s="318" t="s">
        <v>3663</v>
      </c>
      <c r="J38" s="318" t="s">
        <v>657</v>
      </c>
      <c r="K38" s="319" t="s">
        <v>709</v>
      </c>
      <c r="L38" s="319" t="s">
        <v>4096</v>
      </c>
      <c r="M38" s="320" t="s">
        <v>694</v>
      </c>
    </row>
    <row r="39" spans="2:13" ht="15" customHeight="1" x14ac:dyDescent="0.25">
      <c r="B39" s="307" t="s">
        <v>2936</v>
      </c>
      <c r="C39" s="307" t="s">
        <v>639</v>
      </c>
      <c r="D39" s="305" t="s">
        <v>715</v>
      </c>
      <c r="E39" s="305" t="s">
        <v>1873</v>
      </c>
      <c r="F39" s="306" t="s">
        <v>705</v>
      </c>
      <c r="I39" s="318" t="s">
        <v>3246</v>
      </c>
      <c r="J39" s="318" t="s">
        <v>2673</v>
      </c>
      <c r="K39" s="319" t="s">
        <v>685</v>
      </c>
      <c r="L39" s="319" t="s">
        <v>4096</v>
      </c>
      <c r="M39" s="320" t="s">
        <v>694</v>
      </c>
    </row>
    <row r="40" spans="2:13" ht="15" customHeight="1" x14ac:dyDescent="0.25">
      <c r="B40" s="304" t="s">
        <v>3650</v>
      </c>
      <c r="C40" s="304" t="s">
        <v>584</v>
      </c>
      <c r="D40" s="305" t="s">
        <v>715</v>
      </c>
      <c r="E40" s="305" t="s">
        <v>4096</v>
      </c>
      <c r="F40" s="306" t="s">
        <v>694</v>
      </c>
      <c r="I40" s="318" t="s">
        <v>2664</v>
      </c>
      <c r="J40" s="318" t="s">
        <v>2665</v>
      </c>
      <c r="K40" s="319" t="s">
        <v>696</v>
      </c>
      <c r="L40" s="319" t="s">
        <v>4096</v>
      </c>
      <c r="M40" s="320" t="s">
        <v>694</v>
      </c>
    </row>
    <row r="41" spans="2:13" ht="15" customHeight="1" x14ac:dyDescent="0.25">
      <c r="B41" s="304" t="s">
        <v>585</v>
      </c>
      <c r="C41" s="304" t="s">
        <v>1325</v>
      </c>
      <c r="D41" s="305" t="s">
        <v>720</v>
      </c>
      <c r="E41" s="305" t="s">
        <v>4096</v>
      </c>
      <c r="F41" s="310" t="s">
        <v>713</v>
      </c>
      <c r="I41" s="318" t="s">
        <v>717</v>
      </c>
      <c r="J41" s="318" t="s">
        <v>392</v>
      </c>
      <c r="K41" s="319" t="s">
        <v>687</v>
      </c>
      <c r="L41" s="319" t="s">
        <v>4096</v>
      </c>
      <c r="M41" s="320" t="s">
        <v>694</v>
      </c>
    </row>
    <row r="42" spans="2:13" ht="15" customHeight="1" x14ac:dyDescent="0.25">
      <c r="B42" s="307" t="s">
        <v>2412</v>
      </c>
      <c r="C42" s="307" t="s">
        <v>725</v>
      </c>
      <c r="D42" s="305" t="s">
        <v>732</v>
      </c>
      <c r="E42" s="305" t="s">
        <v>4096</v>
      </c>
      <c r="F42" s="306" t="s">
        <v>697</v>
      </c>
      <c r="I42" s="318" t="s">
        <v>3617</v>
      </c>
      <c r="J42" s="318" t="s">
        <v>635</v>
      </c>
      <c r="K42" s="319" t="s">
        <v>732</v>
      </c>
      <c r="L42" s="319" t="s">
        <v>4096</v>
      </c>
      <c r="M42" s="320" t="s">
        <v>694</v>
      </c>
    </row>
    <row r="43" spans="2:13" ht="15" customHeight="1" x14ac:dyDescent="0.25">
      <c r="B43" s="307" t="s">
        <v>2662</v>
      </c>
      <c r="C43" s="307" t="s">
        <v>773</v>
      </c>
      <c r="D43" s="305" t="s">
        <v>734</v>
      </c>
      <c r="E43" s="305" t="s">
        <v>1873</v>
      </c>
      <c r="F43" s="306" t="s">
        <v>713</v>
      </c>
      <c r="I43" s="318" t="s">
        <v>3242</v>
      </c>
      <c r="J43" s="318" t="s">
        <v>1212</v>
      </c>
      <c r="K43" s="319" t="s">
        <v>626</v>
      </c>
      <c r="L43" s="319" t="s">
        <v>4096</v>
      </c>
      <c r="M43" s="320" t="s">
        <v>694</v>
      </c>
    </row>
    <row r="44" spans="2:13" ht="15" customHeight="1" x14ac:dyDescent="0.25">
      <c r="B44" s="304" t="s">
        <v>443</v>
      </c>
      <c r="C44" s="304" t="s">
        <v>555</v>
      </c>
      <c r="D44" s="305" t="s">
        <v>708</v>
      </c>
      <c r="E44" s="305" t="s">
        <v>4096</v>
      </c>
      <c r="F44" s="306" t="s">
        <v>705</v>
      </c>
      <c r="I44" s="318" t="s">
        <v>3650</v>
      </c>
      <c r="J44" s="318" t="s">
        <v>584</v>
      </c>
      <c r="K44" s="319" t="s">
        <v>715</v>
      </c>
      <c r="L44" s="319" t="s">
        <v>4096</v>
      </c>
      <c r="M44" s="320" t="s">
        <v>694</v>
      </c>
    </row>
    <row r="45" spans="2:13" ht="15" customHeight="1" x14ac:dyDescent="0.25">
      <c r="B45" s="304" t="s">
        <v>534</v>
      </c>
      <c r="C45" s="304" t="s">
        <v>3260</v>
      </c>
      <c r="D45" s="305" t="s">
        <v>609</v>
      </c>
      <c r="E45" s="305" t="s">
        <v>1873</v>
      </c>
      <c r="F45" s="306" t="s">
        <v>697</v>
      </c>
      <c r="I45" s="321" t="s">
        <v>3272</v>
      </c>
      <c r="J45" s="318" t="s">
        <v>641</v>
      </c>
      <c r="K45" s="319" t="s">
        <v>715</v>
      </c>
      <c r="L45" s="319" t="s">
        <v>4096</v>
      </c>
      <c r="M45" s="320" t="s">
        <v>694</v>
      </c>
    </row>
    <row r="46" spans="2:13" ht="15" customHeight="1" x14ac:dyDescent="0.25">
      <c r="B46" s="307" t="s">
        <v>534</v>
      </c>
      <c r="C46" s="307" t="s">
        <v>512</v>
      </c>
      <c r="D46" s="305" t="s">
        <v>761</v>
      </c>
      <c r="E46" s="305" t="s">
        <v>4096</v>
      </c>
      <c r="F46" s="306" t="s">
        <v>697</v>
      </c>
      <c r="I46" s="318" t="s">
        <v>2675</v>
      </c>
      <c r="J46" s="318" t="s">
        <v>702</v>
      </c>
      <c r="K46" s="319" t="s">
        <v>699</v>
      </c>
      <c r="L46" s="319" t="s">
        <v>1873</v>
      </c>
      <c r="M46" s="320" t="s">
        <v>705</v>
      </c>
    </row>
    <row r="47" spans="2:13" ht="15" customHeight="1" x14ac:dyDescent="0.25">
      <c r="B47" s="304" t="s">
        <v>660</v>
      </c>
      <c r="C47" s="304" t="s">
        <v>2969</v>
      </c>
      <c r="D47" s="305" t="s">
        <v>715</v>
      </c>
      <c r="E47" s="305" t="s">
        <v>1873</v>
      </c>
      <c r="F47" s="310" t="s">
        <v>723</v>
      </c>
      <c r="I47" s="318" t="s">
        <v>1602</v>
      </c>
      <c r="J47" s="318" t="s">
        <v>1603</v>
      </c>
      <c r="K47" s="319" t="s">
        <v>844</v>
      </c>
      <c r="L47" s="319" t="s">
        <v>1873</v>
      </c>
      <c r="M47" s="320" t="s">
        <v>705</v>
      </c>
    </row>
    <row r="48" spans="2:13" ht="15" customHeight="1" x14ac:dyDescent="0.25">
      <c r="B48" s="304" t="s">
        <v>3645</v>
      </c>
      <c r="C48" s="304" t="s">
        <v>1307</v>
      </c>
      <c r="D48" s="305" t="s">
        <v>714</v>
      </c>
      <c r="E48" s="305" t="s">
        <v>4096</v>
      </c>
      <c r="F48" s="306" t="s">
        <v>697</v>
      </c>
      <c r="I48" s="321" t="s">
        <v>2936</v>
      </c>
      <c r="J48" s="321" t="s">
        <v>639</v>
      </c>
      <c r="K48" s="319" t="s">
        <v>715</v>
      </c>
      <c r="L48" s="319" t="s">
        <v>1873</v>
      </c>
      <c r="M48" s="320" t="s">
        <v>705</v>
      </c>
    </row>
    <row r="49" spans="2:13" ht="15" customHeight="1" x14ac:dyDescent="0.25">
      <c r="B49" s="304" t="s">
        <v>2105</v>
      </c>
      <c r="C49" s="304" t="s">
        <v>808</v>
      </c>
      <c r="D49" s="305" t="s">
        <v>761</v>
      </c>
      <c r="E49" s="305" t="s">
        <v>4096</v>
      </c>
      <c r="F49" s="306" t="s">
        <v>723</v>
      </c>
      <c r="I49" s="321" t="s">
        <v>2127</v>
      </c>
      <c r="J49" s="321" t="s">
        <v>742</v>
      </c>
      <c r="K49" s="319" t="s">
        <v>733</v>
      </c>
      <c r="L49" s="319" t="s">
        <v>1873</v>
      </c>
      <c r="M49" s="320" t="s">
        <v>705</v>
      </c>
    </row>
    <row r="50" spans="2:13" ht="15" customHeight="1" x14ac:dyDescent="0.25">
      <c r="B50" s="309" t="s">
        <v>1842</v>
      </c>
      <c r="C50" s="309" t="s">
        <v>1855</v>
      </c>
      <c r="D50" s="305" t="s">
        <v>719</v>
      </c>
      <c r="E50" s="305" t="s">
        <v>1873</v>
      </c>
      <c r="F50" s="306" t="s">
        <v>716</v>
      </c>
      <c r="I50" s="318" t="s">
        <v>70</v>
      </c>
      <c r="J50" s="318" t="s">
        <v>595</v>
      </c>
      <c r="K50" s="319" t="s">
        <v>715</v>
      </c>
      <c r="L50" s="319" t="s">
        <v>1873</v>
      </c>
      <c r="M50" s="320" t="s">
        <v>705</v>
      </c>
    </row>
    <row r="51" spans="2:13" ht="15" customHeight="1" x14ac:dyDescent="0.25">
      <c r="B51" s="307" t="s">
        <v>2127</v>
      </c>
      <c r="C51" s="307" t="s">
        <v>742</v>
      </c>
      <c r="D51" s="305" t="s">
        <v>733</v>
      </c>
      <c r="E51" s="305" t="s">
        <v>1873</v>
      </c>
      <c r="F51" s="306" t="s">
        <v>705</v>
      </c>
      <c r="I51" s="321" t="s">
        <v>3282</v>
      </c>
      <c r="J51" s="321" t="s">
        <v>650</v>
      </c>
      <c r="K51" s="319" t="s">
        <v>728</v>
      </c>
      <c r="L51" s="319" t="s">
        <v>1873</v>
      </c>
      <c r="M51" s="320" t="s">
        <v>705</v>
      </c>
    </row>
    <row r="52" spans="2:13" ht="15" customHeight="1" x14ac:dyDescent="0.25">
      <c r="B52" s="304" t="s">
        <v>1542</v>
      </c>
      <c r="C52" s="304" t="s">
        <v>1543</v>
      </c>
      <c r="D52" s="305" t="s">
        <v>686</v>
      </c>
      <c r="E52" s="308" t="s">
        <v>4096</v>
      </c>
      <c r="F52" s="306" t="s">
        <v>716</v>
      </c>
      <c r="I52" s="318" t="s">
        <v>3653</v>
      </c>
      <c r="J52" s="318" t="s">
        <v>2398</v>
      </c>
      <c r="K52" s="319" t="s">
        <v>1536</v>
      </c>
      <c r="L52" s="319" t="s">
        <v>4096</v>
      </c>
      <c r="M52" s="320" t="s">
        <v>705</v>
      </c>
    </row>
    <row r="53" spans="2:13" ht="15" customHeight="1" x14ac:dyDescent="0.25">
      <c r="B53" s="304" t="s">
        <v>3624</v>
      </c>
      <c r="C53" s="304" t="s">
        <v>563</v>
      </c>
      <c r="D53" s="305" t="s">
        <v>701</v>
      </c>
      <c r="E53" s="305" t="s">
        <v>4096</v>
      </c>
      <c r="F53" s="306" t="s">
        <v>705</v>
      </c>
      <c r="I53" s="318" t="s">
        <v>3668</v>
      </c>
      <c r="J53" s="318" t="s">
        <v>1307</v>
      </c>
      <c r="K53" s="319" t="s">
        <v>733</v>
      </c>
      <c r="L53" s="319" t="s">
        <v>4096</v>
      </c>
      <c r="M53" s="320" t="s">
        <v>705</v>
      </c>
    </row>
    <row r="54" spans="2:13" ht="15" customHeight="1" x14ac:dyDescent="0.25">
      <c r="B54" s="304" t="s">
        <v>3671</v>
      </c>
      <c r="C54" s="304" t="s">
        <v>729</v>
      </c>
      <c r="D54" s="305" t="s">
        <v>734</v>
      </c>
      <c r="E54" s="305" t="s">
        <v>4096</v>
      </c>
      <c r="F54" s="306" t="s">
        <v>723</v>
      </c>
      <c r="I54" s="318" t="s">
        <v>1315</v>
      </c>
      <c r="J54" s="318" t="s">
        <v>530</v>
      </c>
      <c r="K54" s="319" t="s">
        <v>707</v>
      </c>
      <c r="L54" s="319" t="s">
        <v>4096</v>
      </c>
      <c r="M54" s="320" t="s">
        <v>705</v>
      </c>
    </row>
    <row r="55" spans="2:13" ht="15" customHeight="1" x14ac:dyDescent="0.25">
      <c r="B55" s="304" t="s">
        <v>2115</v>
      </c>
      <c r="C55" s="304" t="s">
        <v>575</v>
      </c>
      <c r="D55" s="305" t="s">
        <v>720</v>
      </c>
      <c r="E55" s="305" t="s">
        <v>4096</v>
      </c>
      <c r="F55" s="306" t="s">
        <v>697</v>
      </c>
      <c r="I55" s="321" t="s">
        <v>616</v>
      </c>
      <c r="J55" s="321" t="s">
        <v>3250</v>
      </c>
      <c r="K55" s="319" t="s">
        <v>1536</v>
      </c>
      <c r="L55" s="319" t="s">
        <v>4096</v>
      </c>
      <c r="M55" s="320" t="s">
        <v>705</v>
      </c>
    </row>
    <row r="56" spans="2:13" ht="15" customHeight="1" x14ac:dyDescent="0.25">
      <c r="B56" s="304" t="s">
        <v>3261</v>
      </c>
      <c r="C56" s="304" t="s">
        <v>669</v>
      </c>
      <c r="D56" s="305" t="s">
        <v>687</v>
      </c>
      <c r="E56" s="305" t="s">
        <v>1873</v>
      </c>
      <c r="F56" s="306" t="s">
        <v>697</v>
      </c>
      <c r="I56" s="321" t="s">
        <v>2973</v>
      </c>
      <c r="J56" s="318" t="s">
        <v>846</v>
      </c>
      <c r="K56" s="319" t="s">
        <v>728</v>
      </c>
      <c r="L56" s="319" t="s">
        <v>4096</v>
      </c>
      <c r="M56" s="320" t="s">
        <v>705</v>
      </c>
    </row>
    <row r="57" spans="2:13" ht="15" customHeight="1" x14ac:dyDescent="0.25">
      <c r="B57" s="304" t="s">
        <v>3662</v>
      </c>
      <c r="C57" s="304" t="s">
        <v>702</v>
      </c>
      <c r="D57" s="305" t="s">
        <v>709</v>
      </c>
      <c r="E57" s="305" t="s">
        <v>4096</v>
      </c>
      <c r="F57" s="306" t="s">
        <v>697</v>
      </c>
      <c r="I57" s="318" t="s">
        <v>443</v>
      </c>
      <c r="J57" s="318" t="s">
        <v>555</v>
      </c>
      <c r="K57" s="319" t="s">
        <v>708</v>
      </c>
      <c r="L57" s="319" t="s">
        <v>4096</v>
      </c>
      <c r="M57" s="320" t="s">
        <v>705</v>
      </c>
    </row>
    <row r="58" spans="2:13" ht="15" customHeight="1" x14ac:dyDescent="0.25">
      <c r="B58" s="307" t="s">
        <v>3272</v>
      </c>
      <c r="C58" s="304" t="s">
        <v>641</v>
      </c>
      <c r="D58" s="305" t="s">
        <v>715</v>
      </c>
      <c r="E58" s="305" t="s">
        <v>4096</v>
      </c>
      <c r="F58" s="306" t="s">
        <v>694</v>
      </c>
      <c r="I58" s="318" t="s">
        <v>3624</v>
      </c>
      <c r="J58" s="318" t="s">
        <v>563</v>
      </c>
      <c r="K58" s="319" t="s">
        <v>701</v>
      </c>
      <c r="L58" s="319" t="s">
        <v>4096</v>
      </c>
      <c r="M58" s="320" t="s">
        <v>705</v>
      </c>
    </row>
    <row r="59" spans="2:13" ht="15" customHeight="1" x14ac:dyDescent="0.25">
      <c r="B59" s="304" t="s">
        <v>70</v>
      </c>
      <c r="C59" s="304" t="s">
        <v>595</v>
      </c>
      <c r="D59" s="305" t="s">
        <v>715</v>
      </c>
      <c r="E59" s="305" t="s">
        <v>1873</v>
      </c>
      <c r="F59" s="306" t="s">
        <v>705</v>
      </c>
      <c r="I59" s="318" t="s">
        <v>762</v>
      </c>
      <c r="J59" s="318" t="s">
        <v>613</v>
      </c>
      <c r="K59" s="319" t="s">
        <v>701</v>
      </c>
      <c r="L59" s="319" t="s">
        <v>1873</v>
      </c>
      <c r="M59" s="320" t="s">
        <v>716</v>
      </c>
    </row>
    <row r="60" spans="2:13" ht="15" customHeight="1" x14ac:dyDescent="0.25">
      <c r="B60" s="307" t="s">
        <v>3277</v>
      </c>
      <c r="C60" s="307" t="s">
        <v>392</v>
      </c>
      <c r="D60" s="305" t="s">
        <v>734</v>
      </c>
      <c r="E60" s="305" t="s">
        <v>4096</v>
      </c>
      <c r="F60" s="306" t="s">
        <v>746</v>
      </c>
      <c r="I60" s="323" t="s">
        <v>1842</v>
      </c>
      <c r="J60" s="323" t="s">
        <v>1855</v>
      </c>
      <c r="K60" s="319" t="s">
        <v>719</v>
      </c>
      <c r="L60" s="319" t="s">
        <v>1873</v>
      </c>
      <c r="M60" s="320" t="s">
        <v>716</v>
      </c>
    </row>
    <row r="61" spans="2:13" ht="15" customHeight="1" x14ac:dyDescent="0.25">
      <c r="B61" s="304" t="s">
        <v>2965</v>
      </c>
      <c r="C61" s="304" t="s">
        <v>613</v>
      </c>
      <c r="D61" s="305" t="s">
        <v>726</v>
      </c>
      <c r="E61" s="305" t="s">
        <v>1873</v>
      </c>
      <c r="F61" s="306" t="s">
        <v>694</v>
      </c>
      <c r="I61" s="318" t="s">
        <v>1542</v>
      </c>
      <c r="J61" s="318" t="s">
        <v>1543</v>
      </c>
      <c r="K61" s="319" t="s">
        <v>686</v>
      </c>
      <c r="L61" s="324" t="s">
        <v>4096</v>
      </c>
      <c r="M61" s="320" t="s">
        <v>716</v>
      </c>
    </row>
    <row r="62" spans="2:13" ht="15" customHeight="1" x14ac:dyDescent="0.25">
      <c r="B62" s="307" t="s">
        <v>3282</v>
      </c>
      <c r="C62" s="307" t="s">
        <v>650</v>
      </c>
      <c r="D62" s="305" t="s">
        <v>728</v>
      </c>
      <c r="E62" s="305" t="s">
        <v>1873</v>
      </c>
      <c r="F62" s="306" t="s">
        <v>705</v>
      </c>
      <c r="I62" s="321" t="s">
        <v>616</v>
      </c>
      <c r="J62" s="321" t="s">
        <v>3568</v>
      </c>
      <c r="K62" s="319" t="s">
        <v>685</v>
      </c>
      <c r="L62" s="319" t="s">
        <v>4096</v>
      </c>
      <c r="M62" s="320" t="s">
        <v>3291</v>
      </c>
    </row>
    <row r="63" spans="2:13" ht="15" customHeight="1" x14ac:dyDescent="0.25">
      <c r="B63" s="256" t="s">
        <v>2113</v>
      </c>
      <c r="C63" s="256" t="s">
        <v>3640</v>
      </c>
      <c r="D63" s="255" t="s">
        <v>715</v>
      </c>
      <c r="E63" s="255" t="s">
        <v>4466</v>
      </c>
      <c r="F63" s="298" t="s">
        <v>694</v>
      </c>
    </row>
    <row r="64" spans="2:13" ht="15" customHeight="1" x14ac:dyDescent="0.25">
      <c r="B64" s="257" t="s">
        <v>2128</v>
      </c>
      <c r="C64" s="257" t="s">
        <v>2130</v>
      </c>
      <c r="D64" s="255" t="s">
        <v>708</v>
      </c>
      <c r="E64" s="255" t="s">
        <v>4466</v>
      </c>
      <c r="F64" s="298" t="s">
        <v>694</v>
      </c>
    </row>
    <row r="65" spans="2:6" ht="15" customHeight="1" x14ac:dyDescent="0.25">
      <c r="B65" s="256" t="s">
        <v>3681</v>
      </c>
      <c r="C65" s="256" t="s">
        <v>2131</v>
      </c>
      <c r="D65" s="255" t="s">
        <v>733</v>
      </c>
      <c r="E65" s="255" t="s">
        <v>4466</v>
      </c>
      <c r="F65" s="298" t="s">
        <v>694</v>
      </c>
    </row>
    <row r="66" spans="2:6" ht="15" customHeight="1" x14ac:dyDescent="0.25">
      <c r="B66" s="256" t="s">
        <v>724</v>
      </c>
      <c r="C66" s="256" t="s">
        <v>2967</v>
      </c>
      <c r="D66" s="255" t="s">
        <v>696</v>
      </c>
      <c r="E66" s="255" t="s">
        <v>4466</v>
      </c>
      <c r="F66" s="298" t="s">
        <v>694</v>
      </c>
    </row>
    <row r="67" spans="2:6" ht="15" customHeight="1" x14ac:dyDescent="0.25">
      <c r="B67" s="256" t="s">
        <v>130</v>
      </c>
      <c r="C67" s="256" t="s">
        <v>392</v>
      </c>
      <c r="D67" s="255" t="s">
        <v>732</v>
      </c>
      <c r="E67" s="255" t="s">
        <v>4466</v>
      </c>
      <c r="F67" s="298" t="s">
        <v>697</v>
      </c>
    </row>
    <row r="68" spans="2:6" ht="15" customHeight="1" x14ac:dyDescent="0.25">
      <c r="B68" s="256" t="s">
        <v>1843</v>
      </c>
      <c r="C68" s="256" t="s">
        <v>738</v>
      </c>
      <c r="D68" s="255" t="s">
        <v>686</v>
      </c>
      <c r="E68" s="255" t="s">
        <v>4466</v>
      </c>
      <c r="F68" s="298" t="s">
        <v>705</v>
      </c>
    </row>
    <row r="69" spans="2:6" ht="15" customHeight="1" x14ac:dyDescent="0.25">
      <c r="B69" s="256" t="s">
        <v>1313</v>
      </c>
      <c r="C69" s="256" t="s">
        <v>768</v>
      </c>
      <c r="D69" s="255" t="s">
        <v>765</v>
      </c>
      <c r="E69" s="258" t="s">
        <v>4501</v>
      </c>
      <c r="F69" s="298" t="s">
        <v>694</v>
      </c>
    </row>
    <row r="70" spans="2:6" ht="15" customHeight="1" x14ac:dyDescent="0.25">
      <c r="B70" s="257" t="s">
        <v>3569</v>
      </c>
      <c r="C70" s="257" t="s">
        <v>763</v>
      </c>
      <c r="D70" s="255" t="s">
        <v>715</v>
      </c>
      <c r="E70" s="255" t="s">
        <v>4501</v>
      </c>
      <c r="F70" s="298" t="s">
        <v>694</v>
      </c>
    </row>
    <row r="71" spans="2:6" ht="15" customHeight="1" x14ac:dyDescent="0.25">
      <c r="B71" s="256" t="s">
        <v>574</v>
      </c>
      <c r="C71" s="256" t="s">
        <v>399</v>
      </c>
      <c r="D71" s="255" t="s">
        <v>765</v>
      </c>
      <c r="E71" s="255" t="s">
        <v>4501</v>
      </c>
      <c r="F71" s="299" t="s">
        <v>743</v>
      </c>
    </row>
    <row r="72" spans="2:6" ht="15" customHeight="1" x14ac:dyDescent="0.25">
      <c r="B72" s="256" t="s">
        <v>3608</v>
      </c>
      <c r="C72" s="256" t="s">
        <v>633</v>
      </c>
      <c r="D72" s="255" t="s">
        <v>732</v>
      </c>
      <c r="E72" s="255" t="s">
        <v>4501</v>
      </c>
      <c r="F72" s="298" t="s">
        <v>694</v>
      </c>
    </row>
    <row r="73" spans="2:6" ht="15" customHeight="1" x14ac:dyDescent="0.25">
      <c r="B73" s="256" t="s">
        <v>2108</v>
      </c>
      <c r="C73" s="256" t="s">
        <v>2111</v>
      </c>
      <c r="D73" s="255" t="s">
        <v>687</v>
      </c>
      <c r="E73" s="258" t="s">
        <v>4501</v>
      </c>
      <c r="F73" s="298" t="s">
        <v>697</v>
      </c>
    </row>
    <row r="74" spans="2:6" ht="15" customHeight="1" x14ac:dyDescent="0.25">
      <c r="B74" s="257" t="s">
        <v>668</v>
      </c>
      <c r="C74" s="256" t="s">
        <v>642</v>
      </c>
      <c r="D74" s="255" t="s">
        <v>761</v>
      </c>
      <c r="E74" s="255" t="s">
        <v>4501</v>
      </c>
      <c r="F74" s="298" t="s">
        <v>694</v>
      </c>
    </row>
    <row r="75" spans="2:6" ht="15" customHeight="1" x14ac:dyDescent="0.25">
      <c r="B75" s="257" t="s">
        <v>724</v>
      </c>
      <c r="C75" s="256" t="s">
        <v>2970</v>
      </c>
      <c r="D75" s="255" t="s">
        <v>765</v>
      </c>
      <c r="E75" s="255" t="s">
        <v>4501</v>
      </c>
      <c r="F75" s="298" t="s">
        <v>705</v>
      </c>
    </row>
    <row r="76" spans="2:6" ht="15" customHeight="1" x14ac:dyDescent="0.25">
      <c r="B76" s="256" t="s">
        <v>3266</v>
      </c>
      <c r="C76" s="256" t="s">
        <v>722</v>
      </c>
      <c r="D76" s="255" t="s">
        <v>609</v>
      </c>
      <c r="E76" s="255" t="s">
        <v>4501</v>
      </c>
      <c r="F76" s="299" t="s">
        <v>705</v>
      </c>
    </row>
  </sheetData>
  <sortState xmlns:xlrd2="http://schemas.microsoft.com/office/spreadsheetml/2017/richdata2" ref="B3:F62">
    <sortCondition ref="B3:B62"/>
  </sortState>
  <pageMargins left="0.7" right="0.7" top="0.75" bottom="0.75" header="0.3" footer="0.3"/>
  <pageSetup scale="5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B1:O175"/>
  <sheetViews>
    <sheetView topLeftCell="B1" workbookViewId="0">
      <selection activeCell="M5" sqref="M5"/>
    </sheetView>
  </sheetViews>
  <sheetFormatPr defaultRowHeight="12.5" x14ac:dyDescent="0.25"/>
  <sheetData>
    <row r="1" spans="2:15" ht="15" thickBot="1" x14ac:dyDescent="0.4">
      <c r="D1" s="4" t="s">
        <v>3699</v>
      </c>
      <c r="F1" s="268" t="s">
        <v>3701</v>
      </c>
      <c r="G1" s="268" t="s">
        <v>381</v>
      </c>
      <c r="H1" s="268" t="s">
        <v>3702</v>
      </c>
      <c r="I1" s="268" t="s">
        <v>3703</v>
      </c>
      <c r="J1" s="268" t="s">
        <v>3704</v>
      </c>
      <c r="K1" s="265" t="s">
        <v>3705</v>
      </c>
    </row>
    <row r="2" spans="2:15" ht="14.5" x14ac:dyDescent="0.35">
      <c r="F2" s="267">
        <v>1</v>
      </c>
      <c r="G2" s="267" t="s">
        <v>3706</v>
      </c>
      <c r="H2" s="267" t="s">
        <v>3707</v>
      </c>
      <c r="I2" s="267">
        <v>250</v>
      </c>
      <c r="J2" s="267" t="s">
        <v>3708</v>
      </c>
      <c r="K2" s="270" t="s">
        <v>3709</v>
      </c>
      <c r="O2" s="4" t="s">
        <v>4091</v>
      </c>
    </row>
    <row r="3" spans="2:15" ht="14.5" x14ac:dyDescent="0.35">
      <c r="B3" s="4" t="s">
        <v>3691</v>
      </c>
      <c r="D3" t="s">
        <v>1310</v>
      </c>
      <c r="F3" s="267">
        <v>2</v>
      </c>
      <c r="G3" s="267" t="s">
        <v>3710</v>
      </c>
      <c r="H3" s="267" t="s">
        <v>3707</v>
      </c>
      <c r="I3" s="267">
        <v>250</v>
      </c>
      <c r="J3" s="267" t="s">
        <v>3711</v>
      </c>
      <c r="K3" s="269" t="s">
        <v>3712</v>
      </c>
    </row>
    <row r="4" spans="2:15" ht="14.5" x14ac:dyDescent="0.35">
      <c r="B4" s="4" t="s">
        <v>3692</v>
      </c>
      <c r="D4" t="s">
        <v>2115</v>
      </c>
      <c r="F4" s="267">
        <v>3</v>
      </c>
      <c r="G4" s="267" t="s">
        <v>3713</v>
      </c>
      <c r="H4" s="267" t="s">
        <v>3707</v>
      </c>
      <c r="I4" s="267">
        <v>250</v>
      </c>
      <c r="J4" s="267" t="s">
        <v>3714</v>
      </c>
      <c r="K4" s="269" t="s">
        <v>3715</v>
      </c>
      <c r="O4" s="4" t="s">
        <v>4092</v>
      </c>
    </row>
    <row r="5" spans="2:15" ht="14.5" x14ac:dyDescent="0.35">
      <c r="B5" s="4" t="s">
        <v>3693</v>
      </c>
      <c r="D5" t="s">
        <v>3694</v>
      </c>
      <c r="F5" s="267">
        <v>4</v>
      </c>
      <c r="G5" s="267" t="s">
        <v>761</v>
      </c>
      <c r="H5" s="267" t="s">
        <v>3707</v>
      </c>
      <c r="I5" s="267">
        <v>250</v>
      </c>
      <c r="J5" s="267" t="s">
        <v>3716</v>
      </c>
      <c r="K5" s="269" t="s">
        <v>3717</v>
      </c>
    </row>
    <row r="6" spans="2:15" ht="14.5" x14ac:dyDescent="0.35">
      <c r="D6" t="s">
        <v>3249</v>
      </c>
      <c r="F6" s="267">
        <v>5</v>
      </c>
      <c r="G6" s="267" t="s">
        <v>609</v>
      </c>
      <c r="H6" s="267" t="s">
        <v>3707</v>
      </c>
      <c r="I6" s="267">
        <v>250</v>
      </c>
      <c r="J6" s="267" t="s">
        <v>3718</v>
      </c>
      <c r="K6" s="269" t="s">
        <v>3719</v>
      </c>
    </row>
    <row r="7" spans="2:15" ht="14.5" x14ac:dyDescent="0.35">
      <c r="D7" t="s">
        <v>3602</v>
      </c>
      <c r="F7" s="267">
        <v>6</v>
      </c>
      <c r="G7" s="267" t="s">
        <v>3720</v>
      </c>
      <c r="H7" s="267" t="s">
        <v>3707</v>
      </c>
      <c r="I7" s="267">
        <v>250</v>
      </c>
      <c r="J7" s="267" t="s">
        <v>3721</v>
      </c>
      <c r="K7" s="269" t="s">
        <v>3722</v>
      </c>
    </row>
    <row r="8" spans="2:15" ht="14.5" x14ac:dyDescent="0.35">
      <c r="D8" t="s">
        <v>3618</v>
      </c>
      <c r="F8" s="267">
        <v>7</v>
      </c>
      <c r="G8" s="267" t="s">
        <v>3723</v>
      </c>
      <c r="H8" s="267" t="s">
        <v>3707</v>
      </c>
      <c r="I8" s="267">
        <v>250</v>
      </c>
      <c r="J8" s="267" t="s">
        <v>3724</v>
      </c>
      <c r="K8" s="269" t="s">
        <v>3725</v>
      </c>
      <c r="O8" s="4" t="s">
        <v>4093</v>
      </c>
    </row>
    <row r="9" spans="2:15" ht="14.5" x14ac:dyDescent="0.35">
      <c r="D9" t="s">
        <v>3637</v>
      </c>
      <c r="F9" s="267">
        <v>8</v>
      </c>
      <c r="G9" s="267" t="s">
        <v>3726</v>
      </c>
      <c r="H9" s="267" t="s">
        <v>3707</v>
      </c>
      <c r="I9" s="267">
        <v>250</v>
      </c>
      <c r="J9" s="267" t="s">
        <v>3727</v>
      </c>
      <c r="K9" s="269" t="s">
        <v>3728</v>
      </c>
    </row>
    <row r="10" spans="2:15" ht="14.5" x14ac:dyDescent="0.35">
      <c r="D10" t="s">
        <v>1334</v>
      </c>
      <c r="F10" s="267">
        <v>9</v>
      </c>
      <c r="G10" s="267" t="s">
        <v>418</v>
      </c>
      <c r="H10" s="267" t="s">
        <v>3707</v>
      </c>
      <c r="I10" s="267">
        <v>250</v>
      </c>
      <c r="J10" s="267" t="s">
        <v>3729</v>
      </c>
      <c r="K10" s="269" t="s">
        <v>3730</v>
      </c>
      <c r="O10" s="4" t="s">
        <v>4094</v>
      </c>
    </row>
    <row r="11" spans="2:15" ht="14.5" x14ac:dyDescent="0.35">
      <c r="D11" t="s">
        <v>3695</v>
      </c>
      <c r="F11" s="267">
        <v>10</v>
      </c>
      <c r="G11" s="267" t="s">
        <v>2989</v>
      </c>
      <c r="H11" s="267" t="s">
        <v>3707</v>
      </c>
      <c r="I11" s="267">
        <v>250</v>
      </c>
      <c r="J11" s="267" t="s">
        <v>3731</v>
      </c>
      <c r="K11" s="269" t="s">
        <v>3732</v>
      </c>
    </row>
    <row r="12" spans="2:15" ht="14.5" x14ac:dyDescent="0.35">
      <c r="D12" t="s">
        <v>2393</v>
      </c>
      <c r="F12" s="267">
        <v>11</v>
      </c>
      <c r="G12" s="267" t="s">
        <v>3733</v>
      </c>
      <c r="H12" s="267" t="s">
        <v>3707</v>
      </c>
      <c r="I12" s="267">
        <v>250</v>
      </c>
      <c r="J12" s="267" t="s">
        <v>3734</v>
      </c>
      <c r="K12" s="269" t="s">
        <v>3735</v>
      </c>
      <c r="O12" s="4" t="s">
        <v>4095</v>
      </c>
    </row>
    <row r="13" spans="2:15" ht="14.5" x14ac:dyDescent="0.35">
      <c r="D13" t="s">
        <v>230</v>
      </c>
      <c r="F13" s="267">
        <v>12</v>
      </c>
      <c r="G13" s="267" t="s">
        <v>3736</v>
      </c>
      <c r="H13" s="267" t="s">
        <v>3707</v>
      </c>
      <c r="I13" s="267">
        <v>250</v>
      </c>
      <c r="J13" s="267" t="s">
        <v>3737</v>
      </c>
      <c r="K13" s="269" t="s">
        <v>3738</v>
      </c>
    </row>
    <row r="14" spans="2:15" ht="14.5" x14ac:dyDescent="0.35">
      <c r="D14" t="s">
        <v>3696</v>
      </c>
      <c r="F14" s="267">
        <v>13</v>
      </c>
      <c r="G14" s="267" t="s">
        <v>2989</v>
      </c>
      <c r="H14" s="267" t="s">
        <v>3707</v>
      </c>
      <c r="I14" s="267">
        <v>250</v>
      </c>
      <c r="J14" s="267" t="s">
        <v>3739</v>
      </c>
      <c r="K14" s="269" t="s">
        <v>3740</v>
      </c>
    </row>
    <row r="15" spans="2:15" ht="15.5" x14ac:dyDescent="0.35">
      <c r="D15" t="s">
        <v>668</v>
      </c>
      <c r="F15" s="267">
        <v>14</v>
      </c>
      <c r="G15" s="267" t="s">
        <v>3741</v>
      </c>
      <c r="H15" s="267" t="s">
        <v>3707</v>
      </c>
      <c r="I15" s="267">
        <v>250</v>
      </c>
      <c r="J15" s="267" t="s">
        <v>3742</v>
      </c>
      <c r="K15" s="269" t="s">
        <v>3743</v>
      </c>
      <c r="O15" s="282" t="s">
        <v>4149</v>
      </c>
    </row>
    <row r="16" spans="2:15" ht="15.5" x14ac:dyDescent="0.35">
      <c r="D16" t="s">
        <v>1319</v>
      </c>
      <c r="F16" s="267">
        <v>15</v>
      </c>
      <c r="G16" s="267" t="s">
        <v>3744</v>
      </c>
      <c r="H16" s="267" t="s">
        <v>3707</v>
      </c>
      <c r="I16" s="267">
        <v>250</v>
      </c>
      <c r="J16" s="267" t="s">
        <v>3745</v>
      </c>
      <c r="K16" s="269" t="s">
        <v>3746</v>
      </c>
      <c r="O16" s="282" t="s">
        <v>4150</v>
      </c>
    </row>
    <row r="17" spans="4:15" ht="15.5" x14ac:dyDescent="0.35">
      <c r="D17" t="s">
        <v>1203</v>
      </c>
      <c r="F17" s="267">
        <v>16</v>
      </c>
      <c r="G17" s="267" t="s">
        <v>3747</v>
      </c>
      <c r="H17" s="267" t="s">
        <v>3707</v>
      </c>
      <c r="I17" s="267">
        <v>250</v>
      </c>
      <c r="J17" s="267" t="s">
        <v>3748</v>
      </c>
      <c r="K17" s="269" t="s">
        <v>3749</v>
      </c>
      <c r="O17" s="282" t="s">
        <v>4151</v>
      </c>
    </row>
    <row r="18" spans="4:15" ht="15.5" x14ac:dyDescent="0.35">
      <c r="D18" t="s">
        <v>3263</v>
      </c>
      <c r="F18" s="267">
        <v>17</v>
      </c>
      <c r="G18" s="267" t="s">
        <v>3750</v>
      </c>
      <c r="H18" s="267" t="s">
        <v>3707</v>
      </c>
      <c r="I18" s="267">
        <v>250</v>
      </c>
      <c r="J18" s="267" t="s">
        <v>3751</v>
      </c>
      <c r="K18" s="269" t="s">
        <v>3752</v>
      </c>
      <c r="O18" s="282" t="s">
        <v>4152</v>
      </c>
    </row>
    <row r="19" spans="4:15" ht="15.5" x14ac:dyDescent="0.35">
      <c r="D19" t="s">
        <v>3697</v>
      </c>
      <c r="F19" s="267">
        <v>18</v>
      </c>
      <c r="G19" s="267" t="s">
        <v>3753</v>
      </c>
      <c r="H19" s="267" t="s">
        <v>3707</v>
      </c>
      <c r="I19" s="267">
        <v>250</v>
      </c>
      <c r="J19" s="267" t="s">
        <v>3754</v>
      </c>
      <c r="K19" s="269" t="s">
        <v>3755</v>
      </c>
      <c r="O19" s="282" t="s">
        <v>4153</v>
      </c>
    </row>
    <row r="20" spans="4:15" ht="15.5" x14ac:dyDescent="0.35">
      <c r="D20" t="s">
        <v>2660</v>
      </c>
      <c r="F20" s="267">
        <v>19</v>
      </c>
      <c r="G20" s="267" t="s">
        <v>703</v>
      </c>
      <c r="H20" s="267" t="s">
        <v>3707</v>
      </c>
      <c r="I20" s="267">
        <v>250</v>
      </c>
      <c r="J20" s="267" t="s">
        <v>3756</v>
      </c>
      <c r="K20" s="269" t="s">
        <v>3757</v>
      </c>
      <c r="O20" s="282" t="s">
        <v>4154</v>
      </c>
    </row>
    <row r="21" spans="4:15" ht="15.5" x14ac:dyDescent="0.35">
      <c r="D21" t="s">
        <v>3675</v>
      </c>
      <c r="F21" s="267">
        <v>20</v>
      </c>
      <c r="G21" s="267" t="s">
        <v>3758</v>
      </c>
      <c r="H21" s="267" t="s">
        <v>3707</v>
      </c>
      <c r="I21" s="267">
        <v>250</v>
      </c>
      <c r="J21" s="267" t="s">
        <v>3759</v>
      </c>
      <c r="K21" s="269" t="s">
        <v>3760</v>
      </c>
      <c r="O21" s="282" t="s">
        <v>4155</v>
      </c>
    </row>
    <row r="22" spans="4:15" ht="15.5" x14ac:dyDescent="0.35">
      <c r="D22" t="s">
        <v>717</v>
      </c>
      <c r="F22" s="267">
        <v>21</v>
      </c>
      <c r="G22" s="267" t="s">
        <v>3720</v>
      </c>
      <c r="H22" s="267" t="s">
        <v>3707</v>
      </c>
      <c r="I22" s="267">
        <v>250</v>
      </c>
      <c r="J22" s="267" t="s">
        <v>3761</v>
      </c>
      <c r="K22" s="269" t="s">
        <v>3762</v>
      </c>
      <c r="O22" s="282" t="s">
        <v>4156</v>
      </c>
    </row>
    <row r="23" spans="4:15" ht="15.5" x14ac:dyDescent="0.35">
      <c r="D23" t="s">
        <v>3698</v>
      </c>
      <c r="F23" s="267">
        <v>22</v>
      </c>
      <c r="G23" s="267" t="s">
        <v>3713</v>
      </c>
      <c r="H23" s="267" t="s">
        <v>3707</v>
      </c>
      <c r="I23" s="267">
        <v>250</v>
      </c>
      <c r="J23" s="267" t="s">
        <v>3763</v>
      </c>
      <c r="K23" s="269" t="s">
        <v>3764</v>
      </c>
      <c r="O23" s="282" t="s">
        <v>4157</v>
      </c>
    </row>
    <row r="24" spans="4:15" ht="15.5" x14ac:dyDescent="0.35">
      <c r="D24" t="s">
        <v>630</v>
      </c>
      <c r="F24" s="267">
        <v>23</v>
      </c>
      <c r="G24" s="267" t="s">
        <v>687</v>
      </c>
      <c r="H24" s="267" t="s">
        <v>3707</v>
      </c>
      <c r="I24" s="267">
        <v>250</v>
      </c>
      <c r="J24" s="267" t="s">
        <v>3765</v>
      </c>
      <c r="K24" s="269" t="s">
        <v>3766</v>
      </c>
      <c r="O24" s="282" t="s">
        <v>4158</v>
      </c>
    </row>
    <row r="25" spans="4:15" ht="15.5" x14ac:dyDescent="0.35">
      <c r="D25" t="s">
        <v>3255</v>
      </c>
      <c r="F25" s="267">
        <v>24</v>
      </c>
      <c r="G25" s="267" t="s">
        <v>3767</v>
      </c>
      <c r="H25" s="267" t="s">
        <v>3707</v>
      </c>
      <c r="I25" s="267">
        <v>250</v>
      </c>
      <c r="J25" s="267" t="s">
        <v>3768</v>
      </c>
      <c r="K25" s="269" t="s">
        <v>3769</v>
      </c>
      <c r="O25" s="282" t="s">
        <v>4159</v>
      </c>
    </row>
    <row r="26" spans="4:15" ht="15.5" x14ac:dyDescent="0.35">
      <c r="D26" t="s">
        <v>3633</v>
      </c>
      <c r="F26" s="267">
        <v>25</v>
      </c>
      <c r="G26" s="267" t="s">
        <v>3706</v>
      </c>
      <c r="H26" s="267" t="s">
        <v>3770</v>
      </c>
      <c r="I26" s="267">
        <v>250</v>
      </c>
      <c r="J26" s="267" t="s">
        <v>3771</v>
      </c>
      <c r="K26" s="269" t="s">
        <v>3772</v>
      </c>
      <c r="O26" s="282" t="s">
        <v>4160</v>
      </c>
    </row>
    <row r="27" spans="4:15" ht="15.5" x14ac:dyDescent="0.35">
      <c r="F27" s="267">
        <v>26</v>
      </c>
      <c r="G27" s="267" t="s">
        <v>3710</v>
      </c>
      <c r="H27" s="267" t="s">
        <v>3770</v>
      </c>
      <c r="I27" s="267">
        <v>250</v>
      </c>
      <c r="J27" s="267" t="s">
        <v>3773</v>
      </c>
      <c r="K27" s="269" t="s">
        <v>3774</v>
      </c>
      <c r="O27" s="282" t="s">
        <v>4161</v>
      </c>
    </row>
    <row r="28" spans="4:15" ht="15.5" x14ac:dyDescent="0.35">
      <c r="F28" s="267">
        <v>27</v>
      </c>
      <c r="G28" s="267" t="s">
        <v>3775</v>
      </c>
      <c r="H28" s="267" t="s">
        <v>3770</v>
      </c>
      <c r="I28" s="267">
        <v>250</v>
      </c>
      <c r="J28" s="267" t="s">
        <v>3776</v>
      </c>
      <c r="K28" s="269" t="s">
        <v>3777</v>
      </c>
      <c r="O28" s="282" t="s">
        <v>4162</v>
      </c>
    </row>
    <row r="29" spans="4:15" ht="15.5" x14ac:dyDescent="0.35">
      <c r="F29" s="267">
        <v>28</v>
      </c>
      <c r="G29" s="267" t="s">
        <v>3750</v>
      </c>
      <c r="H29" s="267" t="s">
        <v>3770</v>
      </c>
      <c r="I29" s="267">
        <v>250</v>
      </c>
      <c r="J29" s="267" t="s">
        <v>3778</v>
      </c>
      <c r="K29" s="269" t="s">
        <v>3779</v>
      </c>
      <c r="O29" s="282" t="s">
        <v>4163</v>
      </c>
    </row>
    <row r="30" spans="4:15" ht="15.5" x14ac:dyDescent="0.35">
      <c r="F30" s="267">
        <v>29</v>
      </c>
      <c r="G30" s="267" t="s">
        <v>3726</v>
      </c>
      <c r="H30" s="267" t="s">
        <v>3770</v>
      </c>
      <c r="I30" s="267">
        <v>250</v>
      </c>
      <c r="J30" s="267" t="s">
        <v>3780</v>
      </c>
      <c r="K30" s="269" t="s">
        <v>3781</v>
      </c>
      <c r="O30" s="282" t="s">
        <v>4164</v>
      </c>
    </row>
    <row r="31" spans="4:15" ht="15.5" x14ac:dyDescent="0.35">
      <c r="F31" s="267">
        <v>30</v>
      </c>
      <c r="G31" s="267" t="s">
        <v>3733</v>
      </c>
      <c r="H31" s="267" t="s">
        <v>3770</v>
      </c>
      <c r="I31" s="267">
        <v>250</v>
      </c>
      <c r="J31" s="267" t="s">
        <v>3782</v>
      </c>
      <c r="K31" s="269" t="s">
        <v>3783</v>
      </c>
      <c r="O31" s="282" t="s">
        <v>4165</v>
      </c>
    </row>
    <row r="32" spans="4:15" ht="15.5" x14ac:dyDescent="0.35">
      <c r="F32" s="267">
        <v>31</v>
      </c>
      <c r="G32" s="267" t="s">
        <v>3736</v>
      </c>
      <c r="H32" s="267" t="s">
        <v>3784</v>
      </c>
      <c r="I32" s="267">
        <v>118</v>
      </c>
      <c r="J32" s="267" t="s">
        <v>3785</v>
      </c>
      <c r="K32" s="269" t="s">
        <v>3786</v>
      </c>
      <c r="O32" s="282" t="s">
        <v>4166</v>
      </c>
    </row>
    <row r="33" spans="6:15" ht="15.5" x14ac:dyDescent="0.35">
      <c r="F33" s="267">
        <v>32</v>
      </c>
      <c r="G33" s="267" t="s">
        <v>3758</v>
      </c>
      <c r="H33" s="267" t="s">
        <v>3784</v>
      </c>
      <c r="I33" s="267">
        <v>125</v>
      </c>
      <c r="J33" s="267" t="s">
        <v>3787</v>
      </c>
      <c r="K33" s="269" t="s">
        <v>3788</v>
      </c>
      <c r="O33" s="282" t="s">
        <v>4167</v>
      </c>
    </row>
    <row r="34" spans="6:15" ht="15.5" x14ac:dyDescent="0.35">
      <c r="F34" s="267">
        <v>33</v>
      </c>
      <c r="G34" s="267" t="s">
        <v>418</v>
      </c>
      <c r="H34" s="267" t="s">
        <v>3784</v>
      </c>
      <c r="I34" s="267">
        <v>125</v>
      </c>
      <c r="J34" s="267" t="s">
        <v>3789</v>
      </c>
      <c r="K34" s="269" t="s">
        <v>3790</v>
      </c>
      <c r="O34" s="282" t="s">
        <v>4168</v>
      </c>
    </row>
    <row r="35" spans="6:15" ht="14.5" x14ac:dyDescent="0.35">
      <c r="F35" s="267">
        <v>34</v>
      </c>
      <c r="G35" s="267" t="s">
        <v>3750</v>
      </c>
      <c r="H35" s="267" t="s">
        <v>3784</v>
      </c>
      <c r="I35" s="267">
        <v>125</v>
      </c>
      <c r="J35" s="267" t="s">
        <v>3791</v>
      </c>
      <c r="K35" s="269" t="s">
        <v>3792</v>
      </c>
    </row>
    <row r="36" spans="6:15" ht="15.5" x14ac:dyDescent="0.35">
      <c r="F36" s="267">
        <v>35</v>
      </c>
      <c r="G36" s="267" t="s">
        <v>3723</v>
      </c>
      <c r="H36" s="267" t="s">
        <v>3784</v>
      </c>
      <c r="I36" s="267">
        <v>125</v>
      </c>
      <c r="J36" s="267" t="s">
        <v>3793</v>
      </c>
      <c r="K36" s="269" t="s">
        <v>3794</v>
      </c>
      <c r="O36" s="282" t="s">
        <v>4169</v>
      </c>
    </row>
    <row r="37" spans="6:15" ht="15.5" x14ac:dyDescent="0.35">
      <c r="F37" s="267">
        <v>36</v>
      </c>
      <c r="G37" s="267" t="s">
        <v>3733</v>
      </c>
      <c r="H37" s="267" t="s">
        <v>3784</v>
      </c>
      <c r="I37" s="267">
        <v>125</v>
      </c>
      <c r="J37" s="267" t="s">
        <v>3795</v>
      </c>
      <c r="K37" s="269" t="s">
        <v>3796</v>
      </c>
      <c r="O37" s="282" t="s">
        <v>4170</v>
      </c>
    </row>
    <row r="38" spans="6:15" ht="15.5" x14ac:dyDescent="0.35">
      <c r="F38" s="267">
        <v>37</v>
      </c>
      <c r="G38" s="267" t="s">
        <v>761</v>
      </c>
      <c r="H38" s="267" t="s">
        <v>3784</v>
      </c>
      <c r="I38" s="267">
        <v>125</v>
      </c>
      <c r="J38" s="267" t="s">
        <v>3797</v>
      </c>
      <c r="K38" s="269" t="s">
        <v>3798</v>
      </c>
      <c r="O38" s="282" t="s">
        <v>4171</v>
      </c>
    </row>
    <row r="39" spans="6:15" ht="15.5" x14ac:dyDescent="0.35">
      <c r="F39" s="267">
        <v>38</v>
      </c>
      <c r="G39" s="267" t="s">
        <v>3720</v>
      </c>
      <c r="H39" s="267" t="s">
        <v>3784</v>
      </c>
      <c r="I39" s="267">
        <v>125</v>
      </c>
      <c r="J39" s="267" t="s">
        <v>3799</v>
      </c>
      <c r="K39" s="269" t="s">
        <v>3800</v>
      </c>
      <c r="O39" s="282" t="s">
        <v>4172</v>
      </c>
    </row>
    <row r="40" spans="6:15" ht="15.5" x14ac:dyDescent="0.35">
      <c r="F40" s="267">
        <v>39</v>
      </c>
      <c r="G40" s="267" t="s">
        <v>2989</v>
      </c>
      <c r="H40" s="267" t="s">
        <v>3784</v>
      </c>
      <c r="I40" s="267">
        <v>125</v>
      </c>
      <c r="J40" s="267" t="s">
        <v>3801</v>
      </c>
      <c r="K40" s="269" t="s">
        <v>3802</v>
      </c>
      <c r="O40" s="282" t="s">
        <v>4173</v>
      </c>
    </row>
    <row r="41" spans="6:15" ht="15.5" x14ac:dyDescent="0.35">
      <c r="F41" s="267">
        <v>40</v>
      </c>
      <c r="G41" s="267" t="s">
        <v>3713</v>
      </c>
      <c r="H41" s="267" t="s">
        <v>3784</v>
      </c>
      <c r="I41" s="267">
        <v>125</v>
      </c>
      <c r="J41" s="267" t="s">
        <v>3803</v>
      </c>
      <c r="K41" s="269" t="s">
        <v>3804</v>
      </c>
      <c r="O41" s="282" t="s">
        <v>4174</v>
      </c>
    </row>
    <row r="42" spans="6:15" ht="14.5" x14ac:dyDescent="0.35">
      <c r="F42" s="267">
        <v>41</v>
      </c>
      <c r="G42" s="267" t="s">
        <v>3747</v>
      </c>
      <c r="H42" s="267" t="s">
        <v>3784</v>
      </c>
      <c r="I42" s="267">
        <v>125</v>
      </c>
      <c r="J42" s="267" t="s">
        <v>3805</v>
      </c>
      <c r="K42" s="269" t="s">
        <v>3806</v>
      </c>
    </row>
    <row r="43" spans="6:15" ht="14.5" x14ac:dyDescent="0.35">
      <c r="F43" s="267">
        <v>42</v>
      </c>
      <c r="G43" s="267" t="s">
        <v>609</v>
      </c>
      <c r="H43" s="267" t="s">
        <v>3784</v>
      </c>
      <c r="I43" s="267">
        <v>125</v>
      </c>
      <c r="J43" s="267" t="s">
        <v>3807</v>
      </c>
      <c r="K43" s="269" t="s">
        <v>3808</v>
      </c>
    </row>
    <row r="44" spans="6:15" ht="14.5" x14ac:dyDescent="0.35">
      <c r="F44" s="267">
        <v>43</v>
      </c>
      <c r="G44" s="267" t="s">
        <v>3741</v>
      </c>
      <c r="H44" s="267" t="s">
        <v>3784</v>
      </c>
      <c r="I44" s="267">
        <v>125</v>
      </c>
      <c r="J44" s="267" t="s">
        <v>3809</v>
      </c>
      <c r="K44" s="269" t="s">
        <v>3810</v>
      </c>
    </row>
    <row r="45" spans="6:15" ht="14.5" x14ac:dyDescent="0.35">
      <c r="F45" s="267">
        <v>44</v>
      </c>
      <c r="G45" s="267" t="s">
        <v>2989</v>
      </c>
      <c r="H45" s="267" t="s">
        <v>3784</v>
      </c>
      <c r="I45" s="267">
        <v>125</v>
      </c>
      <c r="J45" s="267" t="s">
        <v>3811</v>
      </c>
      <c r="K45" s="269" t="s">
        <v>3812</v>
      </c>
    </row>
    <row r="46" spans="6:15" ht="14.5" x14ac:dyDescent="0.35">
      <c r="F46" s="267">
        <v>45</v>
      </c>
      <c r="G46" s="267" t="s">
        <v>3744</v>
      </c>
      <c r="H46" s="267" t="s">
        <v>3784</v>
      </c>
      <c r="I46" s="267">
        <v>125</v>
      </c>
      <c r="J46" s="267" t="s">
        <v>3813</v>
      </c>
      <c r="K46" s="269" t="s">
        <v>3814</v>
      </c>
    </row>
    <row r="47" spans="6:15" ht="14.5" x14ac:dyDescent="0.35">
      <c r="F47" s="267">
        <v>46</v>
      </c>
      <c r="G47" s="267" t="s">
        <v>3706</v>
      </c>
      <c r="H47" s="267" t="s">
        <v>3784</v>
      </c>
      <c r="I47" s="267">
        <v>125</v>
      </c>
      <c r="J47" s="267" t="s">
        <v>3815</v>
      </c>
      <c r="K47" s="269" t="s">
        <v>3816</v>
      </c>
    </row>
    <row r="48" spans="6:15" ht="14.5" x14ac:dyDescent="0.35">
      <c r="F48" s="267">
        <v>47</v>
      </c>
      <c r="G48" s="267" t="s">
        <v>3817</v>
      </c>
      <c r="H48" s="267" t="s">
        <v>3784</v>
      </c>
      <c r="I48" s="267">
        <v>125</v>
      </c>
      <c r="J48" s="267" t="s">
        <v>3818</v>
      </c>
      <c r="K48" s="269" t="s">
        <v>3819</v>
      </c>
    </row>
    <row r="49" spans="6:11" ht="14.5" x14ac:dyDescent="0.35">
      <c r="F49" s="267">
        <v>48</v>
      </c>
      <c r="G49" s="267" t="s">
        <v>3744</v>
      </c>
      <c r="H49" s="267" t="s">
        <v>3784</v>
      </c>
      <c r="I49" s="267">
        <v>125</v>
      </c>
      <c r="J49" s="267" t="s">
        <v>3820</v>
      </c>
      <c r="K49" s="269" t="s">
        <v>3821</v>
      </c>
    </row>
    <row r="50" spans="6:11" ht="14.5" x14ac:dyDescent="0.35">
      <c r="F50" s="267">
        <v>49</v>
      </c>
      <c r="G50" s="267" t="s">
        <v>703</v>
      </c>
      <c r="H50" s="267" t="s">
        <v>3784</v>
      </c>
      <c r="I50" s="267">
        <v>125</v>
      </c>
      <c r="J50" s="267" t="s">
        <v>3822</v>
      </c>
      <c r="K50" s="269" t="s">
        <v>3823</v>
      </c>
    </row>
    <row r="51" spans="6:11" ht="14.5" x14ac:dyDescent="0.35">
      <c r="F51" s="267">
        <v>50</v>
      </c>
      <c r="G51" s="267" t="s">
        <v>3736</v>
      </c>
      <c r="H51" s="267" t="s">
        <v>3784</v>
      </c>
      <c r="I51" s="267">
        <v>125</v>
      </c>
      <c r="J51" s="267" t="s">
        <v>3824</v>
      </c>
      <c r="K51" s="269" t="s">
        <v>3825</v>
      </c>
    </row>
    <row r="52" spans="6:11" ht="14.5" x14ac:dyDescent="0.35">
      <c r="F52" s="267">
        <v>51</v>
      </c>
      <c r="G52" s="267" t="s">
        <v>3758</v>
      </c>
      <c r="H52" s="267" t="s">
        <v>3784</v>
      </c>
      <c r="I52" s="267">
        <v>125</v>
      </c>
      <c r="J52" s="267" t="s">
        <v>3826</v>
      </c>
      <c r="K52" s="269" t="s">
        <v>3827</v>
      </c>
    </row>
    <row r="53" spans="6:11" ht="14.5" x14ac:dyDescent="0.35">
      <c r="F53" s="267">
        <v>52</v>
      </c>
      <c r="G53" s="267" t="s">
        <v>3753</v>
      </c>
      <c r="H53" s="267" t="s">
        <v>3784</v>
      </c>
      <c r="I53" s="267">
        <v>125</v>
      </c>
      <c r="J53" s="267" t="s">
        <v>3828</v>
      </c>
      <c r="K53" s="269" t="s">
        <v>3829</v>
      </c>
    </row>
    <row r="54" spans="6:11" ht="14.5" x14ac:dyDescent="0.35">
      <c r="F54" s="267">
        <v>53</v>
      </c>
      <c r="G54" s="267" t="s">
        <v>3758</v>
      </c>
      <c r="H54" s="267" t="s">
        <v>3784</v>
      </c>
      <c r="I54" s="267">
        <v>125</v>
      </c>
      <c r="J54" s="267" t="s">
        <v>3830</v>
      </c>
      <c r="K54" s="269" t="s">
        <v>3831</v>
      </c>
    </row>
    <row r="55" spans="6:11" ht="14.5" x14ac:dyDescent="0.35">
      <c r="F55" s="267">
        <v>54</v>
      </c>
      <c r="G55" s="267" t="s">
        <v>3832</v>
      </c>
      <c r="H55" s="267" t="s">
        <v>3784</v>
      </c>
      <c r="I55" s="267">
        <v>125</v>
      </c>
      <c r="J55" s="267" t="s">
        <v>3833</v>
      </c>
      <c r="K55" s="269" t="s">
        <v>3834</v>
      </c>
    </row>
    <row r="56" spans="6:11" ht="14.5" x14ac:dyDescent="0.35">
      <c r="F56" s="267">
        <v>55</v>
      </c>
      <c r="G56" s="267" t="s">
        <v>3723</v>
      </c>
      <c r="H56" s="267" t="s">
        <v>3835</v>
      </c>
      <c r="I56" s="267">
        <v>125</v>
      </c>
      <c r="J56" s="267" t="s">
        <v>3836</v>
      </c>
      <c r="K56" s="269" t="s">
        <v>3837</v>
      </c>
    </row>
    <row r="57" spans="6:11" ht="14.5" x14ac:dyDescent="0.35">
      <c r="F57" s="267">
        <v>56</v>
      </c>
      <c r="G57" s="267" t="s">
        <v>761</v>
      </c>
      <c r="H57" s="267" t="s">
        <v>3835</v>
      </c>
      <c r="I57" s="267">
        <v>125</v>
      </c>
      <c r="J57" s="267" t="s">
        <v>3838</v>
      </c>
      <c r="K57" s="269" t="s">
        <v>3839</v>
      </c>
    </row>
    <row r="58" spans="6:11" ht="14.5" x14ac:dyDescent="0.35">
      <c r="F58" s="267">
        <v>57</v>
      </c>
      <c r="G58" s="267" t="s">
        <v>609</v>
      </c>
      <c r="H58" s="267" t="s">
        <v>3835</v>
      </c>
      <c r="I58" s="267">
        <v>125</v>
      </c>
      <c r="J58" s="267" t="s">
        <v>3840</v>
      </c>
      <c r="K58" s="269" t="s">
        <v>3841</v>
      </c>
    </row>
    <row r="59" spans="6:11" ht="14.5" x14ac:dyDescent="0.35">
      <c r="F59" s="267">
        <v>58</v>
      </c>
      <c r="G59" s="267" t="s">
        <v>3744</v>
      </c>
      <c r="H59" s="267" t="s">
        <v>3842</v>
      </c>
      <c r="I59" s="267">
        <v>60</v>
      </c>
      <c r="J59" s="267" t="s">
        <v>3843</v>
      </c>
      <c r="K59" s="269" t="s">
        <v>3844</v>
      </c>
    </row>
    <row r="60" spans="6:11" ht="14.5" x14ac:dyDescent="0.35">
      <c r="F60" s="267">
        <v>59</v>
      </c>
      <c r="G60" s="267" t="s">
        <v>3706</v>
      </c>
      <c r="H60" s="267" t="s">
        <v>3842</v>
      </c>
      <c r="I60" s="267">
        <v>60</v>
      </c>
      <c r="J60" s="267" t="s">
        <v>3845</v>
      </c>
      <c r="K60" s="269" t="s">
        <v>3846</v>
      </c>
    </row>
    <row r="61" spans="6:11" ht="14.5" x14ac:dyDescent="0.35">
      <c r="F61" s="267">
        <v>60</v>
      </c>
      <c r="G61" s="267" t="s">
        <v>3710</v>
      </c>
      <c r="H61" s="267" t="s">
        <v>3842</v>
      </c>
      <c r="I61" s="267">
        <v>60</v>
      </c>
      <c r="J61" s="267" t="s">
        <v>3847</v>
      </c>
      <c r="K61" s="269" t="s">
        <v>3848</v>
      </c>
    </row>
    <row r="62" spans="6:11" ht="14.5" x14ac:dyDescent="0.35">
      <c r="F62" s="267">
        <v>61</v>
      </c>
      <c r="G62" s="267" t="s">
        <v>3741</v>
      </c>
      <c r="H62" s="267" t="s">
        <v>3842</v>
      </c>
      <c r="I62" s="267">
        <v>60</v>
      </c>
      <c r="J62" s="267" t="s">
        <v>3849</v>
      </c>
      <c r="K62" s="269" t="s">
        <v>3850</v>
      </c>
    </row>
    <row r="63" spans="6:11" ht="14.5" x14ac:dyDescent="0.35">
      <c r="F63" s="267">
        <v>62</v>
      </c>
      <c r="G63" s="267" t="s">
        <v>3758</v>
      </c>
      <c r="H63" s="267" t="s">
        <v>3842</v>
      </c>
      <c r="I63" s="267">
        <v>60</v>
      </c>
      <c r="J63" s="267" t="s">
        <v>3851</v>
      </c>
      <c r="K63" s="269" t="s">
        <v>3852</v>
      </c>
    </row>
    <row r="64" spans="6:11" ht="14.5" x14ac:dyDescent="0.35">
      <c r="F64" s="267">
        <v>63</v>
      </c>
      <c r="G64" s="267" t="s">
        <v>418</v>
      </c>
      <c r="H64" s="267" t="s">
        <v>3842</v>
      </c>
      <c r="I64" s="267">
        <v>60</v>
      </c>
      <c r="J64" s="267" t="s">
        <v>3853</v>
      </c>
      <c r="K64" s="269" t="s">
        <v>3854</v>
      </c>
    </row>
    <row r="65" spans="6:11" ht="14.5" x14ac:dyDescent="0.35">
      <c r="F65" s="267">
        <v>64</v>
      </c>
      <c r="G65" s="267" t="s">
        <v>3775</v>
      </c>
      <c r="H65" s="267" t="s">
        <v>3842</v>
      </c>
      <c r="I65" s="267">
        <v>60</v>
      </c>
      <c r="J65" s="267" t="s">
        <v>3855</v>
      </c>
      <c r="K65" s="269" t="s">
        <v>3856</v>
      </c>
    </row>
    <row r="66" spans="6:11" ht="14.5" x14ac:dyDescent="0.35">
      <c r="F66" s="267">
        <v>65</v>
      </c>
      <c r="G66" s="267" t="s">
        <v>3723</v>
      </c>
      <c r="H66" s="267" t="s">
        <v>3842</v>
      </c>
      <c r="I66" s="267">
        <v>60</v>
      </c>
      <c r="J66" s="267" t="s">
        <v>3857</v>
      </c>
      <c r="K66" s="269" t="s">
        <v>3858</v>
      </c>
    </row>
    <row r="67" spans="6:11" ht="14.5" x14ac:dyDescent="0.35">
      <c r="F67" s="267">
        <v>66</v>
      </c>
      <c r="G67" s="267" t="s">
        <v>3733</v>
      </c>
      <c r="H67" s="267" t="s">
        <v>3842</v>
      </c>
      <c r="I67" s="267">
        <v>60</v>
      </c>
      <c r="J67" s="267" t="s">
        <v>3859</v>
      </c>
      <c r="K67" s="269" t="s">
        <v>3860</v>
      </c>
    </row>
    <row r="68" spans="6:11" ht="14.5" x14ac:dyDescent="0.35">
      <c r="F68" s="267">
        <v>67</v>
      </c>
      <c r="G68" s="267" t="s">
        <v>761</v>
      </c>
      <c r="H68" s="267" t="s">
        <v>3842</v>
      </c>
      <c r="I68" s="267">
        <v>60</v>
      </c>
      <c r="J68" s="267" t="s">
        <v>3861</v>
      </c>
      <c r="K68" s="269" t="s">
        <v>3862</v>
      </c>
    </row>
    <row r="69" spans="6:11" ht="14.5" x14ac:dyDescent="0.35">
      <c r="F69" s="267">
        <v>68</v>
      </c>
      <c r="G69" s="267" t="s">
        <v>3720</v>
      </c>
      <c r="H69" s="267" t="s">
        <v>3842</v>
      </c>
      <c r="I69" s="267">
        <v>60</v>
      </c>
      <c r="J69" s="267" t="s">
        <v>3863</v>
      </c>
      <c r="K69" s="269" t="s">
        <v>3864</v>
      </c>
    </row>
    <row r="70" spans="6:11" ht="14.5" x14ac:dyDescent="0.35">
      <c r="F70" s="267">
        <v>69</v>
      </c>
      <c r="G70" s="267" t="s">
        <v>2989</v>
      </c>
      <c r="H70" s="267" t="s">
        <v>3842</v>
      </c>
      <c r="I70" s="267">
        <v>60</v>
      </c>
      <c r="J70" s="267" t="s">
        <v>3865</v>
      </c>
      <c r="K70" s="269" t="s">
        <v>3866</v>
      </c>
    </row>
    <row r="71" spans="6:11" ht="14.5" x14ac:dyDescent="0.35">
      <c r="F71" s="267">
        <v>70</v>
      </c>
      <c r="G71" s="267" t="s">
        <v>3767</v>
      </c>
      <c r="H71" s="267" t="s">
        <v>3842</v>
      </c>
      <c r="I71" s="267">
        <v>60</v>
      </c>
      <c r="J71" s="267" t="s">
        <v>3867</v>
      </c>
      <c r="K71" s="269" t="s">
        <v>3868</v>
      </c>
    </row>
    <row r="72" spans="6:11" ht="14.5" x14ac:dyDescent="0.35">
      <c r="F72" s="267">
        <v>71</v>
      </c>
      <c r="G72" s="267" t="s">
        <v>3747</v>
      </c>
      <c r="H72" s="267" t="s">
        <v>3842</v>
      </c>
      <c r="I72" s="267">
        <v>60</v>
      </c>
      <c r="J72" s="267" t="s">
        <v>3869</v>
      </c>
      <c r="K72" s="269" t="s">
        <v>3870</v>
      </c>
    </row>
    <row r="73" spans="6:11" ht="14.5" x14ac:dyDescent="0.35">
      <c r="F73" s="267">
        <v>72</v>
      </c>
      <c r="G73" s="267" t="s">
        <v>609</v>
      </c>
      <c r="H73" s="267" t="s">
        <v>3842</v>
      </c>
      <c r="I73" s="267">
        <v>60</v>
      </c>
      <c r="J73" s="267" t="s">
        <v>3871</v>
      </c>
      <c r="K73" s="269" t="s">
        <v>3872</v>
      </c>
    </row>
    <row r="74" spans="6:11" ht="14.5" x14ac:dyDescent="0.35">
      <c r="F74" s="267">
        <v>73</v>
      </c>
      <c r="G74" s="267" t="s">
        <v>3750</v>
      </c>
      <c r="H74" s="267" t="s">
        <v>3842</v>
      </c>
      <c r="I74" s="267">
        <v>60</v>
      </c>
      <c r="J74" s="267" t="s">
        <v>3873</v>
      </c>
      <c r="K74" s="269" t="s">
        <v>3874</v>
      </c>
    </row>
    <row r="75" spans="6:11" ht="14.5" x14ac:dyDescent="0.35">
      <c r="F75" s="267">
        <v>74</v>
      </c>
      <c r="G75" s="267" t="s">
        <v>3817</v>
      </c>
      <c r="H75" s="267" t="s">
        <v>3842</v>
      </c>
      <c r="I75" s="267">
        <v>60</v>
      </c>
      <c r="J75" s="267" t="s">
        <v>3875</v>
      </c>
      <c r="K75" s="269" t="s">
        <v>3876</v>
      </c>
    </row>
    <row r="76" spans="6:11" ht="14.5" x14ac:dyDescent="0.35">
      <c r="F76" s="267">
        <v>75</v>
      </c>
      <c r="G76" s="267" t="s">
        <v>3736</v>
      </c>
      <c r="H76" s="267" t="s">
        <v>3842</v>
      </c>
      <c r="I76" s="267">
        <v>60</v>
      </c>
      <c r="J76" s="267" t="s">
        <v>3877</v>
      </c>
      <c r="K76" s="269" t="s">
        <v>3878</v>
      </c>
    </row>
    <row r="77" spans="6:11" ht="14.5" x14ac:dyDescent="0.35">
      <c r="F77" s="267">
        <v>76</v>
      </c>
      <c r="G77" s="267" t="s">
        <v>703</v>
      </c>
      <c r="H77" s="267" t="s">
        <v>3842</v>
      </c>
      <c r="I77" s="267">
        <v>60</v>
      </c>
      <c r="J77" s="267" t="s">
        <v>3879</v>
      </c>
      <c r="K77" s="269" t="s">
        <v>3880</v>
      </c>
    </row>
    <row r="78" spans="6:11" ht="14.5" x14ac:dyDescent="0.35">
      <c r="F78" s="267">
        <v>77</v>
      </c>
      <c r="G78" s="267" t="s">
        <v>3775</v>
      </c>
      <c r="H78" s="267" t="s">
        <v>3842</v>
      </c>
      <c r="I78" s="267">
        <v>60</v>
      </c>
      <c r="J78" s="267" t="s">
        <v>3881</v>
      </c>
      <c r="K78" s="269" t="s">
        <v>3882</v>
      </c>
    </row>
    <row r="79" spans="6:11" ht="14.5" x14ac:dyDescent="0.35">
      <c r="F79" s="267">
        <v>78</v>
      </c>
      <c r="G79" s="267" t="s">
        <v>687</v>
      </c>
      <c r="H79" s="267" t="s">
        <v>3842</v>
      </c>
      <c r="I79" s="267">
        <v>60</v>
      </c>
      <c r="J79" s="267" t="s">
        <v>3883</v>
      </c>
      <c r="K79" s="269" t="s">
        <v>3884</v>
      </c>
    </row>
    <row r="80" spans="6:11" ht="14.5" x14ac:dyDescent="0.35">
      <c r="F80" s="267">
        <v>79</v>
      </c>
      <c r="G80" s="267" t="s">
        <v>3753</v>
      </c>
      <c r="H80" s="267" t="s">
        <v>3842</v>
      </c>
      <c r="I80" s="267">
        <v>60</v>
      </c>
      <c r="J80" s="267" t="s">
        <v>3885</v>
      </c>
      <c r="K80" s="269" t="s">
        <v>3886</v>
      </c>
    </row>
    <row r="81" spans="6:11" ht="14.5" x14ac:dyDescent="0.35">
      <c r="F81" s="267">
        <v>80</v>
      </c>
      <c r="G81" s="267" t="s">
        <v>3767</v>
      </c>
      <c r="H81" s="267" t="s">
        <v>3842</v>
      </c>
      <c r="I81" s="267">
        <v>60</v>
      </c>
      <c r="J81" s="267" t="s">
        <v>3887</v>
      </c>
      <c r="K81" s="269" t="s">
        <v>3888</v>
      </c>
    </row>
    <row r="82" spans="6:11" ht="14.5" x14ac:dyDescent="0.35">
      <c r="F82" s="267">
        <v>81</v>
      </c>
      <c r="G82" s="267" t="s">
        <v>3758</v>
      </c>
      <c r="H82" s="267" t="s">
        <v>3842</v>
      </c>
      <c r="I82" s="267">
        <v>60</v>
      </c>
      <c r="J82" s="267" t="s">
        <v>3889</v>
      </c>
      <c r="K82" s="269" t="s">
        <v>3890</v>
      </c>
    </row>
    <row r="83" spans="6:11" ht="14.5" x14ac:dyDescent="0.35">
      <c r="F83" s="267">
        <v>82</v>
      </c>
      <c r="G83" s="267" t="s">
        <v>3744</v>
      </c>
      <c r="H83" s="267" t="s">
        <v>3891</v>
      </c>
      <c r="I83" s="267">
        <v>60</v>
      </c>
      <c r="J83" s="267" t="s">
        <v>3892</v>
      </c>
      <c r="K83" s="269" t="s">
        <v>3893</v>
      </c>
    </row>
    <row r="84" spans="6:11" ht="14.5" x14ac:dyDescent="0.35">
      <c r="F84" s="267">
        <v>83</v>
      </c>
      <c r="G84" s="267" t="s">
        <v>2989</v>
      </c>
      <c r="H84" s="267" t="s">
        <v>3891</v>
      </c>
      <c r="I84" s="267">
        <v>60</v>
      </c>
      <c r="J84" s="267" t="s">
        <v>3894</v>
      </c>
      <c r="K84" s="269" t="s">
        <v>3895</v>
      </c>
    </row>
    <row r="85" spans="6:11" ht="14.5" x14ac:dyDescent="0.35">
      <c r="F85" s="267">
        <v>84</v>
      </c>
      <c r="G85" s="267" t="s">
        <v>3817</v>
      </c>
      <c r="H85" s="267" t="s">
        <v>3891</v>
      </c>
      <c r="I85" s="267">
        <v>60</v>
      </c>
      <c r="J85" s="267" t="s">
        <v>3896</v>
      </c>
      <c r="K85" s="269" t="s">
        <v>3897</v>
      </c>
    </row>
    <row r="86" spans="6:11" ht="14.5" x14ac:dyDescent="0.35">
      <c r="F86" s="267">
        <v>85</v>
      </c>
      <c r="G86" s="267" t="s">
        <v>703</v>
      </c>
      <c r="H86" s="267" t="s">
        <v>3891</v>
      </c>
      <c r="I86" s="267">
        <v>60</v>
      </c>
      <c r="J86" s="267" t="s">
        <v>3898</v>
      </c>
      <c r="K86" s="269" t="s">
        <v>3899</v>
      </c>
    </row>
    <row r="87" spans="6:11" ht="14.5" x14ac:dyDescent="0.35">
      <c r="F87" s="267">
        <v>86</v>
      </c>
      <c r="G87" s="267" t="s">
        <v>3758</v>
      </c>
      <c r="H87" s="267" t="s">
        <v>3900</v>
      </c>
      <c r="I87" s="267">
        <v>30</v>
      </c>
      <c r="J87" s="267" t="s">
        <v>3901</v>
      </c>
      <c r="K87" s="269" t="s">
        <v>3902</v>
      </c>
    </row>
    <row r="88" spans="6:11" ht="14.5" x14ac:dyDescent="0.35">
      <c r="F88" s="267">
        <v>87</v>
      </c>
      <c r="G88" s="267" t="s">
        <v>418</v>
      </c>
      <c r="H88" s="267" t="s">
        <v>3900</v>
      </c>
      <c r="I88" s="267">
        <v>30</v>
      </c>
      <c r="J88" s="267" t="s">
        <v>3903</v>
      </c>
      <c r="K88" s="269" t="s">
        <v>3904</v>
      </c>
    </row>
    <row r="89" spans="6:11" ht="14.5" x14ac:dyDescent="0.35">
      <c r="F89" s="267">
        <v>88</v>
      </c>
      <c r="G89" s="267" t="s">
        <v>3723</v>
      </c>
      <c r="H89" s="267" t="s">
        <v>3900</v>
      </c>
      <c r="I89" s="267">
        <v>30</v>
      </c>
      <c r="J89" s="267" t="s">
        <v>3905</v>
      </c>
      <c r="K89" s="269" t="s">
        <v>3906</v>
      </c>
    </row>
    <row r="90" spans="6:11" ht="14.5" x14ac:dyDescent="0.35">
      <c r="F90" s="267">
        <v>89</v>
      </c>
      <c r="G90" s="267" t="s">
        <v>3733</v>
      </c>
      <c r="H90" s="267" t="s">
        <v>3900</v>
      </c>
      <c r="I90" s="267">
        <v>30</v>
      </c>
      <c r="J90" s="267" t="s">
        <v>3907</v>
      </c>
      <c r="K90" s="269" t="s">
        <v>3908</v>
      </c>
    </row>
    <row r="91" spans="6:11" ht="14.5" x14ac:dyDescent="0.35">
      <c r="F91" s="267">
        <v>90</v>
      </c>
      <c r="G91" s="267" t="s">
        <v>3767</v>
      </c>
      <c r="H91" s="267" t="s">
        <v>3900</v>
      </c>
      <c r="I91" s="267">
        <v>30</v>
      </c>
      <c r="J91" s="267" t="s">
        <v>3909</v>
      </c>
      <c r="K91" s="269" t="s">
        <v>3910</v>
      </c>
    </row>
    <row r="92" spans="6:11" ht="14.5" x14ac:dyDescent="0.35">
      <c r="F92" s="267">
        <v>91</v>
      </c>
      <c r="G92" s="267" t="s">
        <v>3741</v>
      </c>
      <c r="H92" s="267" t="s">
        <v>3900</v>
      </c>
      <c r="I92" s="267">
        <v>30</v>
      </c>
      <c r="J92" s="267" t="s">
        <v>3911</v>
      </c>
      <c r="K92" s="269" t="s">
        <v>3912</v>
      </c>
    </row>
    <row r="93" spans="6:11" ht="14.5" x14ac:dyDescent="0.35">
      <c r="F93" s="267">
        <v>92</v>
      </c>
      <c r="G93" s="267" t="s">
        <v>3726</v>
      </c>
      <c r="H93" s="267" t="s">
        <v>3900</v>
      </c>
      <c r="I93" s="267">
        <v>30</v>
      </c>
      <c r="J93" s="267" t="s">
        <v>3913</v>
      </c>
      <c r="K93" s="269" t="s">
        <v>3914</v>
      </c>
    </row>
    <row r="94" spans="6:11" ht="14.5" x14ac:dyDescent="0.35">
      <c r="F94" s="267">
        <v>93</v>
      </c>
      <c r="G94" s="267" t="s">
        <v>761</v>
      </c>
      <c r="H94" s="267" t="s">
        <v>3900</v>
      </c>
      <c r="I94" s="267">
        <v>30</v>
      </c>
      <c r="J94" s="267" t="s">
        <v>3915</v>
      </c>
      <c r="K94" s="269" t="s">
        <v>3916</v>
      </c>
    </row>
    <row r="95" spans="6:11" ht="14.5" x14ac:dyDescent="0.35">
      <c r="F95" s="267">
        <v>94</v>
      </c>
      <c r="G95" s="267" t="s">
        <v>3817</v>
      </c>
      <c r="H95" s="267" t="s">
        <v>3900</v>
      </c>
      <c r="I95" s="267">
        <v>30</v>
      </c>
      <c r="J95" s="267" t="s">
        <v>3917</v>
      </c>
      <c r="K95" s="269" t="s">
        <v>3918</v>
      </c>
    </row>
    <row r="96" spans="6:11" ht="14.5" x14ac:dyDescent="0.35">
      <c r="F96" s="267">
        <v>95</v>
      </c>
      <c r="G96" s="267" t="s">
        <v>609</v>
      </c>
      <c r="H96" s="267" t="s">
        <v>3900</v>
      </c>
      <c r="I96" s="267">
        <v>30</v>
      </c>
      <c r="J96" s="267" t="s">
        <v>3919</v>
      </c>
      <c r="K96" s="269" t="s">
        <v>3920</v>
      </c>
    </row>
    <row r="97" spans="6:11" ht="14.5" x14ac:dyDescent="0.35">
      <c r="F97" s="267">
        <v>96</v>
      </c>
      <c r="G97" s="267" t="s">
        <v>3706</v>
      </c>
      <c r="H97" s="267" t="s">
        <v>3900</v>
      </c>
      <c r="I97" s="267">
        <v>30</v>
      </c>
      <c r="J97" s="267" t="s">
        <v>3921</v>
      </c>
      <c r="K97" s="269" t="s">
        <v>3922</v>
      </c>
    </row>
    <row r="98" spans="6:11" ht="14.5" x14ac:dyDescent="0.35">
      <c r="F98" s="267">
        <v>97</v>
      </c>
      <c r="G98" s="267" t="s">
        <v>3744</v>
      </c>
      <c r="H98" s="267" t="s">
        <v>3900</v>
      </c>
      <c r="I98" s="267">
        <v>30</v>
      </c>
      <c r="J98" s="267" t="s">
        <v>3923</v>
      </c>
      <c r="K98" s="269" t="s">
        <v>3924</v>
      </c>
    </row>
    <row r="99" spans="6:11" ht="14.5" x14ac:dyDescent="0.35">
      <c r="F99" s="267">
        <v>98</v>
      </c>
      <c r="G99" s="267" t="s">
        <v>2989</v>
      </c>
      <c r="H99" s="267" t="s">
        <v>3900</v>
      </c>
      <c r="I99" s="267">
        <v>30</v>
      </c>
      <c r="J99" s="267" t="s">
        <v>3925</v>
      </c>
      <c r="K99" s="269" t="s">
        <v>3926</v>
      </c>
    </row>
    <row r="100" spans="6:11" ht="14.5" x14ac:dyDescent="0.35">
      <c r="F100" s="267">
        <v>99</v>
      </c>
      <c r="G100" s="267" t="s">
        <v>3747</v>
      </c>
      <c r="H100" s="267" t="s">
        <v>3900</v>
      </c>
      <c r="I100" s="267">
        <v>30</v>
      </c>
      <c r="J100" s="267" t="s">
        <v>3927</v>
      </c>
      <c r="K100" s="269" t="s">
        <v>3928</v>
      </c>
    </row>
    <row r="101" spans="6:11" ht="14.5" x14ac:dyDescent="0.35">
      <c r="F101" s="267">
        <v>100</v>
      </c>
      <c r="G101" s="267" t="s">
        <v>687</v>
      </c>
      <c r="H101" s="267" t="s">
        <v>3900</v>
      </c>
      <c r="I101" s="267">
        <v>30</v>
      </c>
      <c r="J101" s="267" t="s">
        <v>3929</v>
      </c>
      <c r="K101" s="269" t="s">
        <v>3930</v>
      </c>
    </row>
    <row r="102" spans="6:11" ht="14.5" x14ac:dyDescent="0.35">
      <c r="F102" s="267">
        <v>101</v>
      </c>
      <c r="G102" s="267" t="s">
        <v>703</v>
      </c>
      <c r="H102" s="267" t="s">
        <v>3900</v>
      </c>
      <c r="I102" s="267">
        <v>30</v>
      </c>
      <c r="J102" s="267" t="s">
        <v>3931</v>
      </c>
      <c r="K102" s="269" t="s">
        <v>3932</v>
      </c>
    </row>
    <row r="103" spans="6:11" ht="14.5" x14ac:dyDescent="0.35">
      <c r="F103" s="267">
        <v>102</v>
      </c>
      <c r="G103" s="267" t="s">
        <v>3758</v>
      </c>
      <c r="H103" s="267" t="s">
        <v>3900</v>
      </c>
      <c r="I103" s="267">
        <v>30</v>
      </c>
      <c r="J103" s="267" t="s">
        <v>3933</v>
      </c>
      <c r="K103" s="269" t="s">
        <v>3934</v>
      </c>
    </row>
    <row r="104" spans="6:11" ht="14.5" x14ac:dyDescent="0.35">
      <c r="F104" s="267">
        <v>103</v>
      </c>
      <c r="G104" s="267" t="s">
        <v>3775</v>
      </c>
      <c r="H104" s="267" t="s">
        <v>3900</v>
      </c>
      <c r="I104" s="267">
        <v>30</v>
      </c>
      <c r="J104" s="267" t="s">
        <v>3935</v>
      </c>
      <c r="K104" s="269" t="s">
        <v>3936</v>
      </c>
    </row>
    <row r="105" spans="6:11" ht="14.5" x14ac:dyDescent="0.35">
      <c r="F105" s="267">
        <v>104</v>
      </c>
      <c r="G105" s="267" t="s">
        <v>3817</v>
      </c>
      <c r="H105" s="267" t="s">
        <v>3900</v>
      </c>
      <c r="I105" s="267">
        <v>30</v>
      </c>
      <c r="J105" s="267" t="s">
        <v>3937</v>
      </c>
      <c r="K105" s="269" t="s">
        <v>3938</v>
      </c>
    </row>
    <row r="106" spans="6:11" ht="14.5" x14ac:dyDescent="0.35">
      <c r="F106" s="267">
        <v>105</v>
      </c>
      <c r="G106" s="267" t="s">
        <v>3726</v>
      </c>
      <c r="H106" s="267" t="s">
        <v>3900</v>
      </c>
      <c r="I106" s="267">
        <v>30</v>
      </c>
      <c r="J106" s="267" t="s">
        <v>3939</v>
      </c>
      <c r="K106" s="269" t="s">
        <v>3940</v>
      </c>
    </row>
    <row r="107" spans="6:11" ht="14.5" x14ac:dyDescent="0.35">
      <c r="F107" s="267">
        <v>106</v>
      </c>
      <c r="G107" s="267" t="s">
        <v>3767</v>
      </c>
      <c r="H107" s="267" t="s">
        <v>3900</v>
      </c>
      <c r="I107" s="267">
        <v>30</v>
      </c>
      <c r="J107" s="267" t="s">
        <v>3941</v>
      </c>
      <c r="K107" s="269" t="s">
        <v>3942</v>
      </c>
    </row>
    <row r="108" spans="6:11" ht="14.5" x14ac:dyDescent="0.35">
      <c r="F108" s="267">
        <v>107</v>
      </c>
      <c r="G108" s="267" t="s">
        <v>3750</v>
      </c>
      <c r="H108" s="267" t="s">
        <v>3900</v>
      </c>
      <c r="I108" s="267">
        <v>30</v>
      </c>
      <c r="J108" s="267" t="s">
        <v>3943</v>
      </c>
      <c r="K108" s="269" t="s">
        <v>3944</v>
      </c>
    </row>
    <row r="109" spans="6:11" ht="14.5" x14ac:dyDescent="0.35">
      <c r="F109" s="267">
        <v>108</v>
      </c>
      <c r="G109" s="267" t="s">
        <v>3741</v>
      </c>
      <c r="H109" s="267" t="s">
        <v>3945</v>
      </c>
      <c r="I109" s="267">
        <v>30</v>
      </c>
      <c r="J109" s="267" t="s">
        <v>3946</v>
      </c>
      <c r="K109" s="269" t="s">
        <v>3947</v>
      </c>
    </row>
    <row r="110" spans="6:11" ht="14.5" x14ac:dyDescent="0.35">
      <c r="F110" s="267">
        <v>109</v>
      </c>
      <c r="G110" s="267" t="s">
        <v>3744</v>
      </c>
      <c r="H110" s="267" t="s">
        <v>3945</v>
      </c>
      <c r="I110" s="267">
        <v>30</v>
      </c>
      <c r="J110" s="267" t="s">
        <v>3948</v>
      </c>
      <c r="K110" s="269" t="s">
        <v>3949</v>
      </c>
    </row>
    <row r="111" spans="6:11" ht="14.5" x14ac:dyDescent="0.35">
      <c r="F111" s="267">
        <v>110</v>
      </c>
      <c r="G111" s="267" t="s">
        <v>3747</v>
      </c>
      <c r="H111" s="267" t="s">
        <v>3945</v>
      </c>
      <c r="I111" s="267">
        <v>30</v>
      </c>
      <c r="J111" s="267" t="s">
        <v>3950</v>
      </c>
      <c r="K111" s="269" t="s">
        <v>3951</v>
      </c>
    </row>
    <row r="112" spans="6:11" ht="14.5" x14ac:dyDescent="0.35">
      <c r="F112" s="267">
        <v>111</v>
      </c>
      <c r="G112" s="267" t="s">
        <v>703</v>
      </c>
      <c r="H112" s="267" t="s">
        <v>3945</v>
      </c>
      <c r="I112" s="267">
        <v>30</v>
      </c>
      <c r="J112" s="267" t="s">
        <v>3952</v>
      </c>
      <c r="K112" s="269" t="s">
        <v>3953</v>
      </c>
    </row>
    <row r="113" spans="6:11" ht="14.5" x14ac:dyDescent="0.35">
      <c r="F113" s="267">
        <v>112</v>
      </c>
      <c r="G113" s="267" t="s">
        <v>3758</v>
      </c>
      <c r="H113" s="267" t="s">
        <v>3954</v>
      </c>
      <c r="I113" s="267">
        <v>15</v>
      </c>
      <c r="J113" s="267" t="s">
        <v>3955</v>
      </c>
      <c r="K113" s="269" t="s">
        <v>3956</v>
      </c>
    </row>
    <row r="114" spans="6:11" ht="14.5" x14ac:dyDescent="0.35">
      <c r="F114" s="267">
        <v>113</v>
      </c>
      <c r="G114" s="267" t="s">
        <v>418</v>
      </c>
      <c r="H114" s="267" t="s">
        <v>3954</v>
      </c>
      <c r="I114" s="267">
        <v>15</v>
      </c>
      <c r="J114" s="267" t="s">
        <v>3957</v>
      </c>
      <c r="K114" s="269" t="s">
        <v>3958</v>
      </c>
    </row>
    <row r="115" spans="6:11" ht="14.5" x14ac:dyDescent="0.35">
      <c r="F115" s="267">
        <v>114</v>
      </c>
      <c r="G115" s="267" t="s">
        <v>3723</v>
      </c>
      <c r="H115" s="267" t="s">
        <v>3954</v>
      </c>
      <c r="I115" s="267">
        <v>15</v>
      </c>
      <c r="J115" s="267" t="s">
        <v>3959</v>
      </c>
      <c r="K115" s="269" t="s">
        <v>3960</v>
      </c>
    </row>
    <row r="116" spans="6:11" ht="14.5" x14ac:dyDescent="0.35">
      <c r="F116" s="267">
        <v>115</v>
      </c>
      <c r="G116" s="267" t="s">
        <v>3733</v>
      </c>
      <c r="H116" s="267" t="s">
        <v>3954</v>
      </c>
      <c r="I116" s="267">
        <v>15</v>
      </c>
      <c r="J116" s="267" t="s">
        <v>3961</v>
      </c>
      <c r="K116" s="269" t="s">
        <v>3962</v>
      </c>
    </row>
    <row r="117" spans="6:11" ht="14.5" x14ac:dyDescent="0.35">
      <c r="F117" s="267">
        <v>116</v>
      </c>
      <c r="G117" s="267" t="s">
        <v>3767</v>
      </c>
      <c r="H117" s="267" t="s">
        <v>3954</v>
      </c>
      <c r="I117" s="267">
        <v>15</v>
      </c>
      <c r="J117" s="267" t="s">
        <v>3963</v>
      </c>
      <c r="K117" s="269" t="s">
        <v>3964</v>
      </c>
    </row>
    <row r="118" spans="6:11" ht="14.5" x14ac:dyDescent="0.35">
      <c r="F118" s="267">
        <v>117</v>
      </c>
      <c r="G118" s="267" t="s">
        <v>3741</v>
      </c>
      <c r="H118" s="267" t="s">
        <v>3954</v>
      </c>
      <c r="I118" s="267">
        <v>15</v>
      </c>
      <c r="J118" s="267" t="s">
        <v>3965</v>
      </c>
      <c r="K118" s="269" t="s">
        <v>3966</v>
      </c>
    </row>
    <row r="119" spans="6:11" ht="14.5" x14ac:dyDescent="0.35">
      <c r="F119" s="267">
        <v>118</v>
      </c>
      <c r="G119" s="267" t="s">
        <v>3726</v>
      </c>
      <c r="H119" s="267" t="s">
        <v>3954</v>
      </c>
      <c r="I119" s="267">
        <v>15</v>
      </c>
      <c r="J119" s="267" t="s">
        <v>3967</v>
      </c>
      <c r="K119" s="269" t="s">
        <v>3968</v>
      </c>
    </row>
    <row r="120" spans="6:11" ht="14.5" x14ac:dyDescent="0.35">
      <c r="F120" s="267">
        <v>119</v>
      </c>
      <c r="G120" s="267" t="s">
        <v>761</v>
      </c>
      <c r="H120" s="267" t="s">
        <v>3954</v>
      </c>
      <c r="I120" s="267">
        <v>15</v>
      </c>
      <c r="J120" s="267" t="s">
        <v>3969</v>
      </c>
      <c r="K120" s="269" t="s">
        <v>3970</v>
      </c>
    </row>
    <row r="121" spans="6:11" ht="14.5" x14ac:dyDescent="0.35">
      <c r="F121" s="267">
        <v>120</v>
      </c>
      <c r="G121" s="267" t="s">
        <v>3720</v>
      </c>
      <c r="H121" s="267" t="s">
        <v>3954</v>
      </c>
      <c r="I121" s="267">
        <v>15</v>
      </c>
      <c r="J121" s="267" t="s">
        <v>3971</v>
      </c>
      <c r="K121" s="269" t="s">
        <v>3972</v>
      </c>
    </row>
    <row r="122" spans="6:11" ht="14.5" x14ac:dyDescent="0.35">
      <c r="F122" s="267">
        <v>121</v>
      </c>
      <c r="G122" s="267" t="s">
        <v>609</v>
      </c>
      <c r="H122" s="267" t="s">
        <v>3954</v>
      </c>
      <c r="I122" s="267">
        <v>15</v>
      </c>
      <c r="J122" s="267" t="s">
        <v>3973</v>
      </c>
      <c r="K122" s="269" t="s">
        <v>3974</v>
      </c>
    </row>
    <row r="123" spans="6:11" ht="14.5" x14ac:dyDescent="0.35">
      <c r="F123" s="267">
        <v>122</v>
      </c>
      <c r="G123" s="267" t="s">
        <v>3706</v>
      </c>
      <c r="H123" s="267" t="s">
        <v>3954</v>
      </c>
      <c r="I123" s="267">
        <v>15</v>
      </c>
      <c r="J123" s="267" t="s">
        <v>3975</v>
      </c>
      <c r="K123" s="269" t="s">
        <v>3976</v>
      </c>
    </row>
    <row r="124" spans="6:11" ht="14.5" x14ac:dyDescent="0.35">
      <c r="F124" s="267">
        <v>123</v>
      </c>
      <c r="G124" s="267" t="s">
        <v>3744</v>
      </c>
      <c r="H124" s="267" t="s">
        <v>3954</v>
      </c>
      <c r="I124" s="267">
        <v>15</v>
      </c>
      <c r="J124" s="267" t="s">
        <v>3977</v>
      </c>
      <c r="K124" s="269" t="s">
        <v>3978</v>
      </c>
    </row>
    <row r="125" spans="6:11" ht="14.5" x14ac:dyDescent="0.35">
      <c r="F125" s="267">
        <v>124</v>
      </c>
      <c r="G125" s="267" t="s">
        <v>2989</v>
      </c>
      <c r="H125" s="267" t="s">
        <v>3954</v>
      </c>
      <c r="I125" s="267">
        <v>15</v>
      </c>
      <c r="J125" s="267" t="s">
        <v>3979</v>
      </c>
      <c r="K125" s="269" t="s">
        <v>3980</v>
      </c>
    </row>
    <row r="126" spans="6:11" ht="14.5" x14ac:dyDescent="0.35">
      <c r="F126" s="267">
        <v>125</v>
      </c>
      <c r="G126" s="267" t="s">
        <v>3710</v>
      </c>
      <c r="H126" s="267" t="s">
        <v>3954</v>
      </c>
      <c r="I126" s="267">
        <v>15</v>
      </c>
      <c r="J126" s="267" t="s">
        <v>3981</v>
      </c>
      <c r="K126" s="269" t="s">
        <v>3982</v>
      </c>
    </row>
    <row r="127" spans="6:11" ht="14.5" x14ac:dyDescent="0.35">
      <c r="F127" s="267">
        <v>126</v>
      </c>
      <c r="G127" s="267" t="s">
        <v>3775</v>
      </c>
      <c r="H127" s="267" t="s">
        <v>3954</v>
      </c>
      <c r="I127" s="267">
        <v>15</v>
      </c>
      <c r="J127" s="267" t="s">
        <v>3983</v>
      </c>
      <c r="K127" s="269" t="s">
        <v>3984</v>
      </c>
    </row>
    <row r="128" spans="6:11" ht="14.5" x14ac:dyDescent="0.35">
      <c r="F128" s="267">
        <v>127</v>
      </c>
      <c r="G128" s="267" t="s">
        <v>3817</v>
      </c>
      <c r="H128" s="267" t="s">
        <v>3954</v>
      </c>
      <c r="I128" s="267">
        <v>15</v>
      </c>
      <c r="J128" s="267" t="s">
        <v>3985</v>
      </c>
      <c r="K128" s="269" t="s">
        <v>3986</v>
      </c>
    </row>
    <row r="129" spans="6:11" ht="14.5" x14ac:dyDescent="0.35">
      <c r="F129" s="267">
        <v>128</v>
      </c>
      <c r="G129" s="267" t="s">
        <v>3726</v>
      </c>
      <c r="H129" s="267" t="s">
        <v>3954</v>
      </c>
      <c r="I129" s="267">
        <v>15</v>
      </c>
      <c r="J129" s="267" t="s">
        <v>3987</v>
      </c>
      <c r="K129" s="269" t="s">
        <v>3988</v>
      </c>
    </row>
    <row r="130" spans="6:11" ht="14.5" x14ac:dyDescent="0.35">
      <c r="F130" s="267">
        <v>129</v>
      </c>
      <c r="G130" s="267" t="s">
        <v>687</v>
      </c>
      <c r="H130" s="267" t="s">
        <v>3954</v>
      </c>
      <c r="I130" s="267">
        <v>15</v>
      </c>
      <c r="J130" s="267" t="s">
        <v>3989</v>
      </c>
      <c r="K130" s="269" t="s">
        <v>3990</v>
      </c>
    </row>
    <row r="131" spans="6:11" ht="14.5" x14ac:dyDescent="0.35">
      <c r="F131" s="267">
        <v>130</v>
      </c>
      <c r="G131" s="267" t="s">
        <v>3753</v>
      </c>
      <c r="H131" s="267" t="s">
        <v>3954</v>
      </c>
      <c r="I131" s="267">
        <v>15</v>
      </c>
      <c r="J131" s="267" t="s">
        <v>3991</v>
      </c>
      <c r="K131" s="269" t="s">
        <v>3992</v>
      </c>
    </row>
    <row r="132" spans="6:11" ht="14.5" x14ac:dyDescent="0.35">
      <c r="F132" s="267">
        <v>131</v>
      </c>
      <c r="G132" s="267" t="s">
        <v>3750</v>
      </c>
      <c r="H132" s="267" t="s">
        <v>3954</v>
      </c>
      <c r="I132" s="267">
        <v>15</v>
      </c>
      <c r="J132" s="267" t="s">
        <v>3993</v>
      </c>
      <c r="K132" s="269" t="s">
        <v>3994</v>
      </c>
    </row>
    <row r="133" spans="6:11" ht="14.5" x14ac:dyDescent="0.35">
      <c r="F133" s="267">
        <v>132</v>
      </c>
      <c r="G133" s="267" t="s">
        <v>3741</v>
      </c>
      <c r="H133" s="267" t="s">
        <v>3995</v>
      </c>
      <c r="I133" s="267">
        <v>15</v>
      </c>
      <c r="J133" s="267" t="s">
        <v>3996</v>
      </c>
      <c r="K133" s="269" t="s">
        <v>3997</v>
      </c>
    </row>
    <row r="134" spans="6:11" ht="14.5" x14ac:dyDescent="0.35">
      <c r="F134" s="267">
        <v>133</v>
      </c>
      <c r="G134" s="267" t="s">
        <v>3706</v>
      </c>
      <c r="H134" s="267" t="s">
        <v>3995</v>
      </c>
      <c r="I134" s="267">
        <v>15</v>
      </c>
      <c r="J134" s="267" t="s">
        <v>3998</v>
      </c>
      <c r="K134" s="269" t="s">
        <v>3999</v>
      </c>
    </row>
    <row r="135" spans="6:11" ht="14.5" x14ac:dyDescent="0.35">
      <c r="F135" s="267">
        <v>134</v>
      </c>
      <c r="G135" s="267" t="s">
        <v>3744</v>
      </c>
      <c r="H135" s="267" t="s">
        <v>3995</v>
      </c>
      <c r="I135" s="267">
        <v>15</v>
      </c>
      <c r="J135" s="267" t="s">
        <v>4000</v>
      </c>
      <c r="K135" s="269" t="s">
        <v>4001</v>
      </c>
    </row>
    <row r="136" spans="6:11" ht="14.5" x14ac:dyDescent="0.35">
      <c r="F136" s="267">
        <v>135</v>
      </c>
      <c r="G136" s="267" t="s">
        <v>3747</v>
      </c>
      <c r="H136" s="267" t="s">
        <v>3995</v>
      </c>
      <c r="I136" s="267">
        <v>15</v>
      </c>
      <c r="J136" s="267" t="s">
        <v>4002</v>
      </c>
      <c r="K136" s="269" t="s">
        <v>4003</v>
      </c>
    </row>
    <row r="137" spans="6:11" ht="14.5" x14ac:dyDescent="0.35">
      <c r="F137" s="267">
        <v>136</v>
      </c>
      <c r="G137" s="267" t="s">
        <v>3753</v>
      </c>
      <c r="H137" s="267" t="s">
        <v>3995</v>
      </c>
      <c r="I137" s="267">
        <v>15</v>
      </c>
      <c r="J137" s="267" t="s">
        <v>4004</v>
      </c>
      <c r="K137" s="269" t="s">
        <v>4005</v>
      </c>
    </row>
    <row r="138" spans="6:11" ht="14.5" x14ac:dyDescent="0.35">
      <c r="F138" s="267">
        <v>137</v>
      </c>
      <c r="G138" s="267" t="s">
        <v>3758</v>
      </c>
      <c r="H138" s="267" t="s">
        <v>4006</v>
      </c>
      <c r="I138" s="267">
        <v>10</v>
      </c>
      <c r="J138" s="267" t="s">
        <v>4007</v>
      </c>
      <c r="K138" s="269" t="s">
        <v>4008</v>
      </c>
    </row>
    <row r="139" spans="6:11" ht="14.5" x14ac:dyDescent="0.35">
      <c r="F139" s="267">
        <v>138</v>
      </c>
      <c r="G139" s="267" t="s">
        <v>418</v>
      </c>
      <c r="H139" s="267" t="s">
        <v>4006</v>
      </c>
      <c r="I139" s="267">
        <v>10</v>
      </c>
      <c r="J139" s="267" t="s">
        <v>4009</v>
      </c>
      <c r="K139" s="269" t="s">
        <v>4010</v>
      </c>
    </row>
    <row r="140" spans="6:11" ht="14.5" x14ac:dyDescent="0.35">
      <c r="F140" s="267">
        <v>139</v>
      </c>
      <c r="G140" s="267" t="s">
        <v>3723</v>
      </c>
      <c r="H140" s="267" t="s">
        <v>4006</v>
      </c>
      <c r="I140" s="267">
        <v>10</v>
      </c>
      <c r="J140" s="267" t="s">
        <v>4011</v>
      </c>
      <c r="K140" s="269" t="s">
        <v>4012</v>
      </c>
    </row>
    <row r="141" spans="6:11" ht="14.5" x14ac:dyDescent="0.35">
      <c r="F141" s="267">
        <v>140</v>
      </c>
      <c r="G141" s="267" t="s">
        <v>3733</v>
      </c>
      <c r="H141" s="267" t="s">
        <v>4006</v>
      </c>
      <c r="I141" s="267">
        <v>10</v>
      </c>
      <c r="J141" s="267" t="s">
        <v>4013</v>
      </c>
      <c r="K141" s="269" t="s">
        <v>4014</v>
      </c>
    </row>
    <row r="142" spans="6:11" ht="14.5" x14ac:dyDescent="0.35">
      <c r="F142" s="267">
        <v>141</v>
      </c>
      <c r="G142" s="267" t="s">
        <v>3726</v>
      </c>
      <c r="H142" s="267" t="s">
        <v>4006</v>
      </c>
      <c r="I142" s="267">
        <v>10</v>
      </c>
      <c r="J142" s="267" t="s">
        <v>4015</v>
      </c>
      <c r="K142" s="269" t="s">
        <v>4016</v>
      </c>
    </row>
    <row r="143" spans="6:11" ht="14.5" x14ac:dyDescent="0.35">
      <c r="F143" s="267">
        <v>142</v>
      </c>
      <c r="G143" s="267" t="s">
        <v>3775</v>
      </c>
      <c r="H143" s="267" t="s">
        <v>4006</v>
      </c>
      <c r="I143" s="267">
        <v>10</v>
      </c>
      <c r="J143" s="267" t="s">
        <v>4017</v>
      </c>
      <c r="K143" s="269" t="s">
        <v>4018</v>
      </c>
    </row>
    <row r="144" spans="6:11" ht="14.5" x14ac:dyDescent="0.35">
      <c r="F144" s="267">
        <v>143</v>
      </c>
      <c r="G144" s="267" t="s">
        <v>3720</v>
      </c>
      <c r="H144" s="267" t="s">
        <v>4006</v>
      </c>
      <c r="I144" s="267">
        <v>10</v>
      </c>
      <c r="J144" s="267" t="s">
        <v>4019</v>
      </c>
      <c r="K144" s="269" t="s">
        <v>4020</v>
      </c>
    </row>
    <row r="145" spans="6:11" ht="14.5" x14ac:dyDescent="0.35">
      <c r="F145" s="267">
        <v>144</v>
      </c>
      <c r="G145" s="267" t="s">
        <v>609</v>
      </c>
      <c r="H145" s="267" t="s">
        <v>4006</v>
      </c>
      <c r="I145" s="267">
        <v>10</v>
      </c>
      <c r="J145" s="267" t="s">
        <v>4021</v>
      </c>
      <c r="K145" s="269" t="s">
        <v>4022</v>
      </c>
    </row>
    <row r="146" spans="6:11" ht="14.5" x14ac:dyDescent="0.35">
      <c r="F146" s="267">
        <v>145</v>
      </c>
      <c r="G146" s="267" t="s">
        <v>3706</v>
      </c>
      <c r="H146" s="267" t="s">
        <v>4006</v>
      </c>
      <c r="I146" s="267">
        <v>10</v>
      </c>
      <c r="J146" s="267" t="s">
        <v>4023</v>
      </c>
      <c r="K146" s="269" t="s">
        <v>4024</v>
      </c>
    </row>
    <row r="147" spans="6:11" ht="14.5" x14ac:dyDescent="0.35">
      <c r="F147" s="267">
        <v>146</v>
      </c>
      <c r="G147" s="267" t="s">
        <v>2989</v>
      </c>
      <c r="H147" s="267" t="s">
        <v>4006</v>
      </c>
      <c r="I147" s="267">
        <v>10</v>
      </c>
      <c r="J147" s="267" t="s">
        <v>4025</v>
      </c>
      <c r="K147" s="269" t="s">
        <v>4026</v>
      </c>
    </row>
    <row r="148" spans="6:11" ht="14.5" x14ac:dyDescent="0.35">
      <c r="F148" s="267">
        <v>147</v>
      </c>
      <c r="G148" s="267" t="s">
        <v>3747</v>
      </c>
      <c r="H148" s="267" t="s">
        <v>4006</v>
      </c>
      <c r="I148" s="267">
        <v>10</v>
      </c>
      <c r="J148" s="267" t="s">
        <v>4027</v>
      </c>
      <c r="K148" s="269" t="s">
        <v>4028</v>
      </c>
    </row>
    <row r="149" spans="6:11" ht="14.5" x14ac:dyDescent="0.35">
      <c r="F149" s="267">
        <v>148</v>
      </c>
      <c r="G149" s="267" t="s">
        <v>687</v>
      </c>
      <c r="H149" s="267" t="s">
        <v>4006</v>
      </c>
      <c r="I149" s="267">
        <v>10</v>
      </c>
      <c r="J149" s="267" t="s">
        <v>4029</v>
      </c>
      <c r="K149" s="269" t="s">
        <v>4030</v>
      </c>
    </row>
    <row r="150" spans="6:11" ht="14.5" x14ac:dyDescent="0.35">
      <c r="F150" s="267">
        <v>149</v>
      </c>
      <c r="G150" s="267" t="s">
        <v>703</v>
      </c>
      <c r="H150" s="267" t="s">
        <v>4006</v>
      </c>
      <c r="I150" s="267">
        <v>10</v>
      </c>
      <c r="J150" s="267" t="s">
        <v>4031</v>
      </c>
      <c r="K150" s="269" t="s">
        <v>4032</v>
      </c>
    </row>
    <row r="151" spans="6:11" ht="14.5" x14ac:dyDescent="0.35">
      <c r="F151" s="267">
        <v>150</v>
      </c>
      <c r="G151" s="267" t="s">
        <v>3750</v>
      </c>
      <c r="H151" s="267" t="s">
        <v>4006</v>
      </c>
      <c r="I151" s="267">
        <v>10</v>
      </c>
      <c r="J151" s="267" t="s">
        <v>4033</v>
      </c>
      <c r="K151" s="269" t="s">
        <v>4034</v>
      </c>
    </row>
    <row r="152" spans="6:11" ht="14.5" x14ac:dyDescent="0.35">
      <c r="F152" s="267">
        <v>151</v>
      </c>
      <c r="G152" s="267" t="s">
        <v>3817</v>
      </c>
      <c r="H152" s="267" t="s">
        <v>4006</v>
      </c>
      <c r="I152" s="267">
        <v>10</v>
      </c>
      <c r="J152" s="267" t="s">
        <v>4035</v>
      </c>
      <c r="K152" s="269" t="s">
        <v>4036</v>
      </c>
    </row>
    <row r="153" spans="6:11" ht="14.5" x14ac:dyDescent="0.35">
      <c r="F153" s="267">
        <v>152</v>
      </c>
      <c r="G153" s="267" t="s">
        <v>687</v>
      </c>
      <c r="H153" s="267" t="s">
        <v>4006</v>
      </c>
      <c r="I153" s="267">
        <v>10</v>
      </c>
      <c r="J153" s="267" t="s">
        <v>4037</v>
      </c>
      <c r="K153" s="269" t="s">
        <v>4038</v>
      </c>
    </row>
    <row r="154" spans="6:11" ht="14.5" x14ac:dyDescent="0.35">
      <c r="F154" s="267">
        <v>153</v>
      </c>
      <c r="G154" s="267" t="s">
        <v>3753</v>
      </c>
      <c r="H154" s="267" t="s">
        <v>4006</v>
      </c>
      <c r="I154" s="267">
        <v>10</v>
      </c>
      <c r="J154" s="267" t="s">
        <v>4039</v>
      </c>
      <c r="K154" s="269" t="s">
        <v>4040</v>
      </c>
    </row>
    <row r="155" spans="6:11" ht="14.5" x14ac:dyDescent="0.35">
      <c r="F155" s="267">
        <v>154</v>
      </c>
      <c r="G155" s="267" t="s">
        <v>3758</v>
      </c>
      <c r="H155" s="267" t="s">
        <v>4041</v>
      </c>
      <c r="I155" s="267">
        <v>10</v>
      </c>
      <c r="J155" s="267" t="s">
        <v>4042</v>
      </c>
      <c r="K155" s="269" t="s">
        <v>4043</v>
      </c>
    </row>
    <row r="156" spans="6:11" ht="14.5" x14ac:dyDescent="0.35">
      <c r="F156" s="267">
        <v>155</v>
      </c>
      <c r="G156" s="267" t="s">
        <v>418</v>
      </c>
      <c r="H156" s="267" t="s">
        <v>4041</v>
      </c>
      <c r="I156" s="267">
        <v>10</v>
      </c>
      <c r="J156" s="267" t="s">
        <v>4044</v>
      </c>
      <c r="K156" s="269" t="s">
        <v>4045</v>
      </c>
    </row>
    <row r="157" spans="6:11" ht="14.5" x14ac:dyDescent="0.35">
      <c r="F157" s="267">
        <v>156</v>
      </c>
      <c r="G157" s="267" t="s">
        <v>3723</v>
      </c>
      <c r="H157" s="267" t="s">
        <v>4041</v>
      </c>
      <c r="I157" s="267">
        <v>10</v>
      </c>
      <c r="J157" s="267" t="s">
        <v>4046</v>
      </c>
      <c r="K157" s="269" t="s">
        <v>4047</v>
      </c>
    </row>
    <row r="158" spans="6:11" ht="14.5" x14ac:dyDescent="0.35">
      <c r="F158" s="267">
        <v>157</v>
      </c>
      <c r="G158" s="267" t="s">
        <v>3720</v>
      </c>
      <c r="H158" s="267" t="s">
        <v>4041</v>
      </c>
      <c r="I158" s="267">
        <v>10</v>
      </c>
      <c r="J158" s="267" t="s">
        <v>4048</v>
      </c>
      <c r="K158" s="269" t="s">
        <v>4049</v>
      </c>
    </row>
    <row r="159" spans="6:11" ht="14.5" x14ac:dyDescent="0.35">
      <c r="F159" s="267">
        <v>158</v>
      </c>
      <c r="G159" s="267" t="s">
        <v>609</v>
      </c>
      <c r="H159" s="267" t="s">
        <v>4041</v>
      </c>
      <c r="I159" s="267">
        <v>10</v>
      </c>
      <c r="J159" s="267" t="s">
        <v>4050</v>
      </c>
      <c r="K159" s="269" t="s">
        <v>4051</v>
      </c>
    </row>
    <row r="160" spans="6:11" ht="14.5" x14ac:dyDescent="0.35">
      <c r="F160" s="267">
        <v>159</v>
      </c>
      <c r="G160" s="267" t="s">
        <v>3747</v>
      </c>
      <c r="H160" s="267" t="s">
        <v>4041</v>
      </c>
      <c r="I160" s="267">
        <v>10</v>
      </c>
      <c r="J160" s="267" t="s">
        <v>4052</v>
      </c>
      <c r="K160" s="269" t="s">
        <v>4053</v>
      </c>
    </row>
    <row r="161" spans="6:11" ht="14.5" x14ac:dyDescent="0.35">
      <c r="F161" s="267">
        <v>160</v>
      </c>
      <c r="G161" s="267" t="s">
        <v>3817</v>
      </c>
      <c r="H161" s="267" t="s">
        <v>4041</v>
      </c>
      <c r="I161" s="267">
        <v>10</v>
      </c>
      <c r="J161" s="267" t="s">
        <v>4054</v>
      </c>
      <c r="K161" s="269" t="s">
        <v>4055</v>
      </c>
    </row>
    <row r="162" spans="6:11" ht="14.5" x14ac:dyDescent="0.35">
      <c r="F162" s="267">
        <v>161</v>
      </c>
      <c r="G162" s="267" t="s">
        <v>3753</v>
      </c>
      <c r="H162" s="267" t="s">
        <v>4041</v>
      </c>
      <c r="I162" s="267">
        <v>10</v>
      </c>
      <c r="J162" s="267" t="s">
        <v>4056</v>
      </c>
      <c r="K162" s="269" t="s">
        <v>4057</v>
      </c>
    </row>
    <row r="163" spans="6:11" ht="14.5" x14ac:dyDescent="0.35">
      <c r="F163" s="267">
        <v>162</v>
      </c>
      <c r="G163" s="267" t="s">
        <v>3758</v>
      </c>
      <c r="H163" s="267" t="s">
        <v>4058</v>
      </c>
      <c r="I163" s="267">
        <v>10</v>
      </c>
      <c r="J163" s="267" t="s">
        <v>4059</v>
      </c>
      <c r="K163" s="269" t="s">
        <v>4060</v>
      </c>
    </row>
    <row r="164" spans="6:11" ht="14.5" x14ac:dyDescent="0.35">
      <c r="F164" s="267">
        <v>163</v>
      </c>
      <c r="G164" s="267" t="s">
        <v>418</v>
      </c>
      <c r="H164" s="267" t="s">
        <v>4058</v>
      </c>
      <c r="I164" s="267">
        <v>10</v>
      </c>
      <c r="J164" s="267" t="s">
        <v>4061</v>
      </c>
      <c r="K164" s="269" t="s">
        <v>4062</v>
      </c>
    </row>
    <row r="165" spans="6:11" ht="14.5" x14ac:dyDescent="0.35">
      <c r="F165" s="267">
        <v>164</v>
      </c>
      <c r="G165" s="267" t="s">
        <v>3723</v>
      </c>
      <c r="H165" s="267" t="s">
        <v>4058</v>
      </c>
      <c r="I165" s="267">
        <v>10</v>
      </c>
      <c r="J165" s="267" t="s">
        <v>4063</v>
      </c>
      <c r="K165" s="269" t="s">
        <v>4064</v>
      </c>
    </row>
    <row r="166" spans="6:11" ht="14.5" x14ac:dyDescent="0.35">
      <c r="F166" s="267">
        <v>165</v>
      </c>
      <c r="G166" s="267" t="s">
        <v>609</v>
      </c>
      <c r="H166" s="267" t="s">
        <v>4058</v>
      </c>
      <c r="I166" s="267">
        <v>10</v>
      </c>
      <c r="J166" s="267" t="s">
        <v>4065</v>
      </c>
      <c r="K166" s="269" t="s">
        <v>4066</v>
      </c>
    </row>
    <row r="167" spans="6:11" ht="14.5" x14ac:dyDescent="0.35">
      <c r="F167" s="267">
        <v>166</v>
      </c>
      <c r="G167" s="267" t="s">
        <v>3747</v>
      </c>
      <c r="H167" s="267" t="s">
        <v>4058</v>
      </c>
      <c r="I167" s="267">
        <v>10</v>
      </c>
      <c r="J167" s="271" t="s">
        <v>4067</v>
      </c>
      <c r="K167" s="266" t="s">
        <v>4068</v>
      </c>
    </row>
    <row r="168" spans="6:11" ht="14.5" x14ac:dyDescent="0.35">
      <c r="F168" s="267">
        <v>167</v>
      </c>
      <c r="G168" s="267" t="s">
        <v>418</v>
      </c>
      <c r="H168" s="267" t="s">
        <v>4069</v>
      </c>
      <c r="I168" s="267">
        <v>10</v>
      </c>
      <c r="J168" s="271" t="s">
        <v>4070</v>
      </c>
      <c r="K168" s="266" t="s">
        <v>4071</v>
      </c>
    </row>
    <row r="169" spans="6:11" ht="14.5" x14ac:dyDescent="0.35">
      <c r="F169" s="267">
        <v>168</v>
      </c>
      <c r="G169" s="267" t="s">
        <v>609</v>
      </c>
      <c r="H169" s="267" t="s">
        <v>4069</v>
      </c>
      <c r="I169" s="267">
        <v>10</v>
      </c>
      <c r="J169" s="271" t="s">
        <v>4072</v>
      </c>
      <c r="K169" s="266" t="s">
        <v>4073</v>
      </c>
    </row>
    <row r="170" spans="6:11" ht="14.5" x14ac:dyDescent="0.35">
      <c r="F170" s="267">
        <v>169</v>
      </c>
      <c r="G170" s="267" t="s">
        <v>3747</v>
      </c>
      <c r="H170" s="267" t="s">
        <v>4069</v>
      </c>
      <c r="I170" s="267">
        <v>10</v>
      </c>
      <c r="J170" s="271" t="s">
        <v>4074</v>
      </c>
      <c r="K170" s="266" t="s">
        <v>4075</v>
      </c>
    </row>
    <row r="171" spans="6:11" ht="14.5" x14ac:dyDescent="0.35">
      <c r="F171" s="267">
        <v>170</v>
      </c>
      <c r="G171" s="267" t="s">
        <v>418</v>
      </c>
      <c r="H171" s="267" t="s">
        <v>4076</v>
      </c>
      <c r="I171" s="267">
        <v>10</v>
      </c>
      <c r="J171" s="271" t="s">
        <v>4077</v>
      </c>
      <c r="K171" s="266" t="s">
        <v>4078</v>
      </c>
    </row>
    <row r="172" spans="6:11" ht="14.5" x14ac:dyDescent="0.35">
      <c r="F172" s="267">
        <v>171</v>
      </c>
      <c r="G172" s="267" t="s">
        <v>418</v>
      </c>
      <c r="H172" s="267" t="s">
        <v>4079</v>
      </c>
      <c r="I172" s="267">
        <v>10</v>
      </c>
      <c r="J172" s="271" t="s">
        <v>4080</v>
      </c>
      <c r="K172" s="266" t="s">
        <v>4081</v>
      </c>
    </row>
    <row r="173" spans="6:11" ht="14.5" x14ac:dyDescent="0.35">
      <c r="F173" s="267">
        <v>172</v>
      </c>
      <c r="G173" s="267" t="s">
        <v>418</v>
      </c>
      <c r="H173" s="267" t="s">
        <v>4082</v>
      </c>
      <c r="I173" s="267">
        <v>10</v>
      </c>
      <c r="J173" s="271" t="s">
        <v>4083</v>
      </c>
      <c r="K173" s="266" t="s">
        <v>4084</v>
      </c>
    </row>
    <row r="174" spans="6:11" ht="14.5" x14ac:dyDescent="0.35">
      <c r="F174" s="267">
        <v>173</v>
      </c>
      <c r="G174" s="267" t="s">
        <v>418</v>
      </c>
      <c r="H174" s="267" t="s">
        <v>4085</v>
      </c>
      <c r="I174" s="267">
        <v>10</v>
      </c>
      <c r="J174" s="271" t="s">
        <v>4086</v>
      </c>
      <c r="K174" s="266" t="s">
        <v>4087</v>
      </c>
    </row>
    <row r="175" spans="6:11" ht="14.5" x14ac:dyDescent="0.35">
      <c r="F175" s="267">
        <v>174</v>
      </c>
      <c r="G175" s="267" t="s">
        <v>418</v>
      </c>
      <c r="H175" s="267" t="s">
        <v>4088</v>
      </c>
      <c r="I175" s="267">
        <v>10</v>
      </c>
      <c r="J175" s="271" t="s">
        <v>4089</v>
      </c>
      <c r="K175" s="266" t="s">
        <v>4090</v>
      </c>
    </row>
  </sheetData>
  <pageMargins left="0.7" right="0.7" top="0.75" bottom="0.75" header="0.3" footer="0.3"/>
  <pageSetup fitToWidth="8" fitToHeight="4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L50"/>
  <sheetViews>
    <sheetView zoomScale="84" workbookViewId="0">
      <selection activeCell="H25" sqref="H25"/>
    </sheetView>
  </sheetViews>
  <sheetFormatPr defaultColWidth="8.81640625" defaultRowHeight="12.5" x14ac:dyDescent="0.25"/>
  <cols>
    <col min="1" max="1" width="6" customWidth="1"/>
    <col min="2" max="2" width="16.1796875" customWidth="1"/>
    <col min="3" max="12" width="13.81640625" customWidth="1"/>
  </cols>
  <sheetData>
    <row r="1" spans="1:12" ht="20" x14ac:dyDescent="0.4">
      <c r="A1" s="512" t="s">
        <v>159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</row>
    <row r="3" spans="1:12" ht="13" x14ac:dyDescent="0.3">
      <c r="A3" s="42" t="s">
        <v>692</v>
      </c>
      <c r="B3" s="43" t="s">
        <v>381</v>
      </c>
      <c r="C3" s="42" t="s">
        <v>490</v>
      </c>
      <c r="D3" s="42" t="s">
        <v>489</v>
      </c>
      <c r="E3" s="42" t="s">
        <v>380</v>
      </c>
      <c r="F3" s="42" t="s">
        <v>494</v>
      </c>
      <c r="G3" s="42" t="s">
        <v>493</v>
      </c>
      <c r="H3" s="42" t="s">
        <v>492</v>
      </c>
      <c r="I3" s="42" t="s">
        <v>491</v>
      </c>
      <c r="J3" s="42" t="s">
        <v>382</v>
      </c>
      <c r="K3" s="42" t="s">
        <v>1126</v>
      </c>
      <c r="L3" s="42" t="s">
        <v>1127</v>
      </c>
    </row>
    <row r="4" spans="1:12" ht="13" x14ac:dyDescent="0.3">
      <c r="A4" s="42">
        <v>1</v>
      </c>
      <c r="B4" s="47" t="s">
        <v>227</v>
      </c>
      <c r="C4" s="28" t="s">
        <v>424</v>
      </c>
      <c r="D4" s="28" t="s">
        <v>236</v>
      </c>
      <c r="E4" s="28" t="s">
        <v>254</v>
      </c>
      <c r="F4" s="28" t="s">
        <v>272</v>
      </c>
      <c r="G4" s="28" t="s">
        <v>289</v>
      </c>
      <c r="H4" s="28" t="s">
        <v>303</v>
      </c>
      <c r="I4" s="28" t="s">
        <v>319</v>
      </c>
      <c r="J4" s="28" t="s">
        <v>332</v>
      </c>
      <c r="K4" s="62"/>
      <c r="L4" s="62"/>
    </row>
    <row r="5" spans="1:12" ht="13.5" thickBot="1" x14ac:dyDescent="0.35">
      <c r="A5" s="48"/>
      <c r="B5" s="49" t="s">
        <v>383</v>
      </c>
      <c r="C5" s="61"/>
      <c r="D5" s="61"/>
      <c r="E5" s="61"/>
      <c r="F5" s="61"/>
      <c r="G5" s="61"/>
      <c r="H5" s="61"/>
      <c r="I5" s="61"/>
      <c r="J5" s="61"/>
      <c r="K5" s="66"/>
      <c r="L5" s="66"/>
    </row>
    <row r="6" spans="1:12" ht="13" x14ac:dyDescent="0.3">
      <c r="A6" s="46">
        <v>2</v>
      </c>
      <c r="B6" s="47" t="s">
        <v>912</v>
      </c>
      <c r="C6" s="60" t="s">
        <v>425</v>
      </c>
      <c r="D6" s="60" t="s">
        <v>237</v>
      </c>
      <c r="E6" s="60" t="s">
        <v>255</v>
      </c>
      <c r="F6" s="60" t="s">
        <v>273</v>
      </c>
      <c r="G6" s="60" t="s">
        <v>290</v>
      </c>
      <c r="H6" s="60" t="s">
        <v>104</v>
      </c>
      <c r="I6" s="60" t="s">
        <v>320</v>
      </c>
      <c r="J6" s="60" t="s">
        <v>333</v>
      </c>
      <c r="K6" s="60" t="s">
        <v>344</v>
      </c>
      <c r="L6" s="60" t="s">
        <v>369</v>
      </c>
    </row>
    <row r="7" spans="1:12" ht="13.5" thickBot="1" x14ac:dyDescent="0.35">
      <c r="A7" s="48"/>
      <c r="B7" s="49" t="s">
        <v>383</v>
      </c>
      <c r="C7" s="61"/>
      <c r="D7" s="61"/>
      <c r="E7" s="61"/>
      <c r="F7" s="61"/>
      <c r="G7" s="61"/>
      <c r="H7" s="61"/>
      <c r="I7" s="61"/>
      <c r="J7" s="61"/>
      <c r="K7" s="61" t="s">
        <v>1055</v>
      </c>
      <c r="L7" s="61"/>
    </row>
    <row r="8" spans="1:12" ht="13" x14ac:dyDescent="0.3">
      <c r="A8" s="46">
        <v>3</v>
      </c>
      <c r="B8" s="47" t="s">
        <v>693</v>
      </c>
      <c r="C8" s="60" t="s">
        <v>426</v>
      </c>
      <c r="D8" s="60" t="s">
        <v>238</v>
      </c>
      <c r="E8" s="60" t="s">
        <v>256</v>
      </c>
      <c r="F8" s="60" t="s">
        <v>275</v>
      </c>
      <c r="G8" s="60" t="s">
        <v>291</v>
      </c>
      <c r="H8" s="60" t="s">
        <v>304</v>
      </c>
      <c r="I8" s="60" t="s">
        <v>321</v>
      </c>
      <c r="J8" s="60"/>
      <c r="K8" s="60" t="s">
        <v>345</v>
      </c>
      <c r="L8" s="60" t="s">
        <v>368</v>
      </c>
    </row>
    <row r="9" spans="1:12" ht="13.5" thickBot="1" x14ac:dyDescent="0.35">
      <c r="A9" s="48"/>
      <c r="B9" s="49" t="s">
        <v>383</v>
      </c>
      <c r="C9" s="61"/>
      <c r="D9" s="61"/>
      <c r="E9" s="61"/>
      <c r="F9" s="61"/>
      <c r="G9" s="61" t="s">
        <v>561</v>
      </c>
      <c r="H9" s="61"/>
      <c r="I9" s="61"/>
      <c r="J9" s="61" t="s">
        <v>663</v>
      </c>
      <c r="K9" s="61"/>
      <c r="L9" s="61"/>
    </row>
    <row r="10" spans="1:12" ht="13" x14ac:dyDescent="0.3">
      <c r="A10" s="46">
        <v>4</v>
      </c>
      <c r="B10" s="44" t="s">
        <v>1137</v>
      </c>
      <c r="C10" s="60" t="s">
        <v>427</v>
      </c>
      <c r="D10" s="60" t="s">
        <v>239</v>
      </c>
      <c r="E10" s="60" t="s">
        <v>257</v>
      </c>
      <c r="F10" s="60" t="s">
        <v>274</v>
      </c>
      <c r="G10" s="60" t="s">
        <v>292</v>
      </c>
      <c r="H10" s="60" t="s">
        <v>305</v>
      </c>
      <c r="I10" s="60" t="s">
        <v>322</v>
      </c>
      <c r="J10" s="86" t="s">
        <v>334</v>
      </c>
      <c r="K10" s="60" t="s">
        <v>346</v>
      </c>
      <c r="L10" s="60" t="s">
        <v>367</v>
      </c>
    </row>
    <row r="11" spans="1:12" ht="13.5" thickBot="1" x14ac:dyDescent="0.35">
      <c r="A11" s="48"/>
      <c r="B11" s="49" t="s">
        <v>383</v>
      </c>
      <c r="C11" s="61"/>
      <c r="D11" s="61"/>
      <c r="E11" s="61"/>
      <c r="F11" s="61"/>
      <c r="G11" s="61" t="s">
        <v>730</v>
      </c>
      <c r="H11" s="61"/>
      <c r="I11" s="61" t="s">
        <v>540</v>
      </c>
      <c r="J11" s="61" t="s">
        <v>693</v>
      </c>
      <c r="K11" s="61"/>
      <c r="L11" s="61"/>
    </row>
    <row r="12" spans="1:12" ht="13" x14ac:dyDescent="0.3">
      <c r="A12" s="46">
        <v>5</v>
      </c>
      <c r="B12" s="47" t="s">
        <v>663</v>
      </c>
      <c r="C12" s="60" t="s">
        <v>428</v>
      </c>
      <c r="D12" s="60" t="s">
        <v>240</v>
      </c>
      <c r="E12" s="60" t="s">
        <v>258</v>
      </c>
      <c r="F12" s="60"/>
      <c r="G12" s="60"/>
      <c r="H12" s="60"/>
      <c r="I12" s="60"/>
      <c r="J12" s="60"/>
      <c r="K12" s="60"/>
      <c r="L12" s="60"/>
    </row>
    <row r="13" spans="1:12" ht="13.5" thickBot="1" x14ac:dyDescent="0.35">
      <c r="A13" s="48"/>
      <c r="B13" s="49" t="s">
        <v>383</v>
      </c>
      <c r="C13" s="61"/>
      <c r="D13" s="61"/>
      <c r="E13" s="61"/>
      <c r="F13" s="61"/>
      <c r="G13" s="61"/>
      <c r="H13" s="61"/>
      <c r="I13" s="61"/>
      <c r="J13" s="61"/>
      <c r="K13" s="61"/>
      <c r="L13" s="61"/>
    </row>
    <row r="14" spans="1:12" ht="13" x14ac:dyDescent="0.3">
      <c r="A14" s="46">
        <v>6</v>
      </c>
      <c r="B14" s="47" t="s">
        <v>817</v>
      </c>
      <c r="C14" s="60" t="s">
        <v>429</v>
      </c>
      <c r="D14" s="60" t="s">
        <v>241</v>
      </c>
      <c r="E14" s="81" t="s">
        <v>259</v>
      </c>
      <c r="F14" s="60" t="s">
        <v>276</v>
      </c>
      <c r="G14" s="60" t="s">
        <v>293</v>
      </c>
      <c r="H14" s="60" t="s">
        <v>306</v>
      </c>
      <c r="I14" s="60" t="s">
        <v>323</v>
      </c>
      <c r="J14" s="60" t="s">
        <v>335</v>
      </c>
      <c r="K14" s="60" t="s">
        <v>347</v>
      </c>
      <c r="L14" s="60" t="s">
        <v>366</v>
      </c>
    </row>
    <row r="15" spans="1:12" ht="13.5" thickBot="1" x14ac:dyDescent="0.35">
      <c r="A15" s="48"/>
      <c r="B15" s="49" t="s">
        <v>383</v>
      </c>
      <c r="C15" s="61"/>
      <c r="D15" s="61"/>
      <c r="E15" s="61"/>
      <c r="F15" s="61"/>
      <c r="G15" s="61"/>
      <c r="H15" s="61"/>
      <c r="I15" s="61"/>
      <c r="J15" s="61"/>
      <c r="K15" s="61"/>
      <c r="L15" s="61"/>
    </row>
    <row r="16" spans="1:12" ht="13" x14ac:dyDescent="0.3">
      <c r="A16" s="46">
        <v>7</v>
      </c>
      <c r="B16" s="50" t="s">
        <v>451</v>
      </c>
      <c r="C16" s="60" t="s">
        <v>430</v>
      </c>
      <c r="D16" s="60" t="s">
        <v>242</v>
      </c>
      <c r="E16" s="60" t="s">
        <v>1032</v>
      </c>
      <c r="F16" s="60" t="s">
        <v>277</v>
      </c>
      <c r="G16" s="60" t="s">
        <v>964</v>
      </c>
      <c r="H16" s="60" t="s">
        <v>307</v>
      </c>
      <c r="I16" s="60" t="s">
        <v>324</v>
      </c>
      <c r="J16" s="60" t="s">
        <v>336</v>
      </c>
      <c r="K16" s="60" t="s">
        <v>348</v>
      </c>
      <c r="L16" s="60" t="s">
        <v>365</v>
      </c>
    </row>
    <row r="17" spans="1:12" ht="13.5" thickBot="1" x14ac:dyDescent="0.35">
      <c r="A17" s="48"/>
      <c r="B17" s="49" t="s">
        <v>383</v>
      </c>
      <c r="C17" s="61"/>
      <c r="D17" s="61"/>
      <c r="E17" s="61" t="s">
        <v>1055</v>
      </c>
      <c r="F17" s="61"/>
      <c r="G17" s="61"/>
      <c r="H17" s="61"/>
      <c r="I17" s="61"/>
      <c r="J17" s="61"/>
      <c r="K17" s="61"/>
      <c r="L17" s="61"/>
    </row>
    <row r="18" spans="1:12" ht="13" x14ac:dyDescent="0.3">
      <c r="A18" s="46">
        <v>8</v>
      </c>
      <c r="B18" s="50" t="s">
        <v>587</v>
      </c>
      <c r="C18" s="60" t="s">
        <v>431</v>
      </c>
      <c r="D18" s="60" t="s">
        <v>243</v>
      </c>
      <c r="E18" s="60" t="s">
        <v>260</v>
      </c>
      <c r="F18" s="60" t="s">
        <v>278</v>
      </c>
      <c r="G18" s="60" t="s">
        <v>294</v>
      </c>
      <c r="H18" s="60" t="s">
        <v>883</v>
      </c>
      <c r="I18" s="86" t="s">
        <v>325</v>
      </c>
      <c r="J18" s="60" t="s">
        <v>337</v>
      </c>
      <c r="K18" s="60" t="s">
        <v>349</v>
      </c>
      <c r="L18" s="60" t="s">
        <v>364</v>
      </c>
    </row>
    <row r="19" spans="1:12" ht="13.5" thickBot="1" x14ac:dyDescent="0.35">
      <c r="A19" s="48"/>
      <c r="B19" s="49" t="s">
        <v>383</v>
      </c>
      <c r="C19" s="61"/>
      <c r="D19" s="61"/>
      <c r="E19" s="61"/>
      <c r="F19" s="61"/>
      <c r="G19" s="61" t="s">
        <v>561</v>
      </c>
      <c r="H19" s="61"/>
      <c r="I19" s="61"/>
      <c r="J19" s="61" t="s">
        <v>648</v>
      </c>
      <c r="K19" s="61"/>
      <c r="L19" s="61"/>
    </row>
    <row r="20" spans="1:12" ht="13" x14ac:dyDescent="0.3">
      <c r="A20" s="46">
        <v>9</v>
      </c>
      <c r="B20" s="50" t="s">
        <v>730</v>
      </c>
      <c r="C20" s="60" t="s">
        <v>432</v>
      </c>
      <c r="D20" s="60" t="s">
        <v>244</v>
      </c>
      <c r="E20" s="60" t="s">
        <v>261</v>
      </c>
      <c r="F20" s="60" t="s">
        <v>279</v>
      </c>
      <c r="G20" s="60" t="s">
        <v>295</v>
      </c>
      <c r="H20" s="60" t="s">
        <v>308</v>
      </c>
      <c r="I20" s="60" t="s">
        <v>1010</v>
      </c>
      <c r="J20" s="60" t="s">
        <v>338</v>
      </c>
      <c r="K20" s="60" t="s">
        <v>350</v>
      </c>
      <c r="L20" s="60" t="s">
        <v>363</v>
      </c>
    </row>
    <row r="21" spans="1:12" ht="13.5" thickBot="1" x14ac:dyDescent="0.35">
      <c r="A21" s="48"/>
      <c r="B21" s="49" t="s">
        <v>383</v>
      </c>
      <c r="C21" s="61"/>
      <c r="D21" s="61"/>
      <c r="E21" s="61"/>
      <c r="F21" s="61"/>
      <c r="G21" s="61"/>
      <c r="H21" s="61"/>
      <c r="I21" s="61"/>
      <c r="J21" s="61"/>
      <c r="K21" s="61"/>
      <c r="L21" s="61"/>
    </row>
    <row r="22" spans="1:12" ht="13" x14ac:dyDescent="0.3">
      <c r="A22" s="46">
        <v>10</v>
      </c>
      <c r="B22" s="47" t="s">
        <v>234</v>
      </c>
      <c r="C22" s="60" t="s">
        <v>433</v>
      </c>
      <c r="D22" s="60" t="s">
        <v>246</v>
      </c>
      <c r="E22" s="60" t="s">
        <v>262</v>
      </c>
      <c r="F22" s="60" t="s">
        <v>280</v>
      </c>
      <c r="G22" s="60" t="s">
        <v>296</v>
      </c>
      <c r="H22" s="60" t="s">
        <v>309</v>
      </c>
      <c r="I22" s="60" t="s">
        <v>326</v>
      </c>
      <c r="J22" s="60" t="s">
        <v>937</v>
      </c>
      <c r="K22" s="60" t="s">
        <v>101</v>
      </c>
      <c r="L22" s="60" t="s">
        <v>1016</v>
      </c>
    </row>
    <row r="23" spans="1:12" ht="13.5" thickBot="1" x14ac:dyDescent="0.35">
      <c r="A23" s="48"/>
      <c r="B23" s="49" t="s">
        <v>383</v>
      </c>
      <c r="C23" s="61"/>
      <c r="D23" s="61"/>
      <c r="E23" s="61"/>
      <c r="F23" s="61"/>
      <c r="G23" s="61"/>
      <c r="H23" s="61"/>
      <c r="I23" s="61"/>
      <c r="J23" s="61"/>
      <c r="K23" s="61"/>
      <c r="L23" s="61"/>
    </row>
    <row r="24" spans="1:12" ht="13" x14ac:dyDescent="0.3">
      <c r="A24" s="46">
        <v>11</v>
      </c>
      <c r="B24" s="50" t="s">
        <v>540</v>
      </c>
      <c r="C24" s="60" t="s">
        <v>434</v>
      </c>
      <c r="D24" s="60" t="s">
        <v>245</v>
      </c>
      <c r="E24" s="60" t="s">
        <v>263</v>
      </c>
      <c r="F24" s="60" t="s">
        <v>281</v>
      </c>
      <c r="G24" s="60" t="s">
        <v>297</v>
      </c>
      <c r="H24" s="60" t="s">
        <v>310</v>
      </c>
      <c r="I24" s="60" t="s">
        <v>327</v>
      </c>
      <c r="J24" s="60" t="s">
        <v>339</v>
      </c>
      <c r="K24" s="60" t="s">
        <v>351</v>
      </c>
      <c r="L24" s="60" t="s">
        <v>362</v>
      </c>
    </row>
    <row r="25" spans="1:12" ht="13.5" thickBot="1" x14ac:dyDescent="0.35">
      <c r="A25" s="48"/>
      <c r="B25" s="49" t="s">
        <v>383</v>
      </c>
      <c r="C25" s="61"/>
      <c r="D25" s="61" t="s">
        <v>1137</v>
      </c>
      <c r="E25" s="61"/>
      <c r="F25" s="61" t="s">
        <v>1137</v>
      </c>
      <c r="G25" s="61"/>
      <c r="H25" s="61" t="s">
        <v>1137</v>
      </c>
      <c r="I25" s="61"/>
      <c r="J25" s="61"/>
      <c r="K25" s="61"/>
      <c r="L25" s="61"/>
    </row>
    <row r="26" spans="1:12" ht="13" x14ac:dyDescent="0.3">
      <c r="A26" s="46">
        <v>12</v>
      </c>
      <c r="B26" s="47" t="s">
        <v>561</v>
      </c>
      <c r="C26" s="60" t="s">
        <v>435</v>
      </c>
      <c r="D26" s="60" t="s">
        <v>247</v>
      </c>
      <c r="E26" s="60" t="s">
        <v>264</v>
      </c>
      <c r="F26" s="60" t="s">
        <v>282</v>
      </c>
      <c r="G26" s="60" t="s">
        <v>298</v>
      </c>
      <c r="H26" s="60" t="s">
        <v>1016</v>
      </c>
      <c r="I26" s="86" t="s">
        <v>328</v>
      </c>
      <c r="J26" s="60" t="s">
        <v>340</v>
      </c>
      <c r="K26" s="60" t="s">
        <v>352</v>
      </c>
      <c r="L26" s="60" t="s">
        <v>361</v>
      </c>
    </row>
    <row r="27" spans="1:12" ht="13.5" thickBot="1" x14ac:dyDescent="0.35">
      <c r="A27" s="48"/>
      <c r="B27" s="49" t="s">
        <v>383</v>
      </c>
      <c r="C27" s="61"/>
      <c r="D27" s="61"/>
      <c r="E27" s="61"/>
      <c r="F27" s="61"/>
      <c r="G27" s="61"/>
      <c r="H27" s="61"/>
      <c r="I27" s="61" t="s">
        <v>587</v>
      </c>
      <c r="J27" s="61" t="s">
        <v>587</v>
      </c>
      <c r="K27" s="61" t="s">
        <v>587</v>
      </c>
      <c r="L27" s="61" t="s">
        <v>587</v>
      </c>
    </row>
    <row r="28" spans="1:12" ht="13" x14ac:dyDescent="0.3">
      <c r="A28" s="46">
        <v>13</v>
      </c>
      <c r="B28" s="47" t="s">
        <v>648</v>
      </c>
      <c r="C28" s="60" t="s">
        <v>1078</v>
      </c>
      <c r="D28" s="60" t="s">
        <v>248</v>
      </c>
      <c r="E28" s="60" t="s">
        <v>265</v>
      </c>
      <c r="F28" s="60" t="s">
        <v>283</v>
      </c>
      <c r="G28" s="60" t="s">
        <v>922</v>
      </c>
      <c r="H28" s="60" t="s">
        <v>311</v>
      </c>
      <c r="I28" s="60" t="s">
        <v>329</v>
      </c>
      <c r="J28" s="60" t="s">
        <v>341</v>
      </c>
      <c r="K28" s="60" t="s">
        <v>353</v>
      </c>
      <c r="L28" s="60" t="s">
        <v>360</v>
      </c>
    </row>
    <row r="29" spans="1:12" ht="13.5" thickBot="1" x14ac:dyDescent="0.35">
      <c r="A29" s="48"/>
      <c r="B29" s="49" t="s">
        <v>383</v>
      </c>
      <c r="C29" s="61"/>
      <c r="D29" s="61"/>
      <c r="E29" s="61"/>
      <c r="F29" s="61"/>
      <c r="G29" s="61"/>
      <c r="H29" s="61"/>
      <c r="I29" s="61"/>
      <c r="J29" s="61"/>
      <c r="K29" s="61"/>
      <c r="L29" s="61"/>
    </row>
    <row r="30" spans="1:12" ht="13" x14ac:dyDescent="0.3">
      <c r="A30" s="46">
        <v>14</v>
      </c>
      <c r="B30" s="47" t="s">
        <v>610</v>
      </c>
      <c r="C30" s="60" t="s">
        <v>436</v>
      </c>
      <c r="D30" s="60" t="s">
        <v>249</v>
      </c>
      <c r="E30" s="27" t="s">
        <v>266</v>
      </c>
      <c r="F30" s="60" t="s">
        <v>284</v>
      </c>
      <c r="G30" s="60" t="s">
        <v>299</v>
      </c>
      <c r="H30" s="60" t="s">
        <v>312</v>
      </c>
      <c r="I30" s="60" t="s">
        <v>330</v>
      </c>
      <c r="J30" s="60" t="s">
        <v>1084</v>
      </c>
      <c r="K30" s="60" t="s">
        <v>354</v>
      </c>
      <c r="L30" s="60" t="s">
        <v>1016</v>
      </c>
    </row>
    <row r="31" spans="1:12" ht="13.5" thickBot="1" x14ac:dyDescent="0.35">
      <c r="A31" s="48"/>
      <c r="B31" s="49" t="s">
        <v>383</v>
      </c>
      <c r="C31" s="61"/>
      <c r="D31" s="61"/>
      <c r="E31" s="61"/>
      <c r="F31" s="61" t="s">
        <v>227</v>
      </c>
      <c r="G31" s="61"/>
      <c r="H31" s="61"/>
      <c r="I31" s="61"/>
      <c r="J31" s="61"/>
      <c r="K31" s="61"/>
      <c r="L31" s="61"/>
    </row>
    <row r="32" spans="1:12" ht="13" x14ac:dyDescent="0.3">
      <c r="A32" s="46">
        <v>15</v>
      </c>
      <c r="B32" s="47" t="s">
        <v>1176</v>
      </c>
      <c r="C32" s="60" t="s">
        <v>437</v>
      </c>
      <c r="D32" s="60" t="s">
        <v>250</v>
      </c>
      <c r="E32" s="60" t="s">
        <v>267</v>
      </c>
      <c r="F32" s="60" t="s">
        <v>285</v>
      </c>
      <c r="G32" s="60" t="s">
        <v>314</v>
      </c>
      <c r="H32" s="60" t="s">
        <v>313</v>
      </c>
      <c r="I32" s="60" t="s">
        <v>315</v>
      </c>
      <c r="J32" s="60" t="s">
        <v>342</v>
      </c>
      <c r="K32" s="60" t="s">
        <v>370</v>
      </c>
      <c r="L32" s="86" t="s">
        <v>359</v>
      </c>
    </row>
    <row r="33" spans="1:12" ht="13.5" thickBot="1" x14ac:dyDescent="0.35">
      <c r="A33" s="48"/>
      <c r="B33" s="49" t="s">
        <v>383</v>
      </c>
      <c r="C33" s="61"/>
      <c r="D33" s="61"/>
      <c r="E33" s="61"/>
      <c r="F33" s="61"/>
      <c r="G33" s="61"/>
      <c r="H33" s="61"/>
      <c r="I33" s="61"/>
      <c r="J33" s="61"/>
      <c r="K33" s="61"/>
      <c r="L33" s="61"/>
    </row>
    <row r="34" spans="1:12" ht="13" x14ac:dyDescent="0.3">
      <c r="A34" s="46">
        <v>16</v>
      </c>
      <c r="B34" s="47" t="s">
        <v>1055</v>
      </c>
      <c r="C34" s="60" t="s">
        <v>438</v>
      </c>
      <c r="D34" s="60" t="s">
        <v>251</v>
      </c>
      <c r="E34" s="60" t="s">
        <v>268</v>
      </c>
      <c r="F34" s="60" t="s">
        <v>286</v>
      </c>
      <c r="G34" s="60" t="s">
        <v>300</v>
      </c>
      <c r="H34" s="60" t="s">
        <v>316</v>
      </c>
      <c r="I34" s="60" t="s">
        <v>67</v>
      </c>
      <c r="J34" s="60" t="s">
        <v>66</v>
      </c>
      <c r="K34" s="60" t="s">
        <v>355</v>
      </c>
      <c r="L34" s="60" t="s">
        <v>358</v>
      </c>
    </row>
    <row r="35" spans="1:12" ht="13.5" thickBot="1" x14ac:dyDescent="0.35">
      <c r="A35" s="48"/>
      <c r="B35" s="49" t="s">
        <v>383</v>
      </c>
      <c r="C35" s="61"/>
      <c r="D35" s="61"/>
      <c r="E35" s="61" t="s">
        <v>610</v>
      </c>
      <c r="F35" s="61"/>
      <c r="G35" s="61"/>
      <c r="H35" s="61" t="s">
        <v>540</v>
      </c>
      <c r="I35" s="61" t="s">
        <v>540</v>
      </c>
      <c r="J35" s="61"/>
      <c r="K35" s="61"/>
      <c r="L35" s="61" t="s">
        <v>587</v>
      </c>
    </row>
    <row r="36" spans="1:12" ht="13" x14ac:dyDescent="0.3">
      <c r="A36" s="46">
        <v>17</v>
      </c>
      <c r="B36" s="47" t="s">
        <v>233</v>
      </c>
      <c r="C36" s="60" t="s">
        <v>439</v>
      </c>
      <c r="D36" s="60" t="s">
        <v>252</v>
      </c>
      <c r="E36" s="60" t="s">
        <v>270</v>
      </c>
      <c r="F36" s="60" t="s">
        <v>287</v>
      </c>
      <c r="G36" s="60" t="s">
        <v>301</v>
      </c>
      <c r="H36" s="60" t="s">
        <v>317</v>
      </c>
      <c r="I36" s="60" t="s">
        <v>1016</v>
      </c>
      <c r="J36" s="65"/>
      <c r="K36" s="65"/>
      <c r="L36" s="65"/>
    </row>
    <row r="37" spans="1:12" ht="13.5" thickBot="1" x14ac:dyDescent="0.35">
      <c r="A37" s="48"/>
      <c r="B37" s="49" t="s">
        <v>383</v>
      </c>
      <c r="C37" s="61" t="s">
        <v>540</v>
      </c>
      <c r="D37" s="61"/>
      <c r="E37" s="61" t="s">
        <v>540</v>
      </c>
      <c r="F37" s="61"/>
      <c r="G37" s="61" t="s">
        <v>730</v>
      </c>
      <c r="H37" s="61" t="s">
        <v>540</v>
      </c>
      <c r="I37" s="61"/>
      <c r="J37" s="66"/>
      <c r="K37" s="66"/>
      <c r="L37" s="66"/>
    </row>
    <row r="38" spans="1:12" ht="13" x14ac:dyDescent="0.3">
      <c r="A38" s="46">
        <v>18</v>
      </c>
      <c r="B38" s="50" t="s">
        <v>40</v>
      </c>
      <c r="C38" s="60" t="s">
        <v>440</v>
      </c>
      <c r="D38" s="60" t="s">
        <v>253</v>
      </c>
      <c r="E38" s="60" t="s">
        <v>271</v>
      </c>
      <c r="F38" s="60" t="s">
        <v>288</v>
      </c>
      <c r="G38" s="60" t="s">
        <v>302</v>
      </c>
      <c r="H38" s="60" t="s">
        <v>318</v>
      </c>
      <c r="I38" s="60" t="s">
        <v>331</v>
      </c>
      <c r="J38" s="60" t="s">
        <v>343</v>
      </c>
      <c r="K38" s="60" t="s">
        <v>356</v>
      </c>
      <c r="L38" s="60" t="s">
        <v>357</v>
      </c>
    </row>
    <row r="39" spans="1:12" ht="13.5" thickBot="1" x14ac:dyDescent="0.35">
      <c r="A39" s="48"/>
      <c r="B39" s="49" t="s">
        <v>383</v>
      </c>
      <c r="C39" s="61"/>
      <c r="D39" s="61"/>
      <c r="E39" s="61"/>
      <c r="F39" s="61"/>
      <c r="G39" s="61"/>
      <c r="H39" s="61"/>
      <c r="I39" s="61"/>
      <c r="J39" s="61"/>
      <c r="K39" s="61"/>
      <c r="L39" s="61"/>
    </row>
    <row r="40" spans="1:12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</row>
    <row r="41" spans="1:12" ht="15.5" x14ac:dyDescent="0.35">
      <c r="A41" s="87" t="s">
        <v>1016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</row>
    <row r="42" spans="1:12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</row>
    <row r="44" spans="1:12" ht="13" x14ac:dyDescent="0.3">
      <c r="A44" s="13" t="s">
        <v>371</v>
      </c>
      <c r="C44" t="s">
        <v>105</v>
      </c>
    </row>
    <row r="45" spans="1:12" ht="13" x14ac:dyDescent="0.3">
      <c r="A45" s="13"/>
    </row>
    <row r="46" spans="1:12" ht="13" x14ac:dyDescent="0.3">
      <c r="A46" s="13" t="s">
        <v>372</v>
      </c>
      <c r="C46" t="s">
        <v>373</v>
      </c>
      <c r="D46" t="s">
        <v>374</v>
      </c>
      <c r="E46" t="s">
        <v>952</v>
      </c>
    </row>
    <row r="47" spans="1:12" ht="13" x14ac:dyDescent="0.3">
      <c r="A47" s="13"/>
    </row>
    <row r="48" spans="1:12" ht="13" x14ac:dyDescent="0.3">
      <c r="A48" s="13" t="s">
        <v>269</v>
      </c>
      <c r="C48" t="s">
        <v>980</v>
      </c>
      <c r="D48" t="s">
        <v>375</v>
      </c>
    </row>
    <row r="50" spans="1:9" ht="13" x14ac:dyDescent="0.3">
      <c r="A50" s="13" t="s">
        <v>223</v>
      </c>
      <c r="C50" t="s">
        <v>376</v>
      </c>
      <c r="D50" t="s">
        <v>377</v>
      </c>
      <c r="E50" t="s">
        <v>103</v>
      </c>
      <c r="F50" t="s">
        <v>378</v>
      </c>
      <c r="G50" t="s">
        <v>379</v>
      </c>
      <c r="H50" t="s">
        <v>1001</v>
      </c>
      <c r="I50" t="s">
        <v>102</v>
      </c>
    </row>
  </sheetData>
  <mergeCells count="1">
    <mergeCell ref="A1:L1"/>
  </mergeCells>
  <phoneticPr fontId="25" type="noConversion"/>
  <pageMargins left="0.17" right="0.16" top="0.65" bottom="0.7" header="0.5" footer="0.5"/>
  <pageSetup scale="8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2:E137"/>
  <sheetViews>
    <sheetView workbookViewId="0">
      <selection activeCell="A2" sqref="A2:E137"/>
    </sheetView>
  </sheetViews>
  <sheetFormatPr defaultColWidth="8.81640625" defaultRowHeight="12.5" x14ac:dyDescent="0.25"/>
  <cols>
    <col min="1" max="1" width="12.1796875" customWidth="1"/>
    <col min="2" max="2" width="12" customWidth="1"/>
  </cols>
  <sheetData>
    <row r="2" spans="1:5" x14ac:dyDescent="0.25">
      <c r="A2" s="27" t="s">
        <v>647</v>
      </c>
      <c r="B2" s="31" t="s">
        <v>618</v>
      </c>
      <c r="C2" s="32"/>
      <c r="D2" s="33"/>
      <c r="E2" s="30" t="s">
        <v>697</v>
      </c>
    </row>
    <row r="3" spans="1:5" x14ac:dyDescent="0.25">
      <c r="A3" s="27" t="s">
        <v>446</v>
      </c>
      <c r="B3" s="31" t="s">
        <v>114</v>
      </c>
      <c r="C3" s="28"/>
      <c r="D3" s="44"/>
      <c r="E3" s="30" t="s">
        <v>694</v>
      </c>
    </row>
    <row r="4" spans="1:5" x14ac:dyDescent="0.25">
      <c r="A4" s="27" t="s">
        <v>845</v>
      </c>
      <c r="B4" s="27" t="s">
        <v>773</v>
      </c>
      <c r="C4" s="28"/>
      <c r="D4" s="33"/>
      <c r="E4" s="95" t="s">
        <v>694</v>
      </c>
    </row>
    <row r="5" spans="1:5" x14ac:dyDescent="0.25">
      <c r="A5" s="31" t="s">
        <v>11</v>
      </c>
      <c r="B5" s="31" t="s">
        <v>555</v>
      </c>
      <c r="C5" s="28"/>
      <c r="D5" s="44"/>
      <c r="E5" s="30" t="s">
        <v>697</v>
      </c>
    </row>
    <row r="6" spans="1:5" x14ac:dyDescent="0.25">
      <c r="A6" s="27" t="s">
        <v>683</v>
      </c>
      <c r="B6" s="31" t="s">
        <v>632</v>
      </c>
      <c r="C6" s="28"/>
      <c r="D6" s="85"/>
      <c r="E6" s="28" t="s">
        <v>713</v>
      </c>
    </row>
    <row r="7" spans="1:5" x14ac:dyDescent="0.25">
      <c r="A7" s="27" t="s">
        <v>783</v>
      </c>
      <c r="B7" s="31" t="s">
        <v>784</v>
      </c>
      <c r="C7" s="28"/>
      <c r="D7" s="31"/>
      <c r="E7" s="30" t="s">
        <v>746</v>
      </c>
    </row>
    <row r="8" spans="1:5" x14ac:dyDescent="0.25">
      <c r="A8" s="27" t="s">
        <v>749</v>
      </c>
      <c r="B8" s="31" t="s">
        <v>748</v>
      </c>
      <c r="C8" s="32"/>
      <c r="D8" s="29"/>
      <c r="E8" s="30" t="s">
        <v>705</v>
      </c>
    </row>
    <row r="9" spans="1:5" x14ac:dyDescent="0.25">
      <c r="A9" s="27" t="s">
        <v>1589</v>
      </c>
      <c r="B9" s="31" t="s">
        <v>1590</v>
      </c>
      <c r="C9" s="28"/>
      <c r="D9" s="85"/>
      <c r="E9" s="28" t="s">
        <v>694</v>
      </c>
    </row>
    <row r="10" spans="1:5" x14ac:dyDescent="0.25">
      <c r="A10" s="27" t="s">
        <v>800</v>
      </c>
      <c r="B10" s="31" t="s">
        <v>560</v>
      </c>
      <c r="C10" s="28"/>
      <c r="D10" s="29"/>
      <c r="E10" s="30" t="s">
        <v>743</v>
      </c>
    </row>
    <row r="11" spans="1:5" x14ac:dyDescent="0.25">
      <c r="A11" s="27" t="s">
        <v>1321</v>
      </c>
      <c r="B11" s="27" t="s">
        <v>698</v>
      </c>
      <c r="C11" s="32"/>
      <c r="D11" s="33"/>
      <c r="E11" s="111" t="s">
        <v>716</v>
      </c>
    </row>
    <row r="12" spans="1:5" x14ac:dyDescent="0.25">
      <c r="A12" s="27" t="s">
        <v>782</v>
      </c>
      <c r="B12" s="31" t="s">
        <v>641</v>
      </c>
      <c r="C12" s="28"/>
      <c r="D12" s="44"/>
      <c r="E12" s="30" t="s">
        <v>705</v>
      </c>
    </row>
    <row r="13" spans="1:5" x14ac:dyDescent="0.25">
      <c r="A13" s="27" t="s">
        <v>1204</v>
      </c>
      <c r="B13" s="27" t="s">
        <v>1205</v>
      </c>
      <c r="C13" s="28"/>
      <c r="D13" s="33"/>
      <c r="E13" s="99" t="s">
        <v>697</v>
      </c>
    </row>
    <row r="14" spans="1:5" x14ac:dyDescent="0.25">
      <c r="A14" s="27" t="s">
        <v>1206</v>
      </c>
      <c r="B14" s="27" t="s">
        <v>552</v>
      </c>
      <c r="C14" s="28"/>
      <c r="D14" s="27"/>
      <c r="E14" s="103" t="s">
        <v>694</v>
      </c>
    </row>
    <row r="15" spans="1:5" x14ac:dyDescent="0.25">
      <c r="A15" s="27" t="s">
        <v>390</v>
      </c>
      <c r="B15" s="31" t="s">
        <v>767</v>
      </c>
      <c r="C15" s="32"/>
      <c r="D15" s="32"/>
      <c r="E15" s="30" t="s">
        <v>697</v>
      </c>
    </row>
    <row r="16" spans="1:5" x14ac:dyDescent="0.25">
      <c r="A16" s="27" t="s">
        <v>391</v>
      </c>
      <c r="B16" s="31" t="s">
        <v>659</v>
      </c>
      <c r="C16" s="28"/>
      <c r="D16" s="85"/>
      <c r="E16" s="28" t="s">
        <v>694</v>
      </c>
    </row>
    <row r="17" spans="1:5" x14ac:dyDescent="0.25">
      <c r="A17" s="27" t="s">
        <v>1574</v>
      </c>
      <c r="B17" s="31" t="s">
        <v>1575</v>
      </c>
      <c r="C17" s="28"/>
      <c r="D17" s="85"/>
      <c r="E17" s="28" t="s">
        <v>716</v>
      </c>
    </row>
    <row r="18" spans="1:5" x14ac:dyDescent="0.25">
      <c r="A18" s="27" t="s">
        <v>12</v>
      </c>
      <c r="B18" s="27" t="s">
        <v>718</v>
      </c>
      <c r="C18" s="32"/>
      <c r="D18" s="33"/>
      <c r="E18" s="28" t="s">
        <v>694</v>
      </c>
    </row>
    <row r="19" spans="1:5" x14ac:dyDescent="0.25">
      <c r="A19" s="27" t="s">
        <v>572</v>
      </c>
      <c r="B19" s="31" t="s">
        <v>393</v>
      </c>
      <c r="C19" s="28"/>
      <c r="D19" s="33"/>
      <c r="E19" s="30" t="s">
        <v>694</v>
      </c>
    </row>
    <row r="20" spans="1:5" x14ac:dyDescent="0.25">
      <c r="A20" s="27" t="s">
        <v>116</v>
      </c>
      <c r="B20" s="31" t="s">
        <v>742</v>
      </c>
      <c r="C20" s="28"/>
      <c r="D20" s="44"/>
      <c r="E20" s="28" t="s">
        <v>694</v>
      </c>
    </row>
    <row r="21" spans="1:5" x14ac:dyDescent="0.25">
      <c r="A21" s="27" t="s">
        <v>1548</v>
      </c>
      <c r="B21" s="31" t="s">
        <v>505</v>
      </c>
      <c r="C21" s="28"/>
      <c r="D21" s="33"/>
      <c r="E21" s="30" t="s">
        <v>445</v>
      </c>
    </row>
    <row r="22" spans="1:5" x14ac:dyDescent="0.25">
      <c r="A22" s="27" t="s">
        <v>1572</v>
      </c>
      <c r="B22" s="31" t="s">
        <v>1573</v>
      </c>
      <c r="C22" s="28"/>
      <c r="D22" s="33"/>
      <c r="E22" s="28" t="s">
        <v>697</v>
      </c>
    </row>
    <row r="23" spans="1:5" x14ac:dyDescent="0.25">
      <c r="A23" s="27" t="s">
        <v>1544</v>
      </c>
      <c r="B23" s="31" t="s">
        <v>768</v>
      </c>
      <c r="C23" s="28"/>
      <c r="D23" s="33"/>
      <c r="E23" s="30" t="s">
        <v>713</v>
      </c>
    </row>
    <row r="24" spans="1:5" x14ac:dyDescent="0.25">
      <c r="A24" s="27" t="s">
        <v>592</v>
      </c>
      <c r="B24" s="31" t="s">
        <v>644</v>
      </c>
      <c r="C24" s="28"/>
      <c r="D24" s="33"/>
      <c r="E24" s="30" t="s">
        <v>694</v>
      </c>
    </row>
    <row r="25" spans="1:5" x14ac:dyDescent="0.25">
      <c r="A25" s="27" t="s">
        <v>759</v>
      </c>
      <c r="B25" s="31" t="s">
        <v>760</v>
      </c>
      <c r="C25" s="32"/>
      <c r="D25" s="33"/>
      <c r="E25" s="32" t="s">
        <v>694</v>
      </c>
    </row>
    <row r="26" spans="1:5" x14ac:dyDescent="0.25">
      <c r="A26" s="27" t="s">
        <v>1561</v>
      </c>
      <c r="B26" s="31" t="s">
        <v>740</v>
      </c>
      <c r="C26" s="28"/>
      <c r="D26" s="33"/>
      <c r="E26" s="28" t="s">
        <v>697</v>
      </c>
    </row>
    <row r="27" spans="1:5" x14ac:dyDescent="0.25">
      <c r="A27" s="27" t="s">
        <v>506</v>
      </c>
      <c r="B27" s="31" t="s">
        <v>507</v>
      </c>
      <c r="C27" s="28"/>
      <c r="D27" s="44"/>
      <c r="E27" s="30" t="s">
        <v>697</v>
      </c>
    </row>
    <row r="28" spans="1:5" x14ac:dyDescent="0.25">
      <c r="A28" s="27" t="s">
        <v>1316</v>
      </c>
      <c r="B28" s="27" t="s">
        <v>718</v>
      </c>
      <c r="C28" s="28"/>
      <c r="D28" s="27"/>
      <c r="E28" s="32" t="s">
        <v>694</v>
      </c>
    </row>
    <row r="29" spans="1:5" x14ac:dyDescent="0.25">
      <c r="A29" s="27" t="s">
        <v>1552</v>
      </c>
      <c r="B29" s="31" t="s">
        <v>679</v>
      </c>
      <c r="C29" s="28"/>
      <c r="D29" s="29"/>
      <c r="E29" s="32" t="s">
        <v>694</v>
      </c>
    </row>
    <row r="30" spans="1:5" x14ac:dyDescent="0.25">
      <c r="A30" s="27" t="s">
        <v>396</v>
      </c>
      <c r="B30" s="27" t="s">
        <v>742</v>
      </c>
      <c r="C30" s="28"/>
      <c r="D30" s="33"/>
      <c r="E30" s="103" t="s">
        <v>445</v>
      </c>
    </row>
    <row r="31" spans="1:5" x14ac:dyDescent="0.25">
      <c r="A31" s="27" t="s">
        <v>120</v>
      </c>
      <c r="B31" s="27" t="s">
        <v>1631</v>
      </c>
      <c r="C31" s="28"/>
      <c r="D31" s="44"/>
      <c r="E31" s="28" t="s">
        <v>697</v>
      </c>
    </row>
    <row r="32" spans="1:5" x14ac:dyDescent="0.25">
      <c r="A32" s="27" t="s">
        <v>1599</v>
      </c>
      <c r="B32" s="31" t="s">
        <v>136</v>
      </c>
      <c r="C32" s="28"/>
      <c r="D32" s="85"/>
      <c r="E32" s="28" t="s">
        <v>694</v>
      </c>
    </row>
    <row r="33" spans="1:5" x14ac:dyDescent="0.25">
      <c r="A33" s="27" t="s">
        <v>1591</v>
      </c>
      <c r="B33" s="31" t="s">
        <v>1592</v>
      </c>
      <c r="C33" s="28"/>
      <c r="D33" s="85"/>
      <c r="E33" s="28" t="s">
        <v>445</v>
      </c>
    </row>
    <row r="34" spans="1:5" x14ac:dyDescent="0.25">
      <c r="A34" s="27" t="s">
        <v>521</v>
      </c>
      <c r="B34" s="31" t="s">
        <v>522</v>
      </c>
      <c r="C34" s="28"/>
      <c r="D34" s="33"/>
      <c r="E34" s="30" t="s">
        <v>743</v>
      </c>
    </row>
    <row r="35" spans="1:5" x14ac:dyDescent="0.25">
      <c r="A35" s="27" t="s">
        <v>805</v>
      </c>
      <c r="B35" s="31" t="s">
        <v>13</v>
      </c>
      <c r="C35" s="28"/>
      <c r="D35" s="33"/>
      <c r="E35" s="30" t="s">
        <v>713</v>
      </c>
    </row>
    <row r="36" spans="1:5" x14ac:dyDescent="0.25">
      <c r="A36" s="27" t="s">
        <v>1169</v>
      </c>
      <c r="B36" s="27" t="s">
        <v>702</v>
      </c>
      <c r="C36" s="28"/>
      <c r="D36" s="33"/>
      <c r="E36" s="30" t="s">
        <v>723</v>
      </c>
    </row>
    <row r="37" spans="1:5" x14ac:dyDescent="0.25">
      <c r="A37" s="27" t="s">
        <v>760</v>
      </c>
      <c r="B37" s="31" t="s">
        <v>546</v>
      </c>
      <c r="C37" s="32"/>
      <c r="D37" s="33"/>
      <c r="E37" s="32" t="s">
        <v>694</v>
      </c>
    </row>
    <row r="38" spans="1:5" x14ac:dyDescent="0.25">
      <c r="A38" s="31" t="s">
        <v>760</v>
      </c>
      <c r="B38" s="31" t="s">
        <v>605</v>
      </c>
      <c r="C38" s="28"/>
      <c r="D38" s="31"/>
      <c r="E38" s="28" t="s">
        <v>697</v>
      </c>
    </row>
    <row r="39" spans="1:5" x14ac:dyDescent="0.25">
      <c r="A39" s="27" t="s">
        <v>1303</v>
      </c>
      <c r="B39" s="27" t="s">
        <v>1209</v>
      </c>
      <c r="C39" s="28"/>
      <c r="D39" s="85"/>
      <c r="E39" s="95" t="s">
        <v>694</v>
      </c>
    </row>
    <row r="40" spans="1:5" x14ac:dyDescent="0.25">
      <c r="A40" s="27" t="s">
        <v>1555</v>
      </c>
      <c r="B40" s="31" t="s">
        <v>1305</v>
      </c>
      <c r="C40" s="28"/>
      <c r="D40" s="44"/>
      <c r="E40" s="30" t="s">
        <v>705</v>
      </c>
    </row>
    <row r="41" spans="1:5" x14ac:dyDescent="0.25">
      <c r="A41" s="27" t="s">
        <v>524</v>
      </c>
      <c r="B41" s="31" t="s">
        <v>698</v>
      </c>
      <c r="C41" s="28"/>
      <c r="D41" s="33"/>
      <c r="E41" s="30" t="s">
        <v>694</v>
      </c>
    </row>
    <row r="42" spans="1:5" x14ac:dyDescent="0.25">
      <c r="A42" s="27" t="s">
        <v>593</v>
      </c>
      <c r="B42" s="31" t="s">
        <v>679</v>
      </c>
      <c r="C42" s="28"/>
      <c r="D42" s="33"/>
      <c r="E42" s="30" t="s">
        <v>716</v>
      </c>
    </row>
    <row r="43" spans="1:5" x14ac:dyDescent="0.25">
      <c r="A43" s="27" t="s">
        <v>173</v>
      </c>
      <c r="B43" s="31" t="s">
        <v>1632</v>
      </c>
      <c r="C43" s="32"/>
      <c r="D43" s="85"/>
      <c r="E43" s="28" t="s">
        <v>743</v>
      </c>
    </row>
    <row r="44" spans="1:5" x14ac:dyDescent="0.25">
      <c r="A44" s="27" t="s">
        <v>1550</v>
      </c>
      <c r="B44" s="31" t="s">
        <v>595</v>
      </c>
      <c r="C44" s="28"/>
      <c r="D44" s="33"/>
      <c r="E44" s="32" t="s">
        <v>705</v>
      </c>
    </row>
    <row r="45" spans="1:5" x14ac:dyDescent="0.25">
      <c r="A45" s="27" t="s">
        <v>1326</v>
      </c>
      <c r="B45" s="27" t="s">
        <v>507</v>
      </c>
      <c r="C45" s="28"/>
      <c r="D45" s="33"/>
      <c r="E45" s="110" t="s">
        <v>723</v>
      </c>
    </row>
    <row r="46" spans="1:5" x14ac:dyDescent="0.25">
      <c r="A46" s="27" t="s">
        <v>510</v>
      </c>
      <c r="B46" s="31" t="s">
        <v>1582</v>
      </c>
      <c r="C46" s="28"/>
      <c r="D46" s="33"/>
      <c r="E46" s="30" t="s">
        <v>445</v>
      </c>
    </row>
    <row r="47" spans="1:5" x14ac:dyDescent="0.25">
      <c r="A47" s="27" t="s">
        <v>667</v>
      </c>
      <c r="B47" s="31" t="s">
        <v>393</v>
      </c>
      <c r="C47" s="28"/>
      <c r="D47" s="85"/>
      <c r="E47" s="95" t="s">
        <v>445</v>
      </c>
    </row>
    <row r="48" spans="1:5" x14ac:dyDescent="0.25">
      <c r="A48" s="27" t="s">
        <v>1334</v>
      </c>
      <c r="B48" s="31" t="s">
        <v>656</v>
      </c>
      <c r="C48" s="28"/>
      <c r="D48" s="85"/>
      <c r="E48" s="28" t="s">
        <v>694</v>
      </c>
    </row>
    <row r="49" spans="1:5" x14ac:dyDescent="0.25">
      <c r="A49" s="27" t="s">
        <v>551</v>
      </c>
      <c r="B49" s="31" t="s">
        <v>115</v>
      </c>
      <c r="C49" s="32"/>
      <c r="D49" s="44"/>
      <c r="E49" s="28" t="s">
        <v>445</v>
      </c>
    </row>
    <row r="50" spans="1:5" x14ac:dyDescent="0.25">
      <c r="A50" s="27" t="s">
        <v>710</v>
      </c>
      <c r="B50" s="31" t="s">
        <v>635</v>
      </c>
      <c r="C50" s="32"/>
      <c r="D50" s="33"/>
      <c r="E50" s="28" t="s">
        <v>445</v>
      </c>
    </row>
    <row r="51" spans="1:5" x14ac:dyDescent="0.25">
      <c r="A51" s="27" t="s">
        <v>1170</v>
      </c>
      <c r="B51" s="27" t="s">
        <v>612</v>
      </c>
      <c r="C51" s="32"/>
      <c r="D51" s="33"/>
      <c r="E51" s="30" t="s">
        <v>697</v>
      </c>
    </row>
    <row r="52" spans="1:5" x14ac:dyDescent="0.25">
      <c r="A52" s="27" t="s">
        <v>1214</v>
      </c>
      <c r="B52" s="27" t="s">
        <v>681</v>
      </c>
      <c r="C52" s="28"/>
      <c r="D52" s="33"/>
      <c r="E52" s="28" t="s">
        <v>713</v>
      </c>
    </row>
    <row r="53" spans="1:5" x14ac:dyDescent="0.25">
      <c r="A53" s="27" t="s">
        <v>1596</v>
      </c>
      <c r="B53" s="31" t="s">
        <v>1597</v>
      </c>
      <c r="C53" s="28"/>
      <c r="D53" s="85"/>
      <c r="E53" s="28" t="s">
        <v>705</v>
      </c>
    </row>
    <row r="54" spans="1:5" x14ac:dyDescent="0.25">
      <c r="A54" s="27" t="s">
        <v>1215</v>
      </c>
      <c r="B54" s="27" t="s">
        <v>806</v>
      </c>
      <c r="C54" s="28"/>
      <c r="D54" s="33"/>
      <c r="E54" s="30" t="s">
        <v>705</v>
      </c>
    </row>
    <row r="55" spans="1:5" x14ac:dyDescent="0.25">
      <c r="A55" s="27" t="s">
        <v>616</v>
      </c>
      <c r="B55" s="31" t="s">
        <v>741</v>
      </c>
      <c r="C55" s="32"/>
      <c r="D55" s="44"/>
      <c r="E55" s="30" t="s">
        <v>713</v>
      </c>
    </row>
    <row r="56" spans="1:5" x14ac:dyDescent="0.25">
      <c r="A56" s="31" t="s">
        <v>616</v>
      </c>
      <c r="B56" s="31" t="s">
        <v>1560</v>
      </c>
      <c r="C56" s="28"/>
      <c r="D56" s="33"/>
      <c r="E56" s="28" t="s">
        <v>697</v>
      </c>
    </row>
    <row r="57" spans="1:5" x14ac:dyDescent="0.25">
      <c r="A57" s="27" t="s">
        <v>616</v>
      </c>
      <c r="B57" s="31" t="s">
        <v>589</v>
      </c>
      <c r="C57" s="28"/>
      <c r="D57" s="33"/>
      <c r="E57" s="30" t="s">
        <v>705</v>
      </c>
    </row>
    <row r="58" spans="1:5" x14ac:dyDescent="0.25">
      <c r="A58" s="27" t="s">
        <v>1593</v>
      </c>
      <c r="B58" s="31" t="s">
        <v>632</v>
      </c>
      <c r="C58" s="28"/>
      <c r="D58" s="85"/>
      <c r="E58" s="28" t="s">
        <v>713</v>
      </c>
    </row>
    <row r="59" spans="1:5" x14ac:dyDescent="0.25">
      <c r="A59" s="27" t="s">
        <v>1551</v>
      </c>
      <c r="B59" s="31" t="s">
        <v>659</v>
      </c>
      <c r="C59" s="28"/>
      <c r="D59" s="33"/>
      <c r="E59" s="30" t="s">
        <v>694</v>
      </c>
    </row>
    <row r="60" spans="1:5" x14ac:dyDescent="0.25">
      <c r="A60" s="27" t="s">
        <v>590</v>
      </c>
      <c r="B60" s="31" t="s">
        <v>729</v>
      </c>
      <c r="C60" s="28"/>
      <c r="D60" s="44"/>
      <c r="E60" s="32" t="s">
        <v>746</v>
      </c>
    </row>
    <row r="61" spans="1:5" x14ac:dyDescent="0.25">
      <c r="A61" s="27" t="s">
        <v>568</v>
      </c>
      <c r="B61" s="31" t="s">
        <v>569</v>
      </c>
      <c r="C61" s="28"/>
      <c r="D61" s="33"/>
      <c r="E61" s="30" t="s">
        <v>746</v>
      </c>
    </row>
    <row r="62" spans="1:5" x14ac:dyDescent="0.25">
      <c r="A62" s="27" t="s">
        <v>1563</v>
      </c>
      <c r="B62" s="31" t="s">
        <v>767</v>
      </c>
      <c r="C62" s="32"/>
      <c r="D62" s="85"/>
      <c r="E62" s="30" t="s">
        <v>746</v>
      </c>
    </row>
    <row r="63" spans="1:5" x14ac:dyDescent="0.25">
      <c r="A63" s="27" t="s">
        <v>1318</v>
      </c>
      <c r="B63" s="27" t="s">
        <v>617</v>
      </c>
      <c r="C63" s="28"/>
      <c r="D63" s="33"/>
      <c r="E63" s="111" t="s">
        <v>694</v>
      </c>
    </row>
    <row r="64" spans="1:5" x14ac:dyDescent="0.25">
      <c r="A64" s="27" t="s">
        <v>1549</v>
      </c>
      <c r="B64" s="31" t="s">
        <v>681</v>
      </c>
      <c r="C64" s="28"/>
      <c r="D64" s="44"/>
      <c r="E64" s="30" t="s">
        <v>697</v>
      </c>
    </row>
    <row r="65" spans="1:5" x14ac:dyDescent="0.25">
      <c r="A65" s="27" t="s">
        <v>652</v>
      </c>
      <c r="B65" s="31" t="s">
        <v>675</v>
      </c>
      <c r="C65" s="28"/>
      <c r="D65" s="33"/>
      <c r="E65" s="30" t="s">
        <v>697</v>
      </c>
    </row>
    <row r="66" spans="1:5" x14ac:dyDescent="0.25">
      <c r="A66" s="96" t="s">
        <v>1218</v>
      </c>
      <c r="B66" s="96" t="s">
        <v>1219</v>
      </c>
      <c r="C66" s="28"/>
      <c r="D66" s="33"/>
      <c r="E66" s="28" t="s">
        <v>746</v>
      </c>
    </row>
    <row r="67" spans="1:5" x14ac:dyDescent="0.25">
      <c r="A67" s="27" t="s">
        <v>1559</v>
      </c>
      <c r="B67" s="27" t="s">
        <v>600</v>
      </c>
      <c r="C67" s="28"/>
      <c r="D67" s="31"/>
      <c r="E67" s="30" t="s">
        <v>746</v>
      </c>
    </row>
    <row r="68" spans="1:5" x14ac:dyDescent="0.25">
      <c r="A68" s="27" t="s">
        <v>721</v>
      </c>
      <c r="B68" s="31" t="s">
        <v>722</v>
      </c>
      <c r="C68" s="32"/>
      <c r="D68" s="31"/>
      <c r="E68" s="30" t="s">
        <v>723</v>
      </c>
    </row>
    <row r="69" spans="1:5" x14ac:dyDescent="0.25">
      <c r="A69" s="27" t="s">
        <v>1324</v>
      </c>
      <c r="B69" s="31" t="s">
        <v>584</v>
      </c>
      <c r="C69" s="28"/>
      <c r="D69" s="85"/>
      <c r="E69" s="28" t="s">
        <v>694</v>
      </c>
    </row>
    <row r="70" spans="1:5" x14ac:dyDescent="0.25">
      <c r="A70" s="27" t="s">
        <v>1171</v>
      </c>
      <c r="B70" s="27" t="s">
        <v>644</v>
      </c>
      <c r="C70" s="32"/>
      <c r="D70" s="33"/>
      <c r="E70" s="32" t="s">
        <v>705</v>
      </c>
    </row>
    <row r="71" spans="1:5" x14ac:dyDescent="0.25">
      <c r="A71" s="27" t="s">
        <v>1308</v>
      </c>
      <c r="B71" s="31" t="s">
        <v>1207</v>
      </c>
      <c r="C71" s="28"/>
      <c r="D71" s="33"/>
      <c r="E71" s="30" t="s">
        <v>445</v>
      </c>
    </row>
    <row r="72" spans="1:5" x14ac:dyDescent="0.25">
      <c r="A72" s="27" t="s">
        <v>1610</v>
      </c>
      <c r="B72" s="31" t="s">
        <v>1633</v>
      </c>
      <c r="C72" s="28"/>
      <c r="D72" s="85"/>
      <c r="E72" s="28" t="s">
        <v>694</v>
      </c>
    </row>
    <row r="73" spans="1:5" x14ac:dyDescent="0.25">
      <c r="A73" s="27" t="s">
        <v>620</v>
      </c>
      <c r="B73" s="31" t="s">
        <v>633</v>
      </c>
      <c r="C73" s="32"/>
      <c r="D73" s="33"/>
      <c r="E73" s="30" t="s">
        <v>697</v>
      </c>
    </row>
    <row r="74" spans="1:5" x14ac:dyDescent="0.25">
      <c r="A74" s="96" t="s">
        <v>1221</v>
      </c>
      <c r="B74" s="96" t="s">
        <v>1222</v>
      </c>
      <c r="C74" s="97"/>
      <c r="D74" s="33"/>
      <c r="E74" s="99" t="s">
        <v>694</v>
      </c>
    </row>
    <row r="75" spans="1:5" x14ac:dyDescent="0.25">
      <c r="A75" s="27" t="s">
        <v>724</v>
      </c>
      <c r="B75" s="31" t="s">
        <v>747</v>
      </c>
      <c r="C75" s="28"/>
      <c r="D75" s="44"/>
      <c r="E75" s="28" t="s">
        <v>723</v>
      </c>
    </row>
    <row r="76" spans="1:5" x14ac:dyDescent="0.25">
      <c r="A76" s="27" t="s">
        <v>638</v>
      </c>
      <c r="B76" s="31" t="s">
        <v>674</v>
      </c>
      <c r="C76" s="28"/>
      <c r="D76" s="33"/>
      <c r="E76" s="30" t="s">
        <v>694</v>
      </c>
    </row>
    <row r="77" spans="1:5" x14ac:dyDescent="0.25">
      <c r="A77" s="27" t="s">
        <v>777</v>
      </c>
      <c r="B77" s="31" t="s">
        <v>778</v>
      </c>
      <c r="C77" s="28"/>
      <c r="D77" s="33"/>
      <c r="E77" s="30" t="s">
        <v>697</v>
      </c>
    </row>
    <row r="78" spans="1:5" x14ac:dyDescent="0.25">
      <c r="A78" s="27" t="s">
        <v>807</v>
      </c>
      <c r="B78" s="31" t="s">
        <v>740</v>
      </c>
      <c r="C78" s="28"/>
      <c r="D78" s="85"/>
      <c r="E78" s="28" t="s">
        <v>694</v>
      </c>
    </row>
    <row r="79" spans="1:5" x14ac:dyDescent="0.25">
      <c r="A79" s="27" t="s">
        <v>441</v>
      </c>
      <c r="B79" s="31" t="s">
        <v>442</v>
      </c>
      <c r="C79" s="28"/>
      <c r="D79" s="33"/>
      <c r="E79" s="28" t="s">
        <v>713</v>
      </c>
    </row>
    <row r="80" spans="1:5" x14ac:dyDescent="0.25">
      <c r="A80" s="27" t="s">
        <v>1570</v>
      </c>
      <c r="B80" s="31" t="s">
        <v>657</v>
      </c>
      <c r="C80" s="28"/>
      <c r="D80" s="85"/>
      <c r="E80" s="28" t="s">
        <v>694</v>
      </c>
    </row>
    <row r="81" spans="1:5" x14ac:dyDescent="0.25">
      <c r="A81" s="27" t="s">
        <v>1570</v>
      </c>
      <c r="B81" s="31" t="s">
        <v>512</v>
      </c>
      <c r="C81" s="28"/>
      <c r="D81" s="44"/>
      <c r="E81" s="30" t="s">
        <v>694</v>
      </c>
    </row>
    <row r="82" spans="1:5" x14ac:dyDescent="0.25">
      <c r="A82" s="27" t="s">
        <v>640</v>
      </c>
      <c r="B82" s="31" t="s">
        <v>545</v>
      </c>
      <c r="C82" s="28"/>
      <c r="D82" s="33"/>
      <c r="E82" s="28" t="s">
        <v>743</v>
      </c>
    </row>
    <row r="83" spans="1:5" x14ac:dyDescent="0.25">
      <c r="A83" s="27" t="s">
        <v>1635</v>
      </c>
      <c r="B83" s="31" t="s">
        <v>509</v>
      </c>
      <c r="C83" s="28"/>
      <c r="D83" s="85"/>
      <c r="E83" s="28" t="s">
        <v>697</v>
      </c>
    </row>
    <row r="84" spans="1:5" x14ac:dyDescent="0.25">
      <c r="A84" s="27" t="s">
        <v>1547</v>
      </c>
      <c r="B84" s="31" t="s">
        <v>642</v>
      </c>
      <c r="C84" s="28"/>
      <c r="D84" s="44"/>
      <c r="E84" s="28" t="s">
        <v>697</v>
      </c>
    </row>
    <row r="85" spans="1:5" x14ac:dyDescent="0.25">
      <c r="A85" s="27" t="s">
        <v>1584</v>
      </c>
      <c r="B85" s="31" t="s">
        <v>1585</v>
      </c>
      <c r="C85" s="28"/>
      <c r="D85" s="44"/>
      <c r="E85" s="30" t="s">
        <v>705</v>
      </c>
    </row>
    <row r="86" spans="1:5" x14ac:dyDescent="0.25">
      <c r="A86" s="27" t="s">
        <v>172</v>
      </c>
      <c r="B86" s="31" t="s">
        <v>665</v>
      </c>
      <c r="C86" s="28"/>
      <c r="D86" s="33"/>
      <c r="E86" s="28" t="s">
        <v>743</v>
      </c>
    </row>
    <row r="87" spans="1:5" x14ac:dyDescent="0.25">
      <c r="A87" s="27" t="s">
        <v>1611</v>
      </c>
      <c r="B87" s="31" t="s">
        <v>402</v>
      </c>
      <c r="C87" s="28"/>
      <c r="D87" s="85"/>
      <c r="E87" s="28" t="s">
        <v>694</v>
      </c>
    </row>
    <row r="88" spans="1:5" x14ac:dyDescent="0.25">
      <c r="A88" s="27" t="s">
        <v>1601</v>
      </c>
      <c r="B88" s="31" t="s">
        <v>725</v>
      </c>
      <c r="C88" s="28"/>
      <c r="D88" s="85"/>
      <c r="E88" s="28" t="s">
        <v>705</v>
      </c>
    </row>
    <row r="89" spans="1:5" x14ac:dyDescent="0.25">
      <c r="A89" s="27" t="s">
        <v>1323</v>
      </c>
      <c r="B89" s="27" t="s">
        <v>171</v>
      </c>
      <c r="C89" s="28"/>
      <c r="D89" s="85"/>
      <c r="E89" s="110" t="s">
        <v>743</v>
      </c>
    </row>
    <row r="90" spans="1:5" x14ac:dyDescent="0.25">
      <c r="A90" s="31" t="s">
        <v>615</v>
      </c>
      <c r="B90" s="31" t="s">
        <v>1172</v>
      </c>
      <c r="C90" s="32"/>
      <c r="D90" s="33"/>
      <c r="E90" s="32" t="s">
        <v>697</v>
      </c>
    </row>
    <row r="91" spans="1:5" x14ac:dyDescent="0.25">
      <c r="A91" s="27" t="s">
        <v>576</v>
      </c>
      <c r="B91" s="31" t="s">
        <v>577</v>
      </c>
      <c r="C91" s="28"/>
      <c r="D91" s="31"/>
      <c r="E91" s="30" t="s">
        <v>694</v>
      </c>
    </row>
    <row r="92" spans="1:5" x14ac:dyDescent="0.25">
      <c r="A92" s="27" t="s">
        <v>528</v>
      </c>
      <c r="B92" s="31" t="s">
        <v>529</v>
      </c>
      <c r="C92" s="28"/>
      <c r="D92" s="31"/>
      <c r="E92" s="30" t="s">
        <v>697</v>
      </c>
    </row>
    <row r="93" spans="1:5" x14ac:dyDescent="0.25">
      <c r="A93" s="27" t="s">
        <v>1564</v>
      </c>
      <c r="B93" s="31" t="s">
        <v>1565</v>
      </c>
      <c r="C93" s="28"/>
      <c r="D93" s="33"/>
      <c r="E93" s="32" t="s">
        <v>697</v>
      </c>
    </row>
    <row r="94" spans="1:5" x14ac:dyDescent="0.25">
      <c r="A94" s="27" t="s">
        <v>1330</v>
      </c>
      <c r="B94" s="31" t="s">
        <v>1331</v>
      </c>
      <c r="C94" s="28"/>
      <c r="D94" s="33"/>
      <c r="E94" s="28" t="s">
        <v>694</v>
      </c>
    </row>
    <row r="95" spans="1:5" x14ac:dyDescent="0.25">
      <c r="A95" s="27" t="s">
        <v>1224</v>
      </c>
      <c r="B95" s="27" t="s">
        <v>801</v>
      </c>
      <c r="C95" s="28"/>
      <c r="D95" s="44"/>
      <c r="E95" s="28" t="s">
        <v>694</v>
      </c>
    </row>
    <row r="96" spans="1:5" x14ac:dyDescent="0.25">
      <c r="A96" s="27" t="s">
        <v>770</v>
      </c>
      <c r="B96" s="31" t="s">
        <v>766</v>
      </c>
      <c r="C96" s="28"/>
      <c r="D96" s="33"/>
      <c r="E96" s="30" t="s">
        <v>705</v>
      </c>
    </row>
    <row r="97" spans="1:5" x14ac:dyDescent="0.25">
      <c r="A97" s="27" t="s">
        <v>1586</v>
      </c>
      <c r="B97" s="31" t="s">
        <v>1636</v>
      </c>
      <c r="C97" s="28"/>
      <c r="D97" s="27"/>
      <c r="E97" s="30" t="s">
        <v>694</v>
      </c>
    </row>
    <row r="98" spans="1:5" x14ac:dyDescent="0.25">
      <c r="A98" s="27" t="s">
        <v>1608</v>
      </c>
      <c r="B98" s="31" t="s">
        <v>677</v>
      </c>
      <c r="C98" s="28"/>
      <c r="D98" s="85"/>
      <c r="E98" s="28" t="s">
        <v>716</v>
      </c>
    </row>
    <row r="99" spans="1:5" x14ac:dyDescent="0.25">
      <c r="A99" s="27" t="s">
        <v>553</v>
      </c>
      <c r="B99" s="31" t="s">
        <v>554</v>
      </c>
      <c r="C99" s="28"/>
      <c r="D99" s="33"/>
      <c r="E99" s="30" t="s">
        <v>705</v>
      </c>
    </row>
    <row r="100" spans="1:5" x14ac:dyDescent="0.25">
      <c r="A100" s="27" t="s">
        <v>1642</v>
      </c>
      <c r="B100" s="31" t="s">
        <v>1207</v>
      </c>
      <c r="C100" s="28"/>
      <c r="D100" s="44"/>
      <c r="E100" s="28" t="s">
        <v>697</v>
      </c>
    </row>
    <row r="101" spans="1:5" x14ac:dyDescent="0.25">
      <c r="A101" s="27" t="s">
        <v>1576</v>
      </c>
      <c r="B101" s="31" t="s">
        <v>681</v>
      </c>
      <c r="C101" s="28"/>
      <c r="D101" s="33"/>
      <c r="E101" s="30" t="s">
        <v>746</v>
      </c>
    </row>
    <row r="102" spans="1:5" x14ac:dyDescent="0.25">
      <c r="A102" s="27" t="s">
        <v>1583</v>
      </c>
      <c r="B102" s="31" t="s">
        <v>740</v>
      </c>
      <c r="C102" s="28"/>
      <c r="D102" s="33"/>
      <c r="E102" s="30" t="s">
        <v>697</v>
      </c>
    </row>
    <row r="103" spans="1:5" x14ac:dyDescent="0.25">
      <c r="A103" s="27" t="s">
        <v>772</v>
      </c>
      <c r="B103" s="31" t="s">
        <v>741</v>
      </c>
      <c r="C103" s="28"/>
      <c r="D103" s="44"/>
      <c r="E103" s="28" t="s">
        <v>694</v>
      </c>
    </row>
    <row r="104" spans="1:5" x14ac:dyDescent="0.25">
      <c r="A104" s="27" t="s">
        <v>772</v>
      </c>
      <c r="B104" s="27" t="s">
        <v>1566</v>
      </c>
      <c r="C104" s="28"/>
      <c r="D104" s="27"/>
      <c r="E104" s="28" t="s">
        <v>694</v>
      </c>
    </row>
    <row r="105" spans="1:5" x14ac:dyDescent="0.25">
      <c r="A105" s="27" t="s">
        <v>571</v>
      </c>
      <c r="B105" s="31" t="s">
        <v>764</v>
      </c>
      <c r="C105" s="32"/>
      <c r="D105" s="44"/>
      <c r="E105" s="28" t="s">
        <v>694</v>
      </c>
    </row>
    <row r="106" spans="1:5" x14ac:dyDescent="0.25">
      <c r="A106" s="27" t="s">
        <v>1226</v>
      </c>
      <c r="B106" s="31" t="s">
        <v>801</v>
      </c>
      <c r="C106" s="28"/>
      <c r="D106" s="85"/>
      <c r="E106" s="28" t="s">
        <v>723</v>
      </c>
    </row>
    <row r="107" spans="1:5" x14ac:dyDescent="0.25">
      <c r="A107" s="27" t="s">
        <v>643</v>
      </c>
      <c r="B107" s="31" t="s">
        <v>669</v>
      </c>
      <c r="C107" s="32"/>
      <c r="D107" s="33"/>
      <c r="E107" s="30" t="s">
        <v>697</v>
      </c>
    </row>
    <row r="108" spans="1:5" x14ac:dyDescent="0.25">
      <c r="A108" s="27" t="s">
        <v>535</v>
      </c>
      <c r="B108" s="31" t="s">
        <v>635</v>
      </c>
      <c r="C108" s="28"/>
      <c r="D108" s="85"/>
      <c r="E108" s="28" t="s">
        <v>694</v>
      </c>
    </row>
    <row r="109" spans="1:5" x14ac:dyDescent="0.25">
      <c r="A109" s="27" t="s">
        <v>736</v>
      </c>
      <c r="B109" s="31" t="s">
        <v>1335</v>
      </c>
      <c r="C109" s="28"/>
      <c r="D109" s="33"/>
      <c r="E109" s="28" t="s">
        <v>697</v>
      </c>
    </row>
    <row r="110" spans="1:5" x14ac:dyDescent="0.25">
      <c r="A110" s="27" t="s">
        <v>658</v>
      </c>
      <c r="B110" s="31" t="s">
        <v>627</v>
      </c>
      <c r="C110" s="32"/>
      <c r="D110" s="33"/>
      <c r="E110" s="32" t="s">
        <v>694</v>
      </c>
    </row>
    <row r="111" spans="1:5" x14ac:dyDescent="0.25">
      <c r="A111" s="27" t="s">
        <v>660</v>
      </c>
      <c r="B111" s="31" t="s">
        <v>808</v>
      </c>
      <c r="C111" s="32"/>
      <c r="D111" s="31"/>
      <c r="E111" s="28" t="s">
        <v>694</v>
      </c>
    </row>
    <row r="112" spans="1:5" x14ac:dyDescent="0.25">
      <c r="A112" s="27" t="s">
        <v>1569</v>
      </c>
      <c r="B112" s="27" t="s">
        <v>642</v>
      </c>
      <c r="C112" s="28"/>
      <c r="D112" s="29"/>
      <c r="E112" s="28" t="s">
        <v>694</v>
      </c>
    </row>
    <row r="113" spans="1:5" x14ac:dyDescent="0.25">
      <c r="A113" s="27" t="s">
        <v>1567</v>
      </c>
      <c r="B113" s="31" t="s">
        <v>545</v>
      </c>
      <c r="C113" s="28"/>
      <c r="D113" s="27"/>
      <c r="E113" s="30" t="s">
        <v>694</v>
      </c>
    </row>
    <row r="114" spans="1:5" x14ac:dyDescent="0.25">
      <c r="A114" s="27" t="s">
        <v>1587</v>
      </c>
      <c r="B114" s="31" t="s">
        <v>739</v>
      </c>
      <c r="C114" s="28"/>
      <c r="D114" s="85"/>
      <c r="E114" s="28" t="s">
        <v>694</v>
      </c>
    </row>
    <row r="115" spans="1:5" x14ac:dyDescent="0.25">
      <c r="A115" s="27" t="s">
        <v>558</v>
      </c>
      <c r="B115" s="31" t="s">
        <v>126</v>
      </c>
      <c r="C115" s="32"/>
      <c r="D115" s="33"/>
      <c r="E115" s="30" t="s">
        <v>723</v>
      </c>
    </row>
    <row r="116" spans="1:5" x14ac:dyDescent="0.25">
      <c r="A116" s="27" t="s">
        <v>1557</v>
      </c>
      <c r="B116" s="31" t="s">
        <v>1558</v>
      </c>
      <c r="C116" s="28"/>
      <c r="D116" s="33"/>
      <c r="E116" s="30" t="s">
        <v>694</v>
      </c>
    </row>
    <row r="117" spans="1:5" x14ac:dyDescent="0.25">
      <c r="A117" s="27" t="s">
        <v>1322</v>
      </c>
      <c r="B117" s="27" t="s">
        <v>563</v>
      </c>
      <c r="C117" s="28"/>
      <c r="D117" s="29"/>
      <c r="E117" s="30" t="s">
        <v>445</v>
      </c>
    </row>
    <row r="118" spans="1:5" x14ac:dyDescent="0.25">
      <c r="A118" s="27" t="s">
        <v>178</v>
      </c>
      <c r="B118" s="31" t="s">
        <v>1336</v>
      </c>
      <c r="C118" s="28"/>
      <c r="D118" s="33"/>
      <c r="E118" s="28" t="s">
        <v>694</v>
      </c>
    </row>
    <row r="119" spans="1:5" x14ac:dyDescent="0.25">
      <c r="A119" s="27" t="s">
        <v>537</v>
      </c>
      <c r="B119" s="31" t="s">
        <v>729</v>
      </c>
      <c r="C119" s="28"/>
      <c r="D119" s="44"/>
      <c r="E119" s="28" t="s">
        <v>697</v>
      </c>
    </row>
    <row r="120" spans="1:5" x14ac:dyDescent="0.25">
      <c r="A120" s="27" t="s">
        <v>69</v>
      </c>
      <c r="B120" s="31" t="s">
        <v>650</v>
      </c>
      <c r="C120" s="28"/>
      <c r="D120" s="44"/>
      <c r="E120" s="32" t="s">
        <v>716</v>
      </c>
    </row>
    <row r="121" spans="1:5" x14ac:dyDescent="0.25">
      <c r="A121" s="27" t="s">
        <v>607</v>
      </c>
      <c r="B121" s="31" t="s">
        <v>608</v>
      </c>
      <c r="C121" s="28"/>
      <c r="D121" s="33"/>
      <c r="E121" s="30" t="s">
        <v>746</v>
      </c>
    </row>
    <row r="122" spans="1:5" x14ac:dyDescent="0.25">
      <c r="A122" s="27" t="s">
        <v>1229</v>
      </c>
      <c r="B122" s="27" t="s">
        <v>584</v>
      </c>
      <c r="C122" s="28"/>
      <c r="D122" s="44"/>
      <c r="E122" s="99" t="s">
        <v>705</v>
      </c>
    </row>
    <row r="123" spans="1:5" x14ac:dyDescent="0.25">
      <c r="A123" s="27" t="s">
        <v>1230</v>
      </c>
      <c r="B123" s="27" t="s">
        <v>742</v>
      </c>
      <c r="C123" s="32"/>
      <c r="D123" s="44"/>
      <c r="E123" s="28" t="s">
        <v>713</v>
      </c>
    </row>
    <row r="124" spans="1:5" x14ac:dyDescent="0.25">
      <c r="A124" s="27" t="s">
        <v>1546</v>
      </c>
      <c r="B124" s="31" t="s">
        <v>584</v>
      </c>
      <c r="C124" s="28"/>
      <c r="D124" s="33"/>
      <c r="E124" s="28" t="s">
        <v>743</v>
      </c>
    </row>
    <row r="125" spans="1:5" x14ac:dyDescent="0.25">
      <c r="A125" s="27" t="s">
        <v>511</v>
      </c>
      <c r="B125" s="31" t="s">
        <v>704</v>
      </c>
      <c r="C125" s="28"/>
      <c r="D125" s="31"/>
      <c r="E125" s="32" t="s">
        <v>716</v>
      </c>
    </row>
    <row r="126" spans="1:5" x14ac:dyDescent="0.25">
      <c r="A126" s="27" t="s">
        <v>775</v>
      </c>
      <c r="B126" s="31" t="s">
        <v>739</v>
      </c>
      <c r="C126" s="32"/>
      <c r="D126" s="33"/>
      <c r="E126" s="32" t="s">
        <v>705</v>
      </c>
    </row>
    <row r="127" spans="1:5" x14ac:dyDescent="0.25">
      <c r="A127" s="27" t="s">
        <v>780</v>
      </c>
      <c r="B127" s="31" t="s">
        <v>1306</v>
      </c>
      <c r="C127" s="28"/>
      <c r="D127" s="33"/>
      <c r="E127" s="28" t="s">
        <v>694</v>
      </c>
    </row>
    <row r="128" spans="1:5" x14ac:dyDescent="0.25">
      <c r="A128" s="27" t="s">
        <v>1598</v>
      </c>
      <c r="B128" s="31" t="s">
        <v>1638</v>
      </c>
      <c r="C128" s="28"/>
      <c r="D128" s="85"/>
      <c r="E128" s="28" t="s">
        <v>705</v>
      </c>
    </row>
    <row r="129" spans="1:5" x14ac:dyDescent="0.25">
      <c r="A129" s="27" t="s">
        <v>661</v>
      </c>
      <c r="B129" s="31" t="s">
        <v>1332</v>
      </c>
      <c r="C129" s="28"/>
      <c r="D129" s="44"/>
      <c r="E129" s="28" t="s">
        <v>697</v>
      </c>
    </row>
    <row r="130" spans="1:5" x14ac:dyDescent="0.25">
      <c r="A130" s="27" t="s">
        <v>1609</v>
      </c>
      <c r="B130" s="31" t="s">
        <v>809</v>
      </c>
      <c r="C130" s="28"/>
      <c r="D130" s="85"/>
      <c r="E130" s="28" t="s">
        <v>694</v>
      </c>
    </row>
    <row r="131" spans="1:5" x14ac:dyDescent="0.25">
      <c r="A131" s="27" t="s">
        <v>539</v>
      </c>
      <c r="B131" s="27" t="s">
        <v>650</v>
      </c>
      <c r="C131" s="32"/>
      <c r="D131" s="44"/>
      <c r="E131" s="28" t="s">
        <v>743</v>
      </c>
    </row>
    <row r="132" spans="1:5" x14ac:dyDescent="0.25">
      <c r="A132" s="27" t="s">
        <v>1554</v>
      </c>
      <c r="B132" s="31" t="s">
        <v>659</v>
      </c>
      <c r="C132" s="28"/>
      <c r="D132" s="85"/>
      <c r="E132" s="28" t="s">
        <v>694</v>
      </c>
    </row>
    <row r="133" spans="1:5" x14ac:dyDescent="0.25">
      <c r="A133" s="27" t="s">
        <v>560</v>
      </c>
      <c r="B133" s="27" t="s">
        <v>618</v>
      </c>
      <c r="C133" s="28"/>
      <c r="D133" s="85"/>
      <c r="E133" s="95" t="s">
        <v>713</v>
      </c>
    </row>
    <row r="134" spans="1:5" x14ac:dyDescent="0.25">
      <c r="A134" s="27" t="s">
        <v>596</v>
      </c>
      <c r="B134" s="31" t="s">
        <v>570</v>
      </c>
      <c r="C134" s="28"/>
      <c r="D134" s="33"/>
      <c r="E134" s="30" t="s">
        <v>705</v>
      </c>
    </row>
    <row r="135" spans="1:5" x14ac:dyDescent="0.25">
      <c r="A135" s="27" t="s">
        <v>1588</v>
      </c>
      <c r="B135" s="31" t="s">
        <v>695</v>
      </c>
      <c r="C135" s="28"/>
      <c r="D135" s="85"/>
      <c r="E135" s="28" t="s">
        <v>723</v>
      </c>
    </row>
    <row r="136" spans="1:5" x14ac:dyDescent="0.25">
      <c r="A136" s="27" t="s">
        <v>744</v>
      </c>
      <c r="B136" s="27" t="s">
        <v>1644</v>
      </c>
      <c r="C136" s="28"/>
      <c r="D136" s="33"/>
      <c r="E136" s="28" t="s">
        <v>705</v>
      </c>
    </row>
    <row r="137" spans="1:5" x14ac:dyDescent="0.25">
      <c r="A137" s="27" t="s">
        <v>1541</v>
      </c>
      <c r="B137" s="27" t="s">
        <v>702</v>
      </c>
      <c r="C137" s="32"/>
      <c r="D137" s="27"/>
      <c r="E137" s="95" t="s">
        <v>694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L43"/>
  <sheetViews>
    <sheetView workbookViewId="0">
      <selection sqref="A1:M43"/>
    </sheetView>
  </sheetViews>
  <sheetFormatPr defaultColWidth="8.81640625" defaultRowHeight="12.5" x14ac:dyDescent="0.25"/>
  <cols>
    <col min="1" max="1" width="5.81640625" customWidth="1"/>
    <col min="2" max="2" width="14.81640625" customWidth="1"/>
    <col min="3" max="12" width="12.81640625" customWidth="1"/>
  </cols>
  <sheetData>
    <row r="1" spans="1:12" ht="20" x14ac:dyDescent="0.4">
      <c r="A1" s="512" t="s">
        <v>1614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</row>
    <row r="3" spans="1:12" ht="13" x14ac:dyDescent="0.3">
      <c r="A3" s="42" t="s">
        <v>692</v>
      </c>
      <c r="B3" s="43" t="s">
        <v>381</v>
      </c>
      <c r="C3" s="42" t="s">
        <v>490</v>
      </c>
      <c r="D3" s="42" t="s">
        <v>489</v>
      </c>
      <c r="E3" s="42" t="s">
        <v>380</v>
      </c>
      <c r="F3" s="42" t="s">
        <v>494</v>
      </c>
      <c r="G3" s="42" t="s">
        <v>493</v>
      </c>
      <c r="H3" s="42" t="s">
        <v>492</v>
      </c>
      <c r="I3" s="42" t="s">
        <v>491</v>
      </c>
      <c r="J3" s="42" t="s">
        <v>382</v>
      </c>
      <c r="K3" s="42" t="s">
        <v>1126</v>
      </c>
      <c r="L3" s="42" t="s">
        <v>1127</v>
      </c>
    </row>
    <row r="4" spans="1:12" ht="13" x14ac:dyDescent="0.3">
      <c r="A4" s="42">
        <v>1</v>
      </c>
      <c r="B4" s="47" t="s">
        <v>610</v>
      </c>
      <c r="C4" s="55" t="s">
        <v>1660</v>
      </c>
      <c r="D4" s="55" t="s">
        <v>1661</v>
      </c>
      <c r="E4" s="55" t="s">
        <v>1662</v>
      </c>
      <c r="F4" s="55" t="s">
        <v>1663</v>
      </c>
      <c r="G4" s="55" t="s">
        <v>1664</v>
      </c>
      <c r="H4" s="55" t="s">
        <v>1665</v>
      </c>
      <c r="I4" s="55" t="s">
        <v>1666</v>
      </c>
      <c r="J4" s="55" t="s">
        <v>1667</v>
      </c>
      <c r="K4" s="55" t="s">
        <v>1668</v>
      </c>
      <c r="L4" s="55" t="s">
        <v>1669</v>
      </c>
    </row>
    <row r="5" spans="1:12" ht="13.5" thickBot="1" x14ac:dyDescent="0.35">
      <c r="A5" s="48"/>
      <c r="B5" s="49" t="s">
        <v>383</v>
      </c>
      <c r="C5" s="61"/>
      <c r="D5" s="61" t="s">
        <v>233</v>
      </c>
      <c r="E5" s="61"/>
      <c r="F5" s="61"/>
      <c r="G5" s="61"/>
      <c r="H5" s="61"/>
      <c r="I5" s="61"/>
      <c r="J5" s="61"/>
      <c r="K5" s="61"/>
      <c r="L5" s="61"/>
    </row>
    <row r="6" spans="1:12" ht="13" x14ac:dyDescent="0.3">
      <c r="A6" s="46">
        <v>2</v>
      </c>
      <c r="B6" s="47" t="s">
        <v>227</v>
      </c>
      <c r="C6" s="55" t="s">
        <v>1670</v>
      </c>
      <c r="D6" s="55" t="s">
        <v>1671</v>
      </c>
      <c r="E6" s="55" t="s">
        <v>1672</v>
      </c>
      <c r="F6" s="55" t="s">
        <v>1673</v>
      </c>
      <c r="G6" s="55" t="s">
        <v>1674</v>
      </c>
      <c r="H6" s="114" t="s">
        <v>164</v>
      </c>
      <c r="I6" s="55" t="s">
        <v>1675</v>
      </c>
      <c r="J6" s="55" t="s">
        <v>1676</v>
      </c>
      <c r="K6" s="55" t="s">
        <v>1677</v>
      </c>
      <c r="L6" s="55" t="s">
        <v>1678</v>
      </c>
    </row>
    <row r="7" spans="1:12" ht="13.5" thickBot="1" x14ac:dyDescent="0.35">
      <c r="A7" s="48"/>
      <c r="B7" s="49" t="s">
        <v>383</v>
      </c>
      <c r="C7" s="61"/>
      <c r="D7" s="61"/>
      <c r="E7" s="61" t="s">
        <v>1055</v>
      </c>
      <c r="F7" s="61"/>
      <c r="G7" s="61"/>
      <c r="H7" s="115" t="s">
        <v>1137</v>
      </c>
      <c r="I7" s="61"/>
      <c r="J7" s="61"/>
      <c r="K7" s="61"/>
      <c r="L7" s="61"/>
    </row>
    <row r="8" spans="1:12" ht="13" x14ac:dyDescent="0.3">
      <c r="A8" s="46">
        <v>3</v>
      </c>
      <c r="B8" s="47" t="s">
        <v>912</v>
      </c>
      <c r="C8" s="55" t="s">
        <v>1679</v>
      </c>
      <c r="D8" s="55" t="s">
        <v>1680</v>
      </c>
      <c r="E8" s="55" t="s">
        <v>1681</v>
      </c>
      <c r="F8" s="55" t="s">
        <v>1682</v>
      </c>
      <c r="G8" s="55" t="s">
        <v>268</v>
      </c>
      <c r="H8" s="55" t="s">
        <v>1683</v>
      </c>
      <c r="I8" s="55" t="s">
        <v>1684</v>
      </c>
      <c r="J8" s="55" t="s">
        <v>1685</v>
      </c>
      <c r="K8" s="55" t="s">
        <v>1686</v>
      </c>
      <c r="L8" s="116"/>
    </row>
    <row r="9" spans="1:12" ht="13.5" thickBot="1" x14ac:dyDescent="0.35">
      <c r="A9" s="48"/>
      <c r="B9" s="49" t="s">
        <v>383</v>
      </c>
      <c r="C9" s="61"/>
      <c r="D9" s="61"/>
      <c r="E9" s="61"/>
      <c r="F9" s="61" t="s">
        <v>1055</v>
      </c>
      <c r="G9" s="61"/>
      <c r="H9" s="61" t="s">
        <v>540</v>
      </c>
      <c r="I9" s="61"/>
      <c r="J9" s="61"/>
      <c r="K9" s="61"/>
      <c r="L9" s="115"/>
    </row>
    <row r="10" spans="1:12" ht="13" x14ac:dyDescent="0.3">
      <c r="A10" s="46">
        <v>4</v>
      </c>
      <c r="B10" s="47" t="s">
        <v>1617</v>
      </c>
      <c r="C10" s="55" t="s">
        <v>1687</v>
      </c>
      <c r="D10" s="55" t="s">
        <v>1688</v>
      </c>
      <c r="E10" s="55" t="s">
        <v>1689</v>
      </c>
      <c r="F10" s="55" t="s">
        <v>67</v>
      </c>
      <c r="G10" s="55" t="s">
        <v>1690</v>
      </c>
      <c r="H10" s="55" t="s">
        <v>1691</v>
      </c>
      <c r="I10" s="55" t="s">
        <v>1692</v>
      </c>
      <c r="J10" s="55" t="s">
        <v>1693</v>
      </c>
      <c r="K10" s="55" t="s">
        <v>1694</v>
      </c>
      <c r="L10" s="55" t="s">
        <v>1695</v>
      </c>
    </row>
    <row r="11" spans="1:12" ht="13.5" thickBot="1" x14ac:dyDescent="0.35">
      <c r="A11" s="48"/>
      <c r="B11" s="49" t="s">
        <v>383</v>
      </c>
      <c r="C11" s="61"/>
      <c r="D11" s="61"/>
      <c r="E11" s="61"/>
      <c r="F11" s="61" t="s">
        <v>1137</v>
      </c>
      <c r="G11" s="61"/>
      <c r="H11" s="61"/>
      <c r="I11" s="61"/>
      <c r="J11" s="61"/>
      <c r="K11" s="61"/>
      <c r="L11" s="61"/>
    </row>
    <row r="12" spans="1:12" ht="13" x14ac:dyDescent="0.3">
      <c r="A12" s="46">
        <v>5</v>
      </c>
      <c r="B12" s="47" t="s">
        <v>451</v>
      </c>
      <c r="C12" s="55" t="s">
        <v>1696</v>
      </c>
      <c r="D12" s="55" t="s">
        <v>1697</v>
      </c>
      <c r="E12" s="55" t="s">
        <v>259</v>
      </c>
      <c r="F12" s="55" t="s">
        <v>1698</v>
      </c>
      <c r="G12" s="55" t="s">
        <v>967</v>
      </c>
      <c r="H12" s="55" t="s">
        <v>887</v>
      </c>
      <c r="I12" s="55" t="s">
        <v>1699</v>
      </c>
      <c r="J12" s="55" t="s">
        <v>1700</v>
      </c>
      <c r="K12" s="55" t="s">
        <v>1701</v>
      </c>
      <c r="L12" s="55" t="s">
        <v>1702</v>
      </c>
    </row>
    <row r="13" spans="1:12" ht="13.5" thickBot="1" x14ac:dyDescent="0.35">
      <c r="A13" s="48"/>
      <c r="B13" s="49" t="s">
        <v>383</v>
      </c>
      <c r="C13" s="61"/>
      <c r="D13" s="61"/>
      <c r="E13" s="61"/>
      <c r="F13" s="61"/>
      <c r="G13" s="61"/>
      <c r="H13" s="61"/>
      <c r="I13" s="61"/>
      <c r="J13" s="61"/>
      <c r="K13" s="61"/>
      <c r="L13" s="61"/>
    </row>
    <row r="14" spans="1:12" ht="13" x14ac:dyDescent="0.3">
      <c r="A14" s="46">
        <v>6</v>
      </c>
      <c r="B14" s="47" t="s">
        <v>1815</v>
      </c>
      <c r="C14" s="55" t="s">
        <v>1703</v>
      </c>
      <c r="D14" s="55" t="s">
        <v>1704</v>
      </c>
      <c r="E14" s="55" t="s">
        <v>1705</v>
      </c>
      <c r="F14" s="55" t="s">
        <v>1706</v>
      </c>
      <c r="G14" s="55" t="s">
        <v>1707</v>
      </c>
      <c r="H14" s="55" t="s">
        <v>1708</v>
      </c>
      <c r="I14" s="55" t="s">
        <v>1075</v>
      </c>
      <c r="J14" s="55" t="s">
        <v>1709</v>
      </c>
      <c r="K14" s="55" t="s">
        <v>1710</v>
      </c>
      <c r="L14" s="55" t="s">
        <v>1001</v>
      </c>
    </row>
    <row r="15" spans="1:12" ht="13.5" thickBot="1" x14ac:dyDescent="0.35">
      <c r="A15" s="48"/>
      <c r="B15" s="49" t="s">
        <v>383</v>
      </c>
      <c r="C15" s="61"/>
      <c r="D15" s="61"/>
      <c r="E15" s="61"/>
      <c r="F15" s="61"/>
      <c r="G15" s="61"/>
      <c r="H15" s="61"/>
      <c r="I15" s="61"/>
      <c r="J15" s="61"/>
      <c r="K15" s="61"/>
      <c r="L15" s="61"/>
    </row>
    <row r="16" spans="1:12" ht="13" x14ac:dyDescent="0.3">
      <c r="A16" s="46">
        <v>7</v>
      </c>
      <c r="B16" s="100" t="s">
        <v>1055</v>
      </c>
      <c r="C16" s="55" t="s">
        <v>1711</v>
      </c>
      <c r="D16" s="55" t="s">
        <v>1712</v>
      </c>
      <c r="E16" s="55" t="s">
        <v>1713</v>
      </c>
      <c r="F16" s="55" t="s">
        <v>273</v>
      </c>
      <c r="G16" s="55" t="s">
        <v>1714</v>
      </c>
      <c r="H16" s="55" t="s">
        <v>1715</v>
      </c>
      <c r="I16" s="55" t="s">
        <v>244</v>
      </c>
      <c r="J16" s="55" t="s">
        <v>1716</v>
      </c>
      <c r="K16" s="55" t="s">
        <v>1717</v>
      </c>
      <c r="L16" s="55" t="s">
        <v>1718</v>
      </c>
    </row>
    <row r="17" spans="1:12" ht="13.5" thickBot="1" x14ac:dyDescent="0.35">
      <c r="A17" s="48"/>
      <c r="B17" s="49" t="s">
        <v>383</v>
      </c>
      <c r="C17" s="61"/>
      <c r="D17" s="61"/>
      <c r="E17" s="61"/>
      <c r="F17" s="61"/>
      <c r="G17" s="61" t="s">
        <v>540</v>
      </c>
      <c r="H17" s="61"/>
      <c r="I17" s="61"/>
      <c r="J17" s="61"/>
      <c r="K17" s="61"/>
      <c r="L17" s="61"/>
    </row>
    <row r="18" spans="1:12" ht="13" x14ac:dyDescent="0.3">
      <c r="A18" s="46">
        <v>8</v>
      </c>
      <c r="B18" s="50" t="s">
        <v>693</v>
      </c>
      <c r="C18" s="55" t="s">
        <v>1719</v>
      </c>
      <c r="D18" s="55" t="s">
        <v>1720</v>
      </c>
      <c r="E18" s="55" t="s">
        <v>1721</v>
      </c>
      <c r="F18" s="55" t="s">
        <v>1722</v>
      </c>
      <c r="G18" s="55" t="s">
        <v>1723</v>
      </c>
      <c r="H18" s="55" t="s">
        <v>1724</v>
      </c>
      <c r="I18" s="55" t="s">
        <v>1725</v>
      </c>
      <c r="J18" s="55" t="s">
        <v>1726</v>
      </c>
      <c r="K18" s="55" t="s">
        <v>1727</v>
      </c>
      <c r="L18" s="55" t="s">
        <v>1728</v>
      </c>
    </row>
    <row r="19" spans="1:12" ht="13.5" thickBot="1" x14ac:dyDescent="0.35">
      <c r="A19" s="48"/>
      <c r="B19" s="49" t="s">
        <v>383</v>
      </c>
      <c r="C19" s="61"/>
      <c r="D19" s="61"/>
      <c r="E19" s="61"/>
      <c r="F19" s="61"/>
      <c r="G19" s="61"/>
      <c r="H19" s="61"/>
      <c r="I19" s="61"/>
      <c r="J19" s="61"/>
      <c r="K19" s="61"/>
      <c r="L19" s="61"/>
    </row>
    <row r="20" spans="1:12" ht="13" x14ac:dyDescent="0.3">
      <c r="A20" s="46">
        <v>9</v>
      </c>
      <c r="B20" s="47" t="s">
        <v>648</v>
      </c>
      <c r="C20" s="55" t="s">
        <v>1729</v>
      </c>
      <c r="D20" s="55" t="s">
        <v>1730</v>
      </c>
      <c r="E20" s="55" t="s">
        <v>1731</v>
      </c>
      <c r="F20" s="55" t="s">
        <v>1732</v>
      </c>
      <c r="G20" s="55" t="s">
        <v>1733</v>
      </c>
      <c r="H20" s="55" t="s">
        <v>1734</v>
      </c>
      <c r="I20" s="55" t="s">
        <v>1735</v>
      </c>
      <c r="J20" s="55" t="s">
        <v>1736</v>
      </c>
      <c r="K20" s="55" t="s">
        <v>1737</v>
      </c>
      <c r="L20" s="55" t="s">
        <v>1738</v>
      </c>
    </row>
    <row r="21" spans="1:12" ht="13.5" thickBot="1" x14ac:dyDescent="0.35">
      <c r="A21" s="48"/>
      <c r="B21" s="49" t="s">
        <v>383</v>
      </c>
      <c r="C21" s="61"/>
      <c r="D21" s="61"/>
      <c r="E21" s="61"/>
      <c r="F21" s="61"/>
      <c r="G21" s="61"/>
      <c r="H21" s="61"/>
      <c r="I21" s="61"/>
      <c r="J21" s="61"/>
      <c r="K21" s="61"/>
      <c r="L21" s="61"/>
    </row>
    <row r="22" spans="1:12" ht="13" x14ac:dyDescent="0.3">
      <c r="A22" s="46">
        <v>10</v>
      </c>
      <c r="B22" s="47" t="s">
        <v>730</v>
      </c>
      <c r="C22" s="55" t="s">
        <v>1739</v>
      </c>
      <c r="D22" s="55" t="s">
        <v>1740</v>
      </c>
      <c r="E22" s="55" t="s">
        <v>1741</v>
      </c>
      <c r="F22" s="55" t="s">
        <v>1823</v>
      </c>
      <c r="G22" s="55" t="s">
        <v>1742</v>
      </c>
      <c r="H22" s="55" t="s">
        <v>1743</v>
      </c>
      <c r="I22" s="55" t="s">
        <v>1744</v>
      </c>
      <c r="J22" s="55" t="s">
        <v>1745</v>
      </c>
      <c r="K22" s="114" t="s">
        <v>1746</v>
      </c>
      <c r="L22" s="116"/>
    </row>
    <row r="23" spans="1:12" ht="13.5" thickBot="1" x14ac:dyDescent="0.35">
      <c r="A23" s="48"/>
      <c r="B23" s="49" t="s">
        <v>383</v>
      </c>
      <c r="C23" s="61" t="s">
        <v>233</v>
      </c>
      <c r="D23" s="61" t="s">
        <v>233</v>
      </c>
      <c r="E23" s="61"/>
      <c r="F23" s="61" t="s">
        <v>648</v>
      </c>
      <c r="G23" s="61"/>
      <c r="H23" s="61"/>
      <c r="I23" s="61"/>
      <c r="J23" s="61"/>
      <c r="K23" s="115"/>
      <c r="L23" s="115"/>
    </row>
    <row r="24" spans="1:12" ht="13" x14ac:dyDescent="0.3">
      <c r="A24" s="46">
        <v>11</v>
      </c>
      <c r="B24" s="47" t="s">
        <v>561</v>
      </c>
      <c r="C24" s="55" t="s">
        <v>1747</v>
      </c>
      <c r="D24" s="55" t="s">
        <v>1748</v>
      </c>
      <c r="E24" s="55" t="s">
        <v>1749</v>
      </c>
      <c r="F24" s="55" t="s">
        <v>949</v>
      </c>
      <c r="G24" s="55" t="s">
        <v>1750</v>
      </c>
      <c r="H24" s="55" t="s">
        <v>1751</v>
      </c>
      <c r="I24" s="55" t="s">
        <v>373</v>
      </c>
      <c r="J24" s="55" t="s">
        <v>292</v>
      </c>
      <c r="K24" s="55" t="s">
        <v>1752</v>
      </c>
      <c r="L24" s="55" t="s">
        <v>1753</v>
      </c>
    </row>
    <row r="25" spans="1:12" ht="13.5" thickBot="1" x14ac:dyDescent="0.35">
      <c r="A25" s="48"/>
      <c r="B25" s="49"/>
      <c r="C25" s="61"/>
      <c r="D25" s="61"/>
      <c r="E25" s="61"/>
      <c r="F25" s="61"/>
      <c r="G25" s="61"/>
      <c r="H25" s="61"/>
      <c r="I25" s="61"/>
      <c r="J25" s="61"/>
      <c r="K25" s="61"/>
      <c r="L25" s="61"/>
    </row>
    <row r="26" spans="1:12" ht="13" x14ac:dyDescent="0.3">
      <c r="A26" s="46">
        <v>12</v>
      </c>
      <c r="B26" s="50" t="s">
        <v>540</v>
      </c>
      <c r="C26" s="55" t="s">
        <v>1754</v>
      </c>
      <c r="D26" s="55" t="s">
        <v>1755</v>
      </c>
      <c r="E26" s="55" t="s">
        <v>1756</v>
      </c>
      <c r="F26" s="55" t="s">
        <v>1757</v>
      </c>
      <c r="G26" s="55" t="s">
        <v>1758</v>
      </c>
      <c r="H26" s="55" t="s">
        <v>1759</v>
      </c>
      <c r="I26" s="55" t="s">
        <v>1760</v>
      </c>
      <c r="J26" s="114" t="s">
        <v>1746</v>
      </c>
      <c r="K26" s="116"/>
      <c r="L26" s="116"/>
    </row>
    <row r="27" spans="1:12" ht="13.5" thickBot="1" x14ac:dyDescent="0.35">
      <c r="A27" s="48"/>
      <c r="B27" s="49" t="s">
        <v>383</v>
      </c>
      <c r="C27" s="61" t="s">
        <v>233</v>
      </c>
      <c r="D27" s="61" t="s">
        <v>233</v>
      </c>
      <c r="E27" s="61"/>
      <c r="F27" s="61" t="s">
        <v>912</v>
      </c>
      <c r="G27" s="61"/>
      <c r="H27" s="61"/>
      <c r="I27" s="61"/>
      <c r="J27" s="115"/>
      <c r="K27" s="115"/>
      <c r="L27" s="115"/>
    </row>
    <row r="28" spans="1:12" ht="13" x14ac:dyDescent="0.3">
      <c r="A28" s="46">
        <v>13</v>
      </c>
      <c r="B28" s="47" t="s">
        <v>587</v>
      </c>
      <c r="C28" s="55" t="s">
        <v>1761</v>
      </c>
      <c r="D28" s="55" t="s">
        <v>1762</v>
      </c>
      <c r="E28" s="55" t="s">
        <v>1763</v>
      </c>
      <c r="F28" s="55" t="s">
        <v>1764</v>
      </c>
      <c r="G28" s="55" t="s">
        <v>1765</v>
      </c>
      <c r="H28" s="55" t="s">
        <v>1766</v>
      </c>
      <c r="I28" s="55" t="s">
        <v>1767</v>
      </c>
      <c r="J28" s="55" t="s">
        <v>1768</v>
      </c>
      <c r="K28" s="55" t="s">
        <v>873</v>
      </c>
      <c r="L28" s="55" t="s">
        <v>1769</v>
      </c>
    </row>
    <row r="29" spans="1:12" ht="13.5" thickBot="1" x14ac:dyDescent="0.35">
      <c r="A29" s="48"/>
      <c r="B29" s="49" t="s">
        <v>383</v>
      </c>
      <c r="C29" s="61"/>
      <c r="D29" s="61"/>
      <c r="E29" s="61"/>
      <c r="F29" s="61"/>
      <c r="G29" s="61"/>
      <c r="H29" s="61" t="s">
        <v>1617</v>
      </c>
      <c r="I29" s="61"/>
      <c r="J29" s="61"/>
      <c r="K29" s="61"/>
      <c r="L29" s="61"/>
    </row>
    <row r="30" spans="1:12" ht="13" x14ac:dyDescent="0.3">
      <c r="A30" s="46">
        <v>14</v>
      </c>
      <c r="B30" s="47" t="s">
        <v>1137</v>
      </c>
      <c r="C30" s="55" t="s">
        <v>1770</v>
      </c>
      <c r="D30" s="55" t="s">
        <v>1771</v>
      </c>
      <c r="E30" s="55" t="s">
        <v>1772</v>
      </c>
      <c r="F30" s="55" t="s">
        <v>1773</v>
      </c>
      <c r="G30" s="55" t="s">
        <v>1774</v>
      </c>
      <c r="H30" s="55" t="s">
        <v>1775</v>
      </c>
      <c r="I30" s="55" t="s">
        <v>1776</v>
      </c>
      <c r="J30" s="55" t="s">
        <v>1442</v>
      </c>
      <c r="K30" s="55" t="s">
        <v>1777</v>
      </c>
      <c r="L30" s="55" t="s">
        <v>1027</v>
      </c>
    </row>
    <row r="31" spans="1:12" ht="13.5" thickBot="1" x14ac:dyDescent="0.35">
      <c r="A31" s="48"/>
      <c r="B31" s="49" t="s">
        <v>383</v>
      </c>
      <c r="C31" s="61"/>
      <c r="D31" s="61"/>
      <c r="E31" s="61"/>
      <c r="F31" s="61" t="s">
        <v>1617</v>
      </c>
      <c r="G31" s="61" t="s">
        <v>912</v>
      </c>
      <c r="H31" s="61" t="s">
        <v>227</v>
      </c>
      <c r="I31" s="61" t="s">
        <v>1617</v>
      </c>
      <c r="J31" s="61" t="s">
        <v>1617</v>
      </c>
      <c r="K31" s="61" t="s">
        <v>1617</v>
      </c>
      <c r="L31" s="61" t="s">
        <v>227</v>
      </c>
    </row>
    <row r="32" spans="1:12" ht="13" x14ac:dyDescent="0.3">
      <c r="A32" s="46">
        <v>15</v>
      </c>
      <c r="B32" s="47" t="s">
        <v>663</v>
      </c>
      <c r="C32" s="55" t="s">
        <v>1778</v>
      </c>
      <c r="D32" s="117"/>
      <c r="E32" s="55" t="s">
        <v>1779</v>
      </c>
      <c r="F32" s="117"/>
      <c r="G32" s="117"/>
      <c r="H32" s="117"/>
      <c r="I32" s="117"/>
      <c r="J32" s="117"/>
      <c r="K32" s="117"/>
      <c r="L32" s="117"/>
    </row>
    <row r="33" spans="1:12" ht="13.5" thickBot="1" x14ac:dyDescent="0.35">
      <c r="A33" s="48"/>
      <c r="B33" s="49" t="s">
        <v>383</v>
      </c>
      <c r="C33" s="61" t="s">
        <v>233</v>
      </c>
      <c r="D33" s="118"/>
      <c r="E33" s="61" t="s">
        <v>912</v>
      </c>
      <c r="F33" s="118"/>
      <c r="G33" s="118"/>
      <c r="H33" s="118"/>
      <c r="I33" s="118"/>
      <c r="J33" s="118"/>
      <c r="K33" s="118"/>
      <c r="L33" s="118"/>
    </row>
    <row r="34" spans="1:12" ht="13" x14ac:dyDescent="0.3">
      <c r="A34" s="46">
        <v>16</v>
      </c>
      <c r="B34" s="50" t="s">
        <v>817</v>
      </c>
      <c r="C34" s="55" t="s">
        <v>1780</v>
      </c>
      <c r="D34" s="55" t="s">
        <v>1781</v>
      </c>
      <c r="E34" s="55" t="s">
        <v>1782</v>
      </c>
      <c r="F34" s="55" t="s">
        <v>1783</v>
      </c>
      <c r="G34" s="55" t="s">
        <v>965</v>
      </c>
      <c r="H34" s="55" t="s">
        <v>1400</v>
      </c>
      <c r="I34" s="55" t="s">
        <v>1784</v>
      </c>
      <c r="J34" s="55" t="s">
        <v>1785</v>
      </c>
      <c r="K34" s="55" t="s">
        <v>1786</v>
      </c>
      <c r="L34" s="55" t="s">
        <v>1787</v>
      </c>
    </row>
    <row r="35" spans="1:12" ht="13.5" thickBot="1" x14ac:dyDescent="0.35">
      <c r="A35" s="48"/>
      <c r="B35" s="49" t="s">
        <v>383</v>
      </c>
      <c r="C35" s="61"/>
      <c r="D35" s="61"/>
      <c r="E35" s="61"/>
      <c r="F35" s="61"/>
      <c r="G35" s="61"/>
      <c r="H35" s="61"/>
      <c r="I35" s="61"/>
      <c r="J35" s="61"/>
      <c r="K35" s="61"/>
      <c r="L35" s="61"/>
    </row>
    <row r="36" spans="1:12" ht="13" x14ac:dyDescent="0.3">
      <c r="A36" s="46">
        <v>17</v>
      </c>
      <c r="B36" s="47" t="s">
        <v>233</v>
      </c>
      <c r="C36" s="55" t="s">
        <v>1015</v>
      </c>
      <c r="D36" s="55" t="s">
        <v>1788</v>
      </c>
      <c r="E36" s="55" t="s">
        <v>1789</v>
      </c>
      <c r="F36" s="55" t="s">
        <v>1790</v>
      </c>
      <c r="G36" s="55" t="s">
        <v>1791</v>
      </c>
      <c r="H36" s="55" t="s">
        <v>1792</v>
      </c>
      <c r="I36" s="55" t="s">
        <v>1793</v>
      </c>
      <c r="J36" s="55" t="s">
        <v>1794</v>
      </c>
      <c r="K36" s="55" t="s">
        <v>1795</v>
      </c>
      <c r="L36" s="55" t="s">
        <v>1796</v>
      </c>
    </row>
    <row r="37" spans="1:12" ht="13.5" thickBot="1" x14ac:dyDescent="0.35">
      <c r="A37" s="48"/>
      <c r="B37" s="49" t="s">
        <v>383</v>
      </c>
      <c r="C37" s="61"/>
      <c r="D37" s="61" t="s">
        <v>610</v>
      </c>
      <c r="E37" s="61"/>
      <c r="F37" s="61"/>
      <c r="G37" s="61"/>
      <c r="H37" s="61"/>
      <c r="I37" s="61"/>
      <c r="J37" s="61"/>
      <c r="K37" s="61"/>
      <c r="L37" s="61"/>
    </row>
    <row r="38" spans="1:12" ht="13" x14ac:dyDescent="0.3">
      <c r="A38" s="46">
        <v>18</v>
      </c>
      <c r="B38" s="100" t="s">
        <v>40</v>
      </c>
      <c r="C38" s="55" t="s">
        <v>1797</v>
      </c>
      <c r="D38" s="55" t="s">
        <v>1798</v>
      </c>
      <c r="E38" s="55" t="s">
        <v>1799</v>
      </c>
      <c r="F38" s="55" t="s">
        <v>1800</v>
      </c>
      <c r="G38" s="55" t="s">
        <v>1801</v>
      </c>
      <c r="H38" s="55" t="s">
        <v>1802</v>
      </c>
      <c r="I38" s="55" t="s">
        <v>1803</v>
      </c>
      <c r="J38" s="55" t="s">
        <v>1804</v>
      </c>
      <c r="K38" s="55" t="s">
        <v>368</v>
      </c>
      <c r="L38" s="55" t="s">
        <v>1805</v>
      </c>
    </row>
    <row r="39" spans="1:12" ht="13.5" thickBot="1" x14ac:dyDescent="0.35">
      <c r="A39" s="48"/>
      <c r="B39" s="49" t="s">
        <v>383</v>
      </c>
      <c r="C39" s="61"/>
      <c r="D39" s="61"/>
      <c r="E39" s="61"/>
      <c r="F39" s="61"/>
      <c r="G39" s="61"/>
      <c r="H39" s="61"/>
      <c r="I39" s="61"/>
      <c r="J39" s="61"/>
      <c r="K39" s="61"/>
      <c r="L39" s="61"/>
    </row>
    <row r="40" spans="1:12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 spans="1:12" ht="15.5" x14ac:dyDescent="0.35">
      <c r="A41" s="87"/>
      <c r="B41" s="14" t="s">
        <v>1806</v>
      </c>
      <c r="C41" s="14"/>
      <c r="D41" s="14"/>
      <c r="E41" s="14"/>
      <c r="F41" s="14"/>
      <c r="G41" s="14"/>
      <c r="H41" s="14"/>
      <c r="I41" s="14"/>
      <c r="J41" s="14"/>
      <c r="K41" s="14"/>
    </row>
    <row r="42" spans="1:12" x14ac:dyDescent="0.25">
      <c r="B42" t="s">
        <v>1807</v>
      </c>
    </row>
    <row r="43" spans="1:12" x14ac:dyDescent="0.25">
      <c r="B43" t="s">
        <v>1808</v>
      </c>
    </row>
  </sheetData>
  <mergeCells count="1">
    <mergeCell ref="A1:L1"/>
  </mergeCells>
  <pageMargins left="0.7" right="0.7" top="0.75" bottom="0.75" header="0.3" footer="0.3"/>
  <pageSetup scale="8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1:L46"/>
  <sheetViews>
    <sheetView workbookViewId="0">
      <selection activeCell="C20" sqref="C20"/>
    </sheetView>
  </sheetViews>
  <sheetFormatPr defaultColWidth="8.81640625" defaultRowHeight="12.5" x14ac:dyDescent="0.25"/>
  <cols>
    <col min="2" max="2" width="16.453125" customWidth="1"/>
    <col min="3" max="12" width="12.81640625" customWidth="1"/>
  </cols>
  <sheetData>
    <row r="1" spans="1:12" ht="20" x14ac:dyDescent="0.4">
      <c r="A1" s="512" t="s">
        <v>1828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</row>
    <row r="3" spans="1:12" ht="13" x14ac:dyDescent="0.3">
      <c r="A3" s="42" t="s">
        <v>692</v>
      </c>
      <c r="B3" s="43" t="s">
        <v>381</v>
      </c>
      <c r="C3" s="42" t="s">
        <v>490</v>
      </c>
      <c r="D3" s="42" t="s">
        <v>489</v>
      </c>
      <c r="E3" s="42" t="s">
        <v>380</v>
      </c>
      <c r="F3" s="42" t="s">
        <v>494</v>
      </c>
      <c r="G3" s="42" t="s">
        <v>493</v>
      </c>
      <c r="H3" s="42" t="s">
        <v>492</v>
      </c>
      <c r="I3" s="42" t="s">
        <v>491</v>
      </c>
      <c r="J3" s="42" t="s">
        <v>382</v>
      </c>
      <c r="K3" s="42" t="s">
        <v>1126</v>
      </c>
      <c r="L3" s="42" t="s">
        <v>1127</v>
      </c>
    </row>
    <row r="4" spans="1:12" ht="13" x14ac:dyDescent="0.3">
      <c r="A4" s="42">
        <v>1</v>
      </c>
      <c r="B4" s="47" t="s">
        <v>912</v>
      </c>
      <c r="C4" s="55" t="s">
        <v>1914</v>
      </c>
      <c r="D4" s="55" t="s">
        <v>1928</v>
      </c>
      <c r="E4" s="55" t="s">
        <v>1944</v>
      </c>
      <c r="F4" s="55" t="s">
        <v>1960</v>
      </c>
      <c r="G4" s="55" t="s">
        <v>1978</v>
      </c>
      <c r="H4" s="55" t="s">
        <v>1084</v>
      </c>
      <c r="I4" s="55" t="s">
        <v>2004</v>
      </c>
      <c r="J4" s="55" t="s">
        <v>2018</v>
      </c>
      <c r="K4" s="55" t="s">
        <v>2033</v>
      </c>
      <c r="L4" s="55" t="s">
        <v>2043</v>
      </c>
    </row>
    <row r="5" spans="1:12" ht="13.5" thickBot="1" x14ac:dyDescent="0.35">
      <c r="A5" s="48"/>
      <c r="B5" s="49" t="s">
        <v>383</v>
      </c>
      <c r="C5" s="61"/>
      <c r="D5" s="61"/>
      <c r="E5" s="61"/>
      <c r="F5" s="61"/>
      <c r="G5" s="61"/>
      <c r="H5" s="61"/>
      <c r="I5" s="61"/>
      <c r="J5" s="61"/>
      <c r="K5" s="61"/>
      <c r="L5" s="61"/>
    </row>
    <row r="6" spans="1:12" ht="13" x14ac:dyDescent="0.3">
      <c r="A6" s="46">
        <v>2</v>
      </c>
      <c r="B6" s="47" t="s">
        <v>227</v>
      </c>
      <c r="C6" s="55" t="s">
        <v>1915</v>
      </c>
      <c r="D6" s="55" t="s">
        <v>1929</v>
      </c>
      <c r="E6" s="55" t="s">
        <v>1945</v>
      </c>
      <c r="F6" s="55" t="s">
        <v>1961</v>
      </c>
      <c r="G6" s="55" t="s">
        <v>1979</v>
      </c>
      <c r="H6" s="55" t="s">
        <v>1992</v>
      </c>
      <c r="I6" s="55" t="s">
        <v>2005</v>
      </c>
      <c r="J6" s="55" t="s">
        <v>2019</v>
      </c>
      <c r="K6" s="55" t="s">
        <v>2034</v>
      </c>
      <c r="L6" s="55" t="s">
        <v>2044</v>
      </c>
    </row>
    <row r="7" spans="1:12" ht="13.5" thickBot="1" x14ac:dyDescent="0.35">
      <c r="A7" s="48"/>
      <c r="B7" s="49" t="s">
        <v>383</v>
      </c>
      <c r="C7" s="61"/>
      <c r="D7" s="61"/>
      <c r="E7" s="61"/>
      <c r="F7" s="61"/>
      <c r="G7" s="61" t="s">
        <v>1055</v>
      </c>
      <c r="H7" s="61"/>
      <c r="I7" s="61" t="s">
        <v>540</v>
      </c>
      <c r="J7" s="61"/>
      <c r="K7" s="61" t="s">
        <v>540</v>
      </c>
      <c r="L7" s="61" t="s">
        <v>540</v>
      </c>
    </row>
    <row r="8" spans="1:12" ht="13" x14ac:dyDescent="0.3">
      <c r="A8" s="46">
        <v>3</v>
      </c>
      <c r="B8" s="47" t="s">
        <v>233</v>
      </c>
      <c r="C8" s="55" t="s">
        <v>2050</v>
      </c>
      <c r="D8" s="55" t="s">
        <v>1930</v>
      </c>
      <c r="E8" s="55" t="s">
        <v>1946</v>
      </c>
      <c r="F8" s="55" t="s">
        <v>1962</v>
      </c>
      <c r="G8" s="55" t="s">
        <v>1980</v>
      </c>
      <c r="H8" s="55" t="s">
        <v>1993</v>
      </c>
      <c r="I8" s="55" t="s">
        <v>2006</v>
      </c>
      <c r="J8" s="55" t="s">
        <v>2020</v>
      </c>
      <c r="K8" s="55" t="s">
        <v>2035</v>
      </c>
      <c r="L8" s="119" t="s">
        <v>2045</v>
      </c>
    </row>
    <row r="9" spans="1:12" ht="13.5" thickBot="1" x14ac:dyDescent="0.35">
      <c r="A9" s="48"/>
      <c r="B9" s="49" t="s">
        <v>383</v>
      </c>
      <c r="C9" s="61"/>
      <c r="D9" s="61"/>
      <c r="E9" s="61"/>
      <c r="F9" s="61"/>
      <c r="G9" s="61"/>
      <c r="H9" s="61"/>
      <c r="I9" s="61"/>
      <c r="J9" s="61"/>
      <c r="K9" s="61"/>
      <c r="L9" s="61"/>
    </row>
    <row r="10" spans="1:12" ht="13" x14ac:dyDescent="0.3">
      <c r="A10" s="46">
        <v>4</v>
      </c>
      <c r="B10" s="47" t="s">
        <v>693</v>
      </c>
      <c r="C10" s="55" t="s">
        <v>2051</v>
      </c>
      <c r="D10" s="55" t="s">
        <v>275</v>
      </c>
      <c r="E10" s="55" t="s">
        <v>1947</v>
      </c>
      <c r="F10" s="55" t="s">
        <v>1963</v>
      </c>
      <c r="G10" s="55" t="s">
        <v>1981</v>
      </c>
      <c r="H10" s="55" t="s">
        <v>1994</v>
      </c>
      <c r="I10" s="55" t="s">
        <v>2007</v>
      </c>
      <c r="J10" s="55" t="s">
        <v>2021</v>
      </c>
      <c r="K10" s="55" t="s">
        <v>2036</v>
      </c>
      <c r="L10" s="55" t="s">
        <v>2046</v>
      </c>
    </row>
    <row r="11" spans="1:12" ht="13.5" thickBot="1" x14ac:dyDescent="0.35">
      <c r="A11" s="48"/>
      <c r="B11" s="49" t="s">
        <v>383</v>
      </c>
      <c r="C11" s="61"/>
      <c r="D11" s="61"/>
      <c r="E11" s="61"/>
      <c r="F11" s="61"/>
      <c r="G11" s="61" t="s">
        <v>1055</v>
      </c>
      <c r="H11" s="61"/>
      <c r="I11" s="61"/>
      <c r="J11" s="61"/>
      <c r="K11" s="61"/>
      <c r="L11" s="61"/>
    </row>
    <row r="12" spans="1:12" ht="13" x14ac:dyDescent="0.3">
      <c r="A12" s="46">
        <v>5</v>
      </c>
      <c r="B12" s="47" t="s">
        <v>587</v>
      </c>
      <c r="C12" s="55" t="s">
        <v>1916</v>
      </c>
      <c r="D12" s="55" t="s">
        <v>1931</v>
      </c>
      <c r="E12" s="55" t="s">
        <v>1948</v>
      </c>
      <c r="F12" s="55" t="s">
        <v>1964</v>
      </c>
      <c r="G12" s="55" t="s">
        <v>1982</v>
      </c>
      <c r="H12" s="55" t="s">
        <v>1995</v>
      </c>
      <c r="I12" s="55" t="s">
        <v>1393</v>
      </c>
      <c r="J12" s="55" t="s">
        <v>2022</v>
      </c>
      <c r="K12" s="55" t="s">
        <v>2037</v>
      </c>
      <c r="L12" s="55" t="s">
        <v>1494</v>
      </c>
    </row>
    <row r="13" spans="1:12" ht="13.5" thickBot="1" x14ac:dyDescent="0.35">
      <c r="A13" s="48"/>
      <c r="B13" s="49" t="s">
        <v>383</v>
      </c>
      <c r="C13" s="61"/>
      <c r="D13" s="61"/>
      <c r="E13" s="61"/>
      <c r="F13" s="61"/>
      <c r="G13" s="61"/>
      <c r="H13" s="61"/>
      <c r="I13" s="61"/>
      <c r="J13" s="61"/>
      <c r="K13" s="61"/>
      <c r="L13" s="61"/>
    </row>
    <row r="14" spans="1:12" ht="13" x14ac:dyDescent="0.3">
      <c r="A14" s="46">
        <v>6</v>
      </c>
      <c r="B14" s="47" t="s">
        <v>648</v>
      </c>
      <c r="C14" s="55" t="s">
        <v>1917</v>
      </c>
      <c r="D14" s="55" t="s">
        <v>1507</v>
      </c>
      <c r="E14" s="55" t="s">
        <v>1949</v>
      </c>
      <c r="F14" s="55" t="s">
        <v>1965</v>
      </c>
      <c r="G14" s="55" t="s">
        <v>1983</v>
      </c>
      <c r="H14" s="55" t="s">
        <v>1996</v>
      </c>
      <c r="I14" s="55" t="s">
        <v>2008</v>
      </c>
      <c r="J14" s="55" t="s">
        <v>2023</v>
      </c>
      <c r="K14" s="55" t="s">
        <v>2038</v>
      </c>
      <c r="L14" s="55" t="s">
        <v>2047</v>
      </c>
    </row>
    <row r="15" spans="1:12" ht="13.5" thickBot="1" x14ac:dyDescent="0.35">
      <c r="A15" s="48"/>
      <c r="B15" s="49" t="s">
        <v>383</v>
      </c>
      <c r="C15" s="61" t="s">
        <v>610</v>
      </c>
      <c r="D15" s="61" t="s">
        <v>610</v>
      </c>
      <c r="E15" s="61" t="s">
        <v>610</v>
      </c>
      <c r="F15" s="61"/>
      <c r="G15" s="61"/>
      <c r="H15" s="61"/>
      <c r="I15" s="61" t="s">
        <v>540</v>
      </c>
      <c r="J15" s="61"/>
      <c r="K15" s="61"/>
      <c r="L15" s="61"/>
    </row>
    <row r="16" spans="1:12" ht="13" x14ac:dyDescent="0.3">
      <c r="A16" s="46">
        <v>7</v>
      </c>
      <c r="B16" s="100" t="s">
        <v>1893</v>
      </c>
      <c r="C16" s="55" t="s">
        <v>1918</v>
      </c>
      <c r="D16" s="55" t="s">
        <v>1932</v>
      </c>
      <c r="E16" s="55" t="s">
        <v>1950</v>
      </c>
      <c r="F16" s="55" t="s">
        <v>1966</v>
      </c>
      <c r="G16" s="55" t="s">
        <v>1984</v>
      </c>
      <c r="H16" s="55" t="s">
        <v>1997</v>
      </c>
      <c r="I16" s="55" t="s">
        <v>2009</v>
      </c>
      <c r="J16" s="55" t="s">
        <v>2024</v>
      </c>
      <c r="K16" s="55" t="s">
        <v>2039</v>
      </c>
      <c r="L16" s="55" t="s">
        <v>2048</v>
      </c>
    </row>
    <row r="17" spans="1:12" ht="13.5" thickBot="1" x14ac:dyDescent="0.35">
      <c r="A17" s="48"/>
      <c r="B17" s="49" t="s">
        <v>383</v>
      </c>
      <c r="C17" s="61"/>
      <c r="D17" s="61"/>
      <c r="E17" s="61"/>
      <c r="F17" s="61"/>
      <c r="G17" s="61"/>
      <c r="H17" s="61" t="s">
        <v>1055</v>
      </c>
      <c r="I17" s="61"/>
      <c r="J17" s="61"/>
      <c r="K17" s="61"/>
      <c r="L17" s="61"/>
    </row>
    <row r="18" spans="1:12" ht="13" x14ac:dyDescent="0.3">
      <c r="A18" s="46">
        <v>8</v>
      </c>
      <c r="B18" s="50" t="s">
        <v>1891</v>
      </c>
      <c r="C18" s="55" t="s">
        <v>1435</v>
      </c>
      <c r="D18" s="55" t="s">
        <v>1933</v>
      </c>
      <c r="E18" s="55" t="s">
        <v>1951</v>
      </c>
      <c r="F18" s="55" t="s">
        <v>1967</v>
      </c>
      <c r="G18" s="55" t="s">
        <v>305</v>
      </c>
      <c r="H18" s="55" t="s">
        <v>1735</v>
      </c>
      <c r="I18" s="55" t="s">
        <v>2010</v>
      </c>
      <c r="J18" s="55" t="s">
        <v>2025</v>
      </c>
      <c r="K18" s="55" t="s">
        <v>2040</v>
      </c>
      <c r="L18" s="119" t="s">
        <v>2045</v>
      </c>
    </row>
    <row r="19" spans="1:12" ht="13.5" thickBot="1" x14ac:dyDescent="0.35">
      <c r="A19" s="48"/>
      <c r="B19" s="49" t="s">
        <v>383</v>
      </c>
      <c r="C19" s="61"/>
      <c r="D19" s="61"/>
      <c r="E19" s="61"/>
      <c r="F19" s="61"/>
      <c r="G19" s="61"/>
      <c r="H19" s="61"/>
      <c r="I19" s="61"/>
      <c r="J19" s="61"/>
      <c r="K19" s="61"/>
      <c r="L19" s="61"/>
    </row>
    <row r="20" spans="1:12" ht="13" x14ac:dyDescent="0.3">
      <c r="A20" s="46">
        <v>9</v>
      </c>
      <c r="B20" s="47" t="s">
        <v>817</v>
      </c>
      <c r="C20" s="55" t="s">
        <v>1919</v>
      </c>
      <c r="D20" s="55" t="s">
        <v>1934</v>
      </c>
      <c r="E20" s="55" t="s">
        <v>1952</v>
      </c>
      <c r="F20" s="55" t="s">
        <v>1968</v>
      </c>
      <c r="G20" s="55" t="s">
        <v>1470</v>
      </c>
      <c r="H20" s="55" t="s">
        <v>1998</v>
      </c>
      <c r="I20" s="55" t="s">
        <v>2011</v>
      </c>
      <c r="J20" s="55" t="s">
        <v>1444</v>
      </c>
      <c r="K20" s="55" t="s">
        <v>1669</v>
      </c>
      <c r="L20" s="55" t="s">
        <v>2049</v>
      </c>
    </row>
    <row r="21" spans="1:12" ht="13.5" thickBot="1" x14ac:dyDescent="0.35">
      <c r="A21" s="48"/>
      <c r="B21" s="49" t="s">
        <v>383</v>
      </c>
      <c r="C21" s="61"/>
      <c r="D21" s="61"/>
      <c r="E21" s="61"/>
      <c r="F21" s="61"/>
      <c r="G21" s="61"/>
      <c r="H21" s="61"/>
      <c r="I21" s="61"/>
      <c r="J21" s="61"/>
      <c r="K21" s="61"/>
      <c r="L21" s="61"/>
    </row>
    <row r="22" spans="1:12" ht="13" x14ac:dyDescent="0.3">
      <c r="A22" s="46">
        <v>10</v>
      </c>
      <c r="B22" s="47" t="s">
        <v>561</v>
      </c>
      <c r="C22" s="55" t="s">
        <v>1920</v>
      </c>
      <c r="D22" s="55" t="s">
        <v>1935</v>
      </c>
      <c r="E22" s="55" t="s">
        <v>1759</v>
      </c>
      <c r="F22" s="55" t="s">
        <v>1969</v>
      </c>
      <c r="G22" s="55" t="s">
        <v>1985</v>
      </c>
      <c r="H22" s="55" t="s">
        <v>1999</v>
      </c>
      <c r="I22" s="55" t="s">
        <v>1421</v>
      </c>
      <c r="J22" s="119" t="s">
        <v>1016</v>
      </c>
      <c r="K22" s="121"/>
      <c r="L22" s="122"/>
    </row>
    <row r="23" spans="1:12" ht="13.5" thickBot="1" x14ac:dyDescent="0.35">
      <c r="A23" s="48"/>
      <c r="B23" s="49" t="s">
        <v>383</v>
      </c>
      <c r="C23" s="61"/>
      <c r="D23" s="61"/>
      <c r="E23" s="61"/>
      <c r="F23" s="61"/>
      <c r="G23" s="61" t="s">
        <v>1893</v>
      </c>
      <c r="H23" s="61"/>
      <c r="I23" s="61" t="s">
        <v>648</v>
      </c>
      <c r="J23" s="61"/>
      <c r="K23" s="123"/>
      <c r="L23" s="123"/>
    </row>
    <row r="24" spans="1:12" ht="13" x14ac:dyDescent="0.3">
      <c r="A24" s="46">
        <v>11</v>
      </c>
      <c r="B24" s="47" t="s">
        <v>451</v>
      </c>
      <c r="C24" s="55" t="s">
        <v>1921</v>
      </c>
      <c r="D24" s="55" t="s">
        <v>1936</v>
      </c>
      <c r="E24" s="55" t="s">
        <v>1953</v>
      </c>
      <c r="F24" s="55" t="s">
        <v>1970</v>
      </c>
      <c r="G24" s="55" t="s">
        <v>2052</v>
      </c>
      <c r="H24" s="55" t="s">
        <v>1377</v>
      </c>
      <c r="I24" s="55" t="s">
        <v>2012</v>
      </c>
      <c r="J24" s="55" t="s">
        <v>2026</v>
      </c>
      <c r="K24" s="55" t="s">
        <v>1740</v>
      </c>
      <c r="L24" s="55" t="s">
        <v>2053</v>
      </c>
    </row>
    <row r="25" spans="1:12" ht="13.5" thickBot="1" x14ac:dyDescent="0.35">
      <c r="A25" s="48"/>
      <c r="B25" s="49"/>
      <c r="C25" s="61"/>
      <c r="D25" s="61"/>
      <c r="E25" s="61"/>
      <c r="F25" s="61"/>
      <c r="G25" s="61"/>
      <c r="H25" s="61"/>
      <c r="I25" s="61"/>
      <c r="J25" s="61"/>
      <c r="K25" s="61"/>
      <c r="L25" s="61"/>
    </row>
    <row r="26" spans="1:12" ht="13" x14ac:dyDescent="0.3">
      <c r="A26" s="46">
        <v>12</v>
      </c>
      <c r="B26" s="100" t="s">
        <v>1055</v>
      </c>
      <c r="C26" s="55" t="s">
        <v>1922</v>
      </c>
      <c r="D26" s="55" t="s">
        <v>1937</v>
      </c>
      <c r="E26" s="55" t="s">
        <v>1954</v>
      </c>
      <c r="F26" s="55" t="s">
        <v>1971</v>
      </c>
      <c r="G26" s="55" t="s">
        <v>1986</v>
      </c>
      <c r="H26" s="55" t="s">
        <v>2000</v>
      </c>
      <c r="I26" s="55" t="s">
        <v>1391</v>
      </c>
      <c r="J26" s="55" t="s">
        <v>2027</v>
      </c>
      <c r="K26" s="55" t="s">
        <v>258</v>
      </c>
      <c r="L26" s="55" t="s">
        <v>1729</v>
      </c>
    </row>
    <row r="27" spans="1:12" ht="13.5" thickBot="1" x14ac:dyDescent="0.35">
      <c r="A27" s="48"/>
      <c r="B27" s="49" t="s">
        <v>383</v>
      </c>
      <c r="C27" s="61"/>
      <c r="D27" s="61"/>
      <c r="E27" s="61"/>
      <c r="F27" s="61"/>
      <c r="G27" s="61"/>
      <c r="H27" s="61"/>
      <c r="I27" s="61"/>
      <c r="J27" s="61"/>
      <c r="K27" s="61"/>
      <c r="L27" s="61"/>
    </row>
    <row r="28" spans="1:12" ht="13" x14ac:dyDescent="0.3">
      <c r="A28" s="46">
        <v>13</v>
      </c>
      <c r="B28" s="47" t="s">
        <v>663</v>
      </c>
      <c r="C28" s="55" t="s">
        <v>1738</v>
      </c>
      <c r="D28" s="55" t="s">
        <v>1938</v>
      </c>
      <c r="E28" s="55" t="s">
        <v>1955</v>
      </c>
      <c r="F28" s="55" t="s">
        <v>1972</v>
      </c>
      <c r="G28" s="55" t="s">
        <v>1987</v>
      </c>
      <c r="H28" s="55" t="s">
        <v>2001</v>
      </c>
      <c r="I28" s="55" t="s">
        <v>2013</v>
      </c>
      <c r="J28" s="55" t="s">
        <v>1397</v>
      </c>
      <c r="K28" s="119" t="s">
        <v>1016</v>
      </c>
      <c r="L28" s="122"/>
    </row>
    <row r="29" spans="1:12" ht="13.5" thickBot="1" x14ac:dyDescent="0.35">
      <c r="A29" s="48"/>
      <c r="B29" s="49" t="s">
        <v>383</v>
      </c>
      <c r="C29" s="61"/>
      <c r="D29" s="61"/>
      <c r="E29" s="61"/>
      <c r="F29" s="61"/>
      <c r="G29" s="61"/>
      <c r="H29" s="61"/>
      <c r="I29" s="61"/>
      <c r="J29" s="61"/>
      <c r="K29" s="61"/>
      <c r="L29" s="123"/>
    </row>
    <row r="30" spans="1:12" ht="13" x14ac:dyDescent="0.3">
      <c r="A30" s="46">
        <v>14</v>
      </c>
      <c r="B30" s="47" t="s">
        <v>730</v>
      </c>
      <c r="C30" s="55" t="s">
        <v>1923</v>
      </c>
      <c r="D30" s="55" t="s">
        <v>1939</v>
      </c>
      <c r="E30" s="55" t="s">
        <v>1956</v>
      </c>
      <c r="F30" s="55" t="s">
        <v>1973</v>
      </c>
      <c r="G30" s="55" t="s">
        <v>1988</v>
      </c>
      <c r="H30" s="55" t="s">
        <v>2002</v>
      </c>
      <c r="I30" s="55" t="s">
        <v>2014</v>
      </c>
      <c r="J30" s="55" t="s">
        <v>2028</v>
      </c>
      <c r="K30" s="119" t="s">
        <v>1016</v>
      </c>
      <c r="L30" s="122"/>
    </row>
    <row r="31" spans="1:12" ht="13.5" thickBot="1" x14ac:dyDescent="0.35">
      <c r="A31" s="48"/>
      <c r="B31" s="49" t="s">
        <v>383</v>
      </c>
      <c r="C31" s="61"/>
      <c r="D31" s="61"/>
      <c r="E31" s="61"/>
      <c r="F31" s="61"/>
      <c r="G31" s="61"/>
      <c r="H31" s="61"/>
      <c r="I31" s="61"/>
      <c r="J31" s="61"/>
      <c r="K31" s="61"/>
      <c r="L31" s="123"/>
    </row>
    <row r="32" spans="1:12" ht="13" x14ac:dyDescent="0.3">
      <c r="A32" s="46">
        <v>15</v>
      </c>
      <c r="B32" s="47" t="s">
        <v>540</v>
      </c>
      <c r="C32" s="55" t="s">
        <v>1924</v>
      </c>
      <c r="D32" s="55" t="s">
        <v>1940</v>
      </c>
      <c r="E32" s="55" t="s">
        <v>1957</v>
      </c>
      <c r="F32" s="55" t="s">
        <v>1974</v>
      </c>
      <c r="G32" s="55" t="s">
        <v>1989</v>
      </c>
      <c r="H32" s="55" t="s">
        <v>1409</v>
      </c>
      <c r="I32" s="55" t="s">
        <v>2015</v>
      </c>
      <c r="J32" s="55" t="s">
        <v>2029</v>
      </c>
      <c r="K32" s="55" t="s">
        <v>945</v>
      </c>
      <c r="L32" s="119" t="s">
        <v>1746</v>
      </c>
    </row>
    <row r="33" spans="1:12" ht="13.5" thickBot="1" x14ac:dyDescent="0.35">
      <c r="A33" s="48"/>
      <c r="B33" s="49" t="s">
        <v>383</v>
      </c>
      <c r="C33" s="61"/>
      <c r="D33" s="61"/>
      <c r="E33" s="61" t="s">
        <v>648</v>
      </c>
      <c r="F33" s="61" t="s">
        <v>233</v>
      </c>
      <c r="G33" s="61"/>
      <c r="H33" s="61" t="s">
        <v>1055</v>
      </c>
      <c r="I33" s="61"/>
      <c r="J33" s="61" t="s">
        <v>227</v>
      </c>
      <c r="K33" s="61"/>
      <c r="L33" s="124"/>
    </row>
    <row r="34" spans="1:12" ht="13" x14ac:dyDescent="0.3">
      <c r="A34" s="46">
        <v>16</v>
      </c>
      <c r="B34" s="50" t="s">
        <v>40</v>
      </c>
      <c r="C34" s="55" t="s">
        <v>1925</v>
      </c>
      <c r="D34" s="55" t="s">
        <v>1941</v>
      </c>
      <c r="E34" s="55" t="s">
        <v>1490</v>
      </c>
      <c r="F34" s="55" t="s">
        <v>1975</v>
      </c>
      <c r="G34" s="55" t="s">
        <v>1990</v>
      </c>
      <c r="H34" s="55" t="s">
        <v>324</v>
      </c>
      <c r="I34" s="55" t="s">
        <v>2016</v>
      </c>
      <c r="J34" s="55" t="s">
        <v>2030</v>
      </c>
      <c r="K34" s="55" t="s">
        <v>374</v>
      </c>
      <c r="L34" s="119" t="s">
        <v>1746</v>
      </c>
    </row>
    <row r="35" spans="1:12" ht="13.5" thickBot="1" x14ac:dyDescent="0.35">
      <c r="A35" s="48"/>
      <c r="B35" s="49" t="s">
        <v>383</v>
      </c>
      <c r="C35" s="61"/>
      <c r="D35" s="61"/>
      <c r="E35" s="61"/>
      <c r="F35" s="61"/>
      <c r="G35" s="61"/>
      <c r="H35" s="61"/>
      <c r="I35" s="61"/>
      <c r="J35" s="61"/>
      <c r="K35" s="61"/>
      <c r="L35" s="124"/>
    </row>
    <row r="36" spans="1:12" ht="13" x14ac:dyDescent="0.3">
      <c r="A36" s="46">
        <v>17</v>
      </c>
      <c r="B36" s="47" t="s">
        <v>1137</v>
      </c>
      <c r="C36" s="55" t="s">
        <v>1926</v>
      </c>
      <c r="D36" s="55" t="s">
        <v>1942</v>
      </c>
      <c r="E36" s="55" t="s">
        <v>1958</v>
      </c>
      <c r="F36" s="55" t="s">
        <v>1976</v>
      </c>
      <c r="G36" s="55" t="s">
        <v>1991</v>
      </c>
      <c r="H36" s="55" t="s">
        <v>957</v>
      </c>
      <c r="I36" s="55" t="s">
        <v>2054</v>
      </c>
      <c r="J36" s="55" t="s">
        <v>2031</v>
      </c>
      <c r="K36" s="55" t="s">
        <v>2041</v>
      </c>
      <c r="L36" s="119" t="s">
        <v>1746</v>
      </c>
    </row>
    <row r="37" spans="1:12" ht="13.5" thickBot="1" x14ac:dyDescent="0.35">
      <c r="A37" s="48"/>
      <c r="B37" s="49" t="s">
        <v>383</v>
      </c>
      <c r="C37" s="61"/>
      <c r="D37" s="61"/>
      <c r="E37" s="61"/>
      <c r="F37" s="61"/>
      <c r="G37" s="61"/>
      <c r="H37" s="61"/>
      <c r="I37" s="61"/>
      <c r="J37" s="61"/>
      <c r="K37" s="61"/>
      <c r="L37" s="61"/>
    </row>
    <row r="38" spans="1:12" ht="13" x14ac:dyDescent="0.3">
      <c r="A38" s="46">
        <v>18</v>
      </c>
      <c r="B38" s="100" t="s">
        <v>610</v>
      </c>
      <c r="C38" s="55" t="s">
        <v>1927</v>
      </c>
      <c r="D38" s="55" t="s">
        <v>1943</v>
      </c>
      <c r="E38" s="55" t="s">
        <v>1959</v>
      </c>
      <c r="F38" s="55" t="s">
        <v>1977</v>
      </c>
      <c r="G38" s="55" t="s">
        <v>1749</v>
      </c>
      <c r="H38" s="55" t="s">
        <v>2003</v>
      </c>
      <c r="I38" s="55" t="s">
        <v>2017</v>
      </c>
      <c r="J38" s="55" t="s">
        <v>2032</v>
      </c>
      <c r="K38" s="55" t="s">
        <v>2042</v>
      </c>
      <c r="L38" s="55" t="s">
        <v>348</v>
      </c>
    </row>
    <row r="39" spans="1:12" ht="13.5" thickBot="1" x14ac:dyDescent="0.35">
      <c r="A39" s="48"/>
      <c r="B39" s="49" t="s">
        <v>383</v>
      </c>
      <c r="C39" s="61"/>
      <c r="D39" s="61"/>
      <c r="E39" s="61"/>
      <c r="F39" s="61"/>
      <c r="G39" s="61"/>
      <c r="H39" s="61"/>
      <c r="I39" s="61"/>
      <c r="J39" s="61"/>
      <c r="K39" s="61"/>
      <c r="L39" s="61"/>
    </row>
    <row r="41" spans="1:12" ht="13" x14ac:dyDescent="0.3">
      <c r="B41" s="13" t="s">
        <v>2061</v>
      </c>
    </row>
    <row r="43" spans="1:12" x14ac:dyDescent="0.25">
      <c r="B43" s="4" t="s">
        <v>2062</v>
      </c>
      <c r="G43" s="4" t="s">
        <v>2066</v>
      </c>
    </row>
    <row r="44" spans="1:12" x14ac:dyDescent="0.25">
      <c r="B44" s="4" t="s">
        <v>2063</v>
      </c>
      <c r="G44" s="4" t="s">
        <v>2067</v>
      </c>
    </row>
    <row r="45" spans="1:12" x14ac:dyDescent="0.25">
      <c r="B45" s="4" t="s">
        <v>2064</v>
      </c>
    </row>
    <row r="46" spans="1:12" x14ac:dyDescent="0.25">
      <c r="B46" s="4" t="s">
        <v>2065</v>
      </c>
    </row>
  </sheetData>
  <mergeCells count="1">
    <mergeCell ref="A1:L1"/>
  </mergeCells>
  <pageMargins left="0" right="0" top="0.75" bottom="0.75" header="0.3" footer="0.3"/>
  <pageSetup scale="8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E28"/>
  <sheetViews>
    <sheetView workbookViewId="0">
      <selection activeCell="A8" sqref="A8"/>
    </sheetView>
  </sheetViews>
  <sheetFormatPr defaultColWidth="8.81640625" defaultRowHeight="12.5" x14ac:dyDescent="0.25"/>
  <cols>
    <col min="1" max="1" width="21.1796875" bestFit="1" customWidth="1"/>
    <col min="2" max="5" width="9.1796875" style="1" customWidth="1"/>
  </cols>
  <sheetData>
    <row r="1" spans="1:5" ht="18" x14ac:dyDescent="0.4">
      <c r="A1" s="513" t="s">
        <v>8</v>
      </c>
      <c r="B1" s="513"/>
      <c r="C1" s="513"/>
      <c r="D1" s="513"/>
      <c r="E1" s="513"/>
    </row>
    <row r="4" spans="1:5" ht="13" x14ac:dyDescent="0.3">
      <c r="A4" s="13" t="s">
        <v>1191</v>
      </c>
      <c r="B4" s="6" t="s">
        <v>41</v>
      </c>
      <c r="C4" s="6" t="s">
        <v>42</v>
      </c>
      <c r="D4" s="6" t="s">
        <v>43</v>
      </c>
      <c r="E4" s="6" t="s">
        <v>44</v>
      </c>
    </row>
    <row r="5" spans="1:5" x14ac:dyDescent="0.25">
      <c r="A5" t="s">
        <v>474</v>
      </c>
      <c r="D5" s="58" t="e">
        <f t="shared" ref="D5:D10" si="0">(B5/(B5+C5))</f>
        <v>#DIV/0!</v>
      </c>
      <c r="E5" s="59" t="s">
        <v>45</v>
      </c>
    </row>
    <row r="6" spans="1:5" x14ac:dyDescent="0.25">
      <c r="A6" t="s">
        <v>482</v>
      </c>
      <c r="D6" s="58" t="e">
        <f t="shared" si="0"/>
        <v>#DIV/0!</v>
      </c>
      <c r="E6" s="1">
        <f>(((B5-B6)+(C6-C5))/2)</f>
        <v>0</v>
      </c>
    </row>
    <row r="7" spans="1:5" x14ac:dyDescent="0.25">
      <c r="A7" t="s">
        <v>832</v>
      </c>
      <c r="D7" s="58" t="e">
        <f t="shared" si="0"/>
        <v>#DIV/0!</v>
      </c>
      <c r="E7" s="1">
        <f>(((B5-B7)+(C7-C5))/2)</f>
        <v>0</v>
      </c>
    </row>
    <row r="8" spans="1:5" x14ac:dyDescent="0.25">
      <c r="A8" s="4" t="s">
        <v>1136</v>
      </c>
      <c r="D8" s="58" t="e">
        <f t="shared" si="0"/>
        <v>#DIV/0!</v>
      </c>
      <c r="E8" s="1">
        <f>(((B5-B8)+(C8-C5))/2)</f>
        <v>0</v>
      </c>
    </row>
    <row r="9" spans="1:5" x14ac:dyDescent="0.25">
      <c r="A9" t="s">
        <v>207</v>
      </c>
      <c r="D9" s="58" t="e">
        <f t="shared" si="0"/>
        <v>#DIV/0!</v>
      </c>
      <c r="E9" s="1">
        <f>(((B5-B9)+(C9-C5))/2)</f>
        <v>0</v>
      </c>
    </row>
    <row r="10" spans="1:5" x14ac:dyDescent="0.25">
      <c r="A10" t="s">
        <v>229</v>
      </c>
      <c r="D10" s="58" t="e">
        <f t="shared" si="0"/>
        <v>#DIV/0!</v>
      </c>
      <c r="E10" s="1">
        <f>(((B5-B10)+(C10-C5))/2)</f>
        <v>0</v>
      </c>
    </row>
    <row r="13" spans="1:5" ht="13" x14ac:dyDescent="0.3">
      <c r="A13" s="13" t="s">
        <v>1192</v>
      </c>
      <c r="B13" s="6" t="s">
        <v>41</v>
      </c>
      <c r="C13" s="6" t="s">
        <v>42</v>
      </c>
      <c r="D13" s="6" t="s">
        <v>43</v>
      </c>
      <c r="E13" s="6" t="s">
        <v>44</v>
      </c>
    </row>
    <row r="14" spans="1:5" x14ac:dyDescent="0.25">
      <c r="A14" t="s">
        <v>46</v>
      </c>
      <c r="D14" s="58" t="e">
        <f t="shared" ref="D14:D19" si="1">(B14/(B14+C14))</f>
        <v>#DIV/0!</v>
      </c>
      <c r="E14" s="59" t="s">
        <v>45</v>
      </c>
    </row>
    <row r="15" spans="1:5" x14ac:dyDescent="0.25">
      <c r="A15" t="s">
        <v>1129</v>
      </c>
      <c r="D15" s="58" t="e">
        <f t="shared" si="1"/>
        <v>#DIV/0!</v>
      </c>
      <c r="E15" s="1">
        <f>(((B14-B15)+(C15-C14))/2)</f>
        <v>0</v>
      </c>
    </row>
    <row r="16" spans="1:5" x14ac:dyDescent="0.25">
      <c r="A16" t="s">
        <v>487</v>
      </c>
      <c r="D16" s="58" t="e">
        <f t="shared" si="1"/>
        <v>#DIV/0!</v>
      </c>
      <c r="E16" s="1">
        <f>(((B14-B16)+(C16-C14))/2)</f>
        <v>0</v>
      </c>
    </row>
    <row r="17" spans="1:5" x14ac:dyDescent="0.25">
      <c r="A17" t="s">
        <v>484</v>
      </c>
      <c r="D17" s="58" t="e">
        <f t="shared" si="1"/>
        <v>#DIV/0!</v>
      </c>
      <c r="E17" s="1">
        <f>(((B14-B17)+(C17-C14))/2)</f>
        <v>0</v>
      </c>
    </row>
    <row r="18" spans="1:5" x14ac:dyDescent="0.25">
      <c r="A18" s="4" t="s">
        <v>1100</v>
      </c>
      <c r="D18" s="58" t="e">
        <f t="shared" si="1"/>
        <v>#DIV/0!</v>
      </c>
      <c r="E18" s="1">
        <f>(((B14-B18)+(C18-C14))/2)</f>
        <v>0</v>
      </c>
    </row>
    <row r="19" spans="1:5" x14ac:dyDescent="0.25">
      <c r="A19" s="4" t="s">
        <v>39</v>
      </c>
      <c r="D19" s="58" t="e">
        <f t="shared" si="1"/>
        <v>#DIV/0!</v>
      </c>
      <c r="E19" s="1">
        <f>(((B14-B19)+(C19-C14))/2)</f>
        <v>0</v>
      </c>
    </row>
    <row r="22" spans="1:5" ht="13" x14ac:dyDescent="0.3">
      <c r="A22" s="13" t="s">
        <v>1193</v>
      </c>
      <c r="B22" s="6" t="s">
        <v>41</v>
      </c>
      <c r="C22" s="6" t="s">
        <v>42</v>
      </c>
      <c r="D22" s="6" t="s">
        <v>43</v>
      </c>
      <c r="E22" s="6" t="s">
        <v>44</v>
      </c>
    </row>
    <row r="23" spans="1:5" x14ac:dyDescent="0.25">
      <c r="A23" t="s">
        <v>226</v>
      </c>
      <c r="D23" s="58" t="e">
        <f t="shared" ref="D23:D28" si="2">(B23/(B23+C23))</f>
        <v>#DIV/0!</v>
      </c>
      <c r="E23" s="59" t="s">
        <v>45</v>
      </c>
    </row>
    <row r="24" spans="1:5" x14ac:dyDescent="0.25">
      <c r="A24" t="s">
        <v>228</v>
      </c>
      <c r="D24" s="58" t="e">
        <f t="shared" si="2"/>
        <v>#DIV/0!</v>
      </c>
      <c r="E24" s="1">
        <f>(((B23-B24)+(C24-C23))/2)</f>
        <v>0</v>
      </c>
    </row>
    <row r="25" spans="1:5" x14ac:dyDescent="0.25">
      <c r="A25" t="s">
        <v>483</v>
      </c>
      <c r="D25" s="58" t="e">
        <f t="shared" si="2"/>
        <v>#DIV/0!</v>
      </c>
      <c r="E25" s="1">
        <f>(((B23-B25)+(C25-C23))/2)</f>
        <v>0</v>
      </c>
    </row>
    <row r="26" spans="1:5" x14ac:dyDescent="0.25">
      <c r="A26" t="s">
        <v>475</v>
      </c>
      <c r="D26" s="58" t="e">
        <f t="shared" si="2"/>
        <v>#DIV/0!</v>
      </c>
      <c r="E26" s="1">
        <f>(((B23-B26)+(C26-C23))/2)</f>
        <v>0</v>
      </c>
    </row>
    <row r="27" spans="1:5" x14ac:dyDescent="0.25">
      <c r="A27" t="s">
        <v>481</v>
      </c>
      <c r="D27" s="58" t="e">
        <f t="shared" si="2"/>
        <v>#DIV/0!</v>
      </c>
      <c r="E27" s="1">
        <f>(((B23-B27)+(C27-C23))/2)</f>
        <v>0</v>
      </c>
    </row>
    <row r="28" spans="1:5" x14ac:dyDescent="0.25">
      <c r="A28" t="s">
        <v>485</v>
      </c>
      <c r="D28" s="58" t="e">
        <f t="shared" si="2"/>
        <v>#DIV/0!</v>
      </c>
      <c r="E28" s="1">
        <f>(((B23-B28)+(C28-C23))/2)</f>
        <v>0</v>
      </c>
    </row>
  </sheetData>
  <mergeCells count="1">
    <mergeCell ref="A1:E1"/>
  </mergeCells>
  <phoneticPr fontId="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pageSetUpPr fitToPage="1"/>
  </sheetPr>
  <dimension ref="A1:AK41"/>
  <sheetViews>
    <sheetView topLeftCell="G1" zoomScale="85" zoomScaleNormal="85" zoomScalePageLayoutView="85" workbookViewId="0">
      <selection activeCell="C10" sqref="C10"/>
    </sheetView>
  </sheetViews>
  <sheetFormatPr defaultColWidth="8.81640625" defaultRowHeight="12.5" x14ac:dyDescent="0.25"/>
  <cols>
    <col min="1" max="1" width="5.81640625" customWidth="1"/>
    <col min="2" max="2" width="19.1796875" customWidth="1"/>
    <col min="3" max="3" width="15.81640625" bestFit="1" customWidth="1"/>
    <col min="4" max="4" width="16.81640625" bestFit="1" customWidth="1"/>
    <col min="5" max="5" width="17" bestFit="1" customWidth="1"/>
    <col min="6" max="6" width="16.1796875" bestFit="1" customWidth="1"/>
    <col min="7" max="7" width="18.453125" bestFit="1" customWidth="1"/>
    <col min="8" max="8" width="17.1796875" bestFit="1" customWidth="1"/>
    <col min="9" max="10" width="17.1796875" customWidth="1"/>
    <col min="11" max="11" width="16.81640625" bestFit="1" customWidth="1"/>
    <col min="12" max="12" width="16.453125" bestFit="1" customWidth="1"/>
    <col min="13" max="13" width="38.453125" style="14" bestFit="1" customWidth="1"/>
    <col min="14" max="14" width="7.1796875" style="14" customWidth="1"/>
    <col min="15" max="15" width="9.1796875" style="15" customWidth="1"/>
    <col min="16" max="37" width="9.1796875" style="14" customWidth="1"/>
  </cols>
  <sheetData>
    <row r="1" spans="1:13" ht="20" x14ac:dyDescent="0.4">
      <c r="A1" s="512" t="s">
        <v>113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</row>
    <row r="2" spans="1:13" x14ac:dyDescent="0.25">
      <c r="M2" s="15"/>
    </row>
    <row r="3" spans="1:13" ht="13" x14ac:dyDescent="0.3">
      <c r="A3" s="42" t="s">
        <v>692</v>
      </c>
      <c r="B3" s="43" t="s">
        <v>381</v>
      </c>
      <c r="C3" s="42" t="s">
        <v>490</v>
      </c>
      <c r="D3" s="42" t="s">
        <v>489</v>
      </c>
      <c r="E3" s="42" t="s">
        <v>380</v>
      </c>
      <c r="F3" s="42" t="s">
        <v>494</v>
      </c>
      <c r="G3" s="42" t="s">
        <v>493</v>
      </c>
      <c r="H3" s="42" t="s">
        <v>492</v>
      </c>
      <c r="I3" s="42" t="s">
        <v>491</v>
      </c>
      <c r="J3" s="42" t="s">
        <v>382</v>
      </c>
      <c r="K3" s="42" t="s">
        <v>1126</v>
      </c>
      <c r="L3" s="42" t="s">
        <v>1127</v>
      </c>
      <c r="M3" s="45" t="s">
        <v>164</v>
      </c>
    </row>
    <row r="4" spans="1:13" ht="13" x14ac:dyDescent="0.3">
      <c r="A4" s="42">
        <v>1</v>
      </c>
      <c r="B4" s="47" t="s">
        <v>227</v>
      </c>
      <c r="C4" s="28" t="s">
        <v>1145</v>
      </c>
      <c r="D4" s="28" t="s">
        <v>1083</v>
      </c>
      <c r="E4" s="28" t="s">
        <v>942</v>
      </c>
      <c r="F4" s="28" t="s">
        <v>961</v>
      </c>
      <c r="G4" s="28" t="s">
        <v>982</v>
      </c>
      <c r="H4" s="28" t="s">
        <v>1000</v>
      </c>
      <c r="I4" s="60" t="s">
        <v>1016</v>
      </c>
      <c r="J4" s="28" t="s">
        <v>1016</v>
      </c>
      <c r="K4" s="62"/>
      <c r="L4" s="62"/>
      <c r="M4" s="514" t="s">
        <v>1034</v>
      </c>
    </row>
    <row r="5" spans="1:13" ht="13.5" thickBot="1" x14ac:dyDescent="0.35">
      <c r="A5" s="48"/>
      <c r="B5" s="49" t="s">
        <v>383</v>
      </c>
      <c r="C5" s="61"/>
      <c r="D5" s="61"/>
      <c r="E5" s="61"/>
      <c r="F5" s="61"/>
      <c r="G5" s="61"/>
      <c r="H5" s="61" t="s">
        <v>587</v>
      </c>
      <c r="I5" s="61" t="s">
        <v>561</v>
      </c>
      <c r="J5" s="61"/>
      <c r="K5" s="66"/>
      <c r="L5" s="66"/>
      <c r="M5" s="515"/>
    </row>
    <row r="6" spans="1:13" ht="13" x14ac:dyDescent="0.3">
      <c r="A6" s="46">
        <v>2</v>
      </c>
      <c r="B6" s="50" t="s">
        <v>561</v>
      </c>
      <c r="C6" s="60" t="s">
        <v>1066</v>
      </c>
      <c r="D6" s="60" t="s">
        <v>1084</v>
      </c>
      <c r="E6" s="60" t="s">
        <v>943</v>
      </c>
      <c r="F6" s="60" t="s">
        <v>962</v>
      </c>
      <c r="G6" s="60" t="s">
        <v>983</v>
      </c>
      <c r="H6" s="60" t="s">
        <v>1001</v>
      </c>
      <c r="I6" s="60" t="s">
        <v>1018</v>
      </c>
      <c r="J6" s="60" t="s">
        <v>1035</v>
      </c>
      <c r="K6" s="60" t="s">
        <v>860</v>
      </c>
      <c r="L6" s="60" t="s">
        <v>876</v>
      </c>
      <c r="M6" s="514" t="s">
        <v>1017</v>
      </c>
    </row>
    <row r="7" spans="1:13" ht="13.5" thickBot="1" x14ac:dyDescent="0.35">
      <c r="A7" s="48"/>
      <c r="B7" s="49" t="s">
        <v>383</v>
      </c>
      <c r="C7" s="61"/>
      <c r="D7" s="61" t="s">
        <v>38</v>
      </c>
      <c r="E7" s="61"/>
      <c r="F7" s="61"/>
      <c r="G7" s="61" t="s">
        <v>1096</v>
      </c>
      <c r="H7" s="61" t="s">
        <v>1096</v>
      </c>
      <c r="I7" s="61" t="s">
        <v>38</v>
      </c>
      <c r="J7" s="61" t="s">
        <v>1096</v>
      </c>
      <c r="K7" s="61" t="s">
        <v>1096</v>
      </c>
      <c r="L7" s="61" t="s">
        <v>1096</v>
      </c>
      <c r="M7" s="515"/>
    </row>
    <row r="8" spans="1:13" ht="13" x14ac:dyDescent="0.3">
      <c r="A8" s="46">
        <v>3</v>
      </c>
      <c r="B8" s="50" t="s">
        <v>663</v>
      </c>
      <c r="C8" s="60" t="s">
        <v>1067</v>
      </c>
      <c r="D8" s="60" t="s">
        <v>920</v>
      </c>
      <c r="E8" s="60" t="s">
        <v>944</v>
      </c>
      <c r="F8" s="60" t="s">
        <v>963</v>
      </c>
      <c r="G8" s="60" t="s">
        <v>984</v>
      </c>
      <c r="H8" s="60" t="s">
        <v>1002</v>
      </c>
      <c r="I8" s="60" t="s">
        <v>1019</v>
      </c>
      <c r="J8" s="60" t="s">
        <v>1036</v>
      </c>
      <c r="K8" s="60" t="s">
        <v>861</v>
      </c>
      <c r="L8" s="65"/>
      <c r="M8" s="514"/>
    </row>
    <row r="9" spans="1:13" ht="13.5" thickBot="1" x14ac:dyDescent="0.35">
      <c r="A9" s="48"/>
      <c r="B9" s="49" t="s">
        <v>383</v>
      </c>
      <c r="C9" s="61" t="s">
        <v>587</v>
      </c>
      <c r="D9" s="61"/>
      <c r="E9" s="61" t="s">
        <v>597</v>
      </c>
      <c r="F9" s="61" t="s">
        <v>1096</v>
      </c>
      <c r="G9" s="61" t="s">
        <v>540</v>
      </c>
      <c r="H9" s="61"/>
      <c r="I9" s="61" t="s">
        <v>540</v>
      </c>
      <c r="J9" s="61"/>
      <c r="K9" s="61"/>
      <c r="L9" s="66"/>
      <c r="M9" s="515"/>
    </row>
    <row r="10" spans="1:13" ht="13" x14ac:dyDescent="0.3">
      <c r="A10" s="46">
        <v>4</v>
      </c>
      <c r="B10" s="47" t="s">
        <v>233</v>
      </c>
      <c r="C10" s="60" t="s">
        <v>1068</v>
      </c>
      <c r="D10" s="60" t="s">
        <v>921</v>
      </c>
      <c r="E10" s="60" t="s">
        <v>945</v>
      </c>
      <c r="F10" s="60" t="s">
        <v>964</v>
      </c>
      <c r="G10" s="60" t="s">
        <v>985</v>
      </c>
      <c r="H10" s="60" t="s">
        <v>896</v>
      </c>
      <c r="I10" s="65"/>
      <c r="J10" s="65"/>
      <c r="K10" s="65"/>
      <c r="L10" s="65"/>
      <c r="M10" s="514"/>
    </row>
    <row r="11" spans="1:13" ht="13.5" thickBot="1" x14ac:dyDescent="0.35">
      <c r="A11" s="48"/>
      <c r="B11" s="49" t="s">
        <v>383</v>
      </c>
      <c r="C11" s="61"/>
      <c r="D11" s="61"/>
      <c r="E11" s="61"/>
      <c r="F11" s="61"/>
      <c r="G11" s="61"/>
      <c r="H11" s="61"/>
      <c r="I11" s="66"/>
      <c r="J11" s="66"/>
      <c r="K11" s="66"/>
      <c r="L11" s="66"/>
      <c r="M11" s="515"/>
    </row>
    <row r="12" spans="1:13" ht="13" x14ac:dyDescent="0.3">
      <c r="A12" s="46">
        <v>5</v>
      </c>
      <c r="B12" s="47" t="s">
        <v>648</v>
      </c>
      <c r="C12" s="60" t="s">
        <v>1069</v>
      </c>
      <c r="D12" s="60" t="s">
        <v>922</v>
      </c>
      <c r="E12" s="60" t="s">
        <v>946</v>
      </c>
      <c r="F12" s="60" t="s">
        <v>965</v>
      </c>
      <c r="G12" s="60" t="s">
        <v>986</v>
      </c>
      <c r="H12" s="60" t="s">
        <v>1003</v>
      </c>
      <c r="I12" s="60" t="s">
        <v>1020</v>
      </c>
      <c r="J12" s="60" t="s">
        <v>1037</v>
      </c>
      <c r="K12" s="60" t="s">
        <v>862</v>
      </c>
      <c r="L12" s="60" t="s">
        <v>877</v>
      </c>
      <c r="M12" s="514"/>
    </row>
    <row r="13" spans="1:13" ht="13.5" thickBot="1" x14ac:dyDescent="0.35">
      <c r="A13" s="48"/>
      <c r="B13" s="49" t="s">
        <v>383</v>
      </c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515"/>
    </row>
    <row r="14" spans="1:13" ht="13" x14ac:dyDescent="0.3">
      <c r="A14" s="46">
        <v>6</v>
      </c>
      <c r="B14" s="44" t="s">
        <v>1096</v>
      </c>
      <c r="C14" s="60" t="s">
        <v>1070</v>
      </c>
      <c r="D14" s="60" t="s">
        <v>923</v>
      </c>
      <c r="E14" s="60" t="s">
        <v>947</v>
      </c>
      <c r="F14" s="60" t="s">
        <v>966</v>
      </c>
      <c r="G14" s="60" t="s">
        <v>987</v>
      </c>
      <c r="H14" s="60" t="s">
        <v>1004</v>
      </c>
      <c r="I14" s="60" t="s">
        <v>1021</v>
      </c>
      <c r="J14" s="60" t="s">
        <v>1038</v>
      </c>
      <c r="K14" s="60" t="s">
        <v>863</v>
      </c>
      <c r="L14" s="60" t="s">
        <v>878</v>
      </c>
      <c r="M14" s="514"/>
    </row>
    <row r="15" spans="1:13" ht="13.5" thickBot="1" x14ac:dyDescent="0.35">
      <c r="A15" s="48"/>
      <c r="B15" s="49" t="s">
        <v>383</v>
      </c>
      <c r="C15" s="61"/>
      <c r="D15" s="61" t="s">
        <v>233</v>
      </c>
      <c r="E15" s="61" t="s">
        <v>561</v>
      </c>
      <c r="F15" s="61" t="s">
        <v>587</v>
      </c>
      <c r="G15" s="61" t="s">
        <v>597</v>
      </c>
      <c r="H15" s="61" t="s">
        <v>587</v>
      </c>
      <c r="I15" s="61" t="s">
        <v>1055</v>
      </c>
      <c r="J15" s="61" t="s">
        <v>597</v>
      </c>
      <c r="K15" s="61"/>
      <c r="L15" s="61" t="s">
        <v>38</v>
      </c>
      <c r="M15" s="515"/>
    </row>
    <row r="16" spans="1:13" ht="13" x14ac:dyDescent="0.3">
      <c r="A16" s="46">
        <v>7</v>
      </c>
      <c r="B16" s="50" t="s">
        <v>234</v>
      </c>
      <c r="C16" s="60" t="s">
        <v>1071</v>
      </c>
      <c r="D16" s="60" t="s">
        <v>924</v>
      </c>
      <c r="E16" s="60" t="s">
        <v>948</v>
      </c>
      <c r="F16" s="60" t="s">
        <v>967</v>
      </c>
      <c r="G16" s="60" t="s">
        <v>988</v>
      </c>
      <c r="H16" s="60" t="s">
        <v>1005</v>
      </c>
      <c r="I16" s="60" t="s">
        <v>1022</v>
      </c>
      <c r="J16" s="60" t="s">
        <v>1039</v>
      </c>
      <c r="K16" s="60" t="s">
        <v>866</v>
      </c>
      <c r="L16" s="60" t="s">
        <v>879</v>
      </c>
      <c r="M16" s="514"/>
    </row>
    <row r="17" spans="1:13" ht="13.5" thickBot="1" x14ac:dyDescent="0.35">
      <c r="A17" s="48"/>
      <c r="B17" s="49" t="s">
        <v>383</v>
      </c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515"/>
    </row>
    <row r="18" spans="1:13" ht="13" x14ac:dyDescent="0.3">
      <c r="A18" s="46">
        <v>8</v>
      </c>
      <c r="B18" s="50" t="s">
        <v>730</v>
      </c>
      <c r="C18" s="60" t="s">
        <v>1072</v>
      </c>
      <c r="D18" s="60" t="s">
        <v>925</v>
      </c>
      <c r="E18" s="60" t="s">
        <v>949</v>
      </c>
      <c r="F18" s="60" t="s">
        <v>970</v>
      </c>
      <c r="G18" s="60" t="s">
        <v>989</v>
      </c>
      <c r="H18" s="60" t="s">
        <v>1006</v>
      </c>
      <c r="I18" s="60" t="s">
        <v>1023</v>
      </c>
      <c r="J18" s="60" t="s">
        <v>1040</v>
      </c>
      <c r="K18" s="60" t="s">
        <v>1016</v>
      </c>
      <c r="L18" s="65"/>
      <c r="M18" s="514" t="s">
        <v>867</v>
      </c>
    </row>
    <row r="19" spans="1:13" ht="13.5" thickBot="1" x14ac:dyDescent="0.35">
      <c r="A19" s="48"/>
      <c r="B19" s="49" t="s">
        <v>383</v>
      </c>
      <c r="C19" s="61"/>
      <c r="D19" s="61"/>
      <c r="E19" s="61"/>
      <c r="F19" s="61" t="s">
        <v>540</v>
      </c>
      <c r="G19" s="61"/>
      <c r="H19" s="61" t="s">
        <v>540</v>
      </c>
      <c r="I19" s="61"/>
      <c r="J19" s="61"/>
      <c r="K19" s="61"/>
      <c r="L19" s="66"/>
      <c r="M19" s="515"/>
    </row>
    <row r="20" spans="1:13" ht="13" x14ac:dyDescent="0.3">
      <c r="A20" s="46">
        <v>9</v>
      </c>
      <c r="B20" s="47" t="s">
        <v>540</v>
      </c>
      <c r="C20" s="60" t="s">
        <v>1073</v>
      </c>
      <c r="D20" s="60" t="s">
        <v>926</v>
      </c>
      <c r="E20" s="60" t="s">
        <v>950</v>
      </c>
      <c r="F20" s="60" t="s">
        <v>971</v>
      </c>
      <c r="G20" s="60" t="s">
        <v>990</v>
      </c>
      <c r="H20" s="60" t="s">
        <v>1007</v>
      </c>
      <c r="I20" s="60" t="s">
        <v>1024</v>
      </c>
      <c r="J20" s="60" t="s">
        <v>1041</v>
      </c>
      <c r="K20" s="60" t="s">
        <v>868</v>
      </c>
      <c r="L20" s="65"/>
      <c r="M20" s="514"/>
    </row>
    <row r="21" spans="1:13" ht="13.5" thickBot="1" x14ac:dyDescent="0.35">
      <c r="A21" s="48"/>
      <c r="B21" s="49" t="s">
        <v>383</v>
      </c>
      <c r="C21" s="61"/>
      <c r="D21" s="61" t="s">
        <v>663</v>
      </c>
      <c r="E21" s="61" t="s">
        <v>730</v>
      </c>
      <c r="F21" s="61" t="s">
        <v>663</v>
      </c>
      <c r="G21" s="61"/>
      <c r="H21" s="61"/>
      <c r="I21" s="61" t="s">
        <v>730</v>
      </c>
      <c r="J21" s="61" t="s">
        <v>730</v>
      </c>
      <c r="K21" s="61"/>
      <c r="L21" s="66"/>
      <c r="M21" s="515"/>
    </row>
    <row r="22" spans="1:13" ht="13" x14ac:dyDescent="0.3">
      <c r="A22" s="46">
        <v>10</v>
      </c>
      <c r="B22" s="47" t="s">
        <v>693</v>
      </c>
      <c r="C22" s="60" t="s">
        <v>1074</v>
      </c>
      <c r="D22" s="60" t="s">
        <v>927</v>
      </c>
      <c r="E22" s="60" t="s">
        <v>951</v>
      </c>
      <c r="F22" s="60" t="s">
        <v>972</v>
      </c>
      <c r="G22" s="60" t="s">
        <v>991</v>
      </c>
      <c r="H22" s="60" t="s">
        <v>1008</v>
      </c>
      <c r="I22" s="60" t="s">
        <v>1025</v>
      </c>
      <c r="J22" s="60" t="s">
        <v>851</v>
      </c>
      <c r="K22" s="60" t="s">
        <v>869</v>
      </c>
      <c r="L22" s="60" t="s">
        <v>880</v>
      </c>
      <c r="M22" s="514"/>
    </row>
    <row r="23" spans="1:13" ht="13.5" thickBot="1" x14ac:dyDescent="0.35">
      <c r="A23" s="48"/>
      <c r="B23" s="49" t="s">
        <v>383</v>
      </c>
      <c r="C23" s="61"/>
      <c r="D23" s="61"/>
      <c r="E23" s="61"/>
      <c r="F23" s="61"/>
      <c r="G23" s="61"/>
      <c r="H23" s="61"/>
      <c r="I23" s="61" t="s">
        <v>587</v>
      </c>
      <c r="J23" s="61"/>
      <c r="K23" s="61"/>
      <c r="L23" s="61"/>
      <c r="M23" s="515"/>
    </row>
    <row r="24" spans="1:13" ht="13" x14ac:dyDescent="0.3">
      <c r="A24" s="46">
        <v>11</v>
      </c>
      <c r="B24" s="47" t="s">
        <v>1137</v>
      </c>
      <c r="C24" s="60" t="s">
        <v>1075</v>
      </c>
      <c r="D24" s="60" t="s">
        <v>934</v>
      </c>
      <c r="E24" s="60" t="s">
        <v>952</v>
      </c>
      <c r="F24" s="60" t="s">
        <v>973</v>
      </c>
      <c r="G24" s="60" t="s">
        <v>992</v>
      </c>
      <c r="H24" s="60" t="s">
        <v>1009</v>
      </c>
      <c r="I24" s="60" t="s">
        <v>1026</v>
      </c>
      <c r="J24" s="60" t="s">
        <v>852</v>
      </c>
      <c r="K24" s="60" t="s">
        <v>870</v>
      </c>
      <c r="L24" s="60" t="s">
        <v>881</v>
      </c>
      <c r="M24" s="514"/>
    </row>
    <row r="25" spans="1:13" ht="13.5" thickBot="1" x14ac:dyDescent="0.35">
      <c r="A25" s="48"/>
      <c r="B25" s="49" t="s">
        <v>383</v>
      </c>
      <c r="C25" s="61"/>
      <c r="D25" s="61"/>
      <c r="E25" s="61" t="s">
        <v>561</v>
      </c>
      <c r="F25" s="61" t="s">
        <v>1096</v>
      </c>
      <c r="G25" s="61"/>
      <c r="H25" s="61"/>
      <c r="I25" s="61"/>
      <c r="J25" s="61"/>
      <c r="K25" s="61"/>
      <c r="L25" s="61"/>
      <c r="M25" s="515"/>
    </row>
    <row r="26" spans="1:13" ht="13" x14ac:dyDescent="0.3">
      <c r="A26" s="46">
        <v>12</v>
      </c>
      <c r="B26" s="50" t="s">
        <v>597</v>
      </c>
      <c r="C26" s="60" t="s">
        <v>1076</v>
      </c>
      <c r="D26" s="60" t="s">
        <v>935</v>
      </c>
      <c r="E26" s="60" t="s">
        <v>953</v>
      </c>
      <c r="F26" s="60" t="s">
        <v>974</v>
      </c>
      <c r="G26" s="60" t="s">
        <v>993</v>
      </c>
      <c r="H26" s="60" t="s">
        <v>1010</v>
      </c>
      <c r="I26" s="60" t="s">
        <v>1027</v>
      </c>
      <c r="J26" s="60" t="s">
        <v>853</v>
      </c>
      <c r="K26" s="60" t="s">
        <v>871</v>
      </c>
      <c r="L26" s="60" t="s">
        <v>882</v>
      </c>
      <c r="M26" s="514"/>
    </row>
    <row r="27" spans="1:13" ht="13.5" thickBot="1" x14ac:dyDescent="0.35">
      <c r="A27" s="48"/>
      <c r="B27" s="49" t="s">
        <v>383</v>
      </c>
      <c r="C27" s="61"/>
      <c r="D27" s="61"/>
      <c r="E27" s="61"/>
      <c r="F27" s="61"/>
      <c r="G27" s="61"/>
      <c r="H27" s="61" t="s">
        <v>38</v>
      </c>
      <c r="I27" s="61"/>
      <c r="J27" s="61"/>
      <c r="K27" s="61"/>
      <c r="L27" s="61"/>
      <c r="M27" s="515"/>
    </row>
    <row r="28" spans="1:13" ht="13" x14ac:dyDescent="0.3">
      <c r="A28" s="46">
        <v>13</v>
      </c>
      <c r="B28" s="47" t="s">
        <v>193</v>
      </c>
      <c r="C28" s="60" t="s">
        <v>1077</v>
      </c>
      <c r="D28" s="60" t="s">
        <v>936</v>
      </c>
      <c r="E28" s="60" t="s">
        <v>954</v>
      </c>
      <c r="F28" s="60" t="s">
        <v>975</v>
      </c>
      <c r="G28" s="60" t="s">
        <v>994</v>
      </c>
      <c r="H28" s="60" t="s">
        <v>1011</v>
      </c>
      <c r="I28" s="60" t="s">
        <v>1028</v>
      </c>
      <c r="J28" s="60" t="s">
        <v>854</v>
      </c>
      <c r="K28" s="60" t="s">
        <v>864</v>
      </c>
      <c r="L28" s="60" t="s">
        <v>883</v>
      </c>
      <c r="M28" s="514"/>
    </row>
    <row r="29" spans="1:13" ht="13.5" thickBot="1" x14ac:dyDescent="0.35">
      <c r="A29" s="48"/>
      <c r="B29" s="49" t="s">
        <v>383</v>
      </c>
      <c r="C29" s="61" t="s">
        <v>561</v>
      </c>
      <c r="D29" s="61" t="s">
        <v>561</v>
      </c>
      <c r="E29" s="61" t="s">
        <v>227</v>
      </c>
      <c r="F29" s="61" t="s">
        <v>38</v>
      </c>
      <c r="G29" s="61" t="s">
        <v>540</v>
      </c>
      <c r="H29" s="61" t="s">
        <v>540</v>
      </c>
      <c r="I29" s="61" t="s">
        <v>1137</v>
      </c>
      <c r="J29" s="61" t="s">
        <v>587</v>
      </c>
      <c r="K29" s="61" t="s">
        <v>597</v>
      </c>
      <c r="L29" s="61" t="s">
        <v>38</v>
      </c>
      <c r="M29" s="515"/>
    </row>
    <row r="30" spans="1:13" ht="13" x14ac:dyDescent="0.3">
      <c r="A30" s="46">
        <v>14</v>
      </c>
      <c r="B30" s="47" t="s">
        <v>40</v>
      </c>
      <c r="C30" s="60" t="s">
        <v>1078</v>
      </c>
      <c r="D30" s="60" t="s">
        <v>937</v>
      </c>
      <c r="E30" s="60" t="s">
        <v>955</v>
      </c>
      <c r="F30" s="60" t="s">
        <v>976</v>
      </c>
      <c r="G30" s="60" t="s">
        <v>995</v>
      </c>
      <c r="H30" s="60" t="s">
        <v>1012</v>
      </c>
      <c r="I30" s="60" t="s">
        <v>1029</v>
      </c>
      <c r="J30" s="60" t="s">
        <v>855</v>
      </c>
      <c r="K30" s="60" t="s">
        <v>872</v>
      </c>
      <c r="L30" s="60" t="s">
        <v>884</v>
      </c>
      <c r="M30" s="514"/>
    </row>
    <row r="31" spans="1:13" ht="13.5" thickBot="1" x14ac:dyDescent="0.35">
      <c r="A31" s="48"/>
      <c r="B31" s="49" t="s">
        <v>383</v>
      </c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515"/>
    </row>
    <row r="32" spans="1:13" ht="13" x14ac:dyDescent="0.3">
      <c r="A32" s="46">
        <v>15</v>
      </c>
      <c r="B32" s="50" t="s">
        <v>38</v>
      </c>
      <c r="C32" s="60" t="s">
        <v>1079</v>
      </c>
      <c r="D32" s="60" t="s">
        <v>938</v>
      </c>
      <c r="E32" s="60" t="s">
        <v>956</v>
      </c>
      <c r="F32" s="60" t="s">
        <v>977</v>
      </c>
      <c r="G32" s="60" t="s">
        <v>996</v>
      </c>
      <c r="H32" s="60" t="s">
        <v>1013</v>
      </c>
      <c r="I32" s="60" t="s">
        <v>1030</v>
      </c>
      <c r="J32" s="60" t="s">
        <v>856</v>
      </c>
      <c r="K32" s="60" t="s">
        <v>873</v>
      </c>
      <c r="L32" s="60" t="s">
        <v>885</v>
      </c>
      <c r="M32" s="514"/>
    </row>
    <row r="33" spans="1:13" ht="13.5" thickBot="1" x14ac:dyDescent="0.35">
      <c r="A33" s="48"/>
      <c r="B33" s="49" t="s">
        <v>383</v>
      </c>
      <c r="C33" s="61" t="s">
        <v>227</v>
      </c>
      <c r="D33" s="61"/>
      <c r="E33" s="61" t="s">
        <v>597</v>
      </c>
      <c r="F33" s="61" t="s">
        <v>233</v>
      </c>
      <c r="G33" s="61" t="s">
        <v>597</v>
      </c>
      <c r="H33" s="61" t="s">
        <v>587</v>
      </c>
      <c r="I33" s="61"/>
      <c r="J33" s="61"/>
      <c r="K33" s="61"/>
      <c r="L33" s="61"/>
      <c r="M33" s="515"/>
    </row>
    <row r="34" spans="1:13" ht="13" x14ac:dyDescent="0.3">
      <c r="A34" s="46">
        <v>16</v>
      </c>
      <c r="B34" s="47" t="s">
        <v>587</v>
      </c>
      <c r="C34" s="60" t="s">
        <v>1080</v>
      </c>
      <c r="D34" s="60" t="s">
        <v>939</v>
      </c>
      <c r="E34" s="60" t="s">
        <v>957</v>
      </c>
      <c r="F34" s="60" t="s">
        <v>978</v>
      </c>
      <c r="G34" s="60" t="s">
        <v>997</v>
      </c>
      <c r="H34" s="60" t="s">
        <v>1014</v>
      </c>
      <c r="I34" s="60" t="s">
        <v>1031</v>
      </c>
      <c r="J34" s="60" t="s">
        <v>857</v>
      </c>
      <c r="K34" s="60" t="s">
        <v>874</v>
      </c>
      <c r="L34" s="60" t="s">
        <v>886</v>
      </c>
      <c r="M34" s="514"/>
    </row>
    <row r="35" spans="1:13" ht="13.5" thickBot="1" x14ac:dyDescent="0.35">
      <c r="A35" s="48"/>
      <c r="B35" s="49" t="s">
        <v>383</v>
      </c>
      <c r="C35" s="61" t="s">
        <v>663</v>
      </c>
      <c r="D35" s="61"/>
      <c r="E35" s="61" t="s">
        <v>663</v>
      </c>
      <c r="F35" s="61"/>
      <c r="G35" s="61"/>
      <c r="H35" s="61"/>
      <c r="I35" s="61" t="s">
        <v>1096</v>
      </c>
      <c r="J35" s="61" t="s">
        <v>663</v>
      </c>
      <c r="K35" s="61"/>
      <c r="L35" s="61"/>
      <c r="M35" s="515"/>
    </row>
    <row r="36" spans="1:13" ht="13" x14ac:dyDescent="0.3">
      <c r="A36" s="46">
        <v>17</v>
      </c>
      <c r="B36" s="47" t="s">
        <v>1130</v>
      </c>
      <c r="C36" s="60" t="s">
        <v>1081</v>
      </c>
      <c r="D36" s="60" t="s">
        <v>940</v>
      </c>
      <c r="E36" s="60" t="s">
        <v>958</v>
      </c>
      <c r="F36" s="60" t="s">
        <v>979</v>
      </c>
      <c r="G36" s="60" t="s">
        <v>998</v>
      </c>
      <c r="H36" s="60" t="s">
        <v>1015</v>
      </c>
      <c r="I36" s="60" t="s">
        <v>1032</v>
      </c>
      <c r="J36" s="60" t="s">
        <v>858</v>
      </c>
      <c r="K36" s="60" t="s">
        <v>889</v>
      </c>
      <c r="L36" s="60" t="s">
        <v>887</v>
      </c>
      <c r="M36" s="514"/>
    </row>
    <row r="37" spans="1:13" ht="13.5" thickBot="1" x14ac:dyDescent="0.35">
      <c r="A37" s="48"/>
      <c r="B37" s="49" t="s">
        <v>383</v>
      </c>
      <c r="C37" s="61" t="s">
        <v>693</v>
      </c>
      <c r="D37" s="61"/>
      <c r="E37" s="61" t="s">
        <v>561</v>
      </c>
      <c r="F37" s="61"/>
      <c r="G37" s="61"/>
      <c r="H37" s="61"/>
      <c r="I37" s="61"/>
      <c r="J37" s="61"/>
      <c r="K37" s="61"/>
      <c r="L37" s="61"/>
      <c r="M37" s="515"/>
    </row>
    <row r="38" spans="1:13" ht="13" x14ac:dyDescent="0.3">
      <c r="A38" s="46">
        <v>18</v>
      </c>
      <c r="B38" s="47" t="s">
        <v>610</v>
      </c>
      <c r="C38" s="60" t="s">
        <v>1082</v>
      </c>
      <c r="D38" s="60" t="s">
        <v>941</v>
      </c>
      <c r="E38" s="60" t="s">
        <v>959</v>
      </c>
      <c r="F38" s="60" t="s">
        <v>980</v>
      </c>
      <c r="G38" s="60" t="s">
        <v>999</v>
      </c>
      <c r="H38" s="60" t="s">
        <v>1016</v>
      </c>
      <c r="I38" s="60" t="s">
        <v>1033</v>
      </c>
      <c r="J38" s="60" t="s">
        <v>859</v>
      </c>
      <c r="K38" s="60" t="s">
        <v>875</v>
      </c>
      <c r="L38" s="60" t="s">
        <v>888</v>
      </c>
      <c r="M38" s="514"/>
    </row>
    <row r="39" spans="1:13" ht="13.5" thickBot="1" x14ac:dyDescent="0.35">
      <c r="A39" s="48"/>
      <c r="B39" s="49" t="s">
        <v>383</v>
      </c>
      <c r="C39" s="61" t="s">
        <v>227</v>
      </c>
      <c r="D39" s="61"/>
      <c r="E39" s="61"/>
      <c r="F39" s="61"/>
      <c r="G39" s="61"/>
      <c r="H39" s="61" t="s">
        <v>233</v>
      </c>
      <c r="I39" s="61"/>
      <c r="J39" s="61"/>
      <c r="K39" s="61"/>
      <c r="L39" s="61"/>
      <c r="M39" s="515"/>
    </row>
    <row r="40" spans="1:13" x14ac:dyDescent="0.25">
      <c r="A40" s="14"/>
      <c r="B40" s="14"/>
      <c r="E40" s="60" t="s">
        <v>960</v>
      </c>
      <c r="F40" s="60" t="s">
        <v>981</v>
      </c>
      <c r="M40" s="1"/>
    </row>
    <row r="41" spans="1:13" ht="13" thickBot="1" x14ac:dyDescent="0.3">
      <c r="A41" s="14"/>
      <c r="B41" s="14"/>
      <c r="E41" s="61" t="s">
        <v>1137</v>
      </c>
      <c r="F41" s="61" t="s">
        <v>1137</v>
      </c>
      <c r="M41"/>
    </row>
  </sheetData>
  <mergeCells count="19">
    <mergeCell ref="A1:L1"/>
    <mergeCell ref="M4:M5"/>
    <mergeCell ref="M6:M7"/>
    <mergeCell ref="M8:M9"/>
    <mergeCell ref="M18:M19"/>
    <mergeCell ref="M10:M11"/>
    <mergeCell ref="M12:M13"/>
    <mergeCell ref="M14:M15"/>
    <mergeCell ref="M16:M17"/>
    <mergeCell ref="M20:M21"/>
    <mergeCell ref="M38:M39"/>
    <mergeCell ref="M26:M27"/>
    <mergeCell ref="M28:M29"/>
    <mergeCell ref="M30:M31"/>
    <mergeCell ref="M32:M33"/>
    <mergeCell ref="M34:M35"/>
    <mergeCell ref="M36:M37"/>
    <mergeCell ref="M22:M23"/>
    <mergeCell ref="M24:M25"/>
  </mergeCells>
  <phoneticPr fontId="13" type="noConversion"/>
  <pageMargins left="0.47" right="0.13" top="1" bottom="1" header="0.5" footer="0.5"/>
  <pageSetup scale="83" orientation="landscape" horizontalDpi="300" verticalDpi="300" r:id="rId1"/>
  <headerFooter alignWithMargins="0"/>
  <rowBreaks count="1" manualBreakCount="1">
    <brk id="2" max="9" man="1"/>
  </rowBreaks>
  <colBreaks count="1" manualBreakCount="1">
    <brk id="9" min="1" max="40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pageSetUpPr fitToPage="1"/>
  </sheetPr>
  <dimension ref="A1:L48"/>
  <sheetViews>
    <sheetView zoomScale="75" zoomScaleNormal="75" zoomScalePageLayoutView="75" workbookViewId="0">
      <selection activeCell="K50" sqref="K50"/>
    </sheetView>
  </sheetViews>
  <sheetFormatPr defaultColWidth="8.81640625" defaultRowHeight="12.5" x14ac:dyDescent="0.25"/>
  <cols>
    <col min="2" max="2" width="19.1796875" customWidth="1"/>
    <col min="3" max="12" width="15.81640625" customWidth="1"/>
  </cols>
  <sheetData>
    <row r="1" spans="1:12" ht="20" x14ac:dyDescent="0.4">
      <c r="A1" s="512" t="s">
        <v>2060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</row>
    <row r="3" spans="1:12" ht="13" x14ac:dyDescent="0.3">
      <c r="A3" s="42" t="s">
        <v>692</v>
      </c>
      <c r="B3" s="43" t="s">
        <v>381</v>
      </c>
      <c r="C3" s="42" t="s">
        <v>490</v>
      </c>
      <c r="D3" s="42" t="s">
        <v>489</v>
      </c>
      <c r="E3" s="42" t="s">
        <v>380</v>
      </c>
      <c r="F3" s="42" t="s">
        <v>494</v>
      </c>
      <c r="G3" s="42" t="s">
        <v>493</v>
      </c>
      <c r="H3" s="42" t="s">
        <v>492</v>
      </c>
      <c r="I3" s="42" t="s">
        <v>491</v>
      </c>
      <c r="J3" s="42" t="s">
        <v>382</v>
      </c>
      <c r="K3" s="42" t="s">
        <v>1126</v>
      </c>
      <c r="L3" s="42" t="s">
        <v>1127</v>
      </c>
    </row>
    <row r="4" spans="1:12" ht="13" x14ac:dyDescent="0.3">
      <c r="A4" s="42">
        <v>1</v>
      </c>
      <c r="B4" s="47" t="s">
        <v>227</v>
      </c>
      <c r="C4" s="55" t="s">
        <v>2177</v>
      </c>
      <c r="D4" s="55" t="s">
        <v>2195</v>
      </c>
      <c r="E4" s="55" t="s">
        <v>2213</v>
      </c>
      <c r="F4" s="55" t="s">
        <v>2231</v>
      </c>
      <c r="G4" s="55" t="s">
        <v>2249</v>
      </c>
      <c r="H4" s="55" t="s">
        <v>2266</v>
      </c>
      <c r="I4" s="55" t="s">
        <v>2282</v>
      </c>
      <c r="J4" s="55" t="s">
        <v>2300</v>
      </c>
      <c r="K4" s="55" t="s">
        <v>2317</v>
      </c>
      <c r="L4" s="130" t="s">
        <v>2350</v>
      </c>
    </row>
    <row r="5" spans="1:12" ht="13.5" thickBot="1" x14ac:dyDescent="0.35">
      <c r="A5" s="48"/>
      <c r="B5" s="49" t="s">
        <v>383</v>
      </c>
      <c r="C5" s="126"/>
      <c r="D5" s="126" t="s">
        <v>540</v>
      </c>
      <c r="E5" s="126"/>
      <c r="F5" s="126"/>
      <c r="G5" s="126"/>
      <c r="H5" s="126"/>
      <c r="I5" s="126"/>
      <c r="J5" s="126"/>
      <c r="K5" s="126"/>
      <c r="L5" s="131"/>
    </row>
    <row r="6" spans="1:12" ht="13" x14ac:dyDescent="0.3">
      <c r="A6" s="46">
        <v>2</v>
      </c>
      <c r="B6" s="100" t="s">
        <v>1893</v>
      </c>
      <c r="C6" s="55" t="s">
        <v>2178</v>
      </c>
      <c r="D6" s="55" t="s">
        <v>2196</v>
      </c>
      <c r="E6" s="55" t="s">
        <v>2214</v>
      </c>
      <c r="F6" s="55" t="s">
        <v>2232</v>
      </c>
      <c r="G6" s="55" t="s">
        <v>2250</v>
      </c>
      <c r="H6" s="55" t="s">
        <v>2267</v>
      </c>
      <c r="I6" s="55" t="s">
        <v>2283</v>
      </c>
      <c r="J6" s="55" t="s">
        <v>2301</v>
      </c>
      <c r="K6" s="55" t="s">
        <v>2318</v>
      </c>
      <c r="L6" s="130" t="s">
        <v>2351</v>
      </c>
    </row>
    <row r="7" spans="1:12" ht="13.5" thickBot="1" x14ac:dyDescent="0.35">
      <c r="A7" s="48"/>
      <c r="B7" s="49" t="s">
        <v>383</v>
      </c>
      <c r="C7" s="126" t="s">
        <v>610</v>
      </c>
      <c r="D7" s="126"/>
      <c r="E7" s="126"/>
      <c r="F7" s="126"/>
      <c r="G7" s="126"/>
      <c r="H7" s="126"/>
      <c r="I7" s="126"/>
      <c r="J7" s="126" t="s">
        <v>540</v>
      </c>
      <c r="K7" s="126"/>
      <c r="L7" s="131" t="s">
        <v>540</v>
      </c>
    </row>
    <row r="8" spans="1:12" ht="14.5" x14ac:dyDescent="0.35">
      <c r="A8" s="46">
        <v>3</v>
      </c>
      <c r="B8" s="47" t="s">
        <v>233</v>
      </c>
      <c r="C8" s="55" t="s">
        <v>2179</v>
      </c>
      <c r="D8" s="55" t="s">
        <v>2197</v>
      </c>
      <c r="E8" s="55" t="s">
        <v>2215</v>
      </c>
      <c r="F8" s="55" t="s">
        <v>2233</v>
      </c>
      <c r="G8" s="55" t="s">
        <v>2251</v>
      </c>
      <c r="H8" s="55" t="s">
        <v>2268</v>
      </c>
      <c r="I8" s="127" t="s">
        <v>2284</v>
      </c>
      <c r="J8" s="55" t="s">
        <v>2302</v>
      </c>
      <c r="K8" s="127" t="s">
        <v>2284</v>
      </c>
      <c r="L8" s="132" t="s">
        <v>2284</v>
      </c>
    </row>
    <row r="9" spans="1:12" ht="13.5" thickBot="1" x14ac:dyDescent="0.35">
      <c r="A9" s="48"/>
      <c r="B9" s="49" t="s">
        <v>383</v>
      </c>
      <c r="C9" s="126"/>
      <c r="D9" s="126"/>
      <c r="E9" s="126"/>
      <c r="F9" s="126"/>
      <c r="G9" s="126"/>
      <c r="H9" s="126"/>
      <c r="I9" s="126"/>
      <c r="J9" s="126" t="s">
        <v>540</v>
      </c>
      <c r="K9" s="126"/>
      <c r="L9" s="131"/>
    </row>
    <row r="10" spans="1:12" ht="13" x14ac:dyDescent="0.3">
      <c r="A10" s="46">
        <v>4</v>
      </c>
      <c r="B10" s="100" t="s">
        <v>610</v>
      </c>
      <c r="C10" s="55" t="s">
        <v>2180</v>
      </c>
      <c r="D10" s="55" t="s">
        <v>2198</v>
      </c>
      <c r="E10" s="55" t="s">
        <v>2216</v>
      </c>
      <c r="F10" s="55" t="s">
        <v>2234</v>
      </c>
      <c r="G10" s="128" t="s">
        <v>1016</v>
      </c>
      <c r="H10" s="55" t="s">
        <v>2269</v>
      </c>
      <c r="I10" s="55" t="s">
        <v>2285</v>
      </c>
      <c r="J10" s="55" t="s">
        <v>2303</v>
      </c>
      <c r="K10" s="55" t="s">
        <v>2319</v>
      </c>
      <c r="L10" s="130" t="s">
        <v>2352</v>
      </c>
    </row>
    <row r="11" spans="1:12" ht="13.5" thickBot="1" x14ac:dyDescent="0.35">
      <c r="A11" s="48"/>
      <c r="B11" s="49" t="s">
        <v>383</v>
      </c>
      <c r="C11" s="126" t="s">
        <v>1893</v>
      </c>
      <c r="D11" s="126"/>
      <c r="E11" s="126"/>
      <c r="F11" s="126"/>
      <c r="G11" s="126"/>
      <c r="H11" s="126" t="s">
        <v>1893</v>
      </c>
      <c r="I11" s="126" t="s">
        <v>730</v>
      </c>
      <c r="J11" s="126" t="s">
        <v>540</v>
      </c>
      <c r="K11" s="126" t="s">
        <v>540</v>
      </c>
      <c r="L11" s="131"/>
    </row>
    <row r="12" spans="1:12" ht="13" x14ac:dyDescent="0.3">
      <c r="A12" s="46">
        <v>5</v>
      </c>
      <c r="B12" s="47" t="s">
        <v>693</v>
      </c>
      <c r="C12" s="55" t="s">
        <v>2181</v>
      </c>
      <c r="D12" s="55" t="s">
        <v>2199</v>
      </c>
      <c r="E12" s="55" t="s">
        <v>2217</v>
      </c>
      <c r="F12" s="55" t="s">
        <v>2235</v>
      </c>
      <c r="G12" s="55" t="s">
        <v>2252</v>
      </c>
      <c r="H12" s="55" t="s">
        <v>2270</v>
      </c>
      <c r="I12" s="55" t="s">
        <v>2286</v>
      </c>
      <c r="J12" s="55" t="s">
        <v>2304</v>
      </c>
      <c r="K12" s="55" t="s">
        <v>2320</v>
      </c>
      <c r="L12" s="130" t="s">
        <v>1834</v>
      </c>
    </row>
    <row r="13" spans="1:12" ht="13.5" thickBot="1" x14ac:dyDescent="0.35">
      <c r="A13" s="48"/>
      <c r="B13" s="49" t="s">
        <v>383</v>
      </c>
      <c r="C13" s="126" t="s">
        <v>610</v>
      </c>
      <c r="D13" s="126"/>
      <c r="E13" s="126"/>
      <c r="F13" s="126"/>
      <c r="G13" s="126"/>
      <c r="H13" s="126"/>
      <c r="I13" s="126"/>
      <c r="J13" s="126" t="s">
        <v>1055</v>
      </c>
      <c r="K13" s="126"/>
      <c r="L13" s="131"/>
    </row>
    <row r="14" spans="1:12" ht="13" x14ac:dyDescent="0.3">
      <c r="A14" s="46">
        <v>6</v>
      </c>
      <c r="B14" s="47" t="s">
        <v>912</v>
      </c>
      <c r="C14" s="55" t="s">
        <v>2182</v>
      </c>
      <c r="D14" s="55" t="s">
        <v>2200</v>
      </c>
      <c r="E14" s="55" t="s">
        <v>2218</v>
      </c>
      <c r="F14" s="55" t="s">
        <v>2236</v>
      </c>
      <c r="G14" s="55" t="s">
        <v>2253</v>
      </c>
      <c r="H14" s="55" t="s">
        <v>2271</v>
      </c>
      <c r="I14" s="55" t="s">
        <v>2287</v>
      </c>
      <c r="J14" s="55" t="s">
        <v>2305</v>
      </c>
      <c r="K14" s="55" t="s">
        <v>2321</v>
      </c>
      <c r="L14" s="130" t="s">
        <v>2353</v>
      </c>
    </row>
    <row r="15" spans="1:12" ht="13.5" thickBot="1" x14ac:dyDescent="0.35">
      <c r="A15" s="48"/>
      <c r="B15" s="49" t="s">
        <v>383</v>
      </c>
      <c r="C15" s="126"/>
      <c r="D15" s="126"/>
      <c r="E15" s="126"/>
      <c r="F15" s="126"/>
      <c r="G15" s="126"/>
      <c r="H15" s="126"/>
      <c r="I15" s="126"/>
      <c r="J15" s="126"/>
      <c r="K15" s="126"/>
      <c r="L15" s="131"/>
    </row>
    <row r="16" spans="1:12" ht="13" x14ac:dyDescent="0.3">
      <c r="A16" s="46">
        <v>7</v>
      </c>
      <c r="B16" s="100" t="s">
        <v>1055</v>
      </c>
      <c r="C16" s="55" t="s">
        <v>2183</v>
      </c>
      <c r="D16" s="55" t="s">
        <v>2201</v>
      </c>
      <c r="E16" s="55" t="s">
        <v>2219</v>
      </c>
      <c r="F16" s="55" t="s">
        <v>2237</v>
      </c>
      <c r="G16" s="55" t="s">
        <v>2254</v>
      </c>
      <c r="H16" s="55" t="s">
        <v>2272</v>
      </c>
      <c r="I16" s="55" t="s">
        <v>2288</v>
      </c>
      <c r="J16" s="55" t="s">
        <v>2306</v>
      </c>
      <c r="K16" s="55" t="s">
        <v>2322</v>
      </c>
      <c r="L16" s="130" t="s">
        <v>2354</v>
      </c>
    </row>
    <row r="17" spans="1:12" ht="13.5" thickBot="1" x14ac:dyDescent="0.35">
      <c r="A17" s="48"/>
      <c r="B17" s="49" t="s">
        <v>383</v>
      </c>
      <c r="C17" s="126"/>
      <c r="D17" s="126"/>
      <c r="E17" s="126"/>
      <c r="F17" s="126"/>
      <c r="G17" s="126"/>
      <c r="H17" s="126"/>
      <c r="I17" s="126"/>
      <c r="J17" s="126"/>
      <c r="K17" s="126"/>
      <c r="L17" s="131"/>
    </row>
    <row r="18" spans="1:12" ht="13" x14ac:dyDescent="0.3">
      <c r="A18" s="46">
        <v>8</v>
      </c>
      <c r="B18" s="50" t="s">
        <v>1891</v>
      </c>
      <c r="C18" s="55" t="s">
        <v>2184</v>
      </c>
      <c r="D18" s="55" t="s">
        <v>2202</v>
      </c>
      <c r="E18" s="55" t="s">
        <v>2220</v>
      </c>
      <c r="F18" s="55" t="s">
        <v>2238</v>
      </c>
      <c r="G18" s="55" t="s">
        <v>2255</v>
      </c>
      <c r="H18" s="55" t="s">
        <v>2273</v>
      </c>
      <c r="I18" s="55" t="s">
        <v>2289</v>
      </c>
      <c r="J18" s="55" t="s">
        <v>2307</v>
      </c>
      <c r="K18" s="55" t="s">
        <v>2323</v>
      </c>
      <c r="L18" s="130" t="s">
        <v>2355</v>
      </c>
    </row>
    <row r="19" spans="1:12" ht="13.5" thickBot="1" x14ac:dyDescent="0.35">
      <c r="A19" s="48"/>
      <c r="B19" s="49" t="s">
        <v>383</v>
      </c>
      <c r="C19" s="126" t="s">
        <v>1893</v>
      </c>
      <c r="D19" s="126"/>
      <c r="E19" s="126" t="s">
        <v>1893</v>
      </c>
      <c r="F19" s="126" t="s">
        <v>2151</v>
      </c>
      <c r="G19" s="126" t="s">
        <v>730</v>
      </c>
      <c r="H19" s="126" t="s">
        <v>540</v>
      </c>
      <c r="I19" s="126" t="s">
        <v>540</v>
      </c>
      <c r="J19" s="126" t="s">
        <v>540</v>
      </c>
      <c r="K19" s="126" t="s">
        <v>1893</v>
      </c>
      <c r="L19" s="131" t="s">
        <v>597</v>
      </c>
    </row>
    <row r="20" spans="1:12" ht="13" x14ac:dyDescent="0.3">
      <c r="A20" s="46">
        <v>9</v>
      </c>
      <c r="B20" s="47" t="s">
        <v>40</v>
      </c>
      <c r="C20" s="55" t="s">
        <v>2185</v>
      </c>
      <c r="D20" s="55" t="s">
        <v>2203</v>
      </c>
      <c r="E20" s="55" t="s">
        <v>2221</v>
      </c>
      <c r="F20" s="55" t="s">
        <v>2239</v>
      </c>
      <c r="G20" s="55" t="s">
        <v>2256</v>
      </c>
      <c r="H20" s="55" t="s">
        <v>2274</v>
      </c>
      <c r="I20" s="55" t="s">
        <v>2290</v>
      </c>
      <c r="J20" s="55" t="s">
        <v>2308</v>
      </c>
      <c r="K20" s="55" t="s">
        <v>2324</v>
      </c>
      <c r="L20" s="130" t="s">
        <v>2356</v>
      </c>
    </row>
    <row r="21" spans="1:12" ht="13.5" thickBot="1" x14ac:dyDescent="0.35">
      <c r="A21" s="48"/>
      <c r="B21" s="49" t="s">
        <v>383</v>
      </c>
      <c r="C21" s="126"/>
      <c r="D21" s="126"/>
      <c r="E21" s="126"/>
      <c r="F21" s="126"/>
      <c r="G21" s="126"/>
      <c r="H21" s="126" t="s">
        <v>540</v>
      </c>
      <c r="I21" s="126"/>
      <c r="J21" s="126"/>
      <c r="K21" s="126"/>
      <c r="L21" s="131"/>
    </row>
    <row r="22" spans="1:12" ht="13" x14ac:dyDescent="0.3">
      <c r="A22" s="46">
        <v>10</v>
      </c>
      <c r="B22" s="47" t="s">
        <v>540</v>
      </c>
      <c r="C22" s="55" t="s">
        <v>2186</v>
      </c>
      <c r="D22" s="55" t="s">
        <v>2204</v>
      </c>
      <c r="E22" s="55" t="s">
        <v>2222</v>
      </c>
      <c r="F22" s="55" t="s">
        <v>2240</v>
      </c>
      <c r="G22" s="55" t="s">
        <v>2257</v>
      </c>
      <c r="H22" s="128" t="s">
        <v>1016</v>
      </c>
      <c r="I22" s="55" t="s">
        <v>2291</v>
      </c>
      <c r="J22" s="55" t="s">
        <v>2309</v>
      </c>
      <c r="K22" s="55" t="s">
        <v>2325</v>
      </c>
      <c r="L22" s="130" t="s">
        <v>2357</v>
      </c>
    </row>
    <row r="23" spans="1:12" ht="13.5" thickBot="1" x14ac:dyDescent="0.35">
      <c r="A23" s="48"/>
      <c r="B23" s="49" t="s">
        <v>383</v>
      </c>
      <c r="C23" s="126" t="s">
        <v>610</v>
      </c>
      <c r="D23" s="126" t="s">
        <v>610</v>
      </c>
      <c r="E23" s="126" t="s">
        <v>610</v>
      </c>
      <c r="F23" s="126" t="s">
        <v>610</v>
      </c>
      <c r="G23" s="126" t="s">
        <v>1893</v>
      </c>
      <c r="H23" s="126" t="s">
        <v>233</v>
      </c>
      <c r="I23" s="126" t="s">
        <v>1055</v>
      </c>
      <c r="J23" s="126"/>
      <c r="K23" s="126"/>
      <c r="L23" s="131" t="s">
        <v>227</v>
      </c>
    </row>
    <row r="24" spans="1:12" ht="13" x14ac:dyDescent="0.3">
      <c r="A24" s="46">
        <v>11</v>
      </c>
      <c r="B24" s="47" t="s">
        <v>561</v>
      </c>
      <c r="C24" s="55" t="s">
        <v>2187</v>
      </c>
      <c r="D24" s="55" t="s">
        <v>2205</v>
      </c>
      <c r="E24" s="55" t="s">
        <v>2223</v>
      </c>
      <c r="F24" s="55" t="s">
        <v>2241</v>
      </c>
      <c r="G24" s="55" t="s">
        <v>2258</v>
      </c>
      <c r="H24" s="128" t="s">
        <v>1016</v>
      </c>
      <c r="I24" s="128" t="s">
        <v>1016</v>
      </c>
      <c r="J24" s="55" t="s">
        <v>2310</v>
      </c>
      <c r="K24" s="55" t="s">
        <v>2326</v>
      </c>
      <c r="L24" s="130" t="s">
        <v>2358</v>
      </c>
    </row>
    <row r="25" spans="1:12" ht="13.5" thickBot="1" x14ac:dyDescent="0.35">
      <c r="A25" s="48"/>
      <c r="B25" s="49"/>
      <c r="C25" s="126"/>
      <c r="D25" s="126"/>
      <c r="E25" s="126"/>
      <c r="F25" s="126"/>
      <c r="G25" s="126" t="s">
        <v>1055</v>
      </c>
      <c r="H25" s="126"/>
      <c r="I25" s="126" t="s">
        <v>1137</v>
      </c>
      <c r="J25" s="126" t="s">
        <v>1055</v>
      </c>
      <c r="K25" s="126" t="s">
        <v>540</v>
      </c>
      <c r="L25" s="131" t="s">
        <v>2151</v>
      </c>
    </row>
    <row r="26" spans="1:12" ht="13" x14ac:dyDescent="0.3">
      <c r="A26" s="46">
        <v>12</v>
      </c>
      <c r="B26" s="100" t="s">
        <v>587</v>
      </c>
      <c r="C26" s="55" t="s">
        <v>2188</v>
      </c>
      <c r="D26" s="55" t="s">
        <v>2206</v>
      </c>
      <c r="E26" s="55" t="s">
        <v>2224</v>
      </c>
      <c r="F26" s="55" t="s">
        <v>2242</v>
      </c>
      <c r="G26" s="55" t="s">
        <v>2259</v>
      </c>
      <c r="H26" s="55" t="s">
        <v>2275</v>
      </c>
      <c r="I26" s="55" t="s">
        <v>2292</v>
      </c>
      <c r="J26" s="55" t="s">
        <v>2311</v>
      </c>
      <c r="K26" s="130" t="s">
        <v>1844</v>
      </c>
      <c r="L26" s="130" t="s">
        <v>2117</v>
      </c>
    </row>
    <row r="27" spans="1:12" ht="13.5" thickBot="1" x14ac:dyDescent="0.35">
      <c r="A27" s="48"/>
      <c r="B27" s="49" t="s">
        <v>383</v>
      </c>
      <c r="C27" s="126"/>
      <c r="D27" s="126"/>
      <c r="E27" s="126"/>
      <c r="F27" s="126"/>
      <c r="G27" s="126"/>
      <c r="H27" s="126"/>
      <c r="I27" s="126"/>
      <c r="J27" s="126"/>
      <c r="K27" s="131"/>
      <c r="L27" s="131"/>
    </row>
    <row r="28" spans="1:12" ht="13" x14ac:dyDescent="0.3">
      <c r="A28" s="46">
        <v>13</v>
      </c>
      <c r="B28" s="47" t="s">
        <v>2152</v>
      </c>
      <c r="C28" s="55" t="s">
        <v>2189</v>
      </c>
      <c r="D28" s="55" t="s">
        <v>2207</v>
      </c>
      <c r="E28" s="55" t="s">
        <v>2225</v>
      </c>
      <c r="F28" s="55" t="s">
        <v>2243</v>
      </c>
      <c r="G28" s="55" t="s">
        <v>2260</v>
      </c>
      <c r="H28" s="55" t="s">
        <v>2276</v>
      </c>
      <c r="I28" s="55" t="s">
        <v>2293</v>
      </c>
      <c r="J28" s="55" t="s">
        <v>2312</v>
      </c>
      <c r="K28" s="130" t="s">
        <v>1580</v>
      </c>
      <c r="L28" s="130" t="s">
        <v>2137</v>
      </c>
    </row>
    <row r="29" spans="1:12" ht="13.5" thickBot="1" x14ac:dyDescent="0.35">
      <c r="A29" s="48"/>
      <c r="B29" s="49" t="s">
        <v>383</v>
      </c>
      <c r="C29" s="126"/>
      <c r="D29" s="126"/>
      <c r="E29" s="126" t="s">
        <v>233</v>
      </c>
      <c r="F29" s="126" t="s">
        <v>1137</v>
      </c>
      <c r="G29" s="126" t="s">
        <v>912</v>
      </c>
      <c r="H29" s="126"/>
      <c r="I29" s="126"/>
      <c r="J29" s="126"/>
      <c r="K29" s="131"/>
      <c r="L29" s="131"/>
    </row>
    <row r="30" spans="1:12" ht="13" x14ac:dyDescent="0.3">
      <c r="A30" s="46">
        <v>14</v>
      </c>
      <c r="B30" s="47" t="s">
        <v>2151</v>
      </c>
      <c r="C30" s="55" t="s">
        <v>2190</v>
      </c>
      <c r="D30" s="55" t="s">
        <v>2208</v>
      </c>
      <c r="E30" s="55" t="s">
        <v>2226</v>
      </c>
      <c r="F30" s="55" t="s">
        <v>2244</v>
      </c>
      <c r="G30" s="55" t="s">
        <v>2261</v>
      </c>
      <c r="H30" s="55" t="s">
        <v>2277</v>
      </c>
      <c r="I30" s="55" t="s">
        <v>2294</v>
      </c>
      <c r="J30" s="55" t="s">
        <v>2313</v>
      </c>
      <c r="K30" s="130" t="s">
        <v>387</v>
      </c>
      <c r="L30" s="130" t="s">
        <v>394</v>
      </c>
    </row>
    <row r="31" spans="1:12" ht="13.5" thickBot="1" x14ac:dyDescent="0.35">
      <c r="A31" s="48"/>
      <c r="B31" s="49" t="s">
        <v>383</v>
      </c>
      <c r="C31" s="126" t="s">
        <v>1137</v>
      </c>
      <c r="D31" s="126"/>
      <c r="E31" s="126" t="s">
        <v>610</v>
      </c>
      <c r="F31" s="126" t="s">
        <v>587</v>
      </c>
      <c r="G31" s="126" t="s">
        <v>561</v>
      </c>
      <c r="H31" s="126"/>
      <c r="I31" s="126"/>
      <c r="J31" s="126"/>
      <c r="K31" s="131"/>
      <c r="L31" s="131"/>
    </row>
    <row r="32" spans="1:12" ht="14.5" x14ac:dyDescent="0.35">
      <c r="A32" s="46">
        <v>15</v>
      </c>
      <c r="B32" s="47" t="s">
        <v>817</v>
      </c>
      <c r="C32" s="55" t="s">
        <v>2191</v>
      </c>
      <c r="D32" s="55" t="s">
        <v>2209</v>
      </c>
      <c r="E32" s="55" t="s">
        <v>2227</v>
      </c>
      <c r="F32" s="55" t="s">
        <v>2245</v>
      </c>
      <c r="G32" s="55" t="s">
        <v>2262</v>
      </c>
      <c r="H32" s="55" t="s">
        <v>2278</v>
      </c>
      <c r="I32" s="55" t="s">
        <v>2295</v>
      </c>
      <c r="J32" s="128" t="s">
        <v>2299</v>
      </c>
      <c r="K32" s="132" t="s">
        <v>2284</v>
      </c>
      <c r="L32" s="132" t="s">
        <v>2284</v>
      </c>
    </row>
    <row r="33" spans="1:12" ht="13.5" thickBot="1" x14ac:dyDescent="0.35">
      <c r="A33" s="48"/>
      <c r="B33" s="49" t="s">
        <v>383</v>
      </c>
      <c r="C33" s="126"/>
      <c r="D33" s="126"/>
      <c r="E33" s="126"/>
      <c r="F33" s="126"/>
      <c r="G33" s="126"/>
      <c r="H33" s="126"/>
      <c r="I33" s="126"/>
      <c r="J33" s="126"/>
      <c r="K33" s="131"/>
      <c r="L33" s="131"/>
    </row>
    <row r="34" spans="1:12" ht="14.5" x14ac:dyDescent="0.35">
      <c r="A34" s="46">
        <v>16</v>
      </c>
      <c r="B34" s="50" t="s">
        <v>1137</v>
      </c>
      <c r="C34" s="55" t="s">
        <v>2192</v>
      </c>
      <c r="D34" s="55" t="s">
        <v>2210</v>
      </c>
      <c r="E34" s="55" t="s">
        <v>2228</v>
      </c>
      <c r="F34" s="55" t="s">
        <v>2246</v>
      </c>
      <c r="G34" s="55" t="s">
        <v>2263</v>
      </c>
      <c r="H34" s="55" t="s">
        <v>2279</v>
      </c>
      <c r="I34" s="55" t="s">
        <v>2296</v>
      </c>
      <c r="J34" s="55" t="s">
        <v>2314</v>
      </c>
      <c r="K34" s="130" t="s">
        <v>2348</v>
      </c>
      <c r="L34" s="132" t="s">
        <v>2284</v>
      </c>
    </row>
    <row r="35" spans="1:12" ht="13.5" thickBot="1" x14ac:dyDescent="0.35">
      <c r="A35" s="48"/>
      <c r="B35" s="49" t="s">
        <v>383</v>
      </c>
      <c r="C35" s="126" t="s">
        <v>2151</v>
      </c>
      <c r="D35" s="126"/>
      <c r="E35" s="126" t="s">
        <v>2152</v>
      </c>
      <c r="F35" s="126"/>
      <c r="G35" s="126"/>
      <c r="H35" s="126"/>
      <c r="I35" s="126" t="s">
        <v>2152</v>
      </c>
      <c r="J35" s="126" t="s">
        <v>2151</v>
      </c>
      <c r="K35" s="131" t="s">
        <v>597</v>
      </c>
      <c r="L35" s="131"/>
    </row>
    <row r="36" spans="1:12" ht="13" x14ac:dyDescent="0.3">
      <c r="A36" s="46">
        <v>17</v>
      </c>
      <c r="B36" s="47" t="s">
        <v>730</v>
      </c>
      <c r="C36" s="55" t="s">
        <v>2193</v>
      </c>
      <c r="D36" s="55" t="s">
        <v>2211</v>
      </c>
      <c r="E36" s="55" t="s">
        <v>2229</v>
      </c>
      <c r="F36" s="55" t="s">
        <v>2247</v>
      </c>
      <c r="G36" s="55" t="s">
        <v>2264</v>
      </c>
      <c r="H36" s="55" t="s">
        <v>2280</v>
      </c>
      <c r="I36" s="55" t="s">
        <v>2297</v>
      </c>
      <c r="J36" s="55" t="s">
        <v>2315</v>
      </c>
      <c r="K36" s="130" t="s">
        <v>2349</v>
      </c>
      <c r="L36" s="130" t="s">
        <v>2120</v>
      </c>
    </row>
    <row r="37" spans="1:12" ht="13.5" thickBot="1" x14ac:dyDescent="0.35">
      <c r="A37" s="48"/>
      <c r="B37" s="49" t="s">
        <v>383</v>
      </c>
      <c r="C37" s="126"/>
      <c r="D37" s="126"/>
      <c r="E37" s="126" t="s">
        <v>540</v>
      </c>
      <c r="F37" s="126"/>
      <c r="G37" s="126"/>
      <c r="H37" s="126"/>
      <c r="I37" s="126"/>
      <c r="J37" s="126" t="s">
        <v>1055</v>
      </c>
      <c r="K37" s="131"/>
      <c r="L37" s="131"/>
    </row>
    <row r="38" spans="1:12" ht="13" x14ac:dyDescent="0.3">
      <c r="A38" s="46">
        <v>18</v>
      </c>
      <c r="B38" s="100" t="s">
        <v>648</v>
      </c>
      <c r="C38" s="55" t="s">
        <v>2194</v>
      </c>
      <c r="D38" s="55" t="s">
        <v>2212</v>
      </c>
      <c r="E38" s="55" t="s">
        <v>2230</v>
      </c>
      <c r="F38" s="55" t="s">
        <v>2248</v>
      </c>
      <c r="G38" s="55" t="s">
        <v>2265</v>
      </c>
      <c r="H38" s="55" t="s">
        <v>2281</v>
      </c>
      <c r="I38" s="55" t="s">
        <v>2298</v>
      </c>
      <c r="J38" s="55" t="s">
        <v>2316</v>
      </c>
      <c r="K38" s="130" t="s">
        <v>753</v>
      </c>
      <c r="L38" s="130" t="s">
        <v>2359</v>
      </c>
    </row>
    <row r="39" spans="1:12" ht="13.5" thickBot="1" x14ac:dyDescent="0.35">
      <c r="A39" s="48"/>
      <c r="B39" s="49" t="s">
        <v>383</v>
      </c>
      <c r="C39" s="126"/>
      <c r="D39" s="126"/>
      <c r="E39" s="126"/>
      <c r="F39" s="126"/>
      <c r="G39" s="126"/>
      <c r="H39" s="126"/>
      <c r="I39" s="126"/>
      <c r="J39" s="126"/>
      <c r="K39" s="131"/>
      <c r="L39" s="131"/>
    </row>
    <row r="41" spans="1:12" x14ac:dyDescent="0.25">
      <c r="B41" s="4" t="s">
        <v>2327</v>
      </c>
    </row>
    <row r="43" spans="1:12" x14ac:dyDescent="0.25">
      <c r="B43" s="4" t="s">
        <v>540</v>
      </c>
      <c r="C43" t="s">
        <v>2329</v>
      </c>
    </row>
    <row r="44" spans="1:12" x14ac:dyDescent="0.25">
      <c r="B44" s="4" t="s">
        <v>561</v>
      </c>
      <c r="C44" s="4" t="s">
        <v>2331</v>
      </c>
    </row>
    <row r="45" spans="1:12" x14ac:dyDescent="0.25">
      <c r="B45" s="4" t="s">
        <v>1137</v>
      </c>
      <c r="C45" s="4" t="s">
        <v>2344</v>
      </c>
    </row>
    <row r="46" spans="1:12" x14ac:dyDescent="0.25">
      <c r="B46" s="4" t="s">
        <v>817</v>
      </c>
      <c r="C46" s="4" t="s">
        <v>2330</v>
      </c>
    </row>
    <row r="47" spans="1:12" x14ac:dyDescent="0.25">
      <c r="B47" s="4" t="s">
        <v>730</v>
      </c>
      <c r="C47" s="4" t="s">
        <v>791</v>
      </c>
    </row>
    <row r="48" spans="1:12" x14ac:dyDescent="0.25">
      <c r="B48" s="4" t="s">
        <v>610</v>
      </c>
      <c r="C48" t="s">
        <v>2328</v>
      </c>
    </row>
  </sheetData>
  <mergeCells count="1">
    <mergeCell ref="A1:L1"/>
  </mergeCells>
  <dataValidations count="1">
    <dataValidation type="list" allowBlank="1" showInputMessage="1" showErrorMessage="1" sqref="C4:L4 C38:L38 C36:L36 C34:K34 C32:I32 C30:L30 C28:L28 C26:L26 C24:G24 C22:G22 C20:L20 C18:L18 C16:L16 C14:L14 C12:L12 C6:L6 C10:F10 C8:H8 H10:L10 I22:L22 J8 J24:L24 K32:L32" xr:uid="{00000000-0002-0000-0D00-000000000000}">
      <formula1>$A$45:$A$502</formula1>
    </dataValidation>
  </dataValidations>
  <pageMargins left="0.7" right="0.7" top="0.75" bottom="0.75" header="0.3" footer="0.3"/>
  <pageSetup scale="67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pageSetUpPr fitToPage="1"/>
  </sheetPr>
  <dimension ref="A1:L50"/>
  <sheetViews>
    <sheetView zoomScale="50" zoomScaleNormal="50" workbookViewId="0">
      <selection activeCell="I16" sqref="I16"/>
    </sheetView>
  </sheetViews>
  <sheetFormatPr defaultRowHeight="12.5" x14ac:dyDescent="0.25"/>
  <cols>
    <col min="2" max="2" width="46.81640625" customWidth="1"/>
    <col min="3" max="12" width="25.54296875" customWidth="1"/>
  </cols>
  <sheetData>
    <row r="1" spans="1:12" ht="23" x14ac:dyDescent="0.5">
      <c r="A1" s="516" t="s">
        <v>4465</v>
      </c>
      <c r="B1" s="516"/>
      <c r="C1" s="516"/>
      <c r="D1" s="516"/>
      <c r="E1" s="516"/>
      <c r="F1" s="516"/>
      <c r="G1" s="516"/>
      <c r="H1" s="516"/>
      <c r="I1" s="516"/>
      <c r="J1" s="516"/>
      <c r="K1" s="516"/>
      <c r="L1" s="516"/>
    </row>
    <row r="2" spans="1:12" ht="13" x14ac:dyDescent="0.3">
      <c r="A2" s="190"/>
      <c r="B2" s="191"/>
      <c r="C2" s="218"/>
      <c r="D2" s="190"/>
      <c r="E2" s="190"/>
      <c r="F2" s="190"/>
      <c r="G2" s="190"/>
      <c r="H2" s="190"/>
      <c r="I2" s="190"/>
      <c r="J2" s="190"/>
      <c r="K2" s="190"/>
      <c r="L2" s="190"/>
    </row>
    <row r="3" spans="1:12" ht="20.149999999999999" customHeight="1" x14ac:dyDescent="0.4">
      <c r="A3" s="217" t="s">
        <v>692</v>
      </c>
      <c r="B3" s="218" t="s">
        <v>381</v>
      </c>
      <c r="C3" s="219" t="s">
        <v>490</v>
      </c>
      <c r="D3" s="219" t="s">
        <v>489</v>
      </c>
      <c r="E3" s="219" t="s">
        <v>380</v>
      </c>
      <c r="F3" s="219" t="s">
        <v>494</v>
      </c>
      <c r="G3" s="219" t="s">
        <v>493</v>
      </c>
      <c r="H3" s="219" t="s">
        <v>492</v>
      </c>
      <c r="I3" s="219" t="s">
        <v>491</v>
      </c>
      <c r="J3" s="219" t="s">
        <v>382</v>
      </c>
      <c r="K3" s="219" t="s">
        <v>1126</v>
      </c>
      <c r="L3" s="219" t="s">
        <v>1127</v>
      </c>
    </row>
    <row r="4" spans="1:12" ht="20.149999999999999" customHeight="1" x14ac:dyDescent="0.4">
      <c r="A4" s="217">
        <v>1</v>
      </c>
      <c r="B4" s="202" t="s">
        <v>906</v>
      </c>
      <c r="C4" s="290" t="s">
        <v>4684</v>
      </c>
      <c r="D4" s="290" t="s">
        <v>4702</v>
      </c>
      <c r="E4" s="290" t="s">
        <v>4719</v>
      </c>
      <c r="F4" s="290" t="s">
        <v>4737</v>
      </c>
      <c r="G4" s="290" t="s">
        <v>4753</v>
      </c>
      <c r="H4" s="290" t="s">
        <v>4767</v>
      </c>
      <c r="I4" s="290" t="s">
        <v>4785</v>
      </c>
      <c r="J4" s="290" t="s">
        <v>4811</v>
      </c>
      <c r="K4" s="295" t="s">
        <v>1029</v>
      </c>
      <c r="L4" s="295" t="s">
        <v>4840</v>
      </c>
    </row>
    <row r="5" spans="1:12" ht="20.149999999999999" customHeight="1" thickBot="1" x14ac:dyDescent="0.45">
      <c r="A5" s="221"/>
      <c r="B5" s="273" t="s">
        <v>383</v>
      </c>
      <c r="C5" s="274"/>
      <c r="D5" s="274"/>
      <c r="E5" s="274"/>
      <c r="F5" s="274"/>
      <c r="G5" s="274"/>
      <c r="H5" s="274"/>
      <c r="I5" s="274"/>
      <c r="J5" s="274"/>
      <c r="K5" s="274"/>
      <c r="L5" s="274"/>
    </row>
    <row r="6" spans="1:12" ht="20.149999999999999" customHeight="1" x14ac:dyDescent="0.4">
      <c r="A6" s="199">
        <v>2</v>
      </c>
      <c r="B6" s="202" t="s">
        <v>4461</v>
      </c>
      <c r="C6" s="290" t="s">
        <v>4685</v>
      </c>
      <c r="D6" s="290" t="s">
        <v>4703</v>
      </c>
      <c r="E6" s="290" t="s">
        <v>4720</v>
      </c>
      <c r="F6" s="290" t="s">
        <v>4738</v>
      </c>
      <c r="G6" s="290" t="s">
        <v>3078</v>
      </c>
      <c r="H6" s="290" t="s">
        <v>4768</v>
      </c>
      <c r="I6" s="290" t="s">
        <v>4786</v>
      </c>
      <c r="J6" s="290" t="s">
        <v>4812</v>
      </c>
      <c r="K6" s="290" t="s">
        <v>3072</v>
      </c>
      <c r="L6" s="290" t="s">
        <v>4841</v>
      </c>
    </row>
    <row r="7" spans="1:12" ht="20.149999999999999" customHeight="1" thickBot="1" x14ac:dyDescent="0.45">
      <c r="A7" s="221"/>
      <c r="B7" s="273" t="s">
        <v>383</v>
      </c>
      <c r="C7" s="249"/>
      <c r="D7" s="249" t="s">
        <v>269</v>
      </c>
      <c r="E7" s="249"/>
      <c r="F7" s="249"/>
      <c r="G7" s="249"/>
      <c r="H7" s="249" t="s">
        <v>2341</v>
      </c>
      <c r="I7" s="249"/>
      <c r="J7" s="249"/>
      <c r="K7" s="249"/>
      <c r="L7" s="249"/>
    </row>
    <row r="8" spans="1:12" ht="20.149999999999999" customHeight="1" x14ac:dyDescent="0.4">
      <c r="A8" s="199">
        <v>3</v>
      </c>
      <c r="B8" s="204" t="s">
        <v>474</v>
      </c>
      <c r="C8" s="290" t="s">
        <v>4686</v>
      </c>
      <c r="D8" s="290" t="s">
        <v>4704</v>
      </c>
      <c r="E8" s="290" t="s">
        <v>3423</v>
      </c>
      <c r="F8" s="290" t="s">
        <v>4739</v>
      </c>
      <c r="G8" s="349"/>
      <c r="H8" s="290" t="s">
        <v>4769</v>
      </c>
      <c r="I8" s="290" t="s">
        <v>4787</v>
      </c>
      <c r="J8" s="289" t="s">
        <v>4813</v>
      </c>
      <c r="K8" s="290" t="s">
        <v>4827</v>
      </c>
      <c r="L8" s="290" t="s">
        <v>4842</v>
      </c>
    </row>
    <row r="9" spans="1:12" ht="20.149999999999999" customHeight="1" thickBot="1" x14ac:dyDescent="0.45">
      <c r="A9" s="221"/>
      <c r="B9" s="272" t="s">
        <v>383</v>
      </c>
      <c r="C9" s="249"/>
      <c r="D9" s="249"/>
      <c r="E9" s="249"/>
      <c r="F9" s="249"/>
      <c r="G9" s="350"/>
      <c r="H9" s="249"/>
      <c r="I9" s="249" t="s">
        <v>2341</v>
      </c>
      <c r="J9" s="249"/>
      <c r="K9" s="249"/>
      <c r="L9" s="249"/>
    </row>
    <row r="10" spans="1:12" ht="20.149999999999999" customHeight="1" x14ac:dyDescent="0.4">
      <c r="A10" s="199">
        <v>4</v>
      </c>
      <c r="B10" s="195" t="s">
        <v>1136</v>
      </c>
      <c r="C10" s="290" t="s">
        <v>4687</v>
      </c>
      <c r="D10" s="290" t="s">
        <v>4188</v>
      </c>
      <c r="E10" s="290" t="s">
        <v>4721</v>
      </c>
      <c r="F10" s="290" t="s">
        <v>1383</v>
      </c>
      <c r="G10" s="290" t="s">
        <v>4754</v>
      </c>
      <c r="H10" s="290" t="s">
        <v>4770</v>
      </c>
      <c r="I10" s="290" t="s">
        <v>4788</v>
      </c>
      <c r="J10" s="290" t="s">
        <v>1926</v>
      </c>
      <c r="K10" s="290" t="s">
        <v>4828</v>
      </c>
      <c r="L10" s="290" t="s">
        <v>1016</v>
      </c>
    </row>
    <row r="11" spans="1:12" ht="20.149999999999999" customHeight="1" thickBot="1" x14ac:dyDescent="0.45">
      <c r="A11" s="221"/>
      <c r="B11" s="273" t="s">
        <v>383</v>
      </c>
      <c r="C11" s="249" t="s">
        <v>372</v>
      </c>
      <c r="D11" s="249"/>
      <c r="E11" s="249"/>
      <c r="F11" s="249"/>
      <c r="G11" s="249"/>
      <c r="H11" s="249"/>
      <c r="I11" s="249"/>
      <c r="J11" s="249" t="s">
        <v>2638</v>
      </c>
      <c r="K11" s="249"/>
      <c r="L11" s="249"/>
    </row>
    <row r="12" spans="1:12" ht="20.149999999999999" customHeight="1" x14ac:dyDescent="0.4">
      <c r="A12" s="199">
        <v>5</v>
      </c>
      <c r="B12" s="202" t="s">
        <v>4464</v>
      </c>
      <c r="C12" s="290" t="s">
        <v>4688</v>
      </c>
      <c r="D12" s="290" t="s">
        <v>4705</v>
      </c>
      <c r="E12" s="290" t="s">
        <v>4722</v>
      </c>
      <c r="F12" s="290" t="s">
        <v>4740</v>
      </c>
      <c r="G12" s="290" t="s">
        <v>4755</v>
      </c>
      <c r="H12" s="290" t="s">
        <v>4771</v>
      </c>
      <c r="I12" s="290" t="s">
        <v>4789</v>
      </c>
      <c r="J12" s="289" t="s">
        <v>4814</v>
      </c>
      <c r="K12" s="290" t="s">
        <v>4829</v>
      </c>
      <c r="L12" s="290" t="s">
        <v>4843</v>
      </c>
    </row>
    <row r="13" spans="1:12" ht="20.149999999999999" customHeight="1" thickBot="1" x14ac:dyDescent="0.45">
      <c r="A13" s="221"/>
      <c r="B13" s="273" t="s">
        <v>383</v>
      </c>
      <c r="C13" s="249"/>
      <c r="D13" s="249" t="s">
        <v>4681</v>
      </c>
      <c r="E13" s="249" t="s">
        <v>4681</v>
      </c>
      <c r="F13" s="249"/>
      <c r="G13" s="249"/>
      <c r="H13" s="249"/>
      <c r="I13" s="249"/>
      <c r="J13" s="249" t="s">
        <v>3027</v>
      </c>
      <c r="K13" s="249"/>
      <c r="L13" s="249" t="s">
        <v>4144</v>
      </c>
    </row>
    <row r="14" spans="1:12" ht="20.149999999999999" customHeight="1" x14ac:dyDescent="0.4">
      <c r="A14" s="199">
        <v>6</v>
      </c>
      <c r="B14" s="202" t="s">
        <v>483</v>
      </c>
      <c r="C14" s="290" t="s">
        <v>4689</v>
      </c>
      <c r="D14" s="290" t="s">
        <v>4706</v>
      </c>
      <c r="E14" s="290" t="s">
        <v>4723</v>
      </c>
      <c r="F14" s="290" t="s">
        <v>4741</v>
      </c>
      <c r="G14" s="290" t="s">
        <v>4756</v>
      </c>
      <c r="H14" s="290" t="s">
        <v>4772</v>
      </c>
      <c r="I14" s="290" t="s">
        <v>4790</v>
      </c>
      <c r="J14" s="290" t="s">
        <v>4815</v>
      </c>
      <c r="K14" s="290" t="s">
        <v>4228</v>
      </c>
      <c r="L14" s="290" t="s">
        <v>4844</v>
      </c>
    </row>
    <row r="15" spans="1:12" ht="20.149999999999999" customHeight="1" thickBot="1" x14ac:dyDescent="0.45">
      <c r="A15" s="221"/>
      <c r="B15" s="273" t="s">
        <v>383</v>
      </c>
      <c r="C15" s="249"/>
      <c r="D15" s="249"/>
      <c r="E15" s="249"/>
      <c r="F15" s="249"/>
      <c r="G15" s="249"/>
      <c r="H15" s="249"/>
      <c r="I15" s="249"/>
      <c r="J15" s="249"/>
      <c r="K15" s="249"/>
      <c r="L15" s="249"/>
    </row>
    <row r="16" spans="1:12" ht="20.149999999999999" customHeight="1" x14ac:dyDescent="0.4">
      <c r="A16" s="199">
        <v>7</v>
      </c>
      <c r="B16" s="195" t="s">
        <v>482</v>
      </c>
      <c r="C16" s="290" t="s">
        <v>4690</v>
      </c>
      <c r="D16" s="290" t="s">
        <v>4707</v>
      </c>
      <c r="E16" s="290" t="s">
        <v>4724</v>
      </c>
      <c r="F16" s="290" t="s">
        <v>4742</v>
      </c>
      <c r="G16" s="290" t="s">
        <v>4757</v>
      </c>
      <c r="H16" s="290" t="s">
        <v>4773</v>
      </c>
      <c r="I16" s="290" t="s">
        <v>4791</v>
      </c>
      <c r="J16" s="290" t="s">
        <v>4816</v>
      </c>
      <c r="K16" s="290" t="s">
        <v>4830</v>
      </c>
      <c r="L16" s="290" t="s">
        <v>1016</v>
      </c>
    </row>
    <row r="17" spans="1:12" ht="20.149999999999999" customHeight="1" thickBot="1" x14ac:dyDescent="0.45">
      <c r="A17" s="221"/>
      <c r="B17" s="272" t="s">
        <v>383</v>
      </c>
      <c r="C17" s="249"/>
      <c r="D17" s="249"/>
      <c r="E17" s="249"/>
      <c r="F17" s="249"/>
      <c r="G17" s="249"/>
      <c r="H17" s="249"/>
      <c r="I17" s="249"/>
      <c r="J17" s="249" t="s">
        <v>3330</v>
      </c>
      <c r="K17" s="249" t="s">
        <v>2341</v>
      </c>
      <c r="L17" s="249"/>
    </row>
    <row r="18" spans="1:12" ht="20.149999999999999" customHeight="1" x14ac:dyDescent="0.4">
      <c r="A18" s="199">
        <v>8</v>
      </c>
      <c r="B18" s="202" t="s">
        <v>4555</v>
      </c>
      <c r="C18" s="290" t="s">
        <v>4691</v>
      </c>
      <c r="D18" s="290" t="s">
        <v>3118</v>
      </c>
      <c r="E18" s="290" t="s">
        <v>4725</v>
      </c>
      <c r="F18" s="290" t="s">
        <v>4743</v>
      </c>
      <c r="G18" s="290" t="s">
        <v>4758</v>
      </c>
      <c r="H18" s="290" t="s">
        <v>4774</v>
      </c>
      <c r="I18" s="290" t="s">
        <v>4792</v>
      </c>
      <c r="J18" s="290" t="s">
        <v>4817</v>
      </c>
      <c r="K18" s="290" t="s">
        <v>4831</v>
      </c>
      <c r="L18" s="290" t="s">
        <v>1676</v>
      </c>
    </row>
    <row r="19" spans="1:12" ht="20.149999999999999" customHeight="1" thickBot="1" x14ac:dyDescent="0.45">
      <c r="A19" s="221"/>
      <c r="B19" s="273" t="s">
        <v>383</v>
      </c>
      <c r="C19" s="249"/>
      <c r="D19" s="249"/>
      <c r="E19" s="249"/>
      <c r="F19" s="249"/>
      <c r="G19" s="249"/>
      <c r="H19" s="249"/>
      <c r="I19" s="249"/>
      <c r="J19" s="249"/>
      <c r="K19" s="249"/>
      <c r="L19" s="249"/>
    </row>
    <row r="20" spans="1:12" ht="20.149999999999999" customHeight="1" x14ac:dyDescent="0.4">
      <c r="A20" s="199">
        <v>9</v>
      </c>
      <c r="B20" s="195" t="s">
        <v>481</v>
      </c>
      <c r="C20" s="292" t="s">
        <v>4692</v>
      </c>
      <c r="D20" s="292" t="s">
        <v>4708</v>
      </c>
      <c r="E20" s="292" t="s">
        <v>4726</v>
      </c>
      <c r="F20" s="292" t="s">
        <v>4744</v>
      </c>
      <c r="G20" s="292" t="s">
        <v>4759</v>
      </c>
      <c r="H20" s="292" t="s">
        <v>4775</v>
      </c>
      <c r="I20" s="292" t="s">
        <v>4793</v>
      </c>
      <c r="J20" s="292" t="s">
        <v>4818</v>
      </c>
      <c r="K20" s="292" t="s">
        <v>4832</v>
      </c>
      <c r="L20" s="292" t="s">
        <v>264</v>
      </c>
    </row>
    <row r="21" spans="1:12" ht="20.149999999999999" customHeight="1" thickBot="1" x14ac:dyDescent="0.45">
      <c r="A21" s="221"/>
      <c r="B21" s="272" t="s">
        <v>383</v>
      </c>
      <c r="C21" s="276"/>
      <c r="D21" s="249"/>
      <c r="E21" s="249"/>
      <c r="F21" s="249"/>
      <c r="G21" s="249" t="s">
        <v>3025</v>
      </c>
      <c r="H21" s="249"/>
      <c r="I21" s="249"/>
      <c r="J21" s="249"/>
      <c r="K21" s="249"/>
      <c r="L21" s="249"/>
    </row>
    <row r="22" spans="1:12" ht="20.149999999999999" customHeight="1" x14ac:dyDescent="0.4">
      <c r="A22" s="199">
        <v>10</v>
      </c>
      <c r="B22" s="202" t="s">
        <v>484</v>
      </c>
      <c r="C22" s="290" t="s">
        <v>4693</v>
      </c>
      <c r="D22" s="290" t="s">
        <v>4709</v>
      </c>
      <c r="E22" s="290" t="s">
        <v>4727</v>
      </c>
      <c r="F22" s="290" t="s">
        <v>4745</v>
      </c>
      <c r="G22" s="290" t="s">
        <v>4760</v>
      </c>
      <c r="H22" s="289" t="s">
        <v>4776</v>
      </c>
      <c r="I22" s="290" t="s">
        <v>4794</v>
      </c>
      <c r="J22" s="290" t="s">
        <v>4819</v>
      </c>
      <c r="K22" s="290" t="s">
        <v>4833</v>
      </c>
      <c r="L22" s="290" t="s">
        <v>4845</v>
      </c>
    </row>
    <row r="23" spans="1:12" ht="20.149999999999999" customHeight="1" thickBot="1" x14ac:dyDescent="0.45">
      <c r="A23" s="221"/>
      <c r="B23" s="273" t="s">
        <v>383</v>
      </c>
      <c r="C23" s="249"/>
      <c r="D23" s="249"/>
      <c r="E23" s="249"/>
      <c r="F23" s="249"/>
      <c r="G23" s="249" t="s">
        <v>2638</v>
      </c>
      <c r="H23" s="249" t="s">
        <v>2341</v>
      </c>
      <c r="I23" s="249"/>
      <c r="J23" s="249"/>
      <c r="K23" s="249"/>
      <c r="L23" s="249"/>
    </row>
    <row r="24" spans="1:12" ht="20.149999999999999" customHeight="1" x14ac:dyDescent="0.4">
      <c r="A24" s="199">
        <v>11</v>
      </c>
      <c r="B24" s="202" t="s">
        <v>4457</v>
      </c>
      <c r="C24" s="290" t="s">
        <v>4694</v>
      </c>
      <c r="D24" s="290" t="s">
        <v>4710</v>
      </c>
      <c r="E24" s="290" t="s">
        <v>4728</v>
      </c>
      <c r="F24" s="290" t="s">
        <v>3159</v>
      </c>
      <c r="G24" s="290" t="s">
        <v>4761</v>
      </c>
      <c r="H24" s="290" t="s">
        <v>4777</v>
      </c>
      <c r="I24" s="290" t="s">
        <v>4795</v>
      </c>
      <c r="J24" s="290" t="s">
        <v>4820</v>
      </c>
      <c r="K24" s="290" t="s">
        <v>4834</v>
      </c>
      <c r="L24" s="290" t="s">
        <v>4846</v>
      </c>
    </row>
    <row r="25" spans="1:12" ht="20.149999999999999" customHeight="1" thickBot="1" x14ac:dyDescent="0.45">
      <c r="A25" s="221"/>
      <c r="B25" s="273" t="s">
        <v>383</v>
      </c>
      <c r="C25" s="249"/>
      <c r="D25" s="249"/>
      <c r="E25" s="249"/>
      <c r="F25" s="249"/>
      <c r="G25" s="249"/>
      <c r="H25" s="249"/>
      <c r="I25" s="249"/>
      <c r="J25" s="249"/>
      <c r="K25" s="249"/>
      <c r="L25" s="249"/>
    </row>
    <row r="26" spans="1:12" ht="20.149999999999999" customHeight="1" x14ac:dyDescent="0.4">
      <c r="A26" s="199">
        <v>12</v>
      </c>
      <c r="B26" s="202" t="s">
        <v>2983</v>
      </c>
      <c r="C26" s="290" t="s">
        <v>4695</v>
      </c>
      <c r="D26" s="290" t="s">
        <v>4711</v>
      </c>
      <c r="E26" s="290" t="s">
        <v>4729</v>
      </c>
      <c r="F26" s="290" t="s">
        <v>4746</v>
      </c>
      <c r="G26" s="290" t="s">
        <v>1015</v>
      </c>
      <c r="H26" s="290" t="s">
        <v>4778</v>
      </c>
      <c r="I26" s="289" t="s">
        <v>4796</v>
      </c>
      <c r="J26" s="289" t="s">
        <v>4821</v>
      </c>
      <c r="K26" s="290" t="s">
        <v>241</v>
      </c>
      <c r="L26" s="290" t="s">
        <v>1944</v>
      </c>
    </row>
    <row r="27" spans="1:12" ht="20.149999999999999" customHeight="1" thickBot="1" x14ac:dyDescent="0.45">
      <c r="A27" s="221"/>
      <c r="B27" s="273" t="s">
        <v>383</v>
      </c>
      <c r="C27" s="249"/>
      <c r="D27" s="249"/>
      <c r="E27" s="249"/>
      <c r="F27" s="249"/>
      <c r="G27" s="249"/>
      <c r="H27" s="249"/>
      <c r="I27" s="249" t="s">
        <v>223</v>
      </c>
      <c r="J27" s="249" t="s">
        <v>3241</v>
      </c>
      <c r="K27" s="249"/>
      <c r="L27" s="249"/>
    </row>
    <row r="28" spans="1:12" ht="20.149999999999999" customHeight="1" x14ac:dyDescent="0.4">
      <c r="A28" s="199">
        <v>13</v>
      </c>
      <c r="B28" s="202" t="s">
        <v>2718</v>
      </c>
      <c r="C28" s="290" t="s">
        <v>4696</v>
      </c>
      <c r="D28" s="290" t="s">
        <v>4712</v>
      </c>
      <c r="E28" s="290" t="s">
        <v>4730</v>
      </c>
      <c r="F28" s="290" t="s">
        <v>4747</v>
      </c>
      <c r="G28" s="290" t="s">
        <v>4762</v>
      </c>
      <c r="H28" s="290" t="s">
        <v>4779</v>
      </c>
      <c r="I28" s="290" t="s">
        <v>4797</v>
      </c>
      <c r="J28" s="290" t="s">
        <v>4822</v>
      </c>
      <c r="K28" s="290" t="s">
        <v>4835</v>
      </c>
      <c r="L28" s="290" t="s">
        <v>4847</v>
      </c>
    </row>
    <row r="29" spans="1:12" ht="20.149999999999999" customHeight="1" thickBot="1" x14ac:dyDescent="0.45">
      <c r="A29" s="221"/>
      <c r="B29" s="273" t="s">
        <v>383</v>
      </c>
      <c r="C29" s="249"/>
      <c r="D29" s="249"/>
      <c r="E29" s="249"/>
      <c r="F29" s="249"/>
      <c r="G29" s="274"/>
      <c r="H29" s="249"/>
      <c r="I29" s="249"/>
      <c r="J29" s="249"/>
      <c r="K29" s="249"/>
      <c r="L29" s="249"/>
    </row>
    <row r="30" spans="1:12" ht="20.149999999999999" customHeight="1" x14ac:dyDescent="0.4">
      <c r="A30" s="199">
        <v>14</v>
      </c>
      <c r="B30" s="195" t="s">
        <v>4601</v>
      </c>
      <c r="C30" s="290" t="s">
        <v>4697</v>
      </c>
      <c r="D30" s="290" t="s">
        <v>4713</v>
      </c>
      <c r="E30" s="290" t="s">
        <v>4731</v>
      </c>
      <c r="F30" s="290" t="s">
        <v>4748</v>
      </c>
      <c r="G30" s="290" t="s">
        <v>4763</v>
      </c>
      <c r="H30" s="290" t="s">
        <v>4300</v>
      </c>
      <c r="I30" s="290" t="s">
        <v>4798</v>
      </c>
      <c r="J30" s="290" t="s">
        <v>4825</v>
      </c>
      <c r="K30" s="290" t="s">
        <v>4836</v>
      </c>
      <c r="L30" s="295" t="s">
        <v>4848</v>
      </c>
    </row>
    <row r="31" spans="1:12" ht="20.149999999999999" customHeight="1" thickBot="1" x14ac:dyDescent="0.45">
      <c r="A31" s="221"/>
      <c r="B31" s="272" t="s">
        <v>383</v>
      </c>
      <c r="C31" s="249" t="s">
        <v>269</v>
      </c>
      <c r="D31" s="249" t="s">
        <v>2341</v>
      </c>
      <c r="E31" s="249"/>
      <c r="F31" s="249" t="s">
        <v>3025</v>
      </c>
      <c r="G31" s="249"/>
      <c r="H31" s="249" t="s">
        <v>2341</v>
      </c>
      <c r="I31" s="249"/>
      <c r="J31" s="249"/>
      <c r="K31" s="249"/>
      <c r="L31" s="249"/>
    </row>
    <row r="32" spans="1:12" ht="20.149999999999999" customHeight="1" x14ac:dyDescent="0.4">
      <c r="A32" s="199">
        <v>15</v>
      </c>
      <c r="B32" s="202" t="s">
        <v>229</v>
      </c>
      <c r="C32" s="290" t="s">
        <v>4698</v>
      </c>
      <c r="D32" s="290" t="s">
        <v>4714</v>
      </c>
      <c r="E32" s="290" t="s">
        <v>4732</v>
      </c>
      <c r="F32" s="290" t="s">
        <v>4749</v>
      </c>
      <c r="G32" s="290" t="s">
        <v>4764</v>
      </c>
      <c r="H32" s="290" t="s">
        <v>4780</v>
      </c>
      <c r="I32" s="290" t="s">
        <v>4799</v>
      </c>
      <c r="J32" s="290" t="s">
        <v>4823</v>
      </c>
      <c r="K32" s="290" t="s">
        <v>4837</v>
      </c>
      <c r="L32" s="290" t="s">
        <v>4849</v>
      </c>
    </row>
    <row r="33" spans="1:12" ht="20.149999999999999" customHeight="1" thickBot="1" x14ac:dyDescent="0.45">
      <c r="A33" s="221"/>
      <c r="B33" s="273" t="s">
        <v>383</v>
      </c>
      <c r="C33" s="249"/>
      <c r="D33" s="249"/>
      <c r="E33" s="249"/>
      <c r="F33" s="249"/>
      <c r="G33" s="249"/>
      <c r="H33" s="249"/>
      <c r="I33" s="249"/>
      <c r="J33" s="249"/>
      <c r="K33" s="249"/>
      <c r="L33" s="249"/>
    </row>
    <row r="34" spans="1:12" ht="20.149999999999999" customHeight="1" x14ac:dyDescent="0.4">
      <c r="A34" s="199">
        <v>16</v>
      </c>
      <c r="B34" s="195" t="s">
        <v>487</v>
      </c>
      <c r="C34" s="290" t="s">
        <v>4699</v>
      </c>
      <c r="D34" s="290" t="s">
        <v>4715</v>
      </c>
      <c r="E34" s="290" t="s">
        <v>4733</v>
      </c>
      <c r="F34" s="290" t="s">
        <v>4750</v>
      </c>
      <c r="G34" s="290" t="s">
        <v>4765</v>
      </c>
      <c r="H34" s="290" t="s">
        <v>4781</v>
      </c>
      <c r="I34" s="290" t="s">
        <v>4800</v>
      </c>
      <c r="J34" s="290" t="s">
        <v>4824</v>
      </c>
      <c r="K34" s="290" t="s">
        <v>4838</v>
      </c>
      <c r="L34" s="290" t="s">
        <v>4850</v>
      </c>
    </row>
    <row r="35" spans="1:12" ht="20.149999999999999" customHeight="1" thickBot="1" x14ac:dyDescent="0.45">
      <c r="A35" s="221"/>
      <c r="B35" s="273" t="s">
        <v>383</v>
      </c>
      <c r="C35" s="249"/>
      <c r="D35" s="249"/>
      <c r="E35" s="249"/>
      <c r="F35" s="249"/>
      <c r="G35" s="249"/>
      <c r="H35" s="249" t="s">
        <v>3025</v>
      </c>
      <c r="I35" s="249" t="s">
        <v>3027</v>
      </c>
      <c r="J35" s="249"/>
      <c r="K35" s="249"/>
      <c r="L35" s="249" t="s">
        <v>2341</v>
      </c>
    </row>
    <row r="36" spans="1:12" ht="20.149999999999999" customHeight="1" x14ac:dyDescent="0.4">
      <c r="A36" s="199">
        <v>17</v>
      </c>
      <c r="B36" s="204" t="s">
        <v>3311</v>
      </c>
      <c r="C36" s="290" t="s">
        <v>4700</v>
      </c>
      <c r="D36" s="290" t="s">
        <v>4735</v>
      </c>
      <c r="E36" s="290" t="s">
        <v>4734</v>
      </c>
      <c r="F36" s="290" t="s">
        <v>4751</v>
      </c>
      <c r="G36" s="290" t="s">
        <v>4766</v>
      </c>
      <c r="H36" s="290" t="s">
        <v>4782</v>
      </c>
      <c r="I36" s="290" t="s">
        <v>1016</v>
      </c>
      <c r="J36" s="329"/>
      <c r="K36" s="329"/>
      <c r="L36" s="329"/>
    </row>
    <row r="37" spans="1:12" ht="20.149999999999999" customHeight="1" thickBot="1" x14ac:dyDescent="0.45">
      <c r="A37" s="221"/>
      <c r="B37" s="273" t="s">
        <v>383</v>
      </c>
      <c r="C37" s="249"/>
      <c r="D37" s="249"/>
      <c r="E37" s="249"/>
      <c r="F37" s="249"/>
      <c r="G37" s="249"/>
      <c r="H37" s="249"/>
      <c r="I37" s="249"/>
      <c r="J37" s="288"/>
      <c r="K37" s="288"/>
      <c r="L37" s="288"/>
    </row>
    <row r="38" spans="1:12" ht="20.149999999999999" customHeight="1" x14ac:dyDescent="0.4">
      <c r="A38" s="199">
        <v>18</v>
      </c>
      <c r="B38" s="202" t="s">
        <v>2987</v>
      </c>
      <c r="C38" s="290" t="s">
        <v>4701</v>
      </c>
      <c r="D38" s="290" t="s">
        <v>4716</v>
      </c>
      <c r="E38" s="290" t="s">
        <v>4736</v>
      </c>
      <c r="F38" s="329"/>
      <c r="G38" s="329"/>
      <c r="H38" s="329"/>
      <c r="I38" s="329"/>
      <c r="J38" s="290" t="s">
        <v>4826</v>
      </c>
      <c r="K38" s="295" t="s">
        <v>4839</v>
      </c>
      <c r="L38" s="295" t="s">
        <v>4851</v>
      </c>
    </row>
    <row r="39" spans="1:12" ht="20.149999999999999" customHeight="1" thickBot="1" x14ac:dyDescent="0.45">
      <c r="A39" s="221"/>
      <c r="B39" s="273" t="s">
        <v>383</v>
      </c>
      <c r="C39" s="274" t="s">
        <v>3026</v>
      </c>
      <c r="D39" s="274" t="s">
        <v>3026</v>
      </c>
      <c r="E39" s="274" t="s">
        <v>223</v>
      </c>
      <c r="F39" s="288"/>
      <c r="G39" s="288"/>
      <c r="H39" s="288"/>
      <c r="I39" s="288"/>
      <c r="J39" s="274" t="s">
        <v>3241</v>
      </c>
      <c r="K39" s="274" t="s">
        <v>3241</v>
      </c>
      <c r="L39" s="274" t="s">
        <v>3241</v>
      </c>
    </row>
    <row r="40" spans="1:12" ht="18" x14ac:dyDescent="0.4">
      <c r="A40" s="199"/>
      <c r="B40" s="204" t="s">
        <v>4604</v>
      </c>
      <c r="C40" s="329"/>
      <c r="D40" s="290" t="s">
        <v>4717</v>
      </c>
      <c r="E40" s="329"/>
      <c r="F40" s="290" t="s">
        <v>4752</v>
      </c>
      <c r="G40" s="329"/>
      <c r="H40" s="290" t="s">
        <v>4783</v>
      </c>
      <c r="I40" s="329"/>
      <c r="J40" s="329"/>
      <c r="K40" s="329"/>
      <c r="L40" s="329"/>
    </row>
    <row r="41" spans="1:12" ht="18.5" thickBot="1" x14ac:dyDescent="0.45">
      <c r="A41" s="221"/>
      <c r="B41" s="273" t="s">
        <v>383</v>
      </c>
      <c r="C41" s="288"/>
      <c r="D41" s="249" t="s">
        <v>4606</v>
      </c>
      <c r="E41" s="288"/>
      <c r="F41" s="249" t="s">
        <v>4605</v>
      </c>
      <c r="G41" s="288"/>
      <c r="H41" s="290" t="s">
        <v>4606</v>
      </c>
      <c r="I41" s="288"/>
      <c r="J41" s="288"/>
      <c r="K41" s="288"/>
      <c r="L41" s="288"/>
    </row>
    <row r="42" spans="1:12" ht="18" x14ac:dyDescent="0.4">
      <c r="A42" s="199"/>
      <c r="B42" s="204" t="s">
        <v>4604</v>
      </c>
      <c r="C42" s="329"/>
      <c r="D42" s="290" t="s">
        <v>4718</v>
      </c>
      <c r="E42" s="329"/>
      <c r="F42" s="329"/>
      <c r="G42" s="329"/>
      <c r="H42" s="290" t="s">
        <v>4784</v>
      </c>
      <c r="I42" s="329"/>
      <c r="J42" s="329"/>
      <c r="K42" s="329"/>
      <c r="L42" s="329"/>
    </row>
    <row r="43" spans="1:12" ht="18.5" thickBot="1" x14ac:dyDescent="0.45">
      <c r="A43" s="221"/>
      <c r="B43" s="273" t="s">
        <v>383</v>
      </c>
      <c r="C43" s="288"/>
      <c r="D43" s="249" t="s">
        <v>4605</v>
      </c>
      <c r="E43" s="288"/>
      <c r="F43" s="288"/>
      <c r="G43" s="288"/>
      <c r="H43" s="249" t="s">
        <v>4605</v>
      </c>
      <c r="I43" s="288"/>
      <c r="J43" s="288"/>
      <c r="K43" s="288"/>
      <c r="L43" s="288"/>
    </row>
    <row r="45" spans="1:12" ht="15.5" x14ac:dyDescent="0.35">
      <c r="G45" s="331" t="s">
        <v>4801</v>
      </c>
      <c r="H45" s="352" t="s">
        <v>4809</v>
      </c>
      <c r="I45" s="333" t="s">
        <v>4805</v>
      </c>
      <c r="J45" s="333" t="s">
        <v>4810</v>
      </c>
      <c r="K45" s="333" t="s">
        <v>4808</v>
      </c>
    </row>
    <row r="46" spans="1:12" ht="15.5" x14ac:dyDescent="0.35">
      <c r="G46" s="351"/>
      <c r="H46" s="345"/>
      <c r="I46" s="345"/>
      <c r="J46" s="345"/>
      <c r="K46" s="345"/>
    </row>
    <row r="47" spans="1:12" ht="15.5" x14ac:dyDescent="0.35">
      <c r="G47" s="348" t="s">
        <v>4802</v>
      </c>
      <c r="H47" s="343" t="s">
        <v>4231</v>
      </c>
      <c r="I47" s="343" t="s">
        <v>4806</v>
      </c>
      <c r="J47" s="343" t="s">
        <v>4807</v>
      </c>
      <c r="K47" s="343" t="s">
        <v>4316</v>
      </c>
    </row>
    <row r="48" spans="1:12" ht="15.5" x14ac:dyDescent="0.35">
      <c r="G48" s="348" t="s">
        <v>1719</v>
      </c>
      <c r="H48" s="343" t="s">
        <v>4202</v>
      </c>
      <c r="I48" s="343" t="s">
        <v>248</v>
      </c>
      <c r="J48" s="343"/>
      <c r="K48" s="343"/>
    </row>
    <row r="49" spans="7:11" ht="15.5" x14ac:dyDescent="0.35">
      <c r="G49" s="348" t="s">
        <v>4803</v>
      </c>
      <c r="H49" s="343" t="s">
        <v>4867</v>
      </c>
      <c r="I49" s="343"/>
      <c r="J49" s="343"/>
      <c r="K49" s="343"/>
    </row>
    <row r="50" spans="7:11" ht="15.5" x14ac:dyDescent="0.35">
      <c r="G50" s="348" t="s">
        <v>4804</v>
      </c>
      <c r="H50" s="343"/>
      <c r="I50" s="343"/>
      <c r="J50" s="343"/>
      <c r="K50" s="343"/>
    </row>
  </sheetData>
  <mergeCells count="1">
    <mergeCell ref="A1:L1"/>
  </mergeCells>
  <pageMargins left="0.7" right="0.7" top="0.75" bottom="0.75" header="0.3" footer="0.3"/>
  <pageSetup scale="4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A6335-9415-4D83-9496-A0708E932E03}">
  <sheetPr>
    <pageSetUpPr fitToPage="1"/>
  </sheetPr>
  <dimension ref="A1:K50"/>
  <sheetViews>
    <sheetView workbookViewId="0">
      <selection activeCell="J33" sqref="J33"/>
    </sheetView>
  </sheetViews>
  <sheetFormatPr defaultRowHeight="12.5" x14ac:dyDescent="0.25"/>
  <cols>
    <col min="2" max="2" width="15.81640625" customWidth="1"/>
    <col min="3" max="3" width="11.36328125" customWidth="1"/>
    <col min="5" max="5" width="13.453125" customWidth="1"/>
    <col min="7" max="7" width="3.81640625" customWidth="1"/>
  </cols>
  <sheetData>
    <row r="1" spans="1:11" x14ac:dyDescent="0.25">
      <c r="H1" s="4" t="s">
        <v>6116</v>
      </c>
      <c r="I1" s="4" t="s">
        <v>6117</v>
      </c>
      <c r="J1" s="4" t="s">
        <v>6154</v>
      </c>
    </row>
    <row r="3" spans="1:11" x14ac:dyDescent="0.25">
      <c r="B3" s="256" t="s">
        <v>5959</v>
      </c>
      <c r="C3" s="257" t="s">
        <v>637</v>
      </c>
      <c r="D3" s="255" t="s">
        <v>745</v>
      </c>
      <c r="E3" s="451" t="s">
        <v>6113</v>
      </c>
      <c r="F3" s="452" t="s">
        <v>705</v>
      </c>
      <c r="G3" s="454"/>
      <c r="H3" s="255">
        <v>23</v>
      </c>
      <c r="I3" s="255" t="s">
        <v>6150</v>
      </c>
      <c r="J3" s="365">
        <v>1</v>
      </c>
      <c r="K3" s="1"/>
    </row>
    <row r="4" spans="1:11" x14ac:dyDescent="0.25">
      <c r="B4" s="256" t="s">
        <v>2123</v>
      </c>
      <c r="C4" s="257" t="s">
        <v>623</v>
      </c>
      <c r="D4" s="255" t="s">
        <v>714</v>
      </c>
      <c r="E4" s="451" t="s">
        <v>6113</v>
      </c>
      <c r="F4" s="453" t="s">
        <v>705</v>
      </c>
      <c r="G4" s="454"/>
      <c r="H4" s="255">
        <v>24</v>
      </c>
      <c r="I4" s="255" t="s">
        <v>6131</v>
      </c>
      <c r="J4" s="262" t="s">
        <v>6220</v>
      </c>
      <c r="K4" s="1"/>
    </row>
    <row r="5" spans="1:11" x14ac:dyDescent="0.25">
      <c r="B5" s="256" t="s">
        <v>6085</v>
      </c>
      <c r="C5" s="257" t="s">
        <v>650</v>
      </c>
      <c r="D5" s="255" t="s">
        <v>728</v>
      </c>
      <c r="E5" s="451" t="s">
        <v>6113</v>
      </c>
      <c r="F5" s="453" t="s">
        <v>705</v>
      </c>
      <c r="G5" s="454"/>
      <c r="H5" s="255">
        <v>26</v>
      </c>
      <c r="I5" s="255" t="s">
        <v>6153</v>
      </c>
      <c r="J5" s="365">
        <v>1</v>
      </c>
      <c r="K5" s="1"/>
    </row>
    <row r="6" spans="1:11" x14ac:dyDescent="0.25">
      <c r="A6" s="464" t="s">
        <v>6218</v>
      </c>
      <c r="B6" s="256" t="s">
        <v>6055</v>
      </c>
      <c r="C6" s="257" t="s">
        <v>657</v>
      </c>
      <c r="D6" s="255" t="s">
        <v>709</v>
      </c>
      <c r="E6" s="451" t="s">
        <v>6113</v>
      </c>
      <c r="F6" s="452" t="s">
        <v>705</v>
      </c>
      <c r="G6" s="454"/>
      <c r="H6" s="255">
        <v>29</v>
      </c>
      <c r="I6" s="255" t="s">
        <v>6146</v>
      </c>
      <c r="J6" s="365">
        <v>4</v>
      </c>
      <c r="K6" s="1">
        <v>26</v>
      </c>
    </row>
    <row r="7" spans="1:11" x14ac:dyDescent="0.25">
      <c r="B7" s="256" t="s">
        <v>5917</v>
      </c>
      <c r="C7" s="257" t="s">
        <v>5918</v>
      </c>
      <c r="D7" s="255" t="s">
        <v>685</v>
      </c>
      <c r="E7" s="451" t="s">
        <v>6113</v>
      </c>
      <c r="F7" s="453" t="s">
        <v>705</v>
      </c>
      <c r="G7" s="454"/>
      <c r="H7" s="255">
        <v>18</v>
      </c>
      <c r="I7" s="255" t="s">
        <v>6142</v>
      </c>
      <c r="J7" s="365">
        <v>2</v>
      </c>
      <c r="K7" s="1"/>
    </row>
    <row r="8" spans="1:11" x14ac:dyDescent="0.25">
      <c r="B8" s="256" t="s">
        <v>6115</v>
      </c>
      <c r="C8" s="257" t="s">
        <v>3262</v>
      </c>
      <c r="D8" s="255" t="s">
        <v>626</v>
      </c>
      <c r="E8" s="451" t="s">
        <v>6113</v>
      </c>
      <c r="F8" s="452" t="s">
        <v>705</v>
      </c>
      <c r="G8" s="454"/>
      <c r="H8" s="255">
        <v>21</v>
      </c>
      <c r="I8" s="255" t="s">
        <v>6130</v>
      </c>
      <c r="J8" s="365">
        <v>3</v>
      </c>
      <c r="K8" s="1"/>
    </row>
    <row r="9" spans="1:11" x14ac:dyDescent="0.25">
      <c r="B9" s="256" t="s">
        <v>5898</v>
      </c>
      <c r="C9" s="257" t="s">
        <v>5899</v>
      </c>
      <c r="D9" s="255" t="s">
        <v>844</v>
      </c>
      <c r="E9" s="451" t="s">
        <v>6113</v>
      </c>
      <c r="F9" s="453" t="s">
        <v>705</v>
      </c>
      <c r="G9" s="454"/>
      <c r="H9" s="255">
        <v>29</v>
      </c>
      <c r="I9" s="255" t="s">
        <v>6130</v>
      </c>
      <c r="J9" s="365">
        <v>1</v>
      </c>
      <c r="K9" s="1">
        <v>31</v>
      </c>
    </row>
    <row r="10" spans="1:11" x14ac:dyDescent="0.25">
      <c r="B10" s="256" t="s">
        <v>5674</v>
      </c>
      <c r="C10" s="257" t="s">
        <v>6037</v>
      </c>
      <c r="D10" s="255" t="s">
        <v>771</v>
      </c>
      <c r="E10" s="451" t="s">
        <v>6113</v>
      </c>
      <c r="F10" s="453" t="s">
        <v>705</v>
      </c>
      <c r="G10" s="454"/>
      <c r="H10" s="255">
        <v>29</v>
      </c>
      <c r="I10" s="255" t="s">
        <v>6138</v>
      </c>
      <c r="J10" s="365">
        <v>3</v>
      </c>
      <c r="K10" s="1"/>
    </row>
    <row r="11" spans="1:11" x14ac:dyDescent="0.25">
      <c r="B11" s="256" t="s">
        <v>5967</v>
      </c>
      <c r="C11" s="257" t="s">
        <v>5968</v>
      </c>
      <c r="D11" s="255" t="s">
        <v>731</v>
      </c>
      <c r="E11" s="451" t="s">
        <v>6113</v>
      </c>
      <c r="F11" s="453" t="s">
        <v>705</v>
      </c>
      <c r="G11" s="454"/>
      <c r="H11" s="255">
        <v>31</v>
      </c>
      <c r="I11" s="255" t="s">
        <v>6138</v>
      </c>
      <c r="J11" s="365">
        <v>2</v>
      </c>
      <c r="K11" s="1"/>
    </row>
    <row r="12" spans="1:11" x14ac:dyDescent="0.25">
      <c r="B12" s="256" t="s">
        <v>6086</v>
      </c>
      <c r="C12" s="257" t="s">
        <v>504</v>
      </c>
      <c r="D12" s="255" t="s">
        <v>728</v>
      </c>
      <c r="E12" s="451" t="s">
        <v>6113</v>
      </c>
      <c r="F12" s="453" t="s">
        <v>705</v>
      </c>
      <c r="G12" s="454"/>
      <c r="H12" s="255">
        <v>14</v>
      </c>
      <c r="I12" s="255" t="s">
        <v>6138</v>
      </c>
      <c r="J12" s="365">
        <v>4</v>
      </c>
      <c r="K12" s="1"/>
    </row>
    <row r="13" spans="1:11" x14ac:dyDescent="0.25">
      <c r="A13" s="2" t="s">
        <v>6162</v>
      </c>
      <c r="B13" s="256" t="s">
        <v>5930</v>
      </c>
      <c r="C13" s="257" t="s">
        <v>5948</v>
      </c>
      <c r="D13" s="255" t="s">
        <v>734</v>
      </c>
      <c r="E13" s="451" t="s">
        <v>6113</v>
      </c>
      <c r="F13" s="453" t="s">
        <v>705</v>
      </c>
      <c r="G13" s="454"/>
      <c r="H13" s="255">
        <v>25</v>
      </c>
      <c r="I13" s="255" t="s">
        <v>6144</v>
      </c>
      <c r="J13" s="365">
        <v>4</v>
      </c>
      <c r="K13" s="1"/>
    </row>
    <row r="14" spans="1:11" x14ac:dyDescent="0.25">
      <c r="B14" s="256" t="s">
        <v>6103</v>
      </c>
      <c r="C14" s="257" t="s">
        <v>6104</v>
      </c>
      <c r="D14" s="255" t="s">
        <v>733</v>
      </c>
      <c r="E14" s="451" t="s">
        <v>6113</v>
      </c>
      <c r="F14" s="453" t="s">
        <v>705</v>
      </c>
      <c r="G14" s="454"/>
      <c r="H14" s="255">
        <v>13</v>
      </c>
      <c r="I14" s="255" t="s">
        <v>6144</v>
      </c>
      <c r="J14" s="365">
        <v>4</v>
      </c>
      <c r="K14" s="1"/>
    </row>
    <row r="15" spans="1:11" x14ac:dyDescent="0.25">
      <c r="A15" s="464" t="s">
        <v>6218</v>
      </c>
      <c r="B15" s="256" t="s">
        <v>5638</v>
      </c>
      <c r="C15" s="257" t="s">
        <v>3611</v>
      </c>
      <c r="D15" s="255" t="s">
        <v>685</v>
      </c>
      <c r="E15" s="451" t="s">
        <v>6113</v>
      </c>
      <c r="F15" s="453" t="s">
        <v>705</v>
      </c>
      <c r="G15" s="454"/>
      <c r="H15" s="255">
        <v>25</v>
      </c>
      <c r="I15" s="255" t="s">
        <v>6141</v>
      </c>
      <c r="J15" s="255" t="s">
        <v>6161</v>
      </c>
      <c r="K15" s="1"/>
    </row>
    <row r="16" spans="1:11" x14ac:dyDescent="0.25">
      <c r="B16" s="256" t="s">
        <v>5265</v>
      </c>
      <c r="C16" s="257" t="s">
        <v>650</v>
      </c>
      <c r="D16" s="255" t="s">
        <v>732</v>
      </c>
      <c r="E16" s="451" t="s">
        <v>6113</v>
      </c>
      <c r="F16" s="453" t="s">
        <v>705</v>
      </c>
      <c r="G16" s="454"/>
      <c r="H16" s="255">
        <v>30</v>
      </c>
      <c r="I16" s="255" t="s">
        <v>713</v>
      </c>
      <c r="J16" s="365">
        <v>2</v>
      </c>
      <c r="K16" s="1">
        <v>28</v>
      </c>
    </row>
    <row r="17" spans="2:11" x14ac:dyDescent="0.25">
      <c r="B17" s="256" t="s">
        <v>2420</v>
      </c>
      <c r="C17" s="257" t="s">
        <v>808</v>
      </c>
      <c r="D17" s="255" t="s">
        <v>765</v>
      </c>
      <c r="E17" s="451" t="s">
        <v>6113</v>
      </c>
      <c r="F17" s="453" t="s">
        <v>705</v>
      </c>
      <c r="G17" s="454"/>
      <c r="H17" s="255">
        <v>21</v>
      </c>
      <c r="I17" s="255" t="s">
        <v>713</v>
      </c>
      <c r="J17" s="365"/>
      <c r="K17" s="1"/>
    </row>
    <row r="18" spans="2:11" x14ac:dyDescent="0.25">
      <c r="B18" s="256" t="s">
        <v>3673</v>
      </c>
      <c r="C18" s="257" t="s">
        <v>6029</v>
      </c>
      <c r="D18" s="255" t="s">
        <v>761</v>
      </c>
      <c r="E18" s="451" t="s">
        <v>6113</v>
      </c>
      <c r="F18" s="453" t="s">
        <v>705</v>
      </c>
      <c r="G18" s="454"/>
      <c r="H18" s="255">
        <v>16</v>
      </c>
      <c r="I18" s="255" t="s">
        <v>713</v>
      </c>
      <c r="J18" s="365"/>
      <c r="K18" s="1"/>
    </row>
    <row r="19" spans="2:11" x14ac:dyDescent="0.25">
      <c r="B19" s="256" t="s">
        <v>5931</v>
      </c>
      <c r="C19" s="257" t="s">
        <v>5940</v>
      </c>
      <c r="D19" s="255" t="s">
        <v>1536</v>
      </c>
      <c r="E19" s="451" t="s">
        <v>6113</v>
      </c>
      <c r="F19" s="453" t="s">
        <v>705</v>
      </c>
      <c r="G19" s="454"/>
      <c r="H19" s="255">
        <v>13</v>
      </c>
      <c r="I19" s="255" t="s">
        <v>713</v>
      </c>
      <c r="J19" s="365">
        <v>5</v>
      </c>
      <c r="K19" s="1"/>
    </row>
    <row r="20" spans="2:11" x14ac:dyDescent="0.25">
      <c r="B20" s="256" t="s">
        <v>6066</v>
      </c>
      <c r="C20" s="257" t="s">
        <v>185</v>
      </c>
      <c r="D20" s="255" t="s">
        <v>719</v>
      </c>
      <c r="E20" s="451" t="s">
        <v>6113</v>
      </c>
      <c r="F20" s="453" t="s">
        <v>705</v>
      </c>
      <c r="G20" s="454"/>
      <c r="H20" s="255">
        <v>24</v>
      </c>
      <c r="I20" s="255" t="s">
        <v>713</v>
      </c>
      <c r="J20" s="262" t="s">
        <v>6220</v>
      </c>
      <c r="K20" s="1">
        <v>26</v>
      </c>
    </row>
    <row r="21" spans="2:11" x14ac:dyDescent="0.25">
      <c r="B21" s="256" t="s">
        <v>6075</v>
      </c>
      <c r="C21" s="257" t="s">
        <v>6076</v>
      </c>
      <c r="D21" s="255" t="s">
        <v>727</v>
      </c>
      <c r="E21" s="451" t="s">
        <v>6113</v>
      </c>
      <c r="F21" s="453" t="s">
        <v>705</v>
      </c>
      <c r="G21" s="454"/>
      <c r="H21" s="255">
        <v>12</v>
      </c>
      <c r="I21" s="255" t="s">
        <v>713</v>
      </c>
      <c r="J21" s="365"/>
      <c r="K21" s="1"/>
    </row>
    <row r="22" spans="2:11" x14ac:dyDescent="0.25">
      <c r="B22" s="256" t="s">
        <v>5915</v>
      </c>
      <c r="C22" s="256" t="s">
        <v>3615</v>
      </c>
      <c r="D22" s="255" t="s">
        <v>707</v>
      </c>
      <c r="E22" s="451" t="s">
        <v>6113</v>
      </c>
      <c r="F22" s="453" t="s">
        <v>705</v>
      </c>
      <c r="G22" s="454"/>
      <c r="H22" s="365">
        <v>18</v>
      </c>
      <c r="I22" s="255" t="s">
        <v>713</v>
      </c>
      <c r="J22" s="365"/>
      <c r="K22" s="1"/>
    </row>
    <row r="23" spans="2:11" x14ac:dyDescent="0.25">
      <c r="B23" s="256" t="s">
        <v>6159</v>
      </c>
      <c r="C23" s="256" t="s">
        <v>6049</v>
      </c>
      <c r="D23" s="255" t="s">
        <v>703</v>
      </c>
      <c r="E23" s="451" t="s">
        <v>6113</v>
      </c>
      <c r="F23" s="453" t="s">
        <v>705</v>
      </c>
      <c r="G23" s="454"/>
      <c r="H23" s="365">
        <v>28</v>
      </c>
      <c r="I23" s="255" t="s">
        <v>713</v>
      </c>
      <c r="J23" s="365">
        <v>4</v>
      </c>
      <c r="K23" s="1"/>
    </row>
    <row r="24" spans="2:11" x14ac:dyDescent="0.25">
      <c r="B24" s="256" t="s">
        <v>6044</v>
      </c>
      <c r="C24" s="257" t="s">
        <v>3258</v>
      </c>
      <c r="D24" s="255" t="s">
        <v>686</v>
      </c>
      <c r="E24" s="451" t="s">
        <v>6113</v>
      </c>
      <c r="F24" s="453" t="s">
        <v>705</v>
      </c>
      <c r="G24" s="454"/>
      <c r="H24" s="255">
        <v>11</v>
      </c>
      <c r="I24" s="255" t="s">
        <v>6139</v>
      </c>
      <c r="J24" s="365"/>
      <c r="K24" s="1"/>
    </row>
    <row r="25" spans="2:11" x14ac:dyDescent="0.25">
      <c r="B25" s="256" t="s">
        <v>5994</v>
      </c>
      <c r="C25" s="256" t="s">
        <v>1643</v>
      </c>
      <c r="D25" s="255" t="s">
        <v>687</v>
      </c>
      <c r="E25" s="451" t="s">
        <v>6113</v>
      </c>
      <c r="F25" s="453" t="s">
        <v>705</v>
      </c>
      <c r="G25" s="454"/>
      <c r="H25" s="365">
        <v>19</v>
      </c>
      <c r="I25" s="255" t="s">
        <v>6148</v>
      </c>
      <c r="J25" s="463" t="s">
        <v>6219</v>
      </c>
      <c r="K25" s="1"/>
    </row>
    <row r="26" spans="2:11" x14ac:dyDescent="0.25">
      <c r="B26" s="256" t="s">
        <v>652</v>
      </c>
      <c r="C26" s="257" t="s">
        <v>1571</v>
      </c>
      <c r="D26" s="255" t="s">
        <v>745</v>
      </c>
      <c r="E26" s="451" t="s">
        <v>6113</v>
      </c>
      <c r="F26" s="453" t="s">
        <v>705</v>
      </c>
      <c r="G26" s="454"/>
      <c r="H26" s="255">
        <v>22</v>
      </c>
      <c r="I26" s="255" t="s">
        <v>6149</v>
      </c>
      <c r="J26" s="365">
        <v>3</v>
      </c>
      <c r="K26" s="1">
        <v>23</v>
      </c>
    </row>
    <row r="27" spans="2:11" x14ac:dyDescent="0.25">
      <c r="B27" s="256" t="s">
        <v>6038</v>
      </c>
      <c r="C27" s="257" t="s">
        <v>3262</v>
      </c>
      <c r="D27" s="255" t="s">
        <v>771</v>
      </c>
      <c r="E27" s="451" t="s">
        <v>6113</v>
      </c>
      <c r="F27" s="452" t="s">
        <v>705</v>
      </c>
      <c r="G27" s="454"/>
      <c r="H27" s="255">
        <v>28</v>
      </c>
      <c r="I27" s="255" t="s">
        <v>6137</v>
      </c>
      <c r="J27" s="365">
        <v>4</v>
      </c>
      <c r="K27" s="1"/>
    </row>
    <row r="28" spans="2:11" x14ac:dyDescent="0.25">
      <c r="B28" s="256" t="s">
        <v>5984</v>
      </c>
      <c r="C28" s="257" t="s">
        <v>5579</v>
      </c>
      <c r="D28" s="255" t="s">
        <v>701</v>
      </c>
      <c r="E28" s="451" t="s">
        <v>6113</v>
      </c>
      <c r="F28" s="453" t="s">
        <v>705</v>
      </c>
      <c r="G28" s="454"/>
      <c r="H28" s="255">
        <v>16</v>
      </c>
      <c r="I28" s="255" t="s">
        <v>6137</v>
      </c>
      <c r="J28" s="255">
        <v>5</v>
      </c>
      <c r="K28" s="1"/>
    </row>
    <row r="29" spans="2:11" x14ac:dyDescent="0.25">
      <c r="B29" s="256" t="s">
        <v>769</v>
      </c>
      <c r="C29" s="256" t="s">
        <v>388</v>
      </c>
      <c r="D29" s="255" t="s">
        <v>701</v>
      </c>
      <c r="E29" s="451" t="s">
        <v>6113</v>
      </c>
      <c r="F29" s="453" t="s">
        <v>705</v>
      </c>
      <c r="G29" s="454"/>
      <c r="H29" s="365">
        <v>10</v>
      </c>
      <c r="I29" s="255" t="s">
        <v>6157</v>
      </c>
      <c r="J29" s="365"/>
      <c r="K29" s="1"/>
    </row>
    <row r="30" spans="2:11" x14ac:dyDescent="0.25">
      <c r="B30" s="256" t="s">
        <v>536</v>
      </c>
      <c r="C30" s="257" t="s">
        <v>642</v>
      </c>
      <c r="D30" s="255" t="s">
        <v>734</v>
      </c>
      <c r="E30" s="451" t="s">
        <v>6113</v>
      </c>
      <c r="F30" s="453" t="s">
        <v>705</v>
      </c>
      <c r="G30" s="454"/>
      <c r="H30" s="255">
        <v>10</v>
      </c>
      <c r="I30" s="255" t="s">
        <v>6145</v>
      </c>
      <c r="J30" s="365"/>
      <c r="K30" s="1"/>
    </row>
    <row r="31" spans="2:11" x14ac:dyDescent="0.25">
      <c r="B31" s="256" t="s">
        <v>5952</v>
      </c>
      <c r="C31" s="257" t="s">
        <v>550</v>
      </c>
      <c r="D31" s="255" t="s">
        <v>701</v>
      </c>
      <c r="E31" s="451" t="s">
        <v>6113</v>
      </c>
      <c r="F31" s="453" t="s">
        <v>705</v>
      </c>
      <c r="G31" s="454"/>
      <c r="H31" s="255">
        <v>24</v>
      </c>
      <c r="I31" s="255" t="s">
        <v>6152</v>
      </c>
      <c r="J31" s="365">
        <v>4</v>
      </c>
      <c r="K31" s="1">
        <v>23</v>
      </c>
    </row>
    <row r="32" spans="2:11" x14ac:dyDescent="0.25">
      <c r="B32" s="256" t="s">
        <v>127</v>
      </c>
      <c r="C32" s="257" t="s">
        <v>547</v>
      </c>
      <c r="D32" s="255" t="s">
        <v>765</v>
      </c>
      <c r="E32" s="451" t="s">
        <v>6113</v>
      </c>
      <c r="F32" s="453" t="s">
        <v>705</v>
      </c>
      <c r="G32" s="454"/>
      <c r="H32" s="255">
        <v>10</v>
      </c>
      <c r="I32" s="255" t="s">
        <v>6135</v>
      </c>
      <c r="J32" s="365"/>
      <c r="K32" s="1"/>
    </row>
    <row r="33" spans="1:11" x14ac:dyDescent="0.25">
      <c r="B33" s="256" t="s">
        <v>658</v>
      </c>
      <c r="C33" s="256" t="s">
        <v>6102</v>
      </c>
      <c r="D33" s="255" t="s">
        <v>733</v>
      </c>
      <c r="E33" s="451" t="s">
        <v>6113</v>
      </c>
      <c r="F33" s="453" t="s">
        <v>705</v>
      </c>
      <c r="G33" s="454"/>
      <c r="H33" s="365">
        <v>21</v>
      </c>
      <c r="I33" s="255" t="s">
        <v>6135</v>
      </c>
      <c r="J33" s="262" t="s">
        <v>6220</v>
      </c>
      <c r="K33" s="1"/>
    </row>
    <row r="34" spans="1:11" x14ac:dyDescent="0.25">
      <c r="B34" s="256" t="s">
        <v>5919</v>
      </c>
      <c r="C34" s="257" t="s">
        <v>5920</v>
      </c>
      <c r="D34" s="255" t="s">
        <v>685</v>
      </c>
      <c r="E34" s="451" t="s">
        <v>6113</v>
      </c>
      <c r="F34" s="453" t="s">
        <v>705</v>
      </c>
      <c r="G34" s="454"/>
      <c r="H34" s="255">
        <v>12</v>
      </c>
      <c r="I34" s="255" t="s">
        <v>6140</v>
      </c>
      <c r="J34" s="365"/>
      <c r="K34" s="1"/>
    </row>
    <row r="35" spans="1:11" x14ac:dyDescent="0.25">
      <c r="B35" s="256" t="s">
        <v>5664</v>
      </c>
      <c r="C35" s="257" t="s">
        <v>185</v>
      </c>
      <c r="D35" s="255" t="s">
        <v>687</v>
      </c>
      <c r="E35" s="451" t="s">
        <v>6113</v>
      </c>
      <c r="F35" s="453" t="s">
        <v>705</v>
      </c>
      <c r="G35" s="454"/>
      <c r="H35" s="255">
        <v>29</v>
      </c>
      <c r="I35" s="255" t="s">
        <v>6140</v>
      </c>
      <c r="J35" s="365">
        <v>3</v>
      </c>
      <c r="K35" s="1">
        <v>25</v>
      </c>
    </row>
    <row r="36" spans="1:11" x14ac:dyDescent="0.25">
      <c r="B36" s="256" t="s">
        <v>5668</v>
      </c>
      <c r="C36" s="256" t="s">
        <v>570</v>
      </c>
      <c r="D36" s="255" t="s">
        <v>699</v>
      </c>
      <c r="E36" s="451" t="s">
        <v>6113</v>
      </c>
      <c r="F36" s="453" t="s">
        <v>705</v>
      </c>
      <c r="G36" s="454"/>
      <c r="H36" s="365">
        <v>20</v>
      </c>
      <c r="I36" s="255" t="s">
        <v>6158</v>
      </c>
      <c r="J36" s="365"/>
      <c r="K36" s="1"/>
    </row>
    <row r="37" spans="1:11" x14ac:dyDescent="0.25">
      <c r="B37" s="256" t="s">
        <v>518</v>
      </c>
      <c r="C37" s="257" t="s">
        <v>633</v>
      </c>
      <c r="D37" s="255" t="s">
        <v>609</v>
      </c>
      <c r="E37" s="451" t="s">
        <v>6113</v>
      </c>
      <c r="F37" s="453" t="s">
        <v>705</v>
      </c>
      <c r="G37" s="454"/>
      <c r="H37" s="255">
        <v>21</v>
      </c>
      <c r="I37" s="255" t="s">
        <v>6133</v>
      </c>
      <c r="J37" s="365"/>
      <c r="K37" s="1"/>
    </row>
    <row r="38" spans="1:11" x14ac:dyDescent="0.25">
      <c r="B38" s="256" t="s">
        <v>94</v>
      </c>
      <c r="C38" s="257" t="s">
        <v>1178</v>
      </c>
      <c r="D38" s="255" t="s">
        <v>1536</v>
      </c>
      <c r="E38" s="451" t="s">
        <v>6113</v>
      </c>
      <c r="F38" s="453" t="s">
        <v>705</v>
      </c>
      <c r="G38" s="454"/>
      <c r="H38" s="255">
        <v>11</v>
      </c>
      <c r="I38" s="255" t="s">
        <v>6133</v>
      </c>
      <c r="J38" s="365">
        <v>2</v>
      </c>
      <c r="K38" s="1">
        <v>25</v>
      </c>
    </row>
    <row r="39" spans="1:11" x14ac:dyDescent="0.25">
      <c r="A39" s="464" t="s">
        <v>6218</v>
      </c>
      <c r="B39" s="256" t="s">
        <v>5629</v>
      </c>
      <c r="C39" s="257" t="s">
        <v>5985</v>
      </c>
      <c r="D39" s="255" t="s">
        <v>701</v>
      </c>
      <c r="E39" s="451" t="s">
        <v>6113</v>
      </c>
      <c r="F39" s="453" t="s">
        <v>705</v>
      </c>
      <c r="G39" s="454"/>
      <c r="H39" s="255">
        <v>12</v>
      </c>
      <c r="I39" s="255" t="s">
        <v>6133</v>
      </c>
      <c r="J39" s="463" t="s">
        <v>6219</v>
      </c>
      <c r="K39" s="2" t="s">
        <v>6162</v>
      </c>
    </row>
    <row r="40" spans="1:11" x14ac:dyDescent="0.25">
      <c r="B40" s="256" t="s">
        <v>5900</v>
      </c>
      <c r="C40" s="257" t="s">
        <v>1202</v>
      </c>
      <c r="D40" s="255" t="s">
        <v>844</v>
      </c>
      <c r="E40" s="451" t="s">
        <v>6113</v>
      </c>
      <c r="F40" s="453" t="s">
        <v>705</v>
      </c>
      <c r="G40" s="454"/>
      <c r="H40" s="255">
        <v>10</v>
      </c>
      <c r="I40" s="255" t="s">
        <v>6132</v>
      </c>
      <c r="J40" s="365"/>
      <c r="K40" s="1"/>
    </row>
    <row r="41" spans="1:11" x14ac:dyDescent="0.25">
      <c r="B41" s="256" t="s">
        <v>6010</v>
      </c>
      <c r="C41" s="257" t="s">
        <v>563</v>
      </c>
      <c r="D41" s="255" t="s">
        <v>765</v>
      </c>
      <c r="E41" s="451" t="s">
        <v>6113</v>
      </c>
      <c r="F41" s="453" t="s">
        <v>705</v>
      </c>
      <c r="G41" s="454"/>
      <c r="H41" s="255">
        <v>9</v>
      </c>
      <c r="I41" s="255" t="s">
        <v>6136</v>
      </c>
      <c r="J41" s="365"/>
      <c r="K41" s="1"/>
    </row>
    <row r="42" spans="1:11" x14ac:dyDescent="0.25">
      <c r="B42" s="256" t="s">
        <v>5597</v>
      </c>
      <c r="C42" s="257" t="s">
        <v>5901</v>
      </c>
      <c r="D42" s="255" t="s">
        <v>732</v>
      </c>
      <c r="E42" s="451" t="s">
        <v>6113</v>
      </c>
      <c r="F42" s="453" t="s">
        <v>705</v>
      </c>
      <c r="G42" s="454"/>
      <c r="H42" s="255">
        <v>12</v>
      </c>
      <c r="I42" s="255" t="s">
        <v>6134</v>
      </c>
      <c r="J42" s="365"/>
      <c r="K42" s="1"/>
    </row>
    <row r="43" spans="1:11" x14ac:dyDescent="0.25">
      <c r="B43" s="256" t="s">
        <v>3256</v>
      </c>
      <c r="C43" s="257" t="s">
        <v>5939</v>
      </c>
      <c r="D43" s="255" t="s">
        <v>1536</v>
      </c>
      <c r="E43" s="451" t="s">
        <v>6113</v>
      </c>
      <c r="F43" s="453" t="s">
        <v>705</v>
      </c>
      <c r="G43" s="454"/>
      <c r="H43" s="255">
        <v>17</v>
      </c>
      <c r="I43" s="255" t="s">
        <v>6143</v>
      </c>
      <c r="J43" s="365"/>
      <c r="K43" s="1"/>
    </row>
    <row r="44" spans="1:11" x14ac:dyDescent="0.25">
      <c r="B44" s="256" t="s">
        <v>6050</v>
      </c>
      <c r="C44" s="256" t="s">
        <v>614</v>
      </c>
      <c r="D44" s="255" t="s">
        <v>703</v>
      </c>
      <c r="E44" s="451" t="s">
        <v>6113</v>
      </c>
      <c r="F44" s="453" t="s">
        <v>705</v>
      </c>
      <c r="G44" s="454"/>
      <c r="H44" s="365">
        <v>13</v>
      </c>
      <c r="I44" s="255" t="s">
        <v>6160</v>
      </c>
      <c r="J44" s="463" t="s">
        <v>6219</v>
      </c>
      <c r="K44" s="1"/>
    </row>
    <row r="45" spans="1:11" x14ac:dyDescent="0.25">
      <c r="B45" s="256" t="s">
        <v>6068</v>
      </c>
      <c r="C45" s="257" t="s">
        <v>642</v>
      </c>
      <c r="D45" s="255" t="s">
        <v>719</v>
      </c>
      <c r="E45" s="451" t="s">
        <v>6113</v>
      </c>
      <c r="F45" s="453" t="s">
        <v>705</v>
      </c>
      <c r="G45" s="454"/>
      <c r="H45" s="255">
        <v>10</v>
      </c>
      <c r="I45" s="255" t="s">
        <v>6147</v>
      </c>
      <c r="J45" s="365"/>
      <c r="K45" s="1"/>
    </row>
    <row r="46" spans="1:11" x14ac:dyDescent="0.25">
      <c r="B46" s="256" t="s">
        <v>5973</v>
      </c>
      <c r="C46" s="257" t="s">
        <v>742</v>
      </c>
      <c r="D46" s="255" t="s">
        <v>699</v>
      </c>
      <c r="E46" s="451" t="s">
        <v>6113</v>
      </c>
      <c r="F46" s="453" t="s">
        <v>705</v>
      </c>
      <c r="G46" s="454"/>
      <c r="H46" s="255">
        <v>26</v>
      </c>
      <c r="I46" s="255" t="s">
        <v>6151</v>
      </c>
      <c r="J46" s="365"/>
      <c r="K46" s="1"/>
    </row>
    <row r="47" spans="1:11" x14ac:dyDescent="0.25">
      <c r="B47" s="256" t="s">
        <v>5890</v>
      </c>
      <c r="C47" s="257" t="s">
        <v>5891</v>
      </c>
      <c r="D47" s="255" t="s">
        <v>696</v>
      </c>
      <c r="E47" s="451" t="s">
        <v>6113</v>
      </c>
      <c r="F47" s="453" t="s">
        <v>705</v>
      </c>
      <c r="G47" s="454"/>
      <c r="H47" s="255">
        <v>13</v>
      </c>
      <c r="I47" s="255" t="s">
        <v>6129</v>
      </c>
      <c r="J47" s="365"/>
      <c r="K47" s="1"/>
    </row>
    <row r="48" spans="1:11" x14ac:dyDescent="0.25">
      <c r="B48" s="256" t="s">
        <v>5909</v>
      </c>
      <c r="C48" s="257" t="s">
        <v>3264</v>
      </c>
      <c r="D48" s="255" t="s">
        <v>611</v>
      </c>
      <c r="E48" s="451" t="s">
        <v>6113</v>
      </c>
      <c r="F48" s="453" t="s">
        <v>705</v>
      </c>
      <c r="G48" s="454"/>
      <c r="H48" s="255">
        <v>10</v>
      </c>
      <c r="I48" s="255" t="s">
        <v>6129</v>
      </c>
      <c r="J48" s="365"/>
      <c r="K48" s="1"/>
    </row>
    <row r="49" spans="2:11" x14ac:dyDescent="0.25">
      <c r="B49" s="256" t="s">
        <v>6067</v>
      </c>
      <c r="C49" s="257" t="s">
        <v>706</v>
      </c>
      <c r="D49" s="255" t="s">
        <v>719</v>
      </c>
      <c r="E49" s="451" t="s">
        <v>6113</v>
      </c>
      <c r="F49" s="453" t="s">
        <v>705</v>
      </c>
      <c r="G49" s="454"/>
      <c r="H49" s="255">
        <v>24</v>
      </c>
      <c r="I49" s="255" t="s">
        <v>6129</v>
      </c>
      <c r="J49" s="365">
        <v>5</v>
      </c>
      <c r="K49" s="1">
        <v>23</v>
      </c>
    </row>
    <row r="50" spans="2:11" x14ac:dyDescent="0.25">
      <c r="K50" s="1"/>
    </row>
  </sheetData>
  <sortState xmlns:xlrd2="http://schemas.microsoft.com/office/spreadsheetml/2017/richdata2" ref="B3:J49">
    <sortCondition ref="I3:I49"/>
  </sortState>
  <conditionalFormatting sqref="H3:H49">
    <cfRule type="cellIs" dxfId="4" priority="1" operator="greaterThan">
      <formula>19</formula>
    </cfRule>
    <cfRule type="cellIs" dxfId="3" priority="2" operator="greaterThan">
      <formula>20</formula>
    </cfRule>
  </conditionalFormatting>
  <pageMargins left="0.7" right="0.7" top="0.75" bottom="0.75" header="0.3" footer="0.3"/>
  <pageSetup scale="9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rgb="FFFFC000"/>
  </sheetPr>
  <dimension ref="A1:DQ948"/>
  <sheetViews>
    <sheetView tabSelected="1" zoomScale="108" zoomScaleNormal="108" workbookViewId="0">
      <pane xSplit="1" topLeftCell="B1" activePane="topRight" state="frozen"/>
      <selection activeCell="B656" sqref="B656"/>
      <selection pane="topRight" activeCell="F3" sqref="F3"/>
    </sheetView>
  </sheetViews>
  <sheetFormatPr defaultColWidth="8.81640625" defaultRowHeight="12.5" x14ac:dyDescent="0.25"/>
  <cols>
    <col min="1" max="1" width="3.81640625" style="4" customWidth="1"/>
    <col min="2" max="2" width="19.54296875" style="4" customWidth="1"/>
    <col min="3" max="3" width="12.6328125" style="2" customWidth="1"/>
    <col min="4" max="4" width="8.453125" style="3" customWidth="1"/>
    <col min="5" max="5" width="18" style="2" customWidth="1"/>
    <col min="6" max="6" width="7.1796875" style="14" customWidth="1"/>
    <col min="7" max="7" width="1.81640625" style="14" customWidth="1"/>
    <col min="8" max="8" width="4" style="14" customWidth="1"/>
    <col min="9" max="9" width="16.54296875" style="14" customWidth="1"/>
    <col min="10" max="10" width="9.1796875" style="14" customWidth="1"/>
    <col min="11" max="11" width="3.54296875" style="14" customWidth="1"/>
    <col min="12" max="12" width="0.81640625" style="14" customWidth="1"/>
    <col min="13" max="13" width="5.54296875" style="14" customWidth="1"/>
    <col min="14" max="38" width="9.1796875" style="14" customWidth="1"/>
  </cols>
  <sheetData>
    <row r="1" spans="1:121" ht="18" x14ac:dyDescent="0.4">
      <c r="A1" s="303" t="s">
        <v>6118</v>
      </c>
      <c r="B1" s="457"/>
      <c r="C1" s="303"/>
      <c r="D1" s="296"/>
      <c r="E1" s="303"/>
      <c r="F1" s="78"/>
      <c r="G1" s="83"/>
      <c r="H1" s="77"/>
      <c r="I1" s="77"/>
      <c r="J1" s="77"/>
      <c r="K1" s="77"/>
      <c r="L1" s="77"/>
      <c r="M1" s="77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8"/>
      <c r="BF1" s="78"/>
      <c r="BG1" s="78"/>
      <c r="BH1" s="78"/>
      <c r="BI1" s="78"/>
      <c r="BJ1" s="78"/>
      <c r="BK1" s="78"/>
      <c r="BL1" s="78"/>
      <c r="BM1" s="78"/>
      <c r="BN1" s="78"/>
      <c r="BO1" s="78"/>
      <c r="BP1" s="78"/>
      <c r="BQ1" s="78"/>
      <c r="BR1" s="78"/>
      <c r="BS1" s="78"/>
      <c r="BT1" s="78"/>
      <c r="BU1" s="78"/>
      <c r="BV1" s="78"/>
      <c r="BW1" s="78"/>
      <c r="BX1" s="78"/>
      <c r="BY1" s="78"/>
      <c r="BZ1" s="78"/>
      <c r="CA1" s="78"/>
      <c r="CB1" s="78"/>
      <c r="CC1" s="78"/>
      <c r="CD1" s="78"/>
      <c r="CE1" s="78"/>
      <c r="CF1" s="78"/>
      <c r="CG1" s="78"/>
      <c r="CH1" s="78"/>
      <c r="CI1" s="78"/>
      <c r="CJ1" s="78"/>
      <c r="CK1" s="78"/>
      <c r="CL1" s="78"/>
      <c r="CM1" s="78"/>
      <c r="CN1" s="78"/>
      <c r="CO1" s="78"/>
      <c r="CP1" s="78"/>
      <c r="CQ1" s="78"/>
      <c r="CR1" s="78"/>
      <c r="CS1" s="78"/>
      <c r="CT1" s="78"/>
      <c r="CU1" s="78"/>
      <c r="CV1" s="78"/>
      <c r="CW1" s="78"/>
      <c r="CX1" s="78"/>
      <c r="CY1" s="78"/>
      <c r="CZ1" s="78"/>
      <c r="DA1" s="78"/>
      <c r="DB1" s="78"/>
      <c r="DC1" s="78"/>
      <c r="DD1" s="78"/>
      <c r="DE1" s="78"/>
      <c r="DF1" s="78"/>
      <c r="DG1" s="78"/>
      <c r="DH1" s="78"/>
      <c r="DI1" s="78"/>
      <c r="DJ1" s="78"/>
      <c r="DK1" s="78"/>
      <c r="DL1" s="78"/>
      <c r="DM1" s="78"/>
      <c r="DN1" s="78"/>
      <c r="DO1" s="78"/>
      <c r="DP1" s="78"/>
      <c r="DQ1" s="78"/>
    </row>
    <row r="2" spans="1:121" ht="18" x14ac:dyDescent="0.4">
      <c r="A2" s="296"/>
      <c r="B2" s="296"/>
      <c r="C2" s="296"/>
      <c r="D2" s="296"/>
      <c r="E2" s="296"/>
      <c r="F2" s="301"/>
      <c r="G2" s="83"/>
      <c r="H2" s="281"/>
      <c r="I2" s="281"/>
      <c r="J2" s="281"/>
      <c r="K2" s="281"/>
      <c r="L2" s="281"/>
      <c r="M2" s="281"/>
      <c r="N2" s="302"/>
      <c r="O2" s="302"/>
      <c r="P2" s="302"/>
      <c r="Q2" s="302"/>
      <c r="R2" s="302"/>
      <c r="S2" s="302"/>
      <c r="T2" s="302"/>
      <c r="U2" s="302"/>
      <c r="V2" s="302"/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302"/>
      <c r="AW2" s="302"/>
      <c r="AX2" s="302"/>
      <c r="AY2" s="302"/>
      <c r="AZ2" s="302"/>
      <c r="BA2" s="302"/>
      <c r="BB2" s="302"/>
      <c r="BC2" s="302"/>
      <c r="BD2" s="302"/>
      <c r="BE2" s="302"/>
      <c r="BF2" s="302"/>
      <c r="BG2" s="302"/>
      <c r="BH2" s="302"/>
      <c r="BI2" s="302"/>
      <c r="BJ2" s="302"/>
      <c r="BK2" s="302"/>
      <c r="BL2" s="302"/>
      <c r="BM2" s="302"/>
      <c r="BN2" s="302"/>
      <c r="BO2" s="302"/>
      <c r="BP2" s="302"/>
      <c r="BQ2" s="302"/>
      <c r="BR2" s="302"/>
      <c r="BS2" s="302"/>
      <c r="BT2" s="302"/>
      <c r="BU2" s="302"/>
      <c r="BV2" s="302"/>
      <c r="BW2" s="302"/>
      <c r="BX2" s="302"/>
      <c r="BY2" s="302"/>
      <c r="BZ2" s="302"/>
      <c r="CA2" s="302"/>
      <c r="CB2" s="302"/>
      <c r="CC2" s="302"/>
      <c r="CD2" s="302"/>
      <c r="CE2" s="302"/>
      <c r="CF2" s="302"/>
      <c r="CG2" s="302"/>
      <c r="CH2" s="302"/>
      <c r="CI2" s="302"/>
      <c r="CJ2" s="302"/>
      <c r="CK2" s="302"/>
      <c r="CL2" s="302"/>
      <c r="CM2" s="302"/>
      <c r="CN2" s="302"/>
      <c r="CO2" s="302"/>
      <c r="CP2" s="302"/>
      <c r="CQ2" s="302"/>
      <c r="CR2" s="302"/>
      <c r="CS2" s="302"/>
      <c r="CT2" s="302"/>
      <c r="CU2" s="302"/>
      <c r="CV2" s="302"/>
      <c r="CW2" s="302"/>
      <c r="CX2" s="302"/>
      <c r="CY2" s="302"/>
      <c r="CZ2" s="302"/>
      <c r="DA2" s="302"/>
      <c r="DB2" s="302"/>
      <c r="DC2" s="302"/>
      <c r="DD2" s="302"/>
      <c r="DE2" s="302"/>
      <c r="DF2" s="302"/>
      <c r="DG2" s="302"/>
      <c r="DH2" s="302"/>
      <c r="DI2" s="302"/>
      <c r="DJ2" s="302"/>
      <c r="DK2" s="302"/>
      <c r="DL2" s="302"/>
      <c r="DM2" s="302"/>
      <c r="DN2" s="302"/>
      <c r="DO2" s="302"/>
      <c r="DP2" s="302"/>
      <c r="DQ2" s="302"/>
    </row>
    <row r="3" spans="1:121" ht="18.75" customHeight="1" x14ac:dyDescent="0.4">
      <c r="A3" s="259"/>
      <c r="B3" s="67" t="s">
        <v>4454</v>
      </c>
      <c r="C3" s="67"/>
      <c r="D3" s="259"/>
      <c r="E3" s="259">
        <v>45901</v>
      </c>
      <c r="F3" s="355"/>
      <c r="G3" s="355"/>
      <c r="H3" s="356"/>
      <c r="I3" s="409"/>
      <c r="J3" s="77"/>
      <c r="K3" s="77"/>
      <c r="L3" s="77"/>
      <c r="M3" s="77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78"/>
      <c r="BH3" s="78"/>
      <c r="BI3" s="78"/>
      <c r="BJ3" s="78"/>
      <c r="BK3" s="78"/>
      <c r="BL3" s="78"/>
      <c r="BM3" s="78"/>
      <c r="BN3" s="78"/>
      <c r="BO3" s="78"/>
      <c r="BP3" s="78"/>
      <c r="BQ3" s="78"/>
      <c r="BR3" s="78"/>
      <c r="BS3" s="78"/>
      <c r="BT3" s="78"/>
      <c r="BU3" s="78"/>
      <c r="BV3" s="78"/>
      <c r="BW3" s="78"/>
      <c r="BX3" s="78"/>
      <c r="BY3" s="78"/>
      <c r="BZ3" s="78"/>
      <c r="CA3" s="78"/>
      <c r="CB3" s="78"/>
      <c r="CC3" s="78"/>
      <c r="CD3" s="78"/>
      <c r="CE3" s="78"/>
      <c r="CF3" s="78"/>
      <c r="CG3" s="78"/>
      <c r="CH3" s="78"/>
      <c r="CI3" s="78"/>
      <c r="CJ3" s="78"/>
      <c r="CK3" s="78"/>
      <c r="CL3" s="78"/>
      <c r="CM3" s="78"/>
      <c r="CN3" s="78"/>
      <c r="CO3" s="78"/>
      <c r="CP3" s="78"/>
      <c r="CQ3" s="78"/>
      <c r="CR3" s="78"/>
      <c r="CS3" s="78"/>
      <c r="CT3" s="78"/>
      <c r="CU3" s="78"/>
      <c r="CV3" s="78"/>
      <c r="CW3" s="78"/>
      <c r="CX3" s="78"/>
      <c r="CY3" s="78"/>
      <c r="CZ3" s="78"/>
      <c r="DA3" s="78"/>
      <c r="DB3" s="78"/>
      <c r="DC3" s="78"/>
      <c r="DD3" s="78"/>
      <c r="DE3" s="78"/>
      <c r="DF3" s="78"/>
      <c r="DG3" s="78"/>
      <c r="DH3" s="78"/>
      <c r="DI3" s="78"/>
      <c r="DJ3" s="78"/>
      <c r="DK3" s="78"/>
      <c r="DL3" s="78"/>
      <c r="DM3" s="78"/>
      <c r="DN3" s="78"/>
      <c r="DO3" s="78"/>
      <c r="DP3" s="78"/>
      <c r="DQ3" s="78"/>
    </row>
    <row r="4" spans="1:121" x14ac:dyDescent="0.25">
      <c r="A4"/>
      <c r="B4"/>
      <c r="C4"/>
      <c r="D4"/>
      <c r="E4"/>
      <c r="F4" s="355"/>
      <c r="G4"/>
      <c r="H4"/>
      <c r="I4"/>
      <c r="J4"/>
      <c r="K4"/>
      <c r="L4"/>
      <c r="M4"/>
      <c r="N4"/>
      <c r="O4"/>
      <c r="P4"/>
      <c r="Q4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8"/>
      <c r="BG4" s="78"/>
      <c r="BH4" s="78"/>
      <c r="BI4" s="78"/>
      <c r="BJ4" s="78"/>
      <c r="BK4" s="78"/>
      <c r="BL4" s="78"/>
      <c r="BM4" s="78"/>
      <c r="BN4" s="78"/>
      <c r="BO4" s="78"/>
      <c r="BP4" s="78"/>
      <c r="BQ4" s="78"/>
      <c r="BR4" s="78"/>
      <c r="BS4" s="78"/>
      <c r="BT4" s="78"/>
      <c r="BU4" s="78"/>
      <c r="BV4" s="78"/>
      <c r="BW4" s="78"/>
      <c r="BX4" s="78"/>
      <c r="BY4" s="78"/>
      <c r="BZ4" s="78"/>
      <c r="CA4" s="78"/>
      <c r="CB4" s="78"/>
      <c r="CC4" s="78"/>
      <c r="CD4" s="78"/>
      <c r="CE4" s="78"/>
      <c r="CF4" s="78"/>
      <c r="CG4" s="78"/>
      <c r="CH4" s="78"/>
      <c r="CI4" s="78"/>
      <c r="CJ4" s="78"/>
      <c r="CK4" s="78"/>
      <c r="CL4" s="78"/>
      <c r="CM4" s="78"/>
      <c r="CN4" s="78"/>
      <c r="CO4" s="78"/>
      <c r="CP4" s="78"/>
      <c r="CQ4" s="78"/>
      <c r="CR4" s="78"/>
      <c r="CS4" s="78"/>
      <c r="CT4" s="78"/>
      <c r="CU4" s="78"/>
      <c r="CV4" s="78"/>
      <c r="CW4" s="78"/>
      <c r="CX4" s="78"/>
      <c r="CY4" s="78"/>
      <c r="CZ4" s="78"/>
      <c r="DA4" s="78"/>
      <c r="DB4" s="78"/>
      <c r="DC4" s="78"/>
      <c r="DD4" s="78"/>
      <c r="DE4" s="78"/>
      <c r="DF4" s="78"/>
      <c r="DG4" s="78"/>
      <c r="DH4" s="78"/>
      <c r="DI4" s="78"/>
      <c r="DJ4" s="78"/>
      <c r="DK4" s="78"/>
      <c r="DL4" s="78"/>
      <c r="DM4" s="78"/>
      <c r="DN4" s="78"/>
      <c r="DO4" s="78"/>
      <c r="DP4" s="78"/>
      <c r="DQ4" s="78"/>
    </row>
    <row r="5" spans="1:121" ht="12.75" customHeight="1" thickBot="1" x14ac:dyDescent="0.3">
      <c r="A5"/>
      <c r="B5" s="297"/>
      <c r="C5"/>
      <c r="D5"/>
      <c r="E5"/>
      <c r="F5"/>
      <c r="G5"/>
      <c r="H5"/>
      <c r="I5" s="2"/>
      <c r="J5"/>
      <c r="K5"/>
      <c r="L5"/>
      <c r="M5"/>
      <c r="N5"/>
      <c r="O5"/>
      <c r="P5"/>
      <c r="Q5" s="2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7"/>
      <c r="BF5" s="77"/>
      <c r="BG5" s="77"/>
      <c r="BH5" s="77"/>
      <c r="BI5" s="77"/>
      <c r="BJ5" s="77"/>
      <c r="BK5" s="77"/>
      <c r="BL5" s="77"/>
      <c r="BM5" s="77"/>
      <c r="BN5" s="77"/>
      <c r="BO5" s="77"/>
      <c r="BP5" s="77"/>
      <c r="BQ5" s="77"/>
      <c r="BR5" s="77"/>
      <c r="BS5" s="77"/>
      <c r="BT5" s="77"/>
      <c r="BU5" s="77"/>
      <c r="BV5" s="77"/>
      <c r="BW5" s="77"/>
      <c r="BX5" s="77"/>
      <c r="BY5" s="77"/>
      <c r="BZ5" s="77"/>
      <c r="CA5" s="77"/>
      <c r="CB5" s="77"/>
      <c r="CC5" s="77"/>
      <c r="CD5" s="77"/>
      <c r="CE5" s="77"/>
      <c r="CF5" s="77"/>
      <c r="CG5" s="77"/>
      <c r="CH5" s="77"/>
      <c r="CI5" s="77"/>
      <c r="CJ5" s="77"/>
      <c r="CK5" s="77"/>
      <c r="CL5" s="77"/>
      <c r="CM5" s="77"/>
      <c r="CN5" s="77"/>
      <c r="CO5" s="77"/>
      <c r="CP5" s="77"/>
      <c r="CQ5" s="77"/>
      <c r="CR5" s="77"/>
      <c r="CS5" s="77"/>
      <c r="CT5" s="77"/>
      <c r="CU5" s="77"/>
      <c r="CV5" s="77"/>
      <c r="CW5" s="77"/>
      <c r="CX5" s="77"/>
      <c r="CY5" s="77"/>
      <c r="CZ5" s="77"/>
      <c r="DA5" s="77"/>
      <c r="DB5" s="77"/>
      <c r="DC5" s="77"/>
      <c r="DD5" s="77"/>
      <c r="DE5" s="77"/>
      <c r="DF5" s="77"/>
      <c r="DG5" s="77"/>
      <c r="DH5" s="77"/>
      <c r="DI5" s="77"/>
      <c r="DJ5" s="77"/>
      <c r="DK5" s="77"/>
      <c r="DL5" s="77"/>
      <c r="DM5" s="77"/>
      <c r="DN5" s="77"/>
      <c r="DO5" s="77"/>
    </row>
    <row r="6" spans="1:121" ht="13" customHeight="1" thickBot="1" x14ac:dyDescent="0.35">
      <c r="A6"/>
      <c r="B6"/>
      <c r="C6"/>
      <c r="D6"/>
      <c r="E6"/>
      <c r="F6"/>
      <c r="G6"/>
      <c r="H6"/>
      <c r="I6" s="517" t="s">
        <v>653</v>
      </c>
      <c r="J6" s="518"/>
      <c r="K6"/>
      <c r="L6"/>
      <c r="M6"/>
      <c r="N6" s="519" t="s">
        <v>1883</v>
      </c>
      <c r="O6" s="520"/>
      <c r="P6" s="521"/>
      <c r="Q6" s="2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77"/>
      <c r="BF6" s="77"/>
      <c r="BG6" s="77"/>
      <c r="BH6" s="77"/>
      <c r="BI6" s="77"/>
      <c r="BJ6" s="77"/>
      <c r="BK6" s="77"/>
      <c r="BL6" s="77"/>
      <c r="BM6" s="77"/>
      <c r="BN6" s="77"/>
      <c r="BO6" s="77"/>
      <c r="BP6" s="77"/>
      <c r="BQ6" s="77"/>
      <c r="BR6" s="77"/>
      <c r="BS6" s="77"/>
      <c r="BT6" s="77"/>
      <c r="BU6" s="77"/>
      <c r="BV6" s="77"/>
      <c r="BW6" s="77"/>
      <c r="BX6" s="77"/>
      <c r="BY6" s="77"/>
      <c r="BZ6" s="77"/>
      <c r="CA6" s="77"/>
      <c r="CB6" s="77"/>
      <c r="CC6" s="77"/>
      <c r="CD6" s="77"/>
      <c r="CE6" s="77"/>
      <c r="CF6" s="77"/>
      <c r="CG6" s="77"/>
      <c r="CH6" s="77"/>
      <c r="CI6" s="77"/>
      <c r="CJ6" s="77"/>
      <c r="CK6" s="77"/>
      <c r="CL6" s="77"/>
      <c r="CM6" s="77"/>
      <c r="CN6" s="77"/>
      <c r="CO6" s="77"/>
      <c r="CP6" s="77"/>
      <c r="CQ6" s="77"/>
      <c r="CR6" s="77"/>
      <c r="CS6" s="77"/>
      <c r="CT6" s="77"/>
      <c r="CU6" s="77"/>
      <c r="CV6" s="77"/>
      <c r="CW6" s="77"/>
      <c r="CX6" s="77"/>
      <c r="CY6" s="77"/>
      <c r="CZ6" s="77"/>
      <c r="DA6" s="77"/>
      <c r="DB6" s="77"/>
      <c r="DC6" s="77"/>
      <c r="DD6" s="77"/>
      <c r="DE6" s="77"/>
      <c r="DF6" s="77"/>
      <c r="DG6" s="77"/>
      <c r="DH6" s="77"/>
      <c r="DI6" s="77"/>
      <c r="DJ6" s="77"/>
      <c r="DK6" s="77"/>
      <c r="DL6" s="77"/>
      <c r="DM6" s="77"/>
      <c r="DN6" s="77"/>
      <c r="DO6" s="77"/>
    </row>
    <row r="7" spans="1:121" ht="13" customHeight="1" x14ac:dyDescent="0.25">
      <c r="A7"/>
      <c r="B7"/>
      <c r="C7"/>
      <c r="D7"/>
      <c r="E7"/>
      <c r="F7"/>
      <c r="G7"/>
      <c r="H7"/>
      <c r="I7" s="2"/>
      <c r="J7" s="1"/>
      <c r="K7"/>
      <c r="L7"/>
      <c r="M7"/>
      <c r="N7"/>
      <c r="O7"/>
      <c r="P7"/>
      <c r="Q7" s="2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77"/>
      <c r="BF7" s="77"/>
      <c r="BG7" s="77"/>
      <c r="BH7" s="77"/>
      <c r="BI7" s="77"/>
      <c r="BJ7" s="77"/>
      <c r="BK7" s="77"/>
      <c r="BL7" s="77"/>
      <c r="BM7" s="77"/>
      <c r="BN7" s="77"/>
      <c r="BO7" s="77"/>
      <c r="BP7" s="77"/>
      <c r="BQ7" s="77"/>
      <c r="BR7" s="77"/>
      <c r="BS7" s="77"/>
      <c r="BT7" s="77"/>
      <c r="BU7" s="77"/>
      <c r="BV7" s="77"/>
      <c r="BW7" s="77"/>
      <c r="BX7" s="77"/>
      <c r="BY7" s="77"/>
      <c r="BZ7" s="77"/>
      <c r="CA7" s="77"/>
      <c r="CB7" s="77"/>
      <c r="CC7" s="77"/>
      <c r="CD7" s="77"/>
      <c r="CE7" s="77"/>
      <c r="CF7" s="77"/>
      <c r="CG7" s="77"/>
      <c r="CH7" s="77"/>
      <c r="CI7" s="77"/>
      <c r="CJ7" s="77"/>
      <c r="CK7" s="77"/>
      <c r="CL7" s="77"/>
      <c r="CM7" s="77"/>
      <c r="CN7" s="77"/>
      <c r="CO7" s="77"/>
      <c r="CP7" s="77"/>
      <c r="CQ7" s="77"/>
      <c r="CR7" s="77"/>
      <c r="CS7" s="77"/>
      <c r="CT7" s="77"/>
      <c r="CU7" s="77"/>
      <c r="CV7" s="77"/>
      <c r="CW7" s="77"/>
      <c r="CX7" s="77"/>
      <c r="CY7" s="77"/>
      <c r="CZ7" s="77"/>
      <c r="DA7" s="77"/>
      <c r="DB7" s="77"/>
      <c r="DC7" s="77"/>
      <c r="DD7" s="77"/>
      <c r="DE7" s="77"/>
      <c r="DF7" s="77"/>
      <c r="DG7" s="77"/>
      <c r="DH7" s="77"/>
      <c r="DI7" s="77"/>
      <c r="DJ7" s="77"/>
      <c r="DK7" s="77"/>
      <c r="DL7" s="77"/>
      <c r="DM7" s="77"/>
      <c r="DN7" s="77"/>
      <c r="DO7" s="77"/>
    </row>
    <row r="8" spans="1:121" ht="13" customHeight="1" x14ac:dyDescent="0.25">
      <c r="A8"/>
      <c r="B8" s="474" t="s">
        <v>5302</v>
      </c>
      <c r="C8" s="474" t="s">
        <v>5303</v>
      </c>
      <c r="D8" s="475" t="s">
        <v>687</v>
      </c>
      <c r="E8" s="476" t="s">
        <v>1137</v>
      </c>
      <c r="F8" s="475" t="s">
        <v>716</v>
      </c>
      <c r="G8" s="2"/>
      <c r="H8"/>
      <c r="I8" s="2" t="s">
        <v>1137</v>
      </c>
      <c r="J8" s="1">
        <f>COUNTIF($E$6:$E$947,"Capistrano")</f>
        <v>40</v>
      </c>
      <c r="K8" s="1"/>
      <c r="L8" s="1"/>
      <c r="M8" s="63">
        <v>1</v>
      </c>
      <c r="N8" t="s">
        <v>1856</v>
      </c>
      <c r="O8"/>
      <c r="P8" s="120">
        <f>COUNTIF($D$6:$D$1112,"ARZ")</f>
        <v>30</v>
      </c>
      <c r="Q8" s="2" t="str">
        <f>IF(P8&lt;30,"Check","")</f>
        <v/>
      </c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77"/>
      <c r="BQ8" s="77"/>
      <c r="BR8" s="77"/>
      <c r="BS8" s="77"/>
      <c r="BT8" s="77"/>
      <c r="BU8" s="77"/>
      <c r="BV8" s="77"/>
      <c r="BW8" s="77"/>
      <c r="BX8" s="77"/>
      <c r="BY8" s="77"/>
      <c r="BZ8" s="77"/>
      <c r="CA8" s="77"/>
      <c r="CB8" s="77"/>
      <c r="CC8" s="77"/>
      <c r="CD8" s="77"/>
      <c r="CE8" s="77"/>
      <c r="CF8" s="77"/>
      <c r="CG8" s="77"/>
      <c r="CH8" s="77"/>
      <c r="CI8" s="77"/>
      <c r="CJ8" s="77"/>
      <c r="CK8" s="77"/>
      <c r="CL8" s="77"/>
      <c r="CM8" s="77"/>
      <c r="CN8" s="77"/>
      <c r="CO8" s="77"/>
      <c r="CP8" s="77"/>
      <c r="CQ8" s="77"/>
      <c r="CR8" s="77"/>
      <c r="CS8" s="77"/>
      <c r="CT8" s="77"/>
      <c r="CU8" s="77"/>
      <c r="CV8" s="77"/>
      <c r="CW8" s="77"/>
      <c r="CX8" s="77"/>
      <c r="CY8" s="77"/>
      <c r="CZ8" s="77"/>
      <c r="DA8" s="77"/>
      <c r="DB8" s="77"/>
      <c r="DC8" s="77"/>
      <c r="DD8" s="77"/>
      <c r="DE8" s="77"/>
      <c r="DF8" s="77"/>
      <c r="DG8" s="77"/>
      <c r="DH8" s="77"/>
      <c r="DI8" s="77"/>
      <c r="DJ8" s="77"/>
      <c r="DK8" s="77"/>
      <c r="DL8" s="77"/>
      <c r="DM8" s="77"/>
      <c r="DN8" s="77"/>
      <c r="DO8" s="77"/>
    </row>
    <row r="9" spans="1:121" ht="13" customHeight="1" x14ac:dyDescent="0.25">
      <c r="A9"/>
      <c r="B9" s="477" t="s">
        <v>4385</v>
      </c>
      <c r="C9" s="477" t="s">
        <v>4386</v>
      </c>
      <c r="D9" s="475" t="s">
        <v>686</v>
      </c>
      <c r="E9" s="476" t="s">
        <v>1137</v>
      </c>
      <c r="F9" s="475" t="s">
        <v>697</v>
      </c>
      <c r="G9" s="2"/>
      <c r="H9"/>
      <c r="I9" s="2" t="s">
        <v>610</v>
      </c>
      <c r="J9" s="1">
        <f>COUNTIF($E$6:$E$947,"CAZADERO")</f>
        <v>40</v>
      </c>
      <c r="K9" s="1" t="str">
        <f t="shared" ref="K9:K25" si="0">IF(J9&gt;40,"over","")</f>
        <v/>
      </c>
      <c r="L9" s="1"/>
      <c r="M9" s="63">
        <f>(M8+1)</f>
        <v>2</v>
      </c>
      <c r="N9" t="s">
        <v>1857</v>
      </c>
      <c r="O9"/>
      <c r="P9" s="120">
        <f>COUNTIF($D$6:$D$1112,"ATL")</f>
        <v>30</v>
      </c>
      <c r="Q9" s="2" t="str">
        <f t="shared" ref="Q9:Q33" si="1">IF(P9&lt;30,"Check","")</f>
        <v/>
      </c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77"/>
      <c r="BQ9" s="77"/>
      <c r="BR9" s="77"/>
      <c r="BS9" s="77"/>
      <c r="BT9" s="77"/>
      <c r="BU9" s="77"/>
      <c r="BV9" s="77"/>
      <c r="BW9" s="77"/>
      <c r="BX9" s="77"/>
      <c r="BY9" s="77"/>
      <c r="BZ9" s="77"/>
      <c r="CA9" s="77"/>
      <c r="CB9" s="77"/>
      <c r="CC9" s="77"/>
      <c r="CD9" s="77"/>
      <c r="CE9" s="77"/>
      <c r="CF9" s="77"/>
      <c r="CG9" s="77"/>
      <c r="CH9" s="77"/>
      <c r="CI9" s="77"/>
      <c r="CJ9" s="77"/>
      <c r="CK9" s="77"/>
      <c r="CL9" s="77"/>
      <c r="CM9" s="77"/>
      <c r="CN9" s="77"/>
      <c r="CO9" s="77"/>
      <c r="CP9" s="77"/>
      <c r="CQ9" s="77"/>
      <c r="CR9" s="77"/>
      <c r="CS9" s="77"/>
      <c r="CT9" s="77"/>
      <c r="CU9" s="77"/>
      <c r="CV9" s="77"/>
      <c r="CW9" s="77"/>
      <c r="CX9" s="77"/>
      <c r="CY9" s="77"/>
      <c r="CZ9" s="77"/>
      <c r="DA9" s="77"/>
      <c r="DB9" s="77"/>
      <c r="DC9" s="77"/>
      <c r="DD9" s="77"/>
      <c r="DE9" s="77"/>
      <c r="DF9" s="77"/>
      <c r="DG9" s="77"/>
      <c r="DH9" s="77"/>
      <c r="DI9" s="77"/>
      <c r="DJ9" s="77"/>
      <c r="DK9" s="77"/>
      <c r="DL9" s="77"/>
      <c r="DM9" s="77"/>
      <c r="DN9" s="77"/>
      <c r="DO9" s="77"/>
    </row>
    <row r="10" spans="1:121" ht="13" customHeight="1" x14ac:dyDescent="0.25">
      <c r="A10"/>
      <c r="B10" s="474" t="s">
        <v>2104</v>
      </c>
      <c r="C10" s="477" t="s">
        <v>5619</v>
      </c>
      <c r="D10" s="475" t="s">
        <v>712</v>
      </c>
      <c r="E10" s="478" t="s">
        <v>1137</v>
      </c>
      <c r="F10" s="479" t="s">
        <v>694</v>
      </c>
      <c r="G10" s="2"/>
      <c r="H10"/>
      <c r="I10" s="2" t="s">
        <v>4521</v>
      </c>
      <c r="J10" s="1">
        <f>COUNTIF($E$6:$E$9901,"CEDAR RAPIDS")</f>
        <v>39</v>
      </c>
      <c r="K10" s="1" t="str">
        <f t="shared" si="0"/>
        <v/>
      </c>
      <c r="L10" s="1"/>
      <c r="M10" s="63">
        <f t="shared" ref="M10:M34" si="2">(M9+1)</f>
        <v>3</v>
      </c>
      <c r="N10" t="s">
        <v>1858</v>
      </c>
      <c r="O10"/>
      <c r="P10" s="120">
        <f>COUNTIF($D$6:$D$1112,"CHC")</f>
        <v>30</v>
      </c>
      <c r="Q10" s="2" t="str">
        <f t="shared" si="1"/>
        <v/>
      </c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77"/>
      <c r="BQ10" s="77"/>
      <c r="BR10" s="77"/>
      <c r="BS10" s="77"/>
      <c r="BT10" s="77"/>
      <c r="BU10" s="77"/>
      <c r="BV10" s="77"/>
      <c r="BW10" s="77"/>
      <c r="BX10" s="77"/>
      <c r="BY10" s="77"/>
      <c r="BZ10" s="77"/>
      <c r="CA10" s="77"/>
      <c r="CB10" s="77"/>
      <c r="CC10" s="77"/>
      <c r="CD10" s="77"/>
      <c r="CE10" s="77"/>
      <c r="CF10" s="77"/>
      <c r="CG10" s="77"/>
      <c r="CH10" s="77"/>
      <c r="CI10" s="77"/>
      <c r="CJ10" s="77"/>
      <c r="CK10" s="77"/>
      <c r="CL10" s="77"/>
      <c r="CM10" s="77"/>
      <c r="CN10" s="77"/>
      <c r="CO10" s="77"/>
      <c r="CP10" s="77"/>
      <c r="CQ10" s="77"/>
      <c r="CR10" s="77"/>
      <c r="CS10" s="77"/>
      <c r="CT10" s="77"/>
      <c r="CU10" s="77"/>
      <c r="CV10" s="77"/>
      <c r="CW10" s="77"/>
      <c r="CX10" s="77"/>
      <c r="CY10" s="77"/>
      <c r="CZ10" s="77"/>
      <c r="DA10" s="77"/>
      <c r="DB10" s="77"/>
      <c r="DC10" s="77"/>
      <c r="DD10" s="77"/>
      <c r="DE10" s="77"/>
      <c r="DF10" s="77"/>
      <c r="DG10" s="77"/>
      <c r="DH10" s="77"/>
      <c r="DI10" s="77"/>
      <c r="DJ10" s="77"/>
      <c r="DK10" s="77"/>
      <c r="DL10" s="77"/>
      <c r="DM10" s="77"/>
      <c r="DN10" s="77"/>
      <c r="DO10" s="77"/>
    </row>
    <row r="11" spans="1:121" ht="13" customHeight="1" x14ac:dyDescent="0.25">
      <c r="A11"/>
      <c r="B11" s="474" t="s">
        <v>5584</v>
      </c>
      <c r="C11" s="477" t="s">
        <v>5585</v>
      </c>
      <c r="D11" s="475" t="s">
        <v>611</v>
      </c>
      <c r="E11" s="476" t="s">
        <v>1137</v>
      </c>
      <c r="F11" s="475" t="s">
        <v>697</v>
      </c>
      <c r="G11" s="2"/>
      <c r="H11"/>
      <c r="I11" s="2" t="s">
        <v>648</v>
      </c>
      <c r="J11" s="1">
        <f>COUNTIF($E$6:$E$947,"gROTON")</f>
        <v>38</v>
      </c>
      <c r="K11" s="1" t="str">
        <f t="shared" si="0"/>
        <v/>
      </c>
      <c r="L11" s="1"/>
      <c r="M11" s="63">
        <f t="shared" si="2"/>
        <v>4</v>
      </c>
      <c r="N11" t="s">
        <v>1859</v>
      </c>
      <c r="O11"/>
      <c r="P11" s="120">
        <f>COUNTIF($D$6:$D$1112,"CIN")</f>
        <v>30</v>
      </c>
      <c r="Q11" s="2" t="str">
        <f t="shared" si="1"/>
        <v/>
      </c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77"/>
      <c r="BQ11" s="77"/>
      <c r="BR11" s="77"/>
      <c r="BS11" s="77"/>
      <c r="BT11" s="77"/>
      <c r="BU11" s="77"/>
      <c r="BV11" s="77"/>
      <c r="BW11" s="77"/>
      <c r="BX11" s="77"/>
      <c r="BY11" s="77"/>
      <c r="BZ11" s="77"/>
      <c r="CA11" s="77"/>
      <c r="CB11" s="77"/>
      <c r="CC11" s="77"/>
      <c r="CD11" s="77"/>
      <c r="CE11" s="77"/>
      <c r="CF11" s="77"/>
      <c r="CG11" s="77"/>
      <c r="CH11" s="77"/>
      <c r="CI11" s="77"/>
      <c r="CJ11" s="77"/>
      <c r="CK11" s="77"/>
      <c r="CL11" s="77"/>
      <c r="CM11" s="77"/>
      <c r="CN11" s="77"/>
      <c r="CO11" s="77"/>
      <c r="CP11" s="77"/>
      <c r="CQ11" s="77"/>
      <c r="CR11" s="77"/>
      <c r="CS11" s="77"/>
      <c r="CT11" s="77"/>
      <c r="CU11" s="77"/>
      <c r="CV11" s="77"/>
      <c r="CW11" s="77"/>
      <c r="CX11" s="77"/>
      <c r="CY11" s="77"/>
      <c r="CZ11" s="77"/>
      <c r="DA11" s="77"/>
      <c r="DB11" s="77"/>
      <c r="DC11" s="77"/>
      <c r="DD11" s="77"/>
      <c r="DE11" s="77"/>
      <c r="DF11" s="77"/>
      <c r="DG11" s="77"/>
      <c r="DH11" s="77"/>
      <c r="DI11" s="77"/>
      <c r="DJ11" s="77"/>
      <c r="DK11" s="77"/>
      <c r="DL11" s="77"/>
      <c r="DM11" s="77"/>
      <c r="DN11" s="77"/>
      <c r="DO11" s="77"/>
    </row>
    <row r="12" spans="1:121" ht="13" customHeight="1" x14ac:dyDescent="0.25">
      <c r="A12"/>
      <c r="B12" s="477" t="s">
        <v>2687</v>
      </c>
      <c r="C12" s="477" t="s">
        <v>747</v>
      </c>
      <c r="D12" s="475" t="s">
        <v>733</v>
      </c>
      <c r="E12" s="476" t="s">
        <v>1137</v>
      </c>
      <c r="F12" s="475" t="s">
        <v>705</v>
      </c>
      <c r="G12" s="2"/>
      <c r="H12"/>
      <c r="I12" s="2" t="s">
        <v>5006</v>
      </c>
      <c r="J12" s="1">
        <f>COUNTIF($E$6:$E$947,"Key West")</f>
        <v>40</v>
      </c>
      <c r="K12" s="1" t="str">
        <f t="shared" si="0"/>
        <v/>
      </c>
      <c r="L12" s="1"/>
      <c r="M12" s="63">
        <f t="shared" si="2"/>
        <v>5</v>
      </c>
      <c r="N12" t="s">
        <v>1860</v>
      </c>
      <c r="O12"/>
      <c r="P12" s="120">
        <f>COUNTIF($D$6:$D$1112,"COL")</f>
        <v>30</v>
      </c>
      <c r="Q12" s="2" t="str">
        <f t="shared" si="1"/>
        <v/>
      </c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77"/>
      <c r="BN12" s="77"/>
      <c r="BO12" s="77"/>
      <c r="BP12" s="77"/>
      <c r="BQ12" s="77"/>
      <c r="BR12" s="77"/>
      <c r="BS12" s="77"/>
      <c r="BT12" s="77"/>
      <c r="BU12" s="77"/>
      <c r="BV12" s="77"/>
      <c r="BW12" s="77"/>
      <c r="BX12" s="77"/>
      <c r="BY12" s="77"/>
      <c r="BZ12" s="77"/>
      <c r="CA12" s="77"/>
      <c r="CB12" s="77"/>
      <c r="CC12" s="77"/>
      <c r="CD12" s="77"/>
      <c r="CE12" s="77"/>
      <c r="CF12" s="77"/>
      <c r="CG12" s="77"/>
      <c r="CH12" s="77"/>
      <c r="CI12" s="77"/>
      <c r="CJ12" s="77"/>
      <c r="CK12" s="77"/>
      <c r="CL12" s="77"/>
      <c r="CM12" s="77"/>
      <c r="CN12" s="77"/>
      <c r="CO12" s="77"/>
      <c r="CP12" s="77"/>
      <c r="CQ12" s="77"/>
      <c r="CR12" s="77"/>
      <c r="CS12" s="77"/>
      <c r="CT12" s="77"/>
      <c r="CU12" s="77"/>
      <c r="CV12" s="77"/>
      <c r="CW12" s="77"/>
      <c r="CX12" s="77"/>
      <c r="CY12" s="77"/>
      <c r="CZ12" s="77"/>
      <c r="DA12" s="77"/>
      <c r="DB12" s="77"/>
      <c r="DC12" s="77"/>
      <c r="DD12" s="77"/>
      <c r="DE12" s="77"/>
      <c r="DF12" s="77"/>
      <c r="DG12" s="77"/>
      <c r="DH12" s="77"/>
      <c r="DI12" s="77"/>
      <c r="DJ12" s="77"/>
      <c r="DK12" s="77"/>
      <c r="DL12" s="77"/>
      <c r="DM12" s="77"/>
      <c r="DN12" s="77"/>
      <c r="DO12" s="77"/>
    </row>
    <row r="13" spans="1:121" ht="13" customHeight="1" x14ac:dyDescent="0.25">
      <c r="A13"/>
      <c r="B13" s="474" t="s">
        <v>1833</v>
      </c>
      <c r="C13" s="477" t="s">
        <v>5712</v>
      </c>
      <c r="D13" s="475" t="s">
        <v>728</v>
      </c>
      <c r="E13" s="476" t="s">
        <v>1137</v>
      </c>
      <c r="F13" s="475" t="s">
        <v>705</v>
      </c>
      <c r="G13" s="2"/>
      <c r="H13"/>
      <c r="I13" s="2" t="s">
        <v>3309</v>
      </c>
      <c r="J13" s="1">
        <f>COUNTIF($E$6:$E$947,"mAUI")</f>
        <v>40</v>
      </c>
      <c r="K13" s="1" t="str">
        <f t="shared" si="0"/>
        <v/>
      </c>
      <c r="L13" s="1"/>
      <c r="M13" s="63">
        <f t="shared" si="2"/>
        <v>6</v>
      </c>
      <c r="N13" t="s">
        <v>1882</v>
      </c>
      <c r="O13"/>
      <c r="P13" s="120">
        <f>COUNTIF($D$6:$D$1112,"LAD")</f>
        <v>30</v>
      </c>
      <c r="Q13" s="2" t="str">
        <f t="shared" si="1"/>
        <v/>
      </c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77"/>
      <c r="BQ13" s="77"/>
      <c r="BR13" s="77"/>
      <c r="BS13" s="77"/>
      <c r="BT13" s="77"/>
      <c r="BU13" s="77"/>
      <c r="BV13" s="77"/>
      <c r="BW13" s="77"/>
      <c r="BX13" s="77"/>
      <c r="BY13" s="77"/>
      <c r="BZ13" s="77"/>
      <c r="CA13" s="77"/>
      <c r="CB13" s="77"/>
      <c r="CC13" s="77"/>
      <c r="CD13" s="77"/>
      <c r="CE13" s="77"/>
      <c r="CF13" s="77"/>
      <c r="CG13" s="77"/>
      <c r="CH13" s="77"/>
      <c r="CI13" s="77"/>
      <c r="CJ13" s="77"/>
      <c r="CK13" s="77"/>
      <c r="CL13" s="77"/>
      <c r="CM13" s="77"/>
      <c r="CN13" s="77"/>
      <c r="CO13" s="77"/>
      <c r="CP13" s="77"/>
      <c r="CQ13" s="77"/>
      <c r="CR13" s="77"/>
      <c r="CS13" s="77"/>
      <c r="CT13" s="77"/>
      <c r="CU13" s="77"/>
      <c r="CV13" s="77"/>
      <c r="CW13" s="77"/>
      <c r="CX13" s="77"/>
      <c r="CY13" s="77"/>
      <c r="CZ13" s="77"/>
      <c r="DA13" s="77"/>
      <c r="DB13" s="77"/>
      <c r="DC13" s="77"/>
      <c r="DD13" s="77"/>
      <c r="DE13" s="77"/>
      <c r="DF13" s="77"/>
      <c r="DG13" s="77"/>
      <c r="DH13" s="77"/>
      <c r="DI13" s="77"/>
      <c r="DJ13" s="77"/>
      <c r="DK13" s="77"/>
      <c r="DL13" s="77"/>
      <c r="DM13" s="77"/>
      <c r="DN13" s="77"/>
      <c r="DO13" s="77"/>
    </row>
    <row r="14" spans="1:121" ht="13" customHeight="1" x14ac:dyDescent="0.25">
      <c r="A14"/>
      <c r="B14" s="477" t="s">
        <v>2677</v>
      </c>
      <c r="C14" s="477" t="s">
        <v>659</v>
      </c>
      <c r="D14" s="475" t="s">
        <v>771</v>
      </c>
      <c r="E14" s="476" t="s">
        <v>1137</v>
      </c>
      <c r="F14" s="475" t="s">
        <v>743</v>
      </c>
      <c r="G14" s="2"/>
      <c r="H14"/>
      <c r="I14" s="2" t="s">
        <v>912</v>
      </c>
      <c r="J14" s="1">
        <f>COUNTIF($E$6:$E$947,"METROPLEX")</f>
        <v>40</v>
      </c>
      <c r="K14" s="1" t="str">
        <f t="shared" si="0"/>
        <v/>
      </c>
      <c r="L14" s="1"/>
      <c r="M14" s="63">
        <f t="shared" si="2"/>
        <v>7</v>
      </c>
      <c r="N14" t="s">
        <v>1861</v>
      </c>
      <c r="O14"/>
      <c r="P14" s="120">
        <f>COUNTIF($D$6:$D$1112,"MIA")</f>
        <v>30</v>
      </c>
      <c r="Q14" s="2" t="str">
        <f t="shared" si="1"/>
        <v/>
      </c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77"/>
      <c r="BQ14" s="77"/>
      <c r="BR14" s="77"/>
      <c r="BS14" s="77"/>
      <c r="BT14" s="77"/>
      <c r="BU14" s="77"/>
      <c r="BV14" s="77"/>
      <c r="BW14" s="77"/>
      <c r="BX14" s="77"/>
      <c r="BY14" s="77"/>
      <c r="BZ14" s="77"/>
      <c r="CA14" s="77"/>
      <c r="CB14" s="77"/>
      <c r="CC14" s="77"/>
      <c r="CD14" s="77"/>
      <c r="CE14" s="77"/>
      <c r="CF14" s="77"/>
      <c r="CG14" s="77"/>
      <c r="CH14" s="77"/>
      <c r="CI14" s="77"/>
      <c r="CJ14" s="77"/>
      <c r="CK14" s="77"/>
      <c r="CL14" s="77"/>
      <c r="CM14" s="77"/>
      <c r="CN14" s="77"/>
      <c r="CO14" s="77"/>
      <c r="CP14" s="77"/>
      <c r="CQ14" s="77"/>
      <c r="CR14" s="77"/>
      <c r="CS14" s="77"/>
      <c r="CT14" s="77"/>
      <c r="CU14" s="77"/>
      <c r="CV14" s="77"/>
      <c r="CW14" s="77"/>
      <c r="CX14" s="77"/>
      <c r="CY14" s="77"/>
      <c r="CZ14" s="77"/>
      <c r="DA14" s="77"/>
      <c r="DB14" s="77"/>
      <c r="DC14" s="77"/>
      <c r="DD14" s="77"/>
      <c r="DE14" s="77"/>
      <c r="DF14" s="77"/>
      <c r="DG14" s="77"/>
      <c r="DH14" s="77"/>
      <c r="DI14" s="77"/>
      <c r="DJ14" s="77"/>
      <c r="DK14" s="77"/>
      <c r="DL14" s="77"/>
      <c r="DM14" s="77"/>
      <c r="DN14" s="77"/>
      <c r="DO14" s="77"/>
    </row>
    <row r="15" spans="1:121" ht="13" customHeight="1" x14ac:dyDescent="0.25">
      <c r="A15"/>
      <c r="B15" s="477" t="s">
        <v>651</v>
      </c>
      <c r="C15" s="477" t="s">
        <v>4394</v>
      </c>
      <c r="D15" s="475" t="s">
        <v>703</v>
      </c>
      <c r="E15" s="476" t="s">
        <v>1137</v>
      </c>
      <c r="F15" s="475" t="s">
        <v>723</v>
      </c>
      <c r="G15" s="2"/>
      <c r="H15"/>
      <c r="I15" s="2" t="s">
        <v>5560</v>
      </c>
      <c r="J15" s="1">
        <f>COUNTIF($E$6:$E$947,"MISSOULA")</f>
        <v>40</v>
      </c>
      <c r="K15" s="1" t="str">
        <f t="shared" si="0"/>
        <v/>
      </c>
      <c r="L15" s="1"/>
      <c r="M15" s="63">
        <f t="shared" si="2"/>
        <v>8</v>
      </c>
      <c r="N15" t="s">
        <v>1862</v>
      </c>
      <c r="O15"/>
      <c r="P15" s="120">
        <f>COUNTIF($D$6:$D$1112,"MIL")</f>
        <v>30</v>
      </c>
      <c r="Q15" s="2" t="str">
        <f t="shared" si="1"/>
        <v/>
      </c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77"/>
      <c r="BQ15" s="77"/>
      <c r="BR15" s="77"/>
      <c r="BS15" s="77"/>
      <c r="BT15" s="77"/>
      <c r="BU15" s="77"/>
      <c r="BV15" s="77"/>
      <c r="BW15" s="77"/>
      <c r="BX15" s="77"/>
      <c r="BY15" s="77"/>
      <c r="BZ15" s="77"/>
      <c r="CA15" s="77"/>
      <c r="CB15" s="77"/>
      <c r="CC15" s="77"/>
      <c r="CD15" s="77"/>
      <c r="CE15" s="77"/>
      <c r="CF15" s="77"/>
      <c r="CG15" s="77"/>
      <c r="CH15" s="77"/>
      <c r="CI15" s="77"/>
      <c r="CJ15" s="77"/>
      <c r="CK15" s="77"/>
      <c r="CL15" s="77"/>
      <c r="CM15" s="77"/>
      <c r="CN15" s="77"/>
      <c r="CO15" s="77"/>
      <c r="CP15" s="77"/>
      <c r="CQ15" s="77"/>
      <c r="CR15" s="77"/>
      <c r="CS15" s="77"/>
      <c r="CT15" s="77"/>
      <c r="CU15" s="77"/>
      <c r="CV15" s="77"/>
      <c r="CW15" s="77"/>
      <c r="CX15" s="77"/>
      <c r="CY15" s="77"/>
      <c r="CZ15" s="77"/>
      <c r="DA15" s="77"/>
      <c r="DB15" s="77"/>
      <c r="DC15" s="77"/>
      <c r="DD15" s="77"/>
      <c r="DE15" s="77"/>
      <c r="DF15" s="77"/>
      <c r="DG15" s="77"/>
      <c r="DH15" s="77"/>
      <c r="DI15" s="77"/>
      <c r="DJ15" s="77"/>
      <c r="DK15" s="77"/>
      <c r="DL15" s="77"/>
      <c r="DM15" s="77"/>
      <c r="DN15" s="77"/>
      <c r="DO15" s="77"/>
    </row>
    <row r="16" spans="1:121" ht="13" customHeight="1" x14ac:dyDescent="0.25">
      <c r="A16"/>
      <c r="B16" s="474" t="s">
        <v>6096</v>
      </c>
      <c r="C16" s="477" t="s">
        <v>6097</v>
      </c>
      <c r="D16" s="475" t="s">
        <v>733</v>
      </c>
      <c r="E16" s="476" t="s">
        <v>1137</v>
      </c>
      <c r="F16" s="479" t="s">
        <v>713</v>
      </c>
      <c r="G16" s="2"/>
      <c r="H16"/>
      <c r="I16" s="2" t="s">
        <v>561</v>
      </c>
      <c r="J16" s="1">
        <f>COUNTIF($E$6:$E$947,"MISSION VIEJO")</f>
        <v>40</v>
      </c>
      <c r="K16" s="1" t="str">
        <f t="shared" si="0"/>
        <v/>
      </c>
      <c r="L16" s="1"/>
      <c r="M16" s="63">
        <f t="shared" si="2"/>
        <v>9</v>
      </c>
      <c r="N16" t="s">
        <v>1863</v>
      </c>
      <c r="O16"/>
      <c r="P16" s="120">
        <f>COUNTIF($D$6:$D$1112,"NYM")</f>
        <v>30</v>
      </c>
      <c r="Q16" s="2" t="str">
        <f t="shared" si="1"/>
        <v/>
      </c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7"/>
      <c r="BV16" s="77"/>
      <c r="BW16" s="77"/>
      <c r="BX16" s="77"/>
      <c r="BY16" s="77"/>
      <c r="BZ16" s="77"/>
      <c r="CA16" s="77"/>
      <c r="CB16" s="77"/>
      <c r="CC16" s="77"/>
      <c r="CD16" s="77"/>
      <c r="CE16" s="77"/>
      <c r="CF16" s="77"/>
      <c r="CG16" s="77"/>
      <c r="CH16" s="77"/>
      <c r="CI16" s="77"/>
      <c r="CJ16" s="77"/>
      <c r="CK16" s="77"/>
      <c r="CL16" s="77"/>
      <c r="CM16" s="77"/>
      <c r="CN16" s="77"/>
      <c r="CO16" s="77"/>
      <c r="CP16" s="77"/>
      <c r="CQ16" s="77"/>
      <c r="CR16" s="77"/>
      <c r="CS16" s="77"/>
      <c r="CT16" s="77"/>
      <c r="CU16" s="77"/>
      <c r="CV16" s="77"/>
      <c r="CW16" s="77"/>
      <c r="CX16" s="77"/>
      <c r="CY16" s="77"/>
      <c r="CZ16" s="77"/>
      <c r="DA16" s="77"/>
      <c r="DB16" s="77"/>
      <c r="DC16" s="77"/>
      <c r="DD16" s="77"/>
      <c r="DE16" s="77"/>
      <c r="DF16" s="77"/>
      <c r="DG16" s="77"/>
      <c r="DH16" s="77"/>
      <c r="DI16" s="77"/>
      <c r="DJ16" s="77"/>
      <c r="DK16" s="77"/>
      <c r="DL16" s="77"/>
      <c r="DM16" s="77"/>
      <c r="DN16" s="77"/>
      <c r="DO16" s="77"/>
    </row>
    <row r="17" spans="2:18" ht="13" customHeight="1" x14ac:dyDescent="0.25">
      <c r="B17" s="474" t="s">
        <v>6080</v>
      </c>
      <c r="C17" s="477" t="s">
        <v>6081</v>
      </c>
      <c r="D17" s="475" t="s">
        <v>728</v>
      </c>
      <c r="E17" s="476" t="s">
        <v>1137</v>
      </c>
      <c r="F17" s="479" t="s">
        <v>697</v>
      </c>
      <c r="G17" s="2"/>
      <c r="H17"/>
      <c r="I17" s="2" t="s">
        <v>3008</v>
      </c>
      <c r="J17" s="1">
        <f>COUNTIF($E6:$E$947,"MONTANA")</f>
        <v>40</v>
      </c>
      <c r="K17" s="1" t="str">
        <f t="shared" si="0"/>
        <v/>
      </c>
      <c r="L17" s="1"/>
      <c r="M17" s="63">
        <f t="shared" si="2"/>
        <v>10</v>
      </c>
      <c r="N17" t="s">
        <v>1884</v>
      </c>
      <c r="O17"/>
      <c r="P17" s="120">
        <f>COUNTIF($D$6:$D$1112,"PHI")</f>
        <v>30</v>
      </c>
      <c r="Q17" s="2" t="str">
        <f t="shared" si="1"/>
        <v/>
      </c>
      <c r="R17" s="77"/>
    </row>
    <row r="18" spans="2:18" ht="13" customHeight="1" x14ac:dyDescent="0.25">
      <c r="B18" s="474" t="s">
        <v>5703</v>
      </c>
      <c r="C18" s="477" t="s">
        <v>1210</v>
      </c>
      <c r="D18" s="475" t="s">
        <v>720</v>
      </c>
      <c r="E18" s="476" t="s">
        <v>1137</v>
      </c>
      <c r="F18" s="475" t="s">
        <v>694</v>
      </c>
      <c r="G18" s="2"/>
      <c r="H18"/>
      <c r="I18" s="2" t="s">
        <v>540</v>
      </c>
      <c r="J18" s="1">
        <f>COUNTIF($D$6:$E$947,"New England")</f>
        <v>40</v>
      </c>
      <c r="K18" s="1" t="str">
        <f t="shared" si="0"/>
        <v/>
      </c>
      <c r="L18" s="1"/>
      <c r="M18" s="63">
        <f t="shared" si="2"/>
        <v>11</v>
      </c>
      <c r="N18" t="s">
        <v>1864</v>
      </c>
      <c r="O18"/>
      <c r="P18" s="120">
        <f>COUNTIF($D$6:$D$1112,"PIT")</f>
        <v>30</v>
      </c>
      <c r="Q18" s="2" t="str">
        <f t="shared" si="1"/>
        <v/>
      </c>
      <c r="R18" s="77"/>
    </row>
    <row r="19" spans="2:18" ht="13" customHeight="1" x14ac:dyDescent="0.25">
      <c r="B19" s="474" t="s">
        <v>6032</v>
      </c>
      <c r="C19" s="477" t="s">
        <v>6033</v>
      </c>
      <c r="D19" s="475" t="s">
        <v>761</v>
      </c>
      <c r="E19" s="478" t="s">
        <v>1137</v>
      </c>
      <c r="F19" s="475" t="s">
        <v>694</v>
      </c>
      <c r="G19" s="2"/>
      <c r="H19"/>
      <c r="I19" s="2" t="s">
        <v>730</v>
      </c>
      <c r="J19" s="1">
        <f>COUNTIF($D$6:$E$947,"Orlando")</f>
        <v>40</v>
      </c>
      <c r="K19" s="1" t="str">
        <f t="shared" si="0"/>
        <v/>
      </c>
      <c r="L19" s="1"/>
      <c r="M19" s="63">
        <f t="shared" si="2"/>
        <v>12</v>
      </c>
      <c r="N19" t="s">
        <v>1865</v>
      </c>
      <c r="O19"/>
      <c r="P19" s="120">
        <f>COUNTIF($D$6:$D$1112,"STL")</f>
        <v>30</v>
      </c>
      <c r="Q19" s="2" t="str">
        <f t="shared" si="1"/>
        <v/>
      </c>
      <c r="R19" s="77"/>
    </row>
    <row r="20" spans="2:18" ht="13" customHeight="1" x14ac:dyDescent="0.25">
      <c r="B20" s="477" t="s">
        <v>616</v>
      </c>
      <c r="C20" s="477" t="s">
        <v>2681</v>
      </c>
      <c r="D20" s="475" t="s">
        <v>685</v>
      </c>
      <c r="E20" s="476" t="s">
        <v>1137</v>
      </c>
      <c r="F20" s="475" t="s">
        <v>697</v>
      </c>
      <c r="G20" s="2"/>
      <c r="H20"/>
      <c r="I20" s="2" t="s">
        <v>5157</v>
      </c>
      <c r="J20" s="1">
        <f>COUNTIF($E$6:$E$947,"Las Vegas")</f>
        <v>40</v>
      </c>
      <c r="K20" s="1" t="str">
        <f t="shared" si="0"/>
        <v/>
      </c>
      <c r="L20" s="1"/>
      <c r="M20" s="63">
        <f t="shared" si="2"/>
        <v>13</v>
      </c>
      <c r="N20" t="s">
        <v>232</v>
      </c>
      <c r="O20"/>
      <c r="P20" s="120">
        <f>COUNTIF($D$6:$D$1112,"SD")</f>
        <v>30</v>
      </c>
      <c r="Q20" s="2" t="str">
        <f t="shared" si="1"/>
        <v/>
      </c>
      <c r="R20" s="77"/>
    </row>
    <row r="21" spans="2:18" ht="13" customHeight="1" x14ac:dyDescent="0.25">
      <c r="B21" s="474" t="s">
        <v>4413</v>
      </c>
      <c r="C21" s="474" t="s">
        <v>4406</v>
      </c>
      <c r="D21" s="475" t="s">
        <v>699</v>
      </c>
      <c r="E21" s="476" t="s">
        <v>1137</v>
      </c>
      <c r="F21" s="480" t="s">
        <v>713</v>
      </c>
      <c r="G21" s="2"/>
      <c r="H21"/>
      <c r="I21" s="2" t="s">
        <v>5310</v>
      </c>
      <c r="J21" s="1">
        <f>COUNTIF($E$6:$E$947,"Shenango Valley")</f>
        <v>40</v>
      </c>
      <c r="K21" s="1" t="str">
        <f t="shared" si="0"/>
        <v/>
      </c>
      <c r="L21" s="1"/>
      <c r="M21" s="63">
        <f>(M20+1)</f>
        <v>14</v>
      </c>
      <c r="N21" t="s">
        <v>1866</v>
      </c>
      <c r="O21"/>
      <c r="P21" s="120">
        <f>COUNTIF($D$6:$D$1112,"SF")</f>
        <v>30</v>
      </c>
      <c r="Q21" s="2" t="str">
        <f t="shared" si="1"/>
        <v/>
      </c>
      <c r="R21" s="77"/>
    </row>
    <row r="22" spans="2:18" ht="13" customHeight="1" x14ac:dyDescent="0.25">
      <c r="B22" s="474" t="s">
        <v>1216</v>
      </c>
      <c r="C22" s="474" t="s">
        <v>1217</v>
      </c>
      <c r="D22" s="475" t="s">
        <v>707</v>
      </c>
      <c r="E22" s="476" t="s">
        <v>1137</v>
      </c>
      <c r="F22" s="475" t="s">
        <v>694</v>
      </c>
      <c r="G22" s="2"/>
      <c r="H22"/>
      <c r="I22" s="2" t="s">
        <v>587</v>
      </c>
      <c r="J22" s="1">
        <f>COUNTIF($E$6:$E$947,"Red Arrow")</f>
        <v>40</v>
      </c>
      <c r="K22" s="1" t="str">
        <f t="shared" si="0"/>
        <v/>
      </c>
      <c r="L22" s="1"/>
      <c r="M22" s="63">
        <f>(M21+1)</f>
        <v>15</v>
      </c>
      <c r="N22" t="s">
        <v>1867</v>
      </c>
      <c r="O22"/>
      <c r="P22" s="120">
        <f>COUNTIF($D$6:$D$1112,"WAS")</f>
        <v>30</v>
      </c>
      <c r="Q22" s="2" t="str">
        <f t="shared" si="1"/>
        <v/>
      </c>
      <c r="R22" s="77"/>
    </row>
    <row r="23" spans="2:18" ht="13" customHeight="1" x14ac:dyDescent="0.25">
      <c r="B23" s="474" t="s">
        <v>779</v>
      </c>
      <c r="C23" s="474" t="s">
        <v>573</v>
      </c>
      <c r="D23" s="475" t="s">
        <v>715</v>
      </c>
      <c r="E23" s="476" t="s">
        <v>1137</v>
      </c>
      <c r="F23" s="475" t="s">
        <v>705</v>
      </c>
      <c r="G23" s="2"/>
      <c r="H23"/>
      <c r="I23" s="2" t="s">
        <v>597</v>
      </c>
      <c r="J23" s="1">
        <f>COUNTIF($E$6:$E$947,"Shizuoka")</f>
        <v>40</v>
      </c>
      <c r="K23" s="1" t="str">
        <f t="shared" si="0"/>
        <v/>
      </c>
      <c r="L23" s="1"/>
      <c r="M23" s="63">
        <f>(M22+1)</f>
        <v>16</v>
      </c>
      <c r="N23" t="s">
        <v>1868</v>
      </c>
      <c r="O23"/>
      <c r="P23" s="120">
        <f>COUNTIF($D$6:$D$1112,"BAL")</f>
        <v>30</v>
      </c>
      <c r="Q23" s="2" t="str">
        <f t="shared" si="1"/>
        <v/>
      </c>
      <c r="R23" s="77"/>
    </row>
    <row r="24" spans="2:18" ht="13" customHeight="1" x14ac:dyDescent="0.25">
      <c r="B24" s="474" t="s">
        <v>5589</v>
      </c>
      <c r="C24" s="477" t="s">
        <v>605</v>
      </c>
      <c r="D24" s="475" t="s">
        <v>609</v>
      </c>
      <c r="E24" s="476" t="s">
        <v>1137</v>
      </c>
      <c r="F24" s="475" t="s">
        <v>705</v>
      </c>
      <c r="G24" s="401"/>
      <c r="H24"/>
      <c r="I24" s="2" t="s">
        <v>2723</v>
      </c>
      <c r="J24" s="1">
        <f>COUNTIF($E$6:$E$947,"St Paul")</f>
        <v>40</v>
      </c>
      <c r="K24" s="1" t="str">
        <f t="shared" si="0"/>
        <v/>
      </c>
      <c r="L24" s="1"/>
      <c r="M24" s="63">
        <f t="shared" si="2"/>
        <v>17</v>
      </c>
      <c r="N24" t="s">
        <v>1869</v>
      </c>
      <c r="O24"/>
      <c r="P24" s="120">
        <f>COUNTIF($D$6:$D$1112,"BOS")</f>
        <v>30</v>
      </c>
      <c r="Q24" s="2" t="str">
        <f t="shared" si="1"/>
        <v/>
      </c>
      <c r="R24" s="77"/>
    </row>
    <row r="25" spans="2:18" ht="13" customHeight="1" thickBot="1" x14ac:dyDescent="0.3">
      <c r="B25" s="477" t="s">
        <v>2692</v>
      </c>
      <c r="C25" s="477" t="s">
        <v>639</v>
      </c>
      <c r="D25" s="475" t="s">
        <v>708</v>
      </c>
      <c r="E25" s="476" t="s">
        <v>1137</v>
      </c>
      <c r="F25" s="475" t="s">
        <v>705</v>
      </c>
      <c r="G25" s="2"/>
      <c r="H25"/>
      <c r="I25" s="2" t="s">
        <v>233</v>
      </c>
      <c r="J25" s="389">
        <f>COUNTIF($E$6:$E$947,"Terrapin")</f>
        <v>40</v>
      </c>
      <c r="K25" s="1" t="str">
        <f t="shared" si="0"/>
        <v/>
      </c>
      <c r="L25" s="1"/>
      <c r="M25" s="63">
        <f t="shared" si="2"/>
        <v>18</v>
      </c>
      <c r="N25" t="s">
        <v>1870</v>
      </c>
      <c r="O25"/>
      <c r="P25" s="120">
        <f>COUNTIF($D$6:$D$1112,"CSX")</f>
        <v>30</v>
      </c>
      <c r="Q25" s="2" t="str">
        <f t="shared" si="1"/>
        <v/>
      </c>
      <c r="R25" s="77"/>
    </row>
    <row r="26" spans="2:18" ht="13" customHeight="1" x14ac:dyDescent="0.25">
      <c r="B26" s="477" t="s">
        <v>4972</v>
      </c>
      <c r="C26" s="477" t="s">
        <v>4973</v>
      </c>
      <c r="D26" s="475" t="s">
        <v>715</v>
      </c>
      <c r="E26" s="476" t="s">
        <v>1137</v>
      </c>
      <c r="F26" s="475" t="s">
        <v>705</v>
      </c>
      <c r="G26" s="2"/>
      <c r="H26"/>
      <c r="I26" s="2"/>
      <c r="J26" s="1">
        <f>SUM(J8:J25)</f>
        <v>717</v>
      </c>
      <c r="K26"/>
      <c r="L26" s="1"/>
      <c r="M26" s="63">
        <f t="shared" si="2"/>
        <v>19</v>
      </c>
      <c r="N26" s="4" t="s">
        <v>3683</v>
      </c>
      <c r="O26"/>
      <c r="P26" s="120">
        <f>COUNTIF($D$6:$D$1112,"CLE")</f>
        <v>30</v>
      </c>
      <c r="Q26" s="2" t="str">
        <f t="shared" si="1"/>
        <v/>
      </c>
      <c r="R26" s="77"/>
    </row>
    <row r="27" spans="2:18" ht="13" customHeight="1" x14ac:dyDescent="0.25">
      <c r="B27" s="474" t="s">
        <v>769</v>
      </c>
      <c r="C27" s="477" t="s">
        <v>5641</v>
      </c>
      <c r="D27" s="475" t="s">
        <v>719</v>
      </c>
      <c r="E27" s="476" t="s">
        <v>1137</v>
      </c>
      <c r="F27" s="475" t="s">
        <v>694</v>
      </c>
      <c r="G27" s="2"/>
      <c r="H27"/>
      <c r="I27" s="2"/>
      <c r="J27"/>
      <c r="K27"/>
      <c r="L27" s="1"/>
      <c r="M27" s="63">
        <f t="shared" si="2"/>
        <v>20</v>
      </c>
      <c r="N27" t="s">
        <v>1871</v>
      </c>
      <c r="O27"/>
      <c r="P27" s="120">
        <f>COUNTIF($D$6:$D$1112,"DET")</f>
        <v>30</v>
      </c>
      <c r="Q27" s="2" t="str">
        <f t="shared" si="1"/>
        <v/>
      </c>
      <c r="R27" s="77"/>
    </row>
    <row r="28" spans="2:18" ht="13" customHeight="1" x14ac:dyDescent="0.25">
      <c r="B28" s="474" t="s">
        <v>6360</v>
      </c>
      <c r="C28" s="477" t="s">
        <v>505</v>
      </c>
      <c r="D28" s="475" t="s">
        <v>699</v>
      </c>
      <c r="E28" s="476" t="s">
        <v>1137</v>
      </c>
      <c r="F28" s="475" t="s">
        <v>694</v>
      </c>
      <c r="G28" s="2"/>
      <c r="H28"/>
      <c r="I28" s="2"/>
      <c r="J28" s="1"/>
      <c r="K28"/>
      <c r="L28" s="1"/>
      <c r="M28" s="63">
        <f t="shared" si="2"/>
        <v>21</v>
      </c>
      <c r="N28" t="s">
        <v>1872</v>
      </c>
      <c r="O28"/>
      <c r="P28" s="120">
        <f>COUNTIF($D$6:$D$1112,"HOU")</f>
        <v>30</v>
      </c>
      <c r="Q28" s="2" t="str">
        <f t="shared" si="1"/>
        <v/>
      </c>
      <c r="R28" s="77"/>
    </row>
    <row r="29" spans="2:18" ht="13" customHeight="1" x14ac:dyDescent="0.25">
      <c r="B29" s="477" t="s">
        <v>2949</v>
      </c>
      <c r="C29" s="477" t="s">
        <v>613</v>
      </c>
      <c r="D29" s="475" t="s">
        <v>708</v>
      </c>
      <c r="E29" s="476" t="s">
        <v>1137</v>
      </c>
      <c r="F29" s="475" t="s">
        <v>697</v>
      </c>
      <c r="G29" s="2"/>
      <c r="H29"/>
      <c r="I29" s="1"/>
      <c r="J29" s="1"/>
      <c r="K29"/>
      <c r="L29" s="1"/>
      <c r="M29" s="63">
        <f t="shared" si="2"/>
        <v>22</v>
      </c>
      <c r="N29" t="s">
        <v>1873</v>
      </c>
      <c r="O29"/>
      <c r="P29" s="120">
        <f>COUNTIF($D$6:$D$1120,"KC")</f>
        <v>30</v>
      </c>
      <c r="Q29" s="2" t="str">
        <f t="shared" si="1"/>
        <v/>
      </c>
      <c r="R29" s="77"/>
    </row>
    <row r="30" spans="2:18" ht="13" customHeight="1" x14ac:dyDescent="0.25">
      <c r="B30" s="477" t="s">
        <v>2395</v>
      </c>
      <c r="C30" s="477" t="s">
        <v>644</v>
      </c>
      <c r="D30" s="475" t="s">
        <v>726</v>
      </c>
      <c r="E30" s="476" t="s">
        <v>1137</v>
      </c>
      <c r="F30" s="475" t="s">
        <v>705</v>
      </c>
      <c r="G30" s="401"/>
      <c r="H30"/>
      <c r="I30" s="2"/>
      <c r="J30" s="1"/>
      <c r="K30"/>
      <c r="L30" s="1"/>
      <c r="M30" s="63">
        <f t="shared" si="2"/>
        <v>23</v>
      </c>
      <c r="N30" t="s">
        <v>1874</v>
      </c>
      <c r="O30"/>
      <c r="P30" s="120">
        <f>COUNTIF($C$6:$D$1120,"LAA")</f>
        <v>30</v>
      </c>
      <c r="Q30" s="2" t="str">
        <f t="shared" si="1"/>
        <v/>
      </c>
      <c r="R30" s="77"/>
    </row>
    <row r="31" spans="2:18" ht="13" customHeight="1" x14ac:dyDescent="0.25">
      <c r="B31" s="481" t="s">
        <v>3270</v>
      </c>
      <c r="C31" s="481" t="s">
        <v>3271</v>
      </c>
      <c r="D31" s="475" t="s">
        <v>685</v>
      </c>
      <c r="E31" s="476" t="s">
        <v>1137</v>
      </c>
      <c r="F31" s="475" t="s">
        <v>4384</v>
      </c>
      <c r="G31" s="2"/>
      <c r="H31"/>
      <c r="I31" s="2"/>
      <c r="J31" s="1"/>
      <c r="K31"/>
      <c r="L31" s="1"/>
      <c r="M31" s="63">
        <f t="shared" si="2"/>
        <v>24</v>
      </c>
      <c r="N31" t="s">
        <v>1875</v>
      </c>
      <c r="O31"/>
      <c r="P31" s="120">
        <f>COUNTIF($D$6:$D$1112,"MIN")</f>
        <v>30</v>
      </c>
      <c r="Q31" s="2" t="str">
        <f t="shared" si="1"/>
        <v/>
      </c>
      <c r="R31" s="77"/>
    </row>
    <row r="32" spans="2:18" ht="13" customHeight="1" x14ac:dyDescent="0.25">
      <c r="B32" s="477" t="s">
        <v>2975</v>
      </c>
      <c r="C32" s="474" t="s">
        <v>742</v>
      </c>
      <c r="D32" s="475" t="s">
        <v>626</v>
      </c>
      <c r="E32" s="476" t="s">
        <v>1137</v>
      </c>
      <c r="F32" s="475" t="s">
        <v>746</v>
      </c>
      <c r="G32" s="2"/>
      <c r="H32"/>
      <c r="I32" s="2"/>
      <c r="J32" s="1"/>
      <c r="K32"/>
      <c r="L32" s="1"/>
      <c r="M32" s="63">
        <f t="shared" si="2"/>
        <v>25</v>
      </c>
      <c r="N32" t="s">
        <v>1877</v>
      </c>
      <c r="O32"/>
      <c r="P32" s="120">
        <f>COUNTIF($D$6:$D$1112,"NYY")</f>
        <v>30</v>
      </c>
      <c r="Q32" s="2" t="str">
        <f t="shared" si="1"/>
        <v/>
      </c>
      <c r="R32" s="77"/>
    </row>
    <row r="33" spans="2:18" ht="13" customHeight="1" x14ac:dyDescent="0.25">
      <c r="B33" s="474" t="s">
        <v>1839</v>
      </c>
      <c r="C33" s="474" t="s">
        <v>1853</v>
      </c>
      <c r="D33" s="475" t="s">
        <v>626</v>
      </c>
      <c r="E33" s="476" t="s">
        <v>1137</v>
      </c>
      <c r="F33" s="475" t="s">
        <v>697</v>
      </c>
      <c r="G33" s="2"/>
      <c r="H33"/>
      <c r="I33" s="2"/>
      <c r="J33" s="1"/>
      <c r="K33"/>
      <c r="L33" s="1"/>
      <c r="M33" s="63">
        <f t="shared" si="2"/>
        <v>26</v>
      </c>
      <c r="N33" t="s">
        <v>1878</v>
      </c>
      <c r="O33"/>
      <c r="P33" s="120">
        <f>COUNTIF($D$6:$D$1112,"OAK")</f>
        <v>30</v>
      </c>
      <c r="Q33" s="2" t="str">
        <f t="shared" si="1"/>
        <v/>
      </c>
      <c r="R33" s="77"/>
    </row>
    <row r="34" spans="2:18" ht="13" customHeight="1" x14ac:dyDescent="0.25">
      <c r="B34" s="474" t="s">
        <v>6085</v>
      </c>
      <c r="C34" s="477" t="s">
        <v>650</v>
      </c>
      <c r="D34" s="475" t="s">
        <v>728</v>
      </c>
      <c r="E34" s="476" t="s">
        <v>1137</v>
      </c>
      <c r="F34" s="479" t="s">
        <v>705</v>
      </c>
      <c r="G34" s="2"/>
      <c r="H34"/>
      <c r="I34" s="2"/>
      <c r="J34" s="1"/>
      <c r="K34" s="2"/>
      <c r="L34" s="1"/>
      <c r="M34" s="63">
        <f t="shared" si="2"/>
        <v>27</v>
      </c>
      <c r="N34" t="s">
        <v>1876</v>
      </c>
      <c r="O34"/>
      <c r="P34" s="120">
        <f>COUNTIF($D$6:$D$1112,"SEA")</f>
        <v>30</v>
      </c>
      <c r="Q34" s="2" t="str">
        <f>IF(P34&lt;30,"Check","")</f>
        <v/>
      </c>
      <c r="R34" s="77"/>
    </row>
    <row r="35" spans="2:18" ht="13" customHeight="1" x14ac:dyDescent="0.25">
      <c r="B35" s="474" t="s">
        <v>585</v>
      </c>
      <c r="C35" s="477" t="s">
        <v>5602</v>
      </c>
      <c r="D35" s="475" t="s">
        <v>715</v>
      </c>
      <c r="E35" s="476" t="s">
        <v>1137</v>
      </c>
      <c r="F35" s="475" t="s">
        <v>705</v>
      </c>
      <c r="G35" s="2"/>
      <c r="H35"/>
      <c r="I35" s="2"/>
      <c r="J35" s="1"/>
      <c r="K35" s="2"/>
      <c r="L35" s="1"/>
      <c r="M35" s="63">
        <f>(M34+1)</f>
        <v>28</v>
      </c>
      <c r="N35" s="2" t="s">
        <v>1879</v>
      </c>
      <c r="O35" s="2"/>
      <c r="P35" s="120">
        <f>COUNTIF($D$6:$D$1112,"TB")</f>
        <v>30</v>
      </c>
      <c r="Q35" s="2" t="str">
        <f>IF(P35&lt;30,"Check","")</f>
        <v/>
      </c>
      <c r="R35" s="77"/>
    </row>
    <row r="36" spans="2:18" ht="13" customHeight="1" x14ac:dyDescent="0.25">
      <c r="B36" s="477" t="s">
        <v>4961</v>
      </c>
      <c r="C36" s="477" t="s">
        <v>3639</v>
      </c>
      <c r="D36" s="475" t="s">
        <v>727</v>
      </c>
      <c r="E36" s="476" t="s">
        <v>1137</v>
      </c>
      <c r="F36" s="475" t="s">
        <v>713</v>
      </c>
      <c r="G36" s="2"/>
      <c r="H36"/>
      <c r="I36" s="2"/>
      <c r="J36" s="1"/>
      <c r="K36" s="2"/>
      <c r="L36" s="1"/>
      <c r="M36" s="63">
        <f>(M35+1)</f>
        <v>29</v>
      </c>
      <c r="N36" s="3" t="s">
        <v>1880</v>
      </c>
      <c r="O36" s="2"/>
      <c r="P36" s="120">
        <f>COUNTIF($D$6:$D$1112,"TEX")</f>
        <v>30</v>
      </c>
      <c r="Q36" s="2" t="str">
        <f>IF(P36&lt;30,"Check","")</f>
        <v/>
      </c>
      <c r="R36" s="77"/>
    </row>
    <row r="37" spans="2:18" ht="13" customHeight="1" x14ac:dyDescent="0.25">
      <c r="B37" s="474" t="s">
        <v>535</v>
      </c>
      <c r="C37" s="474" t="s">
        <v>614</v>
      </c>
      <c r="D37" s="475" t="s">
        <v>712</v>
      </c>
      <c r="E37" s="476" t="s">
        <v>1137</v>
      </c>
      <c r="F37" s="475" t="s">
        <v>694</v>
      </c>
      <c r="G37" s="2"/>
      <c r="H37"/>
      <c r="I37" s="2"/>
      <c r="J37" s="1"/>
      <c r="K37" s="2"/>
      <c r="L37" s="1"/>
      <c r="M37" s="63">
        <f>(M36+1)</f>
        <v>30</v>
      </c>
      <c r="N37" s="3" t="s">
        <v>1881</v>
      </c>
      <c r="O37" s="2"/>
      <c r="P37" s="120">
        <f>COUNTIF($D$6:$D$1122,"TOR")</f>
        <v>30</v>
      </c>
      <c r="Q37" s="2" t="str">
        <f>IF(P37&lt;30,"Check","")</f>
        <v/>
      </c>
      <c r="R37" s="77"/>
    </row>
    <row r="38" spans="2:18" ht="13" customHeight="1" x14ac:dyDescent="0.25">
      <c r="B38" s="474" t="s">
        <v>1227</v>
      </c>
      <c r="C38" s="474" t="s">
        <v>739</v>
      </c>
      <c r="D38" s="475" t="s">
        <v>626</v>
      </c>
      <c r="E38" s="476" t="s">
        <v>1137</v>
      </c>
      <c r="F38" s="475" t="s">
        <v>694</v>
      </c>
      <c r="G38" s="401"/>
      <c r="H38"/>
      <c r="I38" s="2"/>
      <c r="J38" s="1"/>
      <c r="K38" s="82"/>
      <c r="L38" s="1"/>
      <c r="M38" s="82"/>
      <c r="N38" s="82" t="s">
        <v>1276</v>
      </c>
      <c r="O38" s="82"/>
      <c r="P38" s="120">
        <f>COUNTIF($D$6:$D$1120,"UNC")</f>
        <v>36</v>
      </c>
      <c r="Q38" s="2"/>
      <c r="R38" s="77"/>
    </row>
    <row r="39" spans="2:18" ht="13" customHeight="1" x14ac:dyDescent="0.25">
      <c r="B39" s="474" t="s">
        <v>5910</v>
      </c>
      <c r="C39" s="477" t="s">
        <v>750</v>
      </c>
      <c r="D39" s="475" t="s">
        <v>611</v>
      </c>
      <c r="E39" s="476" t="s">
        <v>1137</v>
      </c>
      <c r="F39" s="475" t="s">
        <v>694</v>
      </c>
      <c r="G39" s="2"/>
      <c r="H39"/>
      <c r="I39" s="2"/>
      <c r="J39" s="1"/>
      <c r="K39" s="281"/>
      <c r="L39" s="1"/>
      <c r="M39"/>
      <c r="N39"/>
      <c r="O39"/>
      <c r="P39"/>
      <c r="Q39" s="281">
        <f>SUM(P8:P37)</f>
        <v>900</v>
      </c>
      <c r="R39" s="281" t="s">
        <v>2413</v>
      </c>
    </row>
    <row r="40" spans="2:18" ht="13" customHeight="1" x14ac:dyDescent="0.25">
      <c r="B40" s="474" t="s">
        <v>5965</v>
      </c>
      <c r="C40" s="477" t="s">
        <v>702</v>
      </c>
      <c r="D40" s="475" t="s">
        <v>731</v>
      </c>
      <c r="E40" s="476" t="s">
        <v>1137</v>
      </c>
      <c r="F40" s="479" t="s">
        <v>697</v>
      </c>
      <c r="G40" s="2"/>
      <c r="H40"/>
      <c r="I40" s="2"/>
      <c r="J40" s="1"/>
      <c r="K40" s="281"/>
      <c r="L40" s="1"/>
      <c r="M40" s="281"/>
      <c r="N40" s="281"/>
      <c r="O40" s="281"/>
      <c r="P40" s="300"/>
      <c r="Q40" s="281"/>
      <c r="R40" s="77"/>
    </row>
    <row r="41" spans="2:18" ht="13" customHeight="1" x14ac:dyDescent="0.25">
      <c r="B41" s="477" t="s">
        <v>3285</v>
      </c>
      <c r="C41" s="477" t="s">
        <v>3286</v>
      </c>
      <c r="D41" s="475" t="s">
        <v>728</v>
      </c>
      <c r="E41" s="476" t="s">
        <v>1137</v>
      </c>
      <c r="F41" s="475" t="s">
        <v>694</v>
      </c>
      <c r="G41" s="2"/>
      <c r="H41"/>
      <c r="I41" s="2"/>
      <c r="J41" s="1"/>
      <c r="K41" s="281"/>
      <c r="L41" s="1"/>
      <c r="M41" s="281"/>
      <c r="N41" s="281" t="s">
        <v>822</v>
      </c>
      <c r="O41" s="281"/>
      <c r="P41" s="82">
        <f>SUM(P8:P40)</f>
        <v>936</v>
      </c>
      <c r="R41" s="77"/>
    </row>
    <row r="42" spans="2:18" ht="13" customHeight="1" x14ac:dyDescent="0.25">
      <c r="B42" s="474" t="s">
        <v>5253</v>
      </c>
      <c r="C42" s="474" t="s">
        <v>3262</v>
      </c>
      <c r="D42" s="475" t="s">
        <v>6114</v>
      </c>
      <c r="E42" s="476" t="s">
        <v>1137</v>
      </c>
      <c r="F42" s="475" t="s">
        <v>705</v>
      </c>
      <c r="G42" s="2"/>
      <c r="H42"/>
      <c r="I42" s="2"/>
      <c r="J42" s="1"/>
      <c r="K42" s="281"/>
      <c r="L42" s="1"/>
      <c r="M42" s="281"/>
      <c r="N42" s="281"/>
      <c r="O42" s="281"/>
      <c r="P42" s="281"/>
      <c r="Q42" s="281"/>
      <c r="R42" s="77"/>
    </row>
    <row r="43" spans="2:18" ht="13" customHeight="1" x14ac:dyDescent="0.25">
      <c r="B43" s="477" t="s">
        <v>2138</v>
      </c>
      <c r="C43" s="477" t="s">
        <v>1855</v>
      </c>
      <c r="D43" s="475" t="s">
        <v>709</v>
      </c>
      <c r="E43" s="476" t="s">
        <v>1137</v>
      </c>
      <c r="F43" s="475" t="s">
        <v>694</v>
      </c>
      <c r="G43" s="2"/>
      <c r="H43"/>
      <c r="I43" s="2"/>
      <c r="J43" s="1"/>
      <c r="K43" s="281"/>
      <c r="L43" s="1"/>
      <c r="M43" s="281"/>
      <c r="N43" s="281"/>
      <c r="O43" s="281"/>
      <c r="P43" s="281"/>
      <c r="Q43" s="281"/>
      <c r="R43" s="77"/>
    </row>
    <row r="44" spans="2:18" ht="13" customHeight="1" x14ac:dyDescent="0.25">
      <c r="B44" s="474" t="s">
        <v>3652</v>
      </c>
      <c r="C44" s="474" t="s">
        <v>3262</v>
      </c>
      <c r="D44" s="475" t="s">
        <v>726</v>
      </c>
      <c r="E44" s="476" t="s">
        <v>1137</v>
      </c>
      <c r="F44" s="475" t="s">
        <v>705</v>
      </c>
      <c r="G44" s="401"/>
      <c r="H44"/>
      <c r="I44"/>
      <c r="J44"/>
      <c r="K44"/>
      <c r="L44"/>
      <c r="M44"/>
      <c r="N44"/>
      <c r="O44"/>
      <c r="P44"/>
      <c r="Q44"/>
      <c r="R44" s="77"/>
    </row>
    <row r="45" spans="2:18" ht="13" customHeight="1" x14ac:dyDescent="0.25">
      <c r="B45" s="474" t="s">
        <v>3661</v>
      </c>
      <c r="C45" s="474" t="s">
        <v>785</v>
      </c>
      <c r="D45" s="475" t="s">
        <v>626</v>
      </c>
      <c r="E45" s="476" t="s">
        <v>1137</v>
      </c>
      <c r="F45" s="475" t="s">
        <v>743</v>
      </c>
      <c r="G45" s="2"/>
      <c r="H45"/>
      <c r="I45"/>
      <c r="J45"/>
      <c r="K45"/>
      <c r="L45"/>
      <c r="M45"/>
      <c r="N45"/>
      <c r="O45"/>
      <c r="P45"/>
      <c r="Q45"/>
      <c r="R45" s="77"/>
    </row>
    <row r="46" spans="2:18" ht="13" customHeight="1" x14ac:dyDescent="0.25">
      <c r="B46" s="474" t="s">
        <v>4452</v>
      </c>
      <c r="C46" s="474" t="s">
        <v>115</v>
      </c>
      <c r="D46" s="475" t="s">
        <v>686</v>
      </c>
      <c r="E46" s="476" t="s">
        <v>1137</v>
      </c>
      <c r="F46" s="480" t="s">
        <v>697</v>
      </c>
      <c r="G46" s="2"/>
      <c r="H46"/>
      <c r="I46"/>
      <c r="J46"/>
      <c r="K46"/>
      <c r="L46"/>
      <c r="M46"/>
      <c r="N46"/>
      <c r="O46"/>
      <c r="P46"/>
      <c r="Q46"/>
      <c r="R46" s="77"/>
    </row>
    <row r="47" spans="2:18" ht="13" customHeight="1" x14ac:dyDescent="0.25">
      <c r="B47" s="474" t="s">
        <v>560</v>
      </c>
      <c r="C47" s="477" t="s">
        <v>797</v>
      </c>
      <c r="D47" s="475" t="s">
        <v>765</v>
      </c>
      <c r="E47" s="478" t="s">
        <v>1137</v>
      </c>
      <c r="F47" s="475" t="s">
        <v>694</v>
      </c>
      <c r="G47" s="2"/>
      <c r="H47"/>
      <c r="I47"/>
      <c r="J47"/>
      <c r="K47"/>
      <c r="L47"/>
      <c r="M47"/>
      <c r="N47"/>
      <c r="O47"/>
      <c r="P47"/>
      <c r="Q47"/>
      <c r="R47" s="77"/>
    </row>
    <row r="48" spans="2:18" ht="13" customHeight="1" x14ac:dyDescent="0.25">
      <c r="B48" s="477" t="s">
        <v>5515</v>
      </c>
      <c r="C48" s="477" t="s">
        <v>2689</v>
      </c>
      <c r="D48" s="475" t="s">
        <v>626</v>
      </c>
      <c r="E48" s="478" t="s">
        <v>610</v>
      </c>
      <c r="F48" s="475" t="s">
        <v>697</v>
      </c>
      <c r="G48" s="2"/>
      <c r="H48"/>
      <c r="I48"/>
      <c r="J48"/>
      <c r="K48"/>
      <c r="L48"/>
      <c r="M48"/>
      <c r="N48"/>
      <c r="O48"/>
      <c r="P48"/>
      <c r="Q48"/>
      <c r="R48" s="77"/>
    </row>
    <row r="49" spans="2:6" ht="13" customHeight="1" x14ac:dyDescent="0.25">
      <c r="B49" s="474" t="s">
        <v>5932</v>
      </c>
      <c r="C49" s="477" t="s">
        <v>1307</v>
      </c>
      <c r="D49" s="475" t="s">
        <v>1536</v>
      </c>
      <c r="E49" s="478" t="s">
        <v>610</v>
      </c>
      <c r="F49" s="479" t="s">
        <v>694</v>
      </c>
    </row>
    <row r="50" spans="2:6" ht="13" customHeight="1" x14ac:dyDescent="0.25">
      <c r="B50" s="474" t="s">
        <v>1205</v>
      </c>
      <c r="C50" s="477" t="s">
        <v>801</v>
      </c>
      <c r="D50" s="475" t="s">
        <v>609</v>
      </c>
      <c r="E50" s="478" t="s">
        <v>610</v>
      </c>
      <c r="F50" s="475" t="s">
        <v>697</v>
      </c>
    </row>
    <row r="51" spans="2:6" ht="13" customHeight="1" x14ac:dyDescent="0.25">
      <c r="B51" s="477" t="s">
        <v>3245</v>
      </c>
      <c r="C51" s="477" t="s">
        <v>630</v>
      </c>
      <c r="D51" s="475" t="s">
        <v>685</v>
      </c>
      <c r="E51" s="478" t="s">
        <v>610</v>
      </c>
      <c r="F51" s="475" t="s">
        <v>705</v>
      </c>
    </row>
    <row r="52" spans="2:6" ht="13" customHeight="1" x14ac:dyDescent="0.25">
      <c r="B52" s="474" t="s">
        <v>5245</v>
      </c>
      <c r="C52" s="474" t="s">
        <v>2111</v>
      </c>
      <c r="D52" s="475" t="s">
        <v>686</v>
      </c>
      <c r="E52" s="476" t="s">
        <v>610</v>
      </c>
      <c r="F52" s="475" t="s">
        <v>694</v>
      </c>
    </row>
    <row r="53" spans="2:6" ht="13" customHeight="1" x14ac:dyDescent="0.25">
      <c r="B53" s="474" t="s">
        <v>122</v>
      </c>
      <c r="C53" s="474" t="s">
        <v>1850</v>
      </c>
      <c r="D53" s="475" t="s">
        <v>709</v>
      </c>
      <c r="E53" s="478" t="s">
        <v>610</v>
      </c>
      <c r="F53" s="475" t="s">
        <v>705</v>
      </c>
    </row>
    <row r="54" spans="2:6" ht="13" customHeight="1" x14ac:dyDescent="0.25">
      <c r="B54" s="474" t="s">
        <v>5990</v>
      </c>
      <c r="C54" s="477" t="s">
        <v>2673</v>
      </c>
      <c r="D54" s="475" t="s">
        <v>687</v>
      </c>
      <c r="E54" s="478" t="s">
        <v>610</v>
      </c>
      <c r="F54" s="475" t="s">
        <v>697</v>
      </c>
    </row>
    <row r="55" spans="2:6" ht="13" customHeight="1" x14ac:dyDescent="0.25">
      <c r="B55" s="474" t="s">
        <v>6039</v>
      </c>
      <c r="C55" s="477" t="s">
        <v>631</v>
      </c>
      <c r="D55" s="475" t="s">
        <v>771</v>
      </c>
      <c r="E55" s="478" t="s">
        <v>610</v>
      </c>
      <c r="F55" s="475" t="s">
        <v>694</v>
      </c>
    </row>
    <row r="56" spans="2:6" ht="13" customHeight="1" x14ac:dyDescent="0.25">
      <c r="B56" s="474" t="s">
        <v>3613</v>
      </c>
      <c r="C56" s="474" t="s">
        <v>1851</v>
      </c>
      <c r="D56" s="475" t="s">
        <v>771</v>
      </c>
      <c r="E56" s="476" t="s">
        <v>610</v>
      </c>
      <c r="F56" s="475" t="s">
        <v>694</v>
      </c>
    </row>
    <row r="57" spans="2:6" ht="13" customHeight="1" x14ac:dyDescent="0.25">
      <c r="B57" s="474" t="s">
        <v>6050</v>
      </c>
      <c r="C57" s="477" t="s">
        <v>614</v>
      </c>
      <c r="D57" s="475" t="s">
        <v>703</v>
      </c>
      <c r="E57" s="478" t="s">
        <v>610</v>
      </c>
      <c r="F57" s="475" t="s">
        <v>694</v>
      </c>
    </row>
    <row r="58" spans="2:6" ht="13" customHeight="1" x14ac:dyDescent="0.25">
      <c r="B58" s="474" t="s">
        <v>5293</v>
      </c>
      <c r="C58" s="474" t="s">
        <v>5294</v>
      </c>
      <c r="D58" s="475" t="s">
        <v>687</v>
      </c>
      <c r="E58" s="478" t="s">
        <v>610</v>
      </c>
      <c r="F58" s="475" t="s">
        <v>705</v>
      </c>
    </row>
    <row r="59" spans="2:6" ht="13" customHeight="1" x14ac:dyDescent="0.25">
      <c r="B59" s="474" t="s">
        <v>1577</v>
      </c>
      <c r="C59" s="474" t="s">
        <v>1578</v>
      </c>
      <c r="D59" s="475" t="s">
        <v>726</v>
      </c>
      <c r="E59" s="478" t="s">
        <v>610</v>
      </c>
      <c r="F59" s="480" t="s">
        <v>697</v>
      </c>
    </row>
    <row r="60" spans="2:6" ht="13" customHeight="1" x14ac:dyDescent="0.25">
      <c r="B60" s="474" t="s">
        <v>5952</v>
      </c>
      <c r="C60" s="477" t="s">
        <v>550</v>
      </c>
      <c r="D60" s="475" t="s">
        <v>701</v>
      </c>
      <c r="E60" s="478" t="s">
        <v>610</v>
      </c>
      <c r="F60" s="479" t="s">
        <v>705</v>
      </c>
    </row>
    <row r="61" spans="2:6" ht="13" customHeight="1" x14ac:dyDescent="0.25">
      <c r="B61" s="474" t="s">
        <v>2114</v>
      </c>
      <c r="C61" s="474" t="s">
        <v>550</v>
      </c>
      <c r="D61" s="475" t="s">
        <v>844</v>
      </c>
      <c r="E61" s="476" t="s">
        <v>610</v>
      </c>
      <c r="F61" s="475" t="s">
        <v>705</v>
      </c>
    </row>
    <row r="62" spans="2:6" ht="13" customHeight="1" x14ac:dyDescent="0.25">
      <c r="B62" s="474" t="s">
        <v>5852</v>
      </c>
      <c r="C62" s="477" t="s">
        <v>1207</v>
      </c>
      <c r="D62" s="475" t="s">
        <v>699</v>
      </c>
      <c r="E62" s="478" t="s">
        <v>610</v>
      </c>
      <c r="F62" s="475" t="s">
        <v>694</v>
      </c>
    </row>
    <row r="63" spans="2:6" ht="13" customHeight="1" x14ac:dyDescent="0.25">
      <c r="B63" s="474" t="s">
        <v>5237</v>
      </c>
      <c r="C63" s="474" t="s">
        <v>565</v>
      </c>
      <c r="D63" s="475" t="s">
        <v>727</v>
      </c>
      <c r="E63" s="478" t="s">
        <v>610</v>
      </c>
      <c r="F63" s="475" t="s">
        <v>705</v>
      </c>
    </row>
    <row r="64" spans="2:6" ht="13" customHeight="1" x14ac:dyDescent="0.25">
      <c r="B64" s="477" t="s">
        <v>1565</v>
      </c>
      <c r="C64" s="477" t="s">
        <v>4971</v>
      </c>
      <c r="D64" s="475" t="s">
        <v>733</v>
      </c>
      <c r="E64" s="478" t="s">
        <v>610</v>
      </c>
      <c r="F64" s="475" t="s">
        <v>713</v>
      </c>
    </row>
    <row r="65" spans="2:6" ht="13" customHeight="1" x14ac:dyDescent="0.25">
      <c r="B65" s="474" t="s">
        <v>5969</v>
      </c>
      <c r="C65" s="477" t="s">
        <v>809</v>
      </c>
      <c r="D65" s="475" t="s">
        <v>731</v>
      </c>
      <c r="E65" s="478" t="s">
        <v>610</v>
      </c>
      <c r="F65" s="475" t="s">
        <v>694</v>
      </c>
    </row>
    <row r="66" spans="2:6" ht="13" customHeight="1" x14ac:dyDescent="0.25">
      <c r="B66" s="474" t="s">
        <v>3247</v>
      </c>
      <c r="C66" s="474" t="s">
        <v>5686</v>
      </c>
      <c r="D66" s="475" t="s">
        <v>703</v>
      </c>
      <c r="E66" s="478" t="s">
        <v>610</v>
      </c>
      <c r="F66" s="475" t="s">
        <v>743</v>
      </c>
    </row>
    <row r="67" spans="2:6" ht="13" customHeight="1" x14ac:dyDescent="0.25">
      <c r="B67" s="474" t="s">
        <v>724</v>
      </c>
      <c r="C67" s="477" t="s">
        <v>5928</v>
      </c>
      <c r="D67" s="475" t="s">
        <v>1536</v>
      </c>
      <c r="E67" s="478" t="s">
        <v>610</v>
      </c>
      <c r="F67" s="479" t="s">
        <v>723</v>
      </c>
    </row>
    <row r="68" spans="2:6" ht="13" customHeight="1" x14ac:dyDescent="0.25">
      <c r="B68" s="474" t="s">
        <v>640</v>
      </c>
      <c r="C68" s="474" t="s">
        <v>519</v>
      </c>
      <c r="D68" s="475" t="s">
        <v>771</v>
      </c>
      <c r="E68" s="478" t="s">
        <v>610</v>
      </c>
      <c r="F68" s="475" t="s">
        <v>694</v>
      </c>
    </row>
    <row r="69" spans="2:6" ht="13" customHeight="1" x14ac:dyDescent="0.25">
      <c r="B69" s="474" t="s">
        <v>6017</v>
      </c>
      <c r="C69" s="477" t="s">
        <v>6018</v>
      </c>
      <c r="D69" s="475" t="s">
        <v>609</v>
      </c>
      <c r="E69" s="478" t="s">
        <v>610</v>
      </c>
      <c r="F69" s="479" t="s">
        <v>697</v>
      </c>
    </row>
    <row r="70" spans="2:6" ht="13" customHeight="1" x14ac:dyDescent="0.25">
      <c r="B70" s="481" t="s">
        <v>3257</v>
      </c>
      <c r="C70" s="481" t="s">
        <v>635</v>
      </c>
      <c r="D70" s="475" t="s">
        <v>707</v>
      </c>
      <c r="E70" s="476" t="s">
        <v>610</v>
      </c>
      <c r="F70" s="475" t="s">
        <v>697</v>
      </c>
    </row>
    <row r="71" spans="2:6" ht="13" customHeight="1" x14ac:dyDescent="0.25">
      <c r="B71" s="474" t="s">
        <v>531</v>
      </c>
      <c r="C71" s="474" t="s">
        <v>614</v>
      </c>
      <c r="D71" s="475" t="s">
        <v>699</v>
      </c>
      <c r="E71" s="476" t="s">
        <v>610</v>
      </c>
      <c r="F71" s="475" t="s">
        <v>697</v>
      </c>
    </row>
    <row r="72" spans="2:6" ht="13" customHeight="1" x14ac:dyDescent="0.25">
      <c r="B72" s="474" t="s">
        <v>3638</v>
      </c>
      <c r="C72" s="474" t="s">
        <v>3639</v>
      </c>
      <c r="D72" s="475" t="s">
        <v>732</v>
      </c>
      <c r="E72" s="476" t="s">
        <v>610</v>
      </c>
      <c r="F72" s="475" t="s">
        <v>705</v>
      </c>
    </row>
    <row r="73" spans="2:6" ht="13" customHeight="1" x14ac:dyDescent="0.25">
      <c r="B73" s="474" t="s">
        <v>10</v>
      </c>
      <c r="C73" s="474" t="s">
        <v>1207</v>
      </c>
      <c r="D73" s="475" t="s">
        <v>745</v>
      </c>
      <c r="E73" s="478" t="s">
        <v>610</v>
      </c>
      <c r="F73" s="475" t="s">
        <v>697</v>
      </c>
    </row>
    <row r="74" spans="2:6" ht="13" customHeight="1" x14ac:dyDescent="0.25">
      <c r="B74" s="474" t="s">
        <v>658</v>
      </c>
      <c r="C74" s="477" t="s">
        <v>6102</v>
      </c>
      <c r="D74" s="475" t="s">
        <v>733</v>
      </c>
      <c r="E74" s="478" t="s">
        <v>610</v>
      </c>
      <c r="F74" s="479" t="s">
        <v>694</v>
      </c>
    </row>
    <row r="75" spans="2:6" ht="13" customHeight="1" x14ac:dyDescent="0.25">
      <c r="B75" s="474" t="s">
        <v>650</v>
      </c>
      <c r="C75" s="474" t="s">
        <v>642</v>
      </c>
      <c r="D75" s="475" t="s">
        <v>703</v>
      </c>
      <c r="E75" s="478" t="s">
        <v>610</v>
      </c>
      <c r="F75" s="475" t="s">
        <v>705</v>
      </c>
    </row>
    <row r="76" spans="2:6" ht="13" customHeight="1" x14ac:dyDescent="0.25">
      <c r="B76" s="474" t="s">
        <v>740</v>
      </c>
      <c r="C76" s="477" t="s">
        <v>5705</v>
      </c>
      <c r="D76" s="475" t="s">
        <v>771</v>
      </c>
      <c r="E76" s="478" t="s">
        <v>610</v>
      </c>
      <c r="F76" s="475" t="s">
        <v>694</v>
      </c>
    </row>
    <row r="77" spans="2:6" ht="13" customHeight="1" x14ac:dyDescent="0.25">
      <c r="B77" s="474" t="s">
        <v>230</v>
      </c>
      <c r="C77" s="477" t="s">
        <v>5706</v>
      </c>
      <c r="D77" s="475" t="s">
        <v>609</v>
      </c>
      <c r="E77" s="478" t="s">
        <v>610</v>
      </c>
      <c r="F77" s="475" t="s">
        <v>694</v>
      </c>
    </row>
    <row r="78" spans="2:6" ht="13" customHeight="1" x14ac:dyDescent="0.25">
      <c r="B78" s="474" t="s">
        <v>3248</v>
      </c>
      <c r="C78" s="474" t="s">
        <v>801</v>
      </c>
      <c r="D78" s="475" t="s">
        <v>685</v>
      </c>
      <c r="E78" s="478" t="s">
        <v>610</v>
      </c>
      <c r="F78" s="475" t="s">
        <v>713</v>
      </c>
    </row>
    <row r="79" spans="2:6" ht="13" customHeight="1" x14ac:dyDescent="0.25">
      <c r="B79" s="474" t="s">
        <v>3632</v>
      </c>
      <c r="C79" s="474" t="s">
        <v>627</v>
      </c>
      <c r="D79" s="475" t="s">
        <v>699</v>
      </c>
      <c r="E79" s="478" t="s">
        <v>610</v>
      </c>
      <c r="F79" s="475" t="s">
        <v>716</v>
      </c>
    </row>
    <row r="80" spans="2:6" ht="13" customHeight="1" x14ac:dyDescent="0.25">
      <c r="B80" s="477" t="s">
        <v>497</v>
      </c>
      <c r="C80" s="477" t="s">
        <v>3566</v>
      </c>
      <c r="D80" s="475" t="s">
        <v>709</v>
      </c>
      <c r="E80" s="478" t="s">
        <v>610</v>
      </c>
      <c r="F80" s="475" t="s">
        <v>723</v>
      </c>
    </row>
    <row r="81" spans="2:6" ht="13" customHeight="1" x14ac:dyDescent="0.25">
      <c r="B81" s="474" t="s">
        <v>559</v>
      </c>
      <c r="C81" s="477" t="s">
        <v>5693</v>
      </c>
      <c r="D81" s="475" t="s">
        <v>709</v>
      </c>
      <c r="E81" s="478" t="s">
        <v>610</v>
      </c>
      <c r="F81" s="475" t="s">
        <v>705</v>
      </c>
    </row>
    <row r="82" spans="2:6" ht="13" customHeight="1" x14ac:dyDescent="0.25">
      <c r="B82" s="477" t="s">
        <v>3603</v>
      </c>
      <c r="C82" s="477" t="s">
        <v>400</v>
      </c>
      <c r="D82" s="475" t="s">
        <v>701</v>
      </c>
      <c r="E82" s="478" t="s">
        <v>610</v>
      </c>
      <c r="F82" s="475" t="s">
        <v>705</v>
      </c>
    </row>
    <row r="83" spans="2:6" ht="13" customHeight="1" x14ac:dyDescent="0.25">
      <c r="B83" s="474" t="s">
        <v>3603</v>
      </c>
      <c r="C83" s="477" t="s">
        <v>1538</v>
      </c>
      <c r="D83" s="475" t="s">
        <v>714</v>
      </c>
      <c r="E83" s="476" t="s">
        <v>610</v>
      </c>
      <c r="F83" s="475" t="s">
        <v>694</v>
      </c>
    </row>
    <row r="84" spans="2:6" ht="13" customHeight="1" x14ac:dyDescent="0.25">
      <c r="B84" s="474" t="s">
        <v>5643</v>
      </c>
      <c r="C84" s="477" t="s">
        <v>1202</v>
      </c>
      <c r="D84" s="475" t="s">
        <v>714</v>
      </c>
      <c r="E84" s="478" t="s">
        <v>610</v>
      </c>
      <c r="F84" s="475" t="s">
        <v>723</v>
      </c>
    </row>
    <row r="85" spans="2:6" ht="13" customHeight="1" x14ac:dyDescent="0.25">
      <c r="B85" s="474" t="s">
        <v>560</v>
      </c>
      <c r="C85" s="477" t="s">
        <v>595</v>
      </c>
      <c r="D85" s="475" t="s">
        <v>611</v>
      </c>
      <c r="E85" s="478" t="s">
        <v>610</v>
      </c>
      <c r="F85" s="475" t="s">
        <v>694</v>
      </c>
    </row>
    <row r="86" spans="2:6" ht="13" customHeight="1" x14ac:dyDescent="0.25">
      <c r="B86" s="474" t="s">
        <v>5223</v>
      </c>
      <c r="C86" s="474" t="s">
        <v>618</v>
      </c>
      <c r="D86" s="475" t="s">
        <v>720</v>
      </c>
      <c r="E86" s="478" t="s">
        <v>610</v>
      </c>
      <c r="F86" s="475" t="s">
        <v>716</v>
      </c>
    </row>
    <row r="87" spans="2:6" ht="13" customHeight="1" x14ac:dyDescent="0.25">
      <c r="B87" s="474" t="s">
        <v>6040</v>
      </c>
      <c r="C87" s="477" t="s">
        <v>582</v>
      </c>
      <c r="D87" s="475" t="s">
        <v>720</v>
      </c>
      <c r="E87" s="478" t="s">
        <v>610</v>
      </c>
      <c r="F87" s="479" t="s">
        <v>694</v>
      </c>
    </row>
    <row r="88" spans="2:6" ht="13" customHeight="1" x14ac:dyDescent="0.25">
      <c r="B88" s="474" t="s">
        <v>793</v>
      </c>
      <c r="C88" s="477" t="s">
        <v>5206</v>
      </c>
      <c r="D88" s="475" t="s">
        <v>609</v>
      </c>
      <c r="E88" s="478" t="s">
        <v>4521</v>
      </c>
      <c r="F88" s="479" t="s">
        <v>743</v>
      </c>
    </row>
    <row r="89" spans="2:6" ht="13" customHeight="1" x14ac:dyDescent="0.25">
      <c r="B89" s="474" t="s">
        <v>5958</v>
      </c>
      <c r="C89" s="477" t="s">
        <v>706</v>
      </c>
      <c r="D89" s="475" t="s">
        <v>745</v>
      </c>
      <c r="E89" s="478" t="s">
        <v>4521</v>
      </c>
      <c r="F89" s="475" t="s">
        <v>713</v>
      </c>
    </row>
    <row r="90" spans="2:6" ht="13" customHeight="1" x14ac:dyDescent="0.25">
      <c r="B90" s="477" t="s">
        <v>2668</v>
      </c>
      <c r="C90" s="477" t="s">
        <v>584</v>
      </c>
      <c r="D90" s="475" t="s">
        <v>696</v>
      </c>
      <c r="E90" s="478" t="s">
        <v>4521</v>
      </c>
      <c r="F90" s="475" t="s">
        <v>746</v>
      </c>
    </row>
    <row r="91" spans="2:6" ht="13" customHeight="1" x14ac:dyDescent="0.25">
      <c r="B91" s="477" t="s">
        <v>5718</v>
      </c>
      <c r="C91" s="474" t="s">
        <v>1205</v>
      </c>
      <c r="D91" s="475" t="s">
        <v>707</v>
      </c>
      <c r="E91" s="476" t="s">
        <v>4521</v>
      </c>
      <c r="F91" s="475" t="s">
        <v>694</v>
      </c>
    </row>
    <row r="92" spans="2:6" ht="13" customHeight="1" x14ac:dyDescent="0.25">
      <c r="B92" s="477" t="s">
        <v>6378</v>
      </c>
      <c r="C92" s="474" t="s">
        <v>2971</v>
      </c>
      <c r="D92" s="475" t="s">
        <v>611</v>
      </c>
      <c r="E92" s="478" t="s">
        <v>4521</v>
      </c>
      <c r="F92" s="475" t="s">
        <v>743</v>
      </c>
    </row>
    <row r="93" spans="2:6" ht="13" customHeight="1" x14ac:dyDescent="0.25">
      <c r="B93" s="474" t="s">
        <v>5649</v>
      </c>
      <c r="C93" s="477" t="s">
        <v>392</v>
      </c>
      <c r="D93" s="475" t="s">
        <v>714</v>
      </c>
      <c r="E93" s="478" t="s">
        <v>4521</v>
      </c>
      <c r="F93" s="475" t="s">
        <v>694</v>
      </c>
    </row>
    <row r="94" spans="2:6" ht="13" customHeight="1" x14ac:dyDescent="0.25">
      <c r="B94" s="474" t="s">
        <v>5934</v>
      </c>
      <c r="C94" s="477" t="s">
        <v>5941</v>
      </c>
      <c r="D94" s="475" t="s">
        <v>1536</v>
      </c>
      <c r="E94" s="478" t="s">
        <v>4521</v>
      </c>
      <c r="F94" s="475" t="s">
        <v>694</v>
      </c>
    </row>
    <row r="95" spans="2:6" ht="13" customHeight="1" x14ac:dyDescent="0.25">
      <c r="B95" s="474" t="s">
        <v>1602</v>
      </c>
      <c r="C95" s="474" t="s">
        <v>1603</v>
      </c>
      <c r="D95" s="475" t="s">
        <v>699</v>
      </c>
      <c r="E95" s="478" t="s">
        <v>4521</v>
      </c>
      <c r="F95" s="475" t="s">
        <v>705</v>
      </c>
    </row>
    <row r="96" spans="2:6" ht="13" customHeight="1" x14ac:dyDescent="0.25">
      <c r="B96" s="474" t="s">
        <v>588</v>
      </c>
      <c r="C96" s="477" t="s">
        <v>5671</v>
      </c>
      <c r="D96" s="475" t="s">
        <v>771</v>
      </c>
      <c r="E96" s="478" t="s">
        <v>4521</v>
      </c>
      <c r="F96" s="475" t="s">
        <v>713</v>
      </c>
    </row>
    <row r="97" spans="2:6" ht="13" customHeight="1" x14ac:dyDescent="0.25">
      <c r="B97" s="474" t="s">
        <v>710</v>
      </c>
      <c r="C97" s="474" t="s">
        <v>594</v>
      </c>
      <c r="D97" s="475" t="s">
        <v>611</v>
      </c>
      <c r="E97" s="478" t="s">
        <v>4521</v>
      </c>
      <c r="F97" s="475" t="s">
        <v>705</v>
      </c>
    </row>
    <row r="98" spans="2:6" ht="13" customHeight="1" x14ac:dyDescent="0.25">
      <c r="B98" s="474" t="s">
        <v>6034</v>
      </c>
      <c r="C98" s="477" t="s">
        <v>639</v>
      </c>
      <c r="D98" s="475" t="s">
        <v>761</v>
      </c>
      <c r="E98" s="478" t="s">
        <v>4521</v>
      </c>
      <c r="F98" s="475" t="s">
        <v>694</v>
      </c>
    </row>
    <row r="99" spans="2:6" ht="13" customHeight="1" x14ac:dyDescent="0.25">
      <c r="B99" s="474" t="s">
        <v>5696</v>
      </c>
      <c r="C99" s="477" t="s">
        <v>614</v>
      </c>
      <c r="D99" s="475" t="s">
        <v>707</v>
      </c>
      <c r="E99" s="478" t="s">
        <v>4521</v>
      </c>
      <c r="F99" s="479" t="s">
        <v>716</v>
      </c>
    </row>
    <row r="100" spans="2:6" ht="13" customHeight="1" x14ac:dyDescent="0.25">
      <c r="B100" s="477" t="s">
        <v>2401</v>
      </c>
      <c r="C100" s="477" t="s">
        <v>809</v>
      </c>
      <c r="D100" s="475" t="s">
        <v>712</v>
      </c>
      <c r="E100" s="478" t="s">
        <v>4521</v>
      </c>
      <c r="F100" s="475" t="s">
        <v>705</v>
      </c>
    </row>
    <row r="101" spans="2:6" ht="13" customHeight="1" x14ac:dyDescent="0.25">
      <c r="B101" s="474" t="s">
        <v>5663</v>
      </c>
      <c r="C101" s="477" t="s">
        <v>677</v>
      </c>
      <c r="D101" s="475" t="s">
        <v>761</v>
      </c>
      <c r="E101" s="478" t="s">
        <v>4521</v>
      </c>
      <c r="F101" s="475" t="s">
        <v>723</v>
      </c>
    </row>
    <row r="102" spans="2:6" ht="13" customHeight="1" x14ac:dyDescent="0.25">
      <c r="B102" s="474" t="s">
        <v>4957</v>
      </c>
      <c r="C102" s="474" t="s">
        <v>122</v>
      </c>
      <c r="D102" s="475" t="s">
        <v>703</v>
      </c>
      <c r="E102" s="478" t="s">
        <v>4521</v>
      </c>
      <c r="F102" s="475" t="s">
        <v>705</v>
      </c>
    </row>
    <row r="103" spans="2:6" ht="13" customHeight="1" x14ac:dyDescent="0.25">
      <c r="B103" s="474" t="s">
        <v>2120</v>
      </c>
      <c r="C103" s="477" t="s">
        <v>532</v>
      </c>
      <c r="D103" s="475" t="s">
        <v>709</v>
      </c>
      <c r="E103" s="478" t="s">
        <v>4521</v>
      </c>
      <c r="F103" s="475" t="s">
        <v>694</v>
      </c>
    </row>
    <row r="104" spans="2:6" ht="13" customHeight="1" x14ac:dyDescent="0.25">
      <c r="B104" s="474" t="s">
        <v>6024</v>
      </c>
      <c r="C104" s="477" t="s">
        <v>6025</v>
      </c>
      <c r="D104" s="475" t="s">
        <v>761</v>
      </c>
      <c r="E104" s="476" t="s">
        <v>4521</v>
      </c>
      <c r="F104" s="479" t="s">
        <v>723</v>
      </c>
    </row>
    <row r="105" spans="2:6" ht="13" customHeight="1" x14ac:dyDescent="0.25">
      <c r="B105" s="474" t="s">
        <v>3269</v>
      </c>
      <c r="C105" s="474" t="s">
        <v>778</v>
      </c>
      <c r="D105" s="475" t="s">
        <v>745</v>
      </c>
      <c r="E105" s="478" t="s">
        <v>4521</v>
      </c>
      <c r="F105" s="475" t="s">
        <v>705</v>
      </c>
    </row>
    <row r="106" spans="2:6" ht="13" customHeight="1" x14ac:dyDescent="0.25">
      <c r="B106" s="474" t="s">
        <v>645</v>
      </c>
      <c r="C106" s="474" t="s">
        <v>3595</v>
      </c>
      <c r="D106" s="475" t="s">
        <v>696</v>
      </c>
      <c r="E106" s="478" t="s">
        <v>4521</v>
      </c>
      <c r="F106" s="475" t="s">
        <v>705</v>
      </c>
    </row>
    <row r="107" spans="2:6" ht="13" customHeight="1" x14ac:dyDescent="0.25">
      <c r="B107" s="474" t="s">
        <v>645</v>
      </c>
      <c r="C107" s="477" t="s">
        <v>545</v>
      </c>
      <c r="D107" s="475" t="s">
        <v>719</v>
      </c>
      <c r="E107" s="478" t="s">
        <v>4521</v>
      </c>
      <c r="F107" s="475" t="s">
        <v>694</v>
      </c>
    </row>
    <row r="108" spans="2:6" ht="13" customHeight="1" x14ac:dyDescent="0.25">
      <c r="B108" s="477" t="s">
        <v>4970</v>
      </c>
      <c r="C108" s="477" t="s">
        <v>632</v>
      </c>
      <c r="D108" s="475" t="s">
        <v>731</v>
      </c>
      <c r="E108" s="478" t="s">
        <v>4521</v>
      </c>
      <c r="F108" s="475" t="s">
        <v>694</v>
      </c>
    </row>
    <row r="109" spans="2:6" ht="13" customHeight="1" x14ac:dyDescent="0.25">
      <c r="B109" s="474" t="s">
        <v>3276</v>
      </c>
      <c r="C109" s="477" t="s">
        <v>741</v>
      </c>
      <c r="D109" s="475" t="s">
        <v>626</v>
      </c>
      <c r="E109" s="478" t="s">
        <v>4521</v>
      </c>
      <c r="F109" s="475" t="s">
        <v>697</v>
      </c>
    </row>
    <row r="110" spans="2:6" ht="13" customHeight="1" x14ac:dyDescent="0.25">
      <c r="B110" s="474" t="s">
        <v>4917</v>
      </c>
      <c r="C110" s="474" t="s">
        <v>622</v>
      </c>
      <c r="D110" s="475" t="s">
        <v>696</v>
      </c>
      <c r="E110" s="478" t="s">
        <v>4521</v>
      </c>
      <c r="F110" s="480" t="s">
        <v>697</v>
      </c>
    </row>
    <row r="111" spans="2:6" ht="13" customHeight="1" x14ac:dyDescent="0.25">
      <c r="B111" s="474" t="s">
        <v>4426</v>
      </c>
      <c r="C111" s="474" t="s">
        <v>4427</v>
      </c>
      <c r="D111" s="475" t="s">
        <v>609</v>
      </c>
      <c r="E111" s="476" t="s">
        <v>4521</v>
      </c>
      <c r="F111" s="480" t="s">
        <v>705</v>
      </c>
    </row>
    <row r="112" spans="2:6" ht="13" customHeight="1" x14ac:dyDescent="0.25">
      <c r="B112" s="474" t="s">
        <v>3242</v>
      </c>
      <c r="C112" s="474" t="s">
        <v>1212</v>
      </c>
      <c r="D112" s="475" t="s">
        <v>626</v>
      </c>
      <c r="E112" s="478" t="s">
        <v>4521</v>
      </c>
      <c r="F112" s="475" t="s">
        <v>694</v>
      </c>
    </row>
    <row r="113" spans="2:6" ht="13" customHeight="1" x14ac:dyDescent="0.25">
      <c r="B113" s="474" t="s">
        <v>5930</v>
      </c>
      <c r="C113" s="477" t="s">
        <v>5948</v>
      </c>
      <c r="D113" s="475" t="s">
        <v>734</v>
      </c>
      <c r="E113" s="478" t="s">
        <v>4521</v>
      </c>
      <c r="F113" s="479" t="s">
        <v>705</v>
      </c>
    </row>
    <row r="114" spans="2:6" ht="13" customHeight="1" x14ac:dyDescent="0.25">
      <c r="B114" s="474" t="s">
        <v>5930</v>
      </c>
      <c r="C114" s="477" t="s">
        <v>4401</v>
      </c>
      <c r="D114" s="475" t="s">
        <v>1536</v>
      </c>
      <c r="E114" s="478" t="s">
        <v>4521</v>
      </c>
      <c r="F114" s="479" t="s">
        <v>697</v>
      </c>
    </row>
    <row r="115" spans="2:6" ht="13" customHeight="1" x14ac:dyDescent="0.25">
      <c r="B115" s="477" t="s">
        <v>2396</v>
      </c>
      <c r="C115" s="477" t="s">
        <v>1331</v>
      </c>
      <c r="D115" s="475" t="s">
        <v>771</v>
      </c>
      <c r="E115" s="478" t="s">
        <v>4521</v>
      </c>
      <c r="F115" s="475" t="s">
        <v>694</v>
      </c>
    </row>
    <row r="116" spans="2:6" ht="13" customHeight="1" x14ac:dyDescent="0.25">
      <c r="B116" s="477" t="s">
        <v>3255</v>
      </c>
      <c r="C116" s="474" t="s">
        <v>725</v>
      </c>
      <c r="D116" s="475" t="s">
        <v>696</v>
      </c>
      <c r="E116" s="478" t="s">
        <v>4521</v>
      </c>
      <c r="F116" s="475" t="s">
        <v>716</v>
      </c>
    </row>
    <row r="117" spans="2:6" ht="13" customHeight="1" x14ac:dyDescent="0.25">
      <c r="B117" s="474" t="s">
        <v>4946</v>
      </c>
      <c r="C117" s="474" t="s">
        <v>641</v>
      </c>
      <c r="D117" s="475" t="s">
        <v>707</v>
      </c>
      <c r="E117" s="478" t="s">
        <v>4521</v>
      </c>
      <c r="F117" s="475" t="s">
        <v>705</v>
      </c>
    </row>
    <row r="118" spans="2:6" ht="13" customHeight="1" x14ac:dyDescent="0.25">
      <c r="B118" s="477" t="s">
        <v>2688</v>
      </c>
      <c r="C118" s="477" t="s">
        <v>650</v>
      </c>
      <c r="D118" s="475" t="s">
        <v>771</v>
      </c>
      <c r="E118" s="478" t="s">
        <v>4521</v>
      </c>
      <c r="F118" s="475" t="s">
        <v>694</v>
      </c>
    </row>
    <row r="119" spans="2:6" ht="13" customHeight="1" x14ac:dyDescent="0.25">
      <c r="B119" s="481" t="s">
        <v>1842</v>
      </c>
      <c r="C119" s="481" t="s">
        <v>1855</v>
      </c>
      <c r="D119" s="475" t="s">
        <v>712</v>
      </c>
      <c r="E119" s="478" t="s">
        <v>4521</v>
      </c>
      <c r="F119" s="475" t="s">
        <v>716</v>
      </c>
    </row>
    <row r="120" spans="2:6" ht="13" customHeight="1" x14ac:dyDescent="0.25">
      <c r="B120" s="474" t="s">
        <v>5672</v>
      </c>
      <c r="C120" s="477" t="s">
        <v>764</v>
      </c>
      <c r="D120" s="475" t="s">
        <v>771</v>
      </c>
      <c r="E120" s="478" t="s">
        <v>4521</v>
      </c>
      <c r="F120" s="475" t="s">
        <v>746</v>
      </c>
    </row>
    <row r="121" spans="2:6" ht="13" customHeight="1" x14ac:dyDescent="0.25">
      <c r="B121" s="474" t="s">
        <v>2656</v>
      </c>
      <c r="C121" s="477" t="s">
        <v>634</v>
      </c>
      <c r="D121" s="475" t="s">
        <v>707</v>
      </c>
      <c r="E121" s="478" t="s">
        <v>4521</v>
      </c>
      <c r="F121" s="479" t="s">
        <v>716</v>
      </c>
    </row>
    <row r="122" spans="2:6" ht="13" customHeight="1" x14ac:dyDescent="0.25">
      <c r="B122" s="474" t="s">
        <v>6077</v>
      </c>
      <c r="C122" s="477" t="s">
        <v>600</v>
      </c>
      <c r="D122" s="475" t="s">
        <v>727</v>
      </c>
      <c r="E122" s="478" t="s">
        <v>4521</v>
      </c>
      <c r="F122" s="475" t="s">
        <v>694</v>
      </c>
    </row>
    <row r="123" spans="2:6" ht="13" customHeight="1" x14ac:dyDescent="0.25">
      <c r="B123" s="474" t="s">
        <v>5687</v>
      </c>
      <c r="C123" s="477" t="s">
        <v>742</v>
      </c>
      <c r="D123" s="475" t="s">
        <v>703</v>
      </c>
      <c r="E123" s="478" t="s">
        <v>4521</v>
      </c>
      <c r="F123" s="475" t="s">
        <v>697</v>
      </c>
    </row>
    <row r="124" spans="2:6" ht="13" customHeight="1" x14ac:dyDescent="0.25">
      <c r="B124" s="474" t="s">
        <v>1329</v>
      </c>
      <c r="C124" s="474" t="s">
        <v>634</v>
      </c>
      <c r="D124" s="475" t="s">
        <v>687</v>
      </c>
      <c r="E124" s="478" t="s">
        <v>4521</v>
      </c>
      <c r="F124" s="475" t="s">
        <v>705</v>
      </c>
    </row>
    <row r="125" spans="2:6" ht="13" customHeight="1" x14ac:dyDescent="0.25">
      <c r="B125" s="474" t="s">
        <v>2938</v>
      </c>
      <c r="C125" s="474" t="s">
        <v>523</v>
      </c>
      <c r="D125" s="475" t="s">
        <v>708</v>
      </c>
      <c r="E125" s="478" t="s">
        <v>4521</v>
      </c>
      <c r="F125" s="475" t="s">
        <v>697</v>
      </c>
    </row>
    <row r="126" spans="2:6" ht="13" customHeight="1" x14ac:dyDescent="0.25">
      <c r="B126" s="474" t="s">
        <v>5650</v>
      </c>
      <c r="C126" s="477" t="s">
        <v>5651</v>
      </c>
      <c r="D126" s="475" t="s">
        <v>707</v>
      </c>
      <c r="E126" s="478" t="s">
        <v>4521</v>
      </c>
      <c r="F126" s="475" t="s">
        <v>697</v>
      </c>
    </row>
    <row r="127" spans="2:6" ht="13" customHeight="1" x14ac:dyDescent="0.25">
      <c r="B127" s="474" t="s">
        <v>647</v>
      </c>
      <c r="C127" s="477" t="s">
        <v>6001</v>
      </c>
      <c r="D127" s="475" t="s">
        <v>707</v>
      </c>
      <c r="E127" s="476" t="s">
        <v>648</v>
      </c>
      <c r="F127" s="475" t="s">
        <v>697</v>
      </c>
    </row>
    <row r="128" spans="2:6" ht="13" customHeight="1" x14ac:dyDescent="0.25">
      <c r="B128" s="474" t="s">
        <v>647</v>
      </c>
      <c r="C128" s="474" t="s">
        <v>1207</v>
      </c>
      <c r="D128" s="475" t="s">
        <v>771</v>
      </c>
      <c r="E128" s="476" t="s">
        <v>648</v>
      </c>
      <c r="F128" s="475" t="s">
        <v>694</v>
      </c>
    </row>
    <row r="129" spans="2:6" ht="13" customHeight="1" x14ac:dyDescent="0.25">
      <c r="B129" s="474" t="s">
        <v>2934</v>
      </c>
      <c r="C129" s="474" t="s">
        <v>2935</v>
      </c>
      <c r="D129" s="475" t="s">
        <v>626</v>
      </c>
      <c r="E129" s="476" t="s">
        <v>648</v>
      </c>
      <c r="F129" s="475" t="s">
        <v>723</v>
      </c>
    </row>
    <row r="130" spans="2:6" ht="13" customHeight="1" x14ac:dyDescent="0.25">
      <c r="B130" s="474" t="s">
        <v>3675</v>
      </c>
      <c r="C130" s="474" t="s">
        <v>3676</v>
      </c>
      <c r="D130" s="475" t="s">
        <v>733</v>
      </c>
      <c r="E130" s="476" t="s">
        <v>648</v>
      </c>
      <c r="F130" s="475" t="s">
        <v>716</v>
      </c>
    </row>
    <row r="131" spans="2:6" ht="13" customHeight="1" x14ac:dyDescent="0.25">
      <c r="B131" s="474" t="s">
        <v>4390</v>
      </c>
      <c r="C131" s="474" t="s">
        <v>4391</v>
      </c>
      <c r="D131" s="475" t="s">
        <v>726</v>
      </c>
      <c r="E131" s="476" t="s">
        <v>648</v>
      </c>
      <c r="F131" s="480" t="s">
        <v>743</v>
      </c>
    </row>
    <row r="132" spans="2:6" ht="13" customHeight="1" x14ac:dyDescent="0.25">
      <c r="B132" s="474" t="s">
        <v>5239</v>
      </c>
      <c r="C132" s="474" t="s">
        <v>742</v>
      </c>
      <c r="D132" s="475" t="s">
        <v>715</v>
      </c>
      <c r="E132" s="476" t="s">
        <v>648</v>
      </c>
      <c r="F132" s="475" t="s">
        <v>694</v>
      </c>
    </row>
    <row r="133" spans="2:6" ht="13" customHeight="1" x14ac:dyDescent="0.25">
      <c r="B133" s="474" t="s">
        <v>6030</v>
      </c>
      <c r="C133" s="477" t="s">
        <v>6031</v>
      </c>
      <c r="D133" s="475" t="s">
        <v>761</v>
      </c>
      <c r="E133" s="476" t="s">
        <v>648</v>
      </c>
      <c r="F133" s="475" t="s">
        <v>694</v>
      </c>
    </row>
    <row r="134" spans="2:6" ht="13" customHeight="1" x14ac:dyDescent="0.25">
      <c r="B134" s="474" t="s">
        <v>3622</v>
      </c>
      <c r="C134" s="474" t="s">
        <v>1539</v>
      </c>
      <c r="D134" s="475" t="s">
        <v>714</v>
      </c>
      <c r="E134" s="476" t="s">
        <v>648</v>
      </c>
      <c r="F134" s="475" t="s">
        <v>705</v>
      </c>
    </row>
    <row r="135" spans="2:6" ht="13" customHeight="1" x14ac:dyDescent="0.25">
      <c r="B135" s="474" t="s">
        <v>5248</v>
      </c>
      <c r="C135" s="474" t="s">
        <v>1539</v>
      </c>
      <c r="D135" s="475" t="s">
        <v>696</v>
      </c>
      <c r="E135" s="476" t="s">
        <v>648</v>
      </c>
      <c r="F135" s="475" t="s">
        <v>697</v>
      </c>
    </row>
    <row r="136" spans="2:6" ht="13" customHeight="1" x14ac:dyDescent="0.25">
      <c r="B136" s="474" t="s">
        <v>5890</v>
      </c>
      <c r="C136" s="477" t="s">
        <v>5891</v>
      </c>
      <c r="D136" s="475" t="s">
        <v>696</v>
      </c>
      <c r="E136" s="478" t="s">
        <v>648</v>
      </c>
      <c r="F136" s="479" t="s">
        <v>705</v>
      </c>
    </row>
    <row r="137" spans="2:6" ht="13" customHeight="1" x14ac:dyDescent="0.25">
      <c r="B137" s="474" t="s">
        <v>4395</v>
      </c>
      <c r="C137" s="474" t="s">
        <v>4396</v>
      </c>
      <c r="D137" s="475" t="s">
        <v>709</v>
      </c>
      <c r="E137" s="476" t="s">
        <v>648</v>
      </c>
      <c r="F137" s="480" t="s">
        <v>723</v>
      </c>
    </row>
    <row r="138" spans="2:6" ht="13" customHeight="1" x14ac:dyDescent="0.25">
      <c r="B138" s="474" t="s">
        <v>547</v>
      </c>
      <c r="C138" s="477" t="s">
        <v>5249</v>
      </c>
      <c r="D138" s="475" t="s">
        <v>715</v>
      </c>
      <c r="E138" s="476" t="s">
        <v>648</v>
      </c>
      <c r="F138" s="475" t="s">
        <v>697</v>
      </c>
    </row>
    <row r="139" spans="2:6" ht="13" customHeight="1" x14ac:dyDescent="0.25">
      <c r="B139" s="474" t="s">
        <v>3608</v>
      </c>
      <c r="C139" s="474" t="s">
        <v>633</v>
      </c>
      <c r="D139" s="475" t="s">
        <v>726</v>
      </c>
      <c r="E139" s="476" t="s">
        <v>648</v>
      </c>
      <c r="F139" s="475" t="s">
        <v>694</v>
      </c>
    </row>
    <row r="140" spans="2:6" ht="13" customHeight="1" x14ac:dyDescent="0.25">
      <c r="B140" s="474" t="s">
        <v>4404</v>
      </c>
      <c r="C140" s="474" t="s">
        <v>184</v>
      </c>
      <c r="D140" s="475" t="s">
        <v>728</v>
      </c>
      <c r="E140" s="476" t="s">
        <v>648</v>
      </c>
      <c r="F140" s="480" t="s">
        <v>694</v>
      </c>
    </row>
    <row r="141" spans="2:6" ht="13" customHeight="1" x14ac:dyDescent="0.25">
      <c r="B141" s="477" t="s">
        <v>4918</v>
      </c>
      <c r="C141" s="477" t="s">
        <v>400</v>
      </c>
      <c r="D141" s="475" t="s">
        <v>727</v>
      </c>
      <c r="E141" s="476" t="s">
        <v>648</v>
      </c>
      <c r="F141" s="475" t="s">
        <v>705</v>
      </c>
    </row>
    <row r="142" spans="2:6" ht="13" customHeight="1" x14ac:dyDescent="0.25">
      <c r="B142" s="474" t="s">
        <v>5983</v>
      </c>
      <c r="C142" s="477" t="s">
        <v>5714</v>
      </c>
      <c r="D142" s="475" t="s">
        <v>701</v>
      </c>
      <c r="E142" s="476" t="s">
        <v>648</v>
      </c>
      <c r="F142" s="479" t="s">
        <v>697</v>
      </c>
    </row>
    <row r="143" spans="2:6" ht="13" customHeight="1" x14ac:dyDescent="0.25">
      <c r="B143" s="477" t="s">
        <v>1216</v>
      </c>
      <c r="C143" s="477" t="s">
        <v>695</v>
      </c>
      <c r="D143" s="475" t="s">
        <v>707</v>
      </c>
      <c r="E143" s="476" t="s">
        <v>648</v>
      </c>
      <c r="F143" s="475" t="s">
        <v>713</v>
      </c>
    </row>
    <row r="144" spans="2:6" ht="13" customHeight="1" x14ac:dyDescent="0.25">
      <c r="B144" s="474" t="s">
        <v>5631</v>
      </c>
      <c r="C144" s="477" t="s">
        <v>5632</v>
      </c>
      <c r="D144" s="475" t="s">
        <v>731</v>
      </c>
      <c r="E144" s="476" t="s">
        <v>648</v>
      </c>
      <c r="F144" s="475" t="s">
        <v>694</v>
      </c>
    </row>
    <row r="145" spans="2:6" ht="13" customHeight="1" x14ac:dyDescent="0.25">
      <c r="B145" s="474" t="s">
        <v>638</v>
      </c>
      <c r="C145" s="474" t="s">
        <v>584</v>
      </c>
      <c r="D145" s="475" t="s">
        <v>728</v>
      </c>
      <c r="E145" s="476" t="s">
        <v>648</v>
      </c>
      <c r="F145" s="475" t="s">
        <v>697</v>
      </c>
    </row>
    <row r="146" spans="2:6" ht="13" customHeight="1" x14ac:dyDescent="0.25">
      <c r="B146" s="474" t="s">
        <v>3610</v>
      </c>
      <c r="C146" s="474" t="s">
        <v>3611</v>
      </c>
      <c r="D146" s="475" t="s">
        <v>685</v>
      </c>
      <c r="E146" s="476" t="s">
        <v>648</v>
      </c>
      <c r="F146" s="475" t="s">
        <v>723</v>
      </c>
    </row>
    <row r="147" spans="2:6" ht="13" customHeight="1" x14ac:dyDescent="0.25">
      <c r="B147" s="474" t="s">
        <v>6016</v>
      </c>
      <c r="C147" s="477" t="s">
        <v>550</v>
      </c>
      <c r="D147" s="475" t="s">
        <v>609</v>
      </c>
      <c r="E147" s="476" t="s">
        <v>648</v>
      </c>
      <c r="F147" s="479" t="s">
        <v>746</v>
      </c>
    </row>
    <row r="148" spans="2:6" ht="13" customHeight="1" x14ac:dyDescent="0.25">
      <c r="B148" s="477" t="s">
        <v>4978</v>
      </c>
      <c r="C148" s="477" t="s">
        <v>4979</v>
      </c>
      <c r="D148" s="475" t="s">
        <v>771</v>
      </c>
      <c r="E148" s="476" t="s">
        <v>648</v>
      </c>
      <c r="F148" s="475" t="s">
        <v>697</v>
      </c>
    </row>
    <row r="149" spans="2:6" ht="13" customHeight="1" x14ac:dyDescent="0.25">
      <c r="B149" s="474" t="s">
        <v>94</v>
      </c>
      <c r="C149" s="477" t="s">
        <v>1178</v>
      </c>
      <c r="D149" s="475" t="s">
        <v>1536</v>
      </c>
      <c r="E149" s="476" t="s">
        <v>648</v>
      </c>
      <c r="F149" s="479" t="s">
        <v>705</v>
      </c>
    </row>
    <row r="150" spans="2:6" ht="13" customHeight="1" x14ac:dyDescent="0.25">
      <c r="B150" s="474" t="s">
        <v>1611</v>
      </c>
      <c r="C150" s="474" t="s">
        <v>402</v>
      </c>
      <c r="D150" s="475" t="s">
        <v>731</v>
      </c>
      <c r="E150" s="476" t="s">
        <v>648</v>
      </c>
      <c r="F150" s="475" t="s">
        <v>705</v>
      </c>
    </row>
    <row r="151" spans="2:6" ht="13" customHeight="1" x14ac:dyDescent="0.25">
      <c r="B151" s="474" t="s">
        <v>1323</v>
      </c>
      <c r="C151" s="474" t="s">
        <v>5255</v>
      </c>
      <c r="D151" s="475" t="s">
        <v>728</v>
      </c>
      <c r="E151" s="476" t="s">
        <v>648</v>
      </c>
      <c r="F151" s="475" t="s">
        <v>445</v>
      </c>
    </row>
    <row r="152" spans="2:6" ht="13" customHeight="1" x14ac:dyDescent="0.25">
      <c r="B152" s="474" t="s">
        <v>3256</v>
      </c>
      <c r="C152" s="474" t="s">
        <v>3641</v>
      </c>
      <c r="D152" s="475" t="s">
        <v>727</v>
      </c>
      <c r="E152" s="476" t="s">
        <v>648</v>
      </c>
      <c r="F152" s="475" t="s">
        <v>694</v>
      </c>
    </row>
    <row r="153" spans="2:6" ht="13" customHeight="1" x14ac:dyDescent="0.25">
      <c r="B153" s="474" t="s">
        <v>3634</v>
      </c>
      <c r="C153" s="474" t="s">
        <v>584</v>
      </c>
      <c r="D153" s="475" t="s">
        <v>609</v>
      </c>
      <c r="E153" s="476" t="s">
        <v>648</v>
      </c>
      <c r="F153" s="475" t="s">
        <v>697</v>
      </c>
    </row>
    <row r="154" spans="2:6" ht="13" customHeight="1" x14ac:dyDescent="0.25">
      <c r="B154" s="477" t="s">
        <v>4983</v>
      </c>
      <c r="C154" s="477" t="s">
        <v>4984</v>
      </c>
      <c r="D154" s="475" t="s">
        <v>734</v>
      </c>
      <c r="E154" s="476" t="s">
        <v>648</v>
      </c>
      <c r="F154" s="475" t="s">
        <v>694</v>
      </c>
    </row>
    <row r="155" spans="2:6" ht="13" customHeight="1" x14ac:dyDescent="0.25">
      <c r="B155" s="474" t="s">
        <v>531</v>
      </c>
      <c r="C155" s="474" t="s">
        <v>564</v>
      </c>
      <c r="D155" s="475" t="s">
        <v>734</v>
      </c>
      <c r="E155" s="476" t="s">
        <v>648</v>
      </c>
      <c r="F155" s="480" t="s">
        <v>705</v>
      </c>
    </row>
    <row r="156" spans="2:6" ht="13" customHeight="1" x14ac:dyDescent="0.25">
      <c r="B156" s="474" t="s">
        <v>137</v>
      </c>
      <c r="C156" s="474" t="s">
        <v>4943</v>
      </c>
      <c r="D156" s="475" t="s">
        <v>687</v>
      </c>
      <c r="E156" s="476" t="s">
        <v>648</v>
      </c>
      <c r="F156" s="480" t="s">
        <v>713</v>
      </c>
    </row>
    <row r="157" spans="2:6" ht="13" customHeight="1" x14ac:dyDescent="0.25">
      <c r="B157" s="474" t="s">
        <v>5996</v>
      </c>
      <c r="C157" s="477" t="s">
        <v>1223</v>
      </c>
      <c r="D157" s="475" t="s">
        <v>687</v>
      </c>
      <c r="E157" s="476" t="s">
        <v>648</v>
      </c>
      <c r="F157" s="475" t="s">
        <v>694</v>
      </c>
    </row>
    <row r="158" spans="2:6" ht="13" customHeight="1" x14ac:dyDescent="0.25">
      <c r="B158" s="474" t="s">
        <v>5616</v>
      </c>
      <c r="C158" s="477" t="s">
        <v>5617</v>
      </c>
      <c r="D158" s="475" t="s">
        <v>715</v>
      </c>
      <c r="E158" s="476" t="s">
        <v>648</v>
      </c>
      <c r="F158" s="475" t="s">
        <v>705</v>
      </c>
    </row>
    <row r="159" spans="2:6" ht="13" customHeight="1" x14ac:dyDescent="0.25">
      <c r="B159" s="477" t="s">
        <v>4441</v>
      </c>
      <c r="C159" s="477" t="s">
        <v>4442</v>
      </c>
      <c r="D159" s="475" t="s">
        <v>761</v>
      </c>
      <c r="E159" s="476" t="s">
        <v>648</v>
      </c>
      <c r="F159" s="475" t="s">
        <v>705</v>
      </c>
    </row>
    <row r="160" spans="2:6" ht="13" customHeight="1" x14ac:dyDescent="0.25">
      <c r="B160" s="474" t="s">
        <v>230</v>
      </c>
      <c r="C160" s="474" t="s">
        <v>584</v>
      </c>
      <c r="D160" s="475" t="s">
        <v>712</v>
      </c>
      <c r="E160" s="476" t="s">
        <v>648</v>
      </c>
      <c r="F160" s="475" t="s">
        <v>445</v>
      </c>
    </row>
    <row r="161" spans="2:6" ht="13" customHeight="1" x14ac:dyDescent="0.25">
      <c r="B161" s="474" t="s">
        <v>5700</v>
      </c>
      <c r="C161" s="477" t="s">
        <v>635</v>
      </c>
      <c r="D161" s="475" t="s">
        <v>719</v>
      </c>
      <c r="E161" s="476" t="s">
        <v>648</v>
      </c>
      <c r="F161" s="475" t="s">
        <v>713</v>
      </c>
    </row>
    <row r="162" spans="2:6" ht="13" customHeight="1" x14ac:dyDescent="0.25">
      <c r="B162" s="474" t="s">
        <v>5215</v>
      </c>
      <c r="C162" s="474" t="s">
        <v>3262</v>
      </c>
      <c r="D162" s="475" t="s">
        <v>761</v>
      </c>
      <c r="E162" s="476" t="s">
        <v>648</v>
      </c>
      <c r="F162" s="475" t="s">
        <v>746</v>
      </c>
    </row>
    <row r="163" spans="2:6" ht="13" customHeight="1" x14ac:dyDescent="0.25">
      <c r="B163" s="474" t="s">
        <v>174</v>
      </c>
      <c r="C163" s="477" t="s">
        <v>748</v>
      </c>
      <c r="D163" s="475" t="s">
        <v>765</v>
      </c>
      <c r="E163" s="476" t="s">
        <v>648</v>
      </c>
      <c r="F163" s="475" t="s">
        <v>723</v>
      </c>
    </row>
    <row r="164" spans="2:6" ht="13" customHeight="1" x14ac:dyDescent="0.25">
      <c r="B164" s="474" t="s">
        <v>3282</v>
      </c>
      <c r="C164" s="477" t="s">
        <v>650</v>
      </c>
      <c r="D164" s="475" t="s">
        <v>733</v>
      </c>
      <c r="E164" s="476" t="s">
        <v>648</v>
      </c>
      <c r="F164" s="475" t="s">
        <v>694</v>
      </c>
    </row>
    <row r="165" spans="2:6" ht="13" customHeight="1" x14ac:dyDescent="0.25">
      <c r="B165" s="474" t="s">
        <v>5588</v>
      </c>
      <c r="C165" s="477" t="s">
        <v>809</v>
      </c>
      <c r="D165" s="475" t="s">
        <v>611</v>
      </c>
      <c r="E165" s="476" t="s">
        <v>5006</v>
      </c>
      <c r="F165" s="475" t="s">
        <v>705</v>
      </c>
    </row>
    <row r="166" spans="2:6" ht="13" customHeight="1" x14ac:dyDescent="0.25">
      <c r="B166" s="474" t="s">
        <v>3653</v>
      </c>
      <c r="C166" s="474" t="s">
        <v>2398</v>
      </c>
      <c r="D166" s="475" t="s">
        <v>715</v>
      </c>
      <c r="E166" s="476" t="s">
        <v>5006</v>
      </c>
      <c r="F166" s="475" t="s">
        <v>705</v>
      </c>
    </row>
    <row r="167" spans="2:6" ht="13" customHeight="1" x14ac:dyDescent="0.25">
      <c r="B167" s="474" t="s">
        <v>5614</v>
      </c>
      <c r="C167" s="477" t="s">
        <v>681</v>
      </c>
      <c r="D167" s="475" t="s">
        <v>708</v>
      </c>
      <c r="E167" s="476" t="s">
        <v>5006</v>
      </c>
      <c r="F167" s="475" t="s">
        <v>743</v>
      </c>
    </row>
    <row r="168" spans="2:6" ht="13" customHeight="1" x14ac:dyDescent="0.25">
      <c r="B168" s="474" t="s">
        <v>5188</v>
      </c>
      <c r="C168" s="474" t="s">
        <v>5189</v>
      </c>
      <c r="D168" s="475" t="s">
        <v>715</v>
      </c>
      <c r="E168" s="476" t="s">
        <v>5006</v>
      </c>
      <c r="F168" s="475" t="s">
        <v>694</v>
      </c>
    </row>
    <row r="169" spans="2:6" ht="13" customHeight="1" x14ac:dyDescent="0.25">
      <c r="B169" s="474" t="s">
        <v>4930</v>
      </c>
      <c r="C169" s="474" t="s">
        <v>614</v>
      </c>
      <c r="D169" s="475" t="s">
        <v>745</v>
      </c>
      <c r="E169" s="476" t="s">
        <v>5006</v>
      </c>
      <c r="F169" s="475" t="s">
        <v>694</v>
      </c>
    </row>
    <row r="170" spans="2:6" ht="13" customHeight="1" x14ac:dyDescent="0.25">
      <c r="B170" s="474" t="s">
        <v>5204</v>
      </c>
      <c r="C170" s="474" t="s">
        <v>622</v>
      </c>
      <c r="D170" s="475" t="s">
        <v>1536</v>
      </c>
      <c r="E170" s="476" t="s">
        <v>5006</v>
      </c>
      <c r="F170" s="475" t="s">
        <v>743</v>
      </c>
    </row>
    <row r="171" spans="2:6" ht="13" customHeight="1" x14ac:dyDescent="0.25">
      <c r="B171" s="474" t="s">
        <v>2420</v>
      </c>
      <c r="C171" s="477" t="s">
        <v>808</v>
      </c>
      <c r="D171" s="475" t="s">
        <v>765</v>
      </c>
      <c r="E171" s="476" t="s">
        <v>5006</v>
      </c>
      <c r="F171" s="479" t="s">
        <v>705</v>
      </c>
    </row>
    <row r="172" spans="2:6" ht="13" customHeight="1" x14ac:dyDescent="0.25">
      <c r="B172" s="474" t="s">
        <v>5647</v>
      </c>
      <c r="C172" s="477" t="s">
        <v>5648</v>
      </c>
      <c r="D172" s="475" t="s">
        <v>714</v>
      </c>
      <c r="E172" s="476" t="s">
        <v>5006</v>
      </c>
      <c r="F172" s="475" t="s">
        <v>694</v>
      </c>
    </row>
    <row r="173" spans="2:6" ht="13" customHeight="1" x14ac:dyDescent="0.25">
      <c r="B173" s="474" t="s">
        <v>762</v>
      </c>
      <c r="C173" s="474" t="s">
        <v>5197</v>
      </c>
      <c r="D173" s="475" t="s">
        <v>707</v>
      </c>
      <c r="E173" s="476" t="s">
        <v>5006</v>
      </c>
      <c r="F173" s="475" t="s">
        <v>705</v>
      </c>
    </row>
    <row r="174" spans="2:6" ht="13" customHeight="1" x14ac:dyDescent="0.25">
      <c r="B174" s="477" t="s">
        <v>2964</v>
      </c>
      <c r="C174" s="477" t="s">
        <v>679</v>
      </c>
      <c r="D174" s="475" t="s">
        <v>707</v>
      </c>
      <c r="E174" s="476" t="s">
        <v>5006</v>
      </c>
      <c r="F174" s="475" t="s">
        <v>743</v>
      </c>
    </row>
    <row r="175" spans="2:6" ht="13" customHeight="1" x14ac:dyDescent="0.25">
      <c r="B175" s="474" t="s">
        <v>1315</v>
      </c>
      <c r="C175" s="474" t="s">
        <v>530</v>
      </c>
      <c r="D175" s="475" t="s">
        <v>712</v>
      </c>
      <c r="E175" s="476" t="s">
        <v>5006</v>
      </c>
      <c r="F175" s="475" t="s">
        <v>705</v>
      </c>
    </row>
    <row r="176" spans="2:6" ht="13" customHeight="1" x14ac:dyDescent="0.25">
      <c r="B176" s="474" t="s">
        <v>5967</v>
      </c>
      <c r="C176" s="477" t="s">
        <v>5968</v>
      </c>
      <c r="D176" s="475" t="s">
        <v>731</v>
      </c>
      <c r="E176" s="476" t="s">
        <v>5006</v>
      </c>
      <c r="F176" s="479" t="s">
        <v>705</v>
      </c>
    </row>
    <row r="177" spans="2:6" ht="13" customHeight="1" x14ac:dyDescent="0.25">
      <c r="B177" s="474" t="s">
        <v>5976</v>
      </c>
      <c r="C177" s="477" t="s">
        <v>635</v>
      </c>
      <c r="D177" s="475" t="s">
        <v>701</v>
      </c>
      <c r="E177" s="476" t="s">
        <v>5006</v>
      </c>
      <c r="F177" s="475" t="s">
        <v>716</v>
      </c>
    </row>
    <row r="178" spans="2:6" ht="13" customHeight="1" x14ac:dyDescent="0.25">
      <c r="B178" s="477" t="s">
        <v>4964</v>
      </c>
      <c r="C178" s="477" t="s">
        <v>622</v>
      </c>
      <c r="D178" s="475" t="s">
        <v>611</v>
      </c>
      <c r="E178" s="476" t="s">
        <v>5006</v>
      </c>
      <c r="F178" s="475" t="s">
        <v>697</v>
      </c>
    </row>
    <row r="179" spans="2:6" ht="13" customHeight="1" x14ac:dyDescent="0.25">
      <c r="B179" s="474" t="s">
        <v>1170</v>
      </c>
      <c r="C179" s="474" t="s">
        <v>545</v>
      </c>
      <c r="D179" s="475" t="s">
        <v>626</v>
      </c>
      <c r="E179" s="476" t="s">
        <v>5006</v>
      </c>
      <c r="F179" s="475" t="s">
        <v>697</v>
      </c>
    </row>
    <row r="180" spans="2:6" ht="13" customHeight="1" x14ac:dyDescent="0.25">
      <c r="B180" s="474" t="s">
        <v>4411</v>
      </c>
      <c r="C180" s="474" t="s">
        <v>4412</v>
      </c>
      <c r="D180" s="475" t="s">
        <v>712</v>
      </c>
      <c r="E180" s="476" t="s">
        <v>5006</v>
      </c>
      <c r="F180" s="480" t="s">
        <v>713</v>
      </c>
    </row>
    <row r="181" spans="2:6" ht="13" customHeight="1" x14ac:dyDescent="0.25">
      <c r="B181" s="477" t="s">
        <v>616</v>
      </c>
      <c r="C181" s="477" t="s">
        <v>3568</v>
      </c>
      <c r="D181" s="475" t="s">
        <v>685</v>
      </c>
      <c r="E181" s="476" t="s">
        <v>5006</v>
      </c>
      <c r="F181" s="475" t="s">
        <v>3291</v>
      </c>
    </row>
    <row r="182" spans="2:6" ht="13" customHeight="1" x14ac:dyDescent="0.25">
      <c r="B182" s="474" t="s">
        <v>6094</v>
      </c>
      <c r="C182" s="477" t="s">
        <v>3262</v>
      </c>
      <c r="D182" s="475" t="s">
        <v>733</v>
      </c>
      <c r="E182" s="476" t="s">
        <v>5006</v>
      </c>
      <c r="F182" s="479" t="s">
        <v>746</v>
      </c>
    </row>
    <row r="183" spans="2:6" ht="13" customHeight="1" x14ac:dyDescent="0.25">
      <c r="B183" s="474" t="s">
        <v>717</v>
      </c>
      <c r="C183" s="477" t="s">
        <v>1207</v>
      </c>
      <c r="D183" s="475" t="s">
        <v>734</v>
      </c>
      <c r="E183" s="476" t="s">
        <v>5006</v>
      </c>
      <c r="F183" s="479" t="s">
        <v>694</v>
      </c>
    </row>
    <row r="184" spans="2:6" ht="13" customHeight="1" x14ac:dyDescent="0.25">
      <c r="B184" s="474" t="s">
        <v>668</v>
      </c>
      <c r="C184" s="477" t="s">
        <v>6073</v>
      </c>
      <c r="D184" s="475" t="s">
        <v>733</v>
      </c>
      <c r="E184" s="478" t="s">
        <v>5006</v>
      </c>
      <c r="F184" s="479" t="s">
        <v>716</v>
      </c>
    </row>
    <row r="185" spans="2:6" ht="13" customHeight="1" x14ac:dyDescent="0.25">
      <c r="B185" s="474" t="s">
        <v>4952</v>
      </c>
      <c r="C185" s="474" t="s">
        <v>545</v>
      </c>
      <c r="D185" s="475" t="s">
        <v>685</v>
      </c>
      <c r="E185" s="476" t="s">
        <v>5006</v>
      </c>
      <c r="F185" s="480" t="s">
        <v>705</v>
      </c>
    </row>
    <row r="186" spans="2:6" ht="13" customHeight="1" x14ac:dyDescent="0.25">
      <c r="B186" s="477" t="s">
        <v>127</v>
      </c>
      <c r="C186" s="477" t="s">
        <v>739</v>
      </c>
      <c r="D186" s="475" t="s">
        <v>707</v>
      </c>
      <c r="E186" s="476" t="s">
        <v>5006</v>
      </c>
      <c r="F186" s="475" t="s">
        <v>694</v>
      </c>
    </row>
    <row r="187" spans="2:6" ht="13" customHeight="1" x14ac:dyDescent="0.25">
      <c r="B187" s="481" t="s">
        <v>2957</v>
      </c>
      <c r="C187" s="481" t="s">
        <v>621</v>
      </c>
      <c r="D187" s="475" t="s">
        <v>708</v>
      </c>
      <c r="E187" s="476" t="s">
        <v>5006</v>
      </c>
      <c r="F187" s="475" t="s">
        <v>694</v>
      </c>
    </row>
    <row r="188" spans="2:6" ht="13" customHeight="1" x14ac:dyDescent="0.25">
      <c r="B188" s="477" t="s">
        <v>3251</v>
      </c>
      <c r="C188" s="474" t="s">
        <v>656</v>
      </c>
      <c r="D188" s="475" t="s">
        <v>708</v>
      </c>
      <c r="E188" s="476" t="s">
        <v>5006</v>
      </c>
      <c r="F188" s="480" t="s">
        <v>723</v>
      </c>
    </row>
    <row r="189" spans="2:6" ht="13" customHeight="1" x14ac:dyDescent="0.25">
      <c r="B189" s="474" t="s">
        <v>4428</v>
      </c>
      <c r="C189" s="474" t="s">
        <v>665</v>
      </c>
      <c r="D189" s="475" t="s">
        <v>761</v>
      </c>
      <c r="E189" s="476" t="s">
        <v>5006</v>
      </c>
      <c r="F189" s="480" t="s">
        <v>705</v>
      </c>
    </row>
    <row r="190" spans="2:6" ht="13" customHeight="1" x14ac:dyDescent="0.25">
      <c r="B190" s="474" t="s">
        <v>2393</v>
      </c>
      <c r="C190" s="474" t="s">
        <v>512</v>
      </c>
      <c r="D190" s="475" t="s">
        <v>727</v>
      </c>
      <c r="E190" s="476" t="s">
        <v>5006</v>
      </c>
      <c r="F190" s="475" t="s">
        <v>697</v>
      </c>
    </row>
    <row r="191" spans="2:6" ht="13" customHeight="1" x14ac:dyDescent="0.25">
      <c r="B191" s="477" t="s">
        <v>660</v>
      </c>
      <c r="C191" s="477" t="s">
        <v>625</v>
      </c>
      <c r="D191" s="475" t="s">
        <v>734</v>
      </c>
      <c r="E191" s="476" t="s">
        <v>5006</v>
      </c>
      <c r="F191" s="475" t="s">
        <v>713</v>
      </c>
    </row>
    <row r="192" spans="2:6" ht="13" customHeight="1" x14ac:dyDescent="0.25">
      <c r="B192" s="474" t="s">
        <v>6020</v>
      </c>
      <c r="C192" s="477" t="s">
        <v>392</v>
      </c>
      <c r="D192" s="475" t="s">
        <v>609</v>
      </c>
      <c r="E192" s="476" t="s">
        <v>5006</v>
      </c>
      <c r="F192" s="479" t="s">
        <v>445</v>
      </c>
    </row>
    <row r="193" spans="2:6" ht="13" customHeight="1" x14ac:dyDescent="0.25">
      <c r="B193" s="474" t="s">
        <v>3642</v>
      </c>
      <c r="C193" s="474" t="s">
        <v>3643</v>
      </c>
      <c r="D193" s="475" t="s">
        <v>699</v>
      </c>
      <c r="E193" s="476" t="s">
        <v>5006</v>
      </c>
      <c r="F193" s="475" t="s">
        <v>445</v>
      </c>
    </row>
    <row r="194" spans="2:6" ht="13" customHeight="1" x14ac:dyDescent="0.25">
      <c r="B194" s="474" t="s">
        <v>2115</v>
      </c>
      <c r="C194" s="474" t="s">
        <v>575</v>
      </c>
      <c r="D194" s="475" t="s">
        <v>626</v>
      </c>
      <c r="E194" s="476" t="s">
        <v>5006</v>
      </c>
      <c r="F194" s="475" t="s">
        <v>697</v>
      </c>
    </row>
    <row r="195" spans="2:6" ht="13" customHeight="1" x14ac:dyDescent="0.25">
      <c r="B195" s="474" t="s">
        <v>5682</v>
      </c>
      <c r="C195" s="477" t="s">
        <v>747</v>
      </c>
      <c r="D195" s="475" t="s">
        <v>686</v>
      </c>
      <c r="E195" s="476" t="s">
        <v>5006</v>
      </c>
      <c r="F195" s="475" t="s">
        <v>694</v>
      </c>
    </row>
    <row r="196" spans="2:6" ht="13" customHeight="1" x14ac:dyDescent="0.25">
      <c r="B196" s="474" t="s">
        <v>3261</v>
      </c>
      <c r="C196" s="474" t="s">
        <v>669</v>
      </c>
      <c r="D196" s="475" t="s">
        <v>709</v>
      </c>
      <c r="E196" s="476" t="s">
        <v>5006</v>
      </c>
      <c r="F196" s="475" t="s">
        <v>697</v>
      </c>
    </row>
    <row r="197" spans="2:6" ht="13" customHeight="1" x14ac:dyDescent="0.25">
      <c r="B197" s="474" t="s">
        <v>2123</v>
      </c>
      <c r="C197" s="474" t="s">
        <v>2941</v>
      </c>
      <c r="D197" s="475" t="s">
        <v>699</v>
      </c>
      <c r="E197" s="476" t="s">
        <v>5006</v>
      </c>
      <c r="F197" s="475" t="s">
        <v>694</v>
      </c>
    </row>
    <row r="198" spans="2:6" ht="13" customHeight="1" x14ac:dyDescent="0.25">
      <c r="B198" s="474" t="s">
        <v>3662</v>
      </c>
      <c r="C198" s="477" t="s">
        <v>702</v>
      </c>
      <c r="D198" s="475" t="s">
        <v>844</v>
      </c>
      <c r="E198" s="476" t="s">
        <v>5006</v>
      </c>
      <c r="F198" s="475" t="s">
        <v>697</v>
      </c>
    </row>
    <row r="199" spans="2:6" ht="13" customHeight="1" x14ac:dyDescent="0.25">
      <c r="B199" s="474" t="s">
        <v>5678</v>
      </c>
      <c r="C199" s="477" t="s">
        <v>742</v>
      </c>
      <c r="D199" s="475" t="s">
        <v>686</v>
      </c>
      <c r="E199" s="476" t="s">
        <v>5006</v>
      </c>
      <c r="F199" s="475" t="s">
        <v>713</v>
      </c>
    </row>
    <row r="200" spans="2:6" ht="13" customHeight="1" x14ac:dyDescent="0.25">
      <c r="B200" s="474" t="s">
        <v>5921</v>
      </c>
      <c r="C200" s="477" t="s">
        <v>606</v>
      </c>
      <c r="D200" s="475" t="s">
        <v>685</v>
      </c>
      <c r="E200" s="476" t="s">
        <v>5006</v>
      </c>
      <c r="F200" s="475" t="s">
        <v>694</v>
      </c>
    </row>
    <row r="201" spans="2:6" ht="13" customHeight="1" x14ac:dyDescent="0.25">
      <c r="B201" s="474" t="s">
        <v>3672</v>
      </c>
      <c r="C201" s="474" t="s">
        <v>747</v>
      </c>
      <c r="D201" s="475" t="s">
        <v>709</v>
      </c>
      <c r="E201" s="476" t="s">
        <v>5006</v>
      </c>
      <c r="F201" s="475" t="s">
        <v>713</v>
      </c>
    </row>
    <row r="202" spans="2:6" ht="13" customHeight="1" x14ac:dyDescent="0.25">
      <c r="B202" s="481" t="s">
        <v>1846</v>
      </c>
      <c r="C202" s="481" t="s">
        <v>545</v>
      </c>
      <c r="D202" s="475" t="s">
        <v>720</v>
      </c>
      <c r="E202" s="476" t="s">
        <v>5006</v>
      </c>
      <c r="F202" s="475" t="s">
        <v>705</v>
      </c>
    </row>
    <row r="203" spans="2:6" ht="13" customHeight="1" x14ac:dyDescent="0.25">
      <c r="B203" s="474" t="s">
        <v>630</v>
      </c>
      <c r="C203" s="477" t="s">
        <v>650</v>
      </c>
      <c r="D203" s="475" t="s">
        <v>701</v>
      </c>
      <c r="E203" s="476" t="s">
        <v>5006</v>
      </c>
      <c r="F203" s="475" t="s">
        <v>705</v>
      </c>
    </row>
    <row r="204" spans="2:6" ht="13" customHeight="1" x14ac:dyDescent="0.25">
      <c r="B204" s="474" t="s">
        <v>5578</v>
      </c>
      <c r="C204" s="477" t="s">
        <v>5579</v>
      </c>
      <c r="D204" s="475" t="s">
        <v>844</v>
      </c>
      <c r="E204" s="476" t="s">
        <v>5006</v>
      </c>
      <c r="F204" s="475" t="s">
        <v>705</v>
      </c>
    </row>
    <row r="205" spans="2:6" ht="13" customHeight="1" x14ac:dyDescent="0.25">
      <c r="B205" s="477" t="s">
        <v>722</v>
      </c>
      <c r="C205" s="477" t="s">
        <v>617</v>
      </c>
      <c r="D205" s="475" t="s">
        <v>699</v>
      </c>
      <c r="E205" s="476" t="s">
        <v>5157</v>
      </c>
      <c r="F205" s="475" t="s">
        <v>694</v>
      </c>
    </row>
    <row r="206" spans="2:6" ht="13" customHeight="1" x14ac:dyDescent="0.25">
      <c r="B206" s="474" t="s">
        <v>5576</v>
      </c>
      <c r="C206" s="477" t="s">
        <v>748</v>
      </c>
      <c r="D206" s="475" t="s">
        <v>844</v>
      </c>
      <c r="E206" s="476" t="s">
        <v>5157</v>
      </c>
      <c r="F206" s="475" t="s">
        <v>713</v>
      </c>
    </row>
    <row r="207" spans="2:6" ht="13" customHeight="1" x14ac:dyDescent="0.25">
      <c r="B207" s="474" t="s">
        <v>5120</v>
      </c>
      <c r="C207" s="474" t="s">
        <v>730</v>
      </c>
      <c r="D207" s="475" t="s">
        <v>626</v>
      </c>
      <c r="E207" s="476" t="s">
        <v>5157</v>
      </c>
      <c r="F207" s="475" t="s">
        <v>723</v>
      </c>
    </row>
    <row r="208" spans="2:6" ht="13" customHeight="1" x14ac:dyDescent="0.25">
      <c r="B208" s="474" t="s">
        <v>5258</v>
      </c>
      <c r="C208" s="474" t="s">
        <v>5259</v>
      </c>
      <c r="D208" s="475" t="s">
        <v>611</v>
      </c>
      <c r="E208" s="476" t="s">
        <v>5157</v>
      </c>
      <c r="F208" s="475" t="s">
        <v>705</v>
      </c>
    </row>
    <row r="209" spans="2:6" ht="13" customHeight="1" x14ac:dyDescent="0.25">
      <c r="B209" s="474" t="s">
        <v>5637</v>
      </c>
      <c r="C209" s="477" t="s">
        <v>1202</v>
      </c>
      <c r="D209" s="475" t="s">
        <v>732</v>
      </c>
      <c r="E209" s="478" t="s">
        <v>5157</v>
      </c>
      <c r="F209" s="479" t="s">
        <v>697</v>
      </c>
    </row>
    <row r="210" spans="2:6" ht="13" customHeight="1" x14ac:dyDescent="0.25">
      <c r="B210" s="474" t="s">
        <v>5659</v>
      </c>
      <c r="C210" s="477" t="s">
        <v>644</v>
      </c>
      <c r="D210" s="475" t="s">
        <v>626</v>
      </c>
      <c r="E210" s="476" t="s">
        <v>5157</v>
      </c>
      <c r="F210" s="479" t="s">
        <v>694</v>
      </c>
    </row>
    <row r="211" spans="2:6" ht="13" customHeight="1" x14ac:dyDescent="0.25">
      <c r="B211" s="474" t="s">
        <v>5895</v>
      </c>
      <c r="C211" s="477" t="s">
        <v>184</v>
      </c>
      <c r="D211" s="475" t="s">
        <v>844</v>
      </c>
      <c r="E211" s="476" t="s">
        <v>5157</v>
      </c>
      <c r="F211" s="475" t="s">
        <v>697</v>
      </c>
    </row>
    <row r="212" spans="2:6" ht="13" customHeight="1" x14ac:dyDescent="0.25">
      <c r="B212" s="474" t="s">
        <v>5121</v>
      </c>
      <c r="C212" s="474" t="s">
        <v>5122</v>
      </c>
      <c r="D212" s="475" t="s">
        <v>771</v>
      </c>
      <c r="E212" s="476" t="s">
        <v>5157</v>
      </c>
      <c r="F212" s="475" t="s">
        <v>723</v>
      </c>
    </row>
    <row r="213" spans="2:6" ht="13" customHeight="1" x14ac:dyDescent="0.25">
      <c r="B213" s="474" t="s">
        <v>5296</v>
      </c>
      <c r="C213" s="474" t="s">
        <v>5297</v>
      </c>
      <c r="D213" s="475" t="s">
        <v>701</v>
      </c>
      <c r="E213" s="476" t="s">
        <v>5157</v>
      </c>
      <c r="F213" s="475" t="s">
        <v>723</v>
      </c>
    </row>
    <row r="214" spans="2:6" ht="13" customHeight="1" x14ac:dyDescent="0.25">
      <c r="B214" s="474" t="s">
        <v>5666</v>
      </c>
      <c r="C214" s="477" t="s">
        <v>659</v>
      </c>
      <c r="D214" s="475" t="s">
        <v>761</v>
      </c>
      <c r="E214" s="476" t="s">
        <v>5157</v>
      </c>
      <c r="F214" s="475" t="s">
        <v>705</v>
      </c>
    </row>
    <row r="215" spans="2:6" ht="13" customHeight="1" x14ac:dyDescent="0.25">
      <c r="B215" s="474" t="s">
        <v>5673</v>
      </c>
      <c r="C215" s="477" t="s">
        <v>564</v>
      </c>
      <c r="D215" s="475" t="s">
        <v>720</v>
      </c>
      <c r="E215" s="476" t="s">
        <v>5157</v>
      </c>
      <c r="F215" s="475" t="s">
        <v>713</v>
      </c>
    </row>
    <row r="216" spans="2:6" ht="13" customHeight="1" x14ac:dyDescent="0.25">
      <c r="B216" s="474" t="s">
        <v>1309</v>
      </c>
      <c r="C216" s="474" t="s">
        <v>722</v>
      </c>
      <c r="D216" s="475" t="s">
        <v>720</v>
      </c>
      <c r="E216" s="476" t="s">
        <v>5157</v>
      </c>
      <c r="F216" s="475" t="s">
        <v>697</v>
      </c>
    </row>
    <row r="217" spans="2:6" ht="13" customHeight="1" x14ac:dyDescent="0.25">
      <c r="B217" s="474" t="s">
        <v>1303</v>
      </c>
      <c r="C217" s="474" t="s">
        <v>1304</v>
      </c>
      <c r="D217" s="475" t="s">
        <v>685</v>
      </c>
      <c r="E217" s="476" t="s">
        <v>5157</v>
      </c>
      <c r="F217" s="480" t="s">
        <v>746</v>
      </c>
    </row>
    <row r="218" spans="2:6" ht="13" customHeight="1" x14ac:dyDescent="0.25">
      <c r="B218" s="477" t="s">
        <v>2974</v>
      </c>
      <c r="C218" s="474" t="s">
        <v>778</v>
      </c>
      <c r="D218" s="475" t="s">
        <v>727</v>
      </c>
      <c r="E218" s="476" t="s">
        <v>5157</v>
      </c>
      <c r="F218" s="475" t="s">
        <v>713</v>
      </c>
    </row>
    <row r="219" spans="2:6" ht="13" customHeight="1" x14ac:dyDescent="0.25">
      <c r="B219" s="481" t="s">
        <v>1334</v>
      </c>
      <c r="C219" s="481" t="s">
        <v>1852</v>
      </c>
      <c r="D219" s="475" t="s">
        <v>731</v>
      </c>
      <c r="E219" s="476" t="s">
        <v>5157</v>
      </c>
      <c r="F219" s="475" t="s">
        <v>705</v>
      </c>
    </row>
    <row r="220" spans="2:6" ht="13" customHeight="1" x14ac:dyDescent="0.25">
      <c r="B220" s="474" t="s">
        <v>6075</v>
      </c>
      <c r="C220" s="477" t="s">
        <v>6076</v>
      </c>
      <c r="D220" s="475" t="s">
        <v>727</v>
      </c>
      <c r="E220" s="476" t="s">
        <v>5157</v>
      </c>
      <c r="F220" s="479" t="s">
        <v>705</v>
      </c>
    </row>
    <row r="221" spans="2:6" ht="13" customHeight="1" x14ac:dyDescent="0.25">
      <c r="B221" s="474" t="s">
        <v>1214</v>
      </c>
      <c r="C221" s="474" t="s">
        <v>4410</v>
      </c>
      <c r="D221" s="475" t="s">
        <v>745</v>
      </c>
      <c r="E221" s="478" t="s">
        <v>5157</v>
      </c>
      <c r="F221" s="480" t="s">
        <v>743</v>
      </c>
    </row>
    <row r="222" spans="2:6" ht="13" customHeight="1" x14ac:dyDescent="0.25">
      <c r="B222" s="477" t="s">
        <v>670</v>
      </c>
      <c r="C222" s="477" t="s">
        <v>4418</v>
      </c>
      <c r="D222" s="475" t="s">
        <v>715</v>
      </c>
      <c r="E222" s="476" t="s">
        <v>5157</v>
      </c>
      <c r="F222" s="475" t="s">
        <v>705</v>
      </c>
    </row>
    <row r="223" spans="2:6" ht="13" customHeight="1" x14ac:dyDescent="0.25">
      <c r="B223" s="474" t="s">
        <v>652</v>
      </c>
      <c r="C223" s="474" t="s">
        <v>1849</v>
      </c>
      <c r="D223" s="475" t="s">
        <v>732</v>
      </c>
      <c r="E223" s="478" t="s">
        <v>5157</v>
      </c>
      <c r="F223" s="475" t="s">
        <v>697</v>
      </c>
    </row>
    <row r="224" spans="2:6" ht="13" customHeight="1" x14ac:dyDescent="0.25">
      <c r="B224" s="474" t="s">
        <v>5971</v>
      </c>
      <c r="C224" s="477" t="s">
        <v>550</v>
      </c>
      <c r="D224" s="475" t="s">
        <v>731</v>
      </c>
      <c r="E224" s="478" t="s">
        <v>5157</v>
      </c>
      <c r="F224" s="475" t="s">
        <v>694</v>
      </c>
    </row>
    <row r="225" spans="2:6" ht="13" customHeight="1" x14ac:dyDescent="0.25">
      <c r="B225" s="474" t="s">
        <v>4939</v>
      </c>
      <c r="C225" s="477" t="s">
        <v>398</v>
      </c>
      <c r="D225" s="475" t="s">
        <v>728</v>
      </c>
      <c r="E225" s="476" t="s">
        <v>5157</v>
      </c>
      <c r="F225" s="475" t="s">
        <v>694</v>
      </c>
    </row>
    <row r="226" spans="2:6" ht="13" customHeight="1" x14ac:dyDescent="0.25">
      <c r="B226" s="474" t="s">
        <v>2666</v>
      </c>
      <c r="C226" s="474" t="s">
        <v>519</v>
      </c>
      <c r="D226" s="475" t="s">
        <v>720</v>
      </c>
      <c r="E226" s="476" t="s">
        <v>5157</v>
      </c>
      <c r="F226" s="475" t="s">
        <v>705</v>
      </c>
    </row>
    <row r="227" spans="2:6" ht="13" customHeight="1" x14ac:dyDescent="0.25">
      <c r="B227" s="474" t="s">
        <v>640</v>
      </c>
      <c r="C227" s="477" t="s">
        <v>595</v>
      </c>
      <c r="D227" s="475" t="s">
        <v>696</v>
      </c>
      <c r="E227" s="476" t="s">
        <v>5157</v>
      </c>
      <c r="F227" s="479" t="s">
        <v>694</v>
      </c>
    </row>
    <row r="228" spans="2:6" ht="13" customHeight="1" x14ac:dyDescent="0.25">
      <c r="B228" s="474" t="s">
        <v>6083</v>
      </c>
      <c r="C228" s="477" t="s">
        <v>6084</v>
      </c>
      <c r="D228" s="475" t="s">
        <v>728</v>
      </c>
      <c r="E228" s="476" t="s">
        <v>5157</v>
      </c>
      <c r="F228" s="479" t="s">
        <v>723</v>
      </c>
    </row>
    <row r="229" spans="2:6" ht="13" customHeight="1" x14ac:dyDescent="0.25">
      <c r="B229" s="474" t="s">
        <v>769</v>
      </c>
      <c r="C229" s="477" t="s">
        <v>4399</v>
      </c>
      <c r="D229" s="475" t="s">
        <v>715</v>
      </c>
      <c r="E229" s="476" t="s">
        <v>5157</v>
      </c>
      <c r="F229" s="475" t="s">
        <v>705</v>
      </c>
    </row>
    <row r="230" spans="2:6" ht="13" customHeight="1" x14ac:dyDescent="0.25">
      <c r="B230" s="477" t="s">
        <v>2977</v>
      </c>
      <c r="C230" s="474" t="s">
        <v>3686</v>
      </c>
      <c r="D230" s="475" t="s">
        <v>734</v>
      </c>
      <c r="E230" s="476" t="s">
        <v>5157</v>
      </c>
      <c r="F230" s="475" t="s">
        <v>705</v>
      </c>
    </row>
    <row r="231" spans="2:6" ht="13" customHeight="1" x14ac:dyDescent="0.25">
      <c r="B231" s="474" t="s">
        <v>5664</v>
      </c>
      <c r="C231" s="477" t="s">
        <v>185</v>
      </c>
      <c r="D231" s="475" t="s">
        <v>687</v>
      </c>
      <c r="E231" s="476" t="s">
        <v>5157</v>
      </c>
      <c r="F231" s="479" t="s">
        <v>705</v>
      </c>
    </row>
    <row r="232" spans="2:6" ht="13" customHeight="1" x14ac:dyDescent="0.25">
      <c r="B232" s="474" t="s">
        <v>585</v>
      </c>
      <c r="C232" s="477" t="s">
        <v>6026</v>
      </c>
      <c r="D232" s="475" t="s">
        <v>761</v>
      </c>
      <c r="E232" s="478" t="s">
        <v>5157</v>
      </c>
      <c r="F232" s="479" t="s">
        <v>697</v>
      </c>
    </row>
    <row r="233" spans="2:6" ht="13" customHeight="1" x14ac:dyDescent="0.25">
      <c r="B233" s="474" t="s">
        <v>658</v>
      </c>
      <c r="C233" s="474" t="s">
        <v>738</v>
      </c>
      <c r="D233" s="475" t="s">
        <v>727</v>
      </c>
      <c r="E233" s="476" t="s">
        <v>5157</v>
      </c>
      <c r="F233" s="475" t="s">
        <v>697</v>
      </c>
    </row>
    <row r="234" spans="2:6" ht="13" customHeight="1" x14ac:dyDescent="0.25">
      <c r="B234" s="474" t="s">
        <v>5699</v>
      </c>
      <c r="C234" s="477" t="s">
        <v>171</v>
      </c>
      <c r="D234" s="475" t="s">
        <v>719</v>
      </c>
      <c r="E234" s="476" t="s">
        <v>5157</v>
      </c>
      <c r="F234" s="475" t="s">
        <v>697</v>
      </c>
    </row>
    <row r="235" spans="2:6" ht="13" customHeight="1" x14ac:dyDescent="0.25">
      <c r="B235" s="474" t="s">
        <v>6382</v>
      </c>
      <c r="C235" s="477" t="s">
        <v>5709</v>
      </c>
      <c r="D235" s="475" t="s">
        <v>727</v>
      </c>
      <c r="E235" s="476" t="s">
        <v>5157</v>
      </c>
      <c r="F235" s="475" t="s">
        <v>694</v>
      </c>
    </row>
    <row r="236" spans="2:6" ht="13" customHeight="1" x14ac:dyDescent="0.25">
      <c r="B236" s="477" t="s">
        <v>2123</v>
      </c>
      <c r="C236" s="477" t="s">
        <v>2125</v>
      </c>
      <c r="D236" s="475" t="s">
        <v>696</v>
      </c>
      <c r="E236" s="476" t="s">
        <v>5157</v>
      </c>
      <c r="F236" s="475" t="s">
        <v>716</v>
      </c>
    </row>
    <row r="237" spans="2:6" ht="13" customHeight="1" x14ac:dyDescent="0.25">
      <c r="B237" s="474" t="s">
        <v>496</v>
      </c>
      <c r="C237" s="474" t="s">
        <v>5257</v>
      </c>
      <c r="D237" s="475" t="s">
        <v>844</v>
      </c>
      <c r="E237" s="476" t="s">
        <v>5157</v>
      </c>
      <c r="F237" s="475" t="s">
        <v>697</v>
      </c>
    </row>
    <row r="238" spans="2:6" ht="13" customHeight="1" x14ac:dyDescent="0.25">
      <c r="B238" s="474" t="s">
        <v>579</v>
      </c>
      <c r="C238" s="474" t="s">
        <v>4973</v>
      </c>
      <c r="D238" s="475" t="s">
        <v>715</v>
      </c>
      <c r="E238" s="476" t="s">
        <v>5157</v>
      </c>
      <c r="F238" s="475" t="s">
        <v>697</v>
      </c>
    </row>
    <row r="239" spans="2:6" ht="13" customHeight="1" x14ac:dyDescent="0.25">
      <c r="B239" s="474" t="s">
        <v>6010</v>
      </c>
      <c r="C239" s="477" t="s">
        <v>563</v>
      </c>
      <c r="D239" s="475" t="s">
        <v>765</v>
      </c>
      <c r="E239" s="478" t="s">
        <v>5157</v>
      </c>
      <c r="F239" s="479" t="s">
        <v>705</v>
      </c>
    </row>
    <row r="240" spans="2:6" ht="13" customHeight="1" x14ac:dyDescent="0.25">
      <c r="B240" s="474" t="s">
        <v>5575</v>
      </c>
      <c r="C240" s="477" t="s">
        <v>545</v>
      </c>
      <c r="D240" s="475" t="s">
        <v>703</v>
      </c>
      <c r="E240" s="476" t="s">
        <v>5157</v>
      </c>
      <c r="F240" s="475" t="s">
        <v>694</v>
      </c>
    </row>
    <row r="241" spans="2:6" ht="13" customHeight="1" x14ac:dyDescent="0.25">
      <c r="B241" s="474" t="s">
        <v>5592</v>
      </c>
      <c r="C241" s="477" t="s">
        <v>5246</v>
      </c>
      <c r="D241" s="475" t="s">
        <v>732</v>
      </c>
      <c r="E241" s="476" t="s">
        <v>5157</v>
      </c>
      <c r="F241" s="475" t="s">
        <v>716</v>
      </c>
    </row>
    <row r="242" spans="2:6" ht="13" customHeight="1" x14ac:dyDescent="0.25">
      <c r="B242" s="477" t="s">
        <v>4965</v>
      </c>
      <c r="C242" s="477" t="s">
        <v>115</v>
      </c>
      <c r="D242" s="475" t="s">
        <v>728</v>
      </c>
      <c r="E242" s="478" t="s">
        <v>5157</v>
      </c>
      <c r="F242" s="475" t="s">
        <v>716</v>
      </c>
    </row>
    <row r="243" spans="2:6" ht="13" customHeight="1" x14ac:dyDescent="0.25">
      <c r="B243" s="474" t="s">
        <v>4947</v>
      </c>
      <c r="C243" s="474" t="s">
        <v>4437</v>
      </c>
      <c r="D243" s="475" t="s">
        <v>715</v>
      </c>
      <c r="E243" s="476" t="s">
        <v>5157</v>
      </c>
      <c r="F243" s="475" t="s">
        <v>694</v>
      </c>
    </row>
    <row r="244" spans="2:6" ht="13" customHeight="1" x14ac:dyDescent="0.25">
      <c r="B244" s="474" t="s">
        <v>5917</v>
      </c>
      <c r="C244" s="477" t="s">
        <v>5918</v>
      </c>
      <c r="D244" s="475" t="s">
        <v>685</v>
      </c>
      <c r="E244" s="476" t="s">
        <v>5157</v>
      </c>
      <c r="F244" s="479" t="s">
        <v>705</v>
      </c>
    </row>
    <row r="245" spans="2:6" ht="13" customHeight="1" x14ac:dyDescent="0.25">
      <c r="B245" s="477" t="s">
        <v>4387</v>
      </c>
      <c r="C245" s="477" t="s">
        <v>4388</v>
      </c>
      <c r="D245" s="475" t="s">
        <v>715</v>
      </c>
      <c r="E245" s="476" t="s">
        <v>3309</v>
      </c>
      <c r="F245" s="475" t="s">
        <v>705</v>
      </c>
    </row>
    <row r="246" spans="2:6" ht="13" customHeight="1" x14ac:dyDescent="0.25">
      <c r="B246" s="474" t="s">
        <v>4987</v>
      </c>
      <c r="C246" s="477" t="s">
        <v>1540</v>
      </c>
      <c r="D246" s="475" t="s">
        <v>701</v>
      </c>
      <c r="E246" s="476" t="s">
        <v>3309</v>
      </c>
      <c r="F246" s="475" t="s">
        <v>713</v>
      </c>
    </row>
    <row r="247" spans="2:6" ht="13" customHeight="1" x14ac:dyDescent="0.25">
      <c r="B247" s="474" t="s">
        <v>1831</v>
      </c>
      <c r="C247" s="477" t="s">
        <v>600</v>
      </c>
      <c r="D247" s="475" t="s">
        <v>685</v>
      </c>
      <c r="E247" s="476" t="s">
        <v>3309</v>
      </c>
      <c r="F247" s="479" t="s">
        <v>713</v>
      </c>
    </row>
    <row r="248" spans="2:6" ht="13" customHeight="1" x14ac:dyDescent="0.25">
      <c r="B248" s="474" t="s">
        <v>5653</v>
      </c>
      <c r="C248" s="477" t="s">
        <v>5654</v>
      </c>
      <c r="D248" s="475" t="s">
        <v>707</v>
      </c>
      <c r="E248" s="476" t="s">
        <v>3309</v>
      </c>
      <c r="F248" s="475" t="s">
        <v>705</v>
      </c>
    </row>
    <row r="249" spans="2:6" ht="13" customHeight="1" x14ac:dyDescent="0.25">
      <c r="B249" s="474" t="s">
        <v>5264</v>
      </c>
      <c r="C249" s="477" t="s">
        <v>622</v>
      </c>
      <c r="D249" s="475" t="s">
        <v>732</v>
      </c>
      <c r="E249" s="478" t="s">
        <v>3309</v>
      </c>
      <c r="F249" s="479" t="s">
        <v>694</v>
      </c>
    </row>
    <row r="250" spans="2:6" ht="13" customHeight="1" x14ac:dyDescent="0.25">
      <c r="B250" s="474" t="s">
        <v>6068</v>
      </c>
      <c r="C250" s="477" t="s">
        <v>642</v>
      </c>
      <c r="D250" s="475" t="s">
        <v>719</v>
      </c>
      <c r="E250" s="476" t="s">
        <v>3309</v>
      </c>
      <c r="F250" s="479" t="s">
        <v>705</v>
      </c>
    </row>
    <row r="251" spans="2:6" ht="13" customHeight="1" x14ac:dyDescent="0.25">
      <c r="B251" s="474" t="s">
        <v>5196</v>
      </c>
      <c r="C251" s="477" t="s">
        <v>650</v>
      </c>
      <c r="D251" s="475" t="s">
        <v>685</v>
      </c>
      <c r="E251" s="476" t="s">
        <v>3309</v>
      </c>
      <c r="F251" s="475" t="s">
        <v>694</v>
      </c>
    </row>
    <row r="252" spans="2:6" ht="13" customHeight="1" x14ac:dyDescent="0.25">
      <c r="B252" s="474" t="s">
        <v>572</v>
      </c>
      <c r="C252" s="474" t="s">
        <v>5229</v>
      </c>
      <c r="D252" s="475" t="s">
        <v>709</v>
      </c>
      <c r="E252" s="476" t="s">
        <v>3309</v>
      </c>
      <c r="F252" s="475" t="s">
        <v>697</v>
      </c>
    </row>
    <row r="253" spans="2:6" ht="13" customHeight="1" x14ac:dyDescent="0.25">
      <c r="B253" s="477" t="s">
        <v>2976</v>
      </c>
      <c r="C253" s="474" t="s">
        <v>735</v>
      </c>
      <c r="D253" s="475" t="s">
        <v>701</v>
      </c>
      <c r="E253" s="476" t="s">
        <v>3309</v>
      </c>
      <c r="F253" s="475" t="s">
        <v>697</v>
      </c>
    </row>
    <row r="254" spans="2:6" ht="13" customHeight="1" x14ac:dyDescent="0.25">
      <c r="B254" s="474" t="s">
        <v>5639</v>
      </c>
      <c r="C254" s="477" t="s">
        <v>792</v>
      </c>
      <c r="D254" s="475" t="s">
        <v>712</v>
      </c>
      <c r="E254" s="476" t="s">
        <v>3309</v>
      </c>
      <c r="F254" s="475" t="s">
        <v>697</v>
      </c>
    </row>
    <row r="255" spans="2:6" ht="13" customHeight="1" x14ac:dyDescent="0.25">
      <c r="B255" s="474" t="s">
        <v>3643</v>
      </c>
      <c r="C255" s="474" t="s">
        <v>4354</v>
      </c>
      <c r="D255" s="475" t="s">
        <v>731</v>
      </c>
      <c r="E255" s="476" t="s">
        <v>3309</v>
      </c>
      <c r="F255" s="475" t="s">
        <v>445</v>
      </c>
    </row>
    <row r="256" spans="2:6" ht="13" customHeight="1" x14ac:dyDescent="0.25">
      <c r="B256" s="474" t="s">
        <v>5277</v>
      </c>
      <c r="C256" s="474" t="s">
        <v>4987</v>
      </c>
      <c r="D256" s="475" t="s">
        <v>745</v>
      </c>
      <c r="E256" s="476" t="s">
        <v>3309</v>
      </c>
      <c r="F256" s="475" t="s">
        <v>705</v>
      </c>
    </row>
    <row r="257" spans="2:6" ht="13" customHeight="1" x14ac:dyDescent="0.25">
      <c r="B257" s="477" t="s">
        <v>805</v>
      </c>
      <c r="C257" s="477" t="s">
        <v>2131</v>
      </c>
      <c r="D257" s="475" t="s">
        <v>701</v>
      </c>
      <c r="E257" s="476" t="s">
        <v>3309</v>
      </c>
      <c r="F257" s="475" t="s">
        <v>716</v>
      </c>
    </row>
    <row r="258" spans="2:6" ht="13" customHeight="1" x14ac:dyDescent="0.25">
      <c r="B258" s="474" t="s">
        <v>6021</v>
      </c>
      <c r="C258" s="477" t="s">
        <v>594</v>
      </c>
      <c r="D258" s="475" t="s">
        <v>609</v>
      </c>
      <c r="E258" s="476" t="s">
        <v>3309</v>
      </c>
      <c r="F258" s="475" t="s">
        <v>694</v>
      </c>
    </row>
    <row r="259" spans="2:6" ht="13" customHeight="1" x14ac:dyDescent="0.25">
      <c r="B259" s="474" t="s">
        <v>671</v>
      </c>
      <c r="C259" s="474" t="s">
        <v>5272</v>
      </c>
      <c r="D259" s="475" t="s">
        <v>715</v>
      </c>
      <c r="E259" s="476" t="s">
        <v>3309</v>
      </c>
      <c r="F259" s="475" t="s">
        <v>705</v>
      </c>
    </row>
    <row r="260" spans="2:6" ht="13" customHeight="1" x14ac:dyDescent="0.25">
      <c r="B260" s="474" t="s">
        <v>3677</v>
      </c>
      <c r="C260" s="474" t="s">
        <v>3678</v>
      </c>
      <c r="D260" s="475" t="s">
        <v>733</v>
      </c>
      <c r="E260" s="476" t="s">
        <v>3309</v>
      </c>
      <c r="F260" s="475" t="s">
        <v>743</v>
      </c>
    </row>
    <row r="261" spans="2:6" ht="13" customHeight="1" x14ac:dyDescent="0.25">
      <c r="B261" s="477" t="s">
        <v>4975</v>
      </c>
      <c r="C261" s="477" t="s">
        <v>1209</v>
      </c>
      <c r="D261" s="475" t="s">
        <v>609</v>
      </c>
      <c r="E261" s="476" t="s">
        <v>3309</v>
      </c>
      <c r="F261" s="475" t="s">
        <v>705</v>
      </c>
    </row>
    <row r="262" spans="2:6" ht="13" customHeight="1" x14ac:dyDescent="0.25">
      <c r="B262" s="474" t="s">
        <v>501</v>
      </c>
      <c r="C262" s="477" t="s">
        <v>718</v>
      </c>
      <c r="D262" s="475" t="s">
        <v>709</v>
      </c>
      <c r="E262" s="476" t="s">
        <v>3309</v>
      </c>
      <c r="F262" s="475" t="s">
        <v>694</v>
      </c>
    </row>
    <row r="263" spans="2:6" ht="13" customHeight="1" x14ac:dyDescent="0.25">
      <c r="B263" s="474" t="s">
        <v>6091</v>
      </c>
      <c r="C263" s="477" t="s">
        <v>622</v>
      </c>
      <c r="D263" s="475" t="s">
        <v>712</v>
      </c>
      <c r="E263" s="478" t="s">
        <v>3309</v>
      </c>
      <c r="F263" s="479" t="s">
        <v>694</v>
      </c>
    </row>
    <row r="264" spans="2:6" ht="13" customHeight="1" x14ac:dyDescent="0.25">
      <c r="B264" s="474" t="s">
        <v>724</v>
      </c>
      <c r="C264" s="474" t="s">
        <v>575</v>
      </c>
      <c r="D264" s="475" t="s">
        <v>844</v>
      </c>
      <c r="E264" s="476" t="s">
        <v>3309</v>
      </c>
      <c r="F264" s="475" t="s">
        <v>705</v>
      </c>
    </row>
    <row r="265" spans="2:6" ht="13" customHeight="1" x14ac:dyDescent="0.25">
      <c r="B265" s="474" t="s">
        <v>5950</v>
      </c>
      <c r="C265" s="477" t="s">
        <v>641</v>
      </c>
      <c r="D265" s="475" t="s">
        <v>734</v>
      </c>
      <c r="E265" s="478" t="s">
        <v>3309</v>
      </c>
      <c r="F265" s="479" t="s">
        <v>694</v>
      </c>
    </row>
    <row r="266" spans="2:6" ht="13" customHeight="1" x14ac:dyDescent="0.25">
      <c r="B266" s="477" t="s">
        <v>4980</v>
      </c>
      <c r="C266" s="477" t="s">
        <v>622</v>
      </c>
      <c r="D266" s="475" t="s">
        <v>771</v>
      </c>
      <c r="E266" s="476" t="s">
        <v>3309</v>
      </c>
      <c r="F266" s="475" t="s">
        <v>697</v>
      </c>
    </row>
    <row r="267" spans="2:6" ht="13" customHeight="1" x14ac:dyDescent="0.25">
      <c r="B267" s="474" t="s">
        <v>769</v>
      </c>
      <c r="C267" s="477" t="s">
        <v>1578</v>
      </c>
      <c r="D267" s="475" t="s">
        <v>727</v>
      </c>
      <c r="E267" s="476" t="s">
        <v>3309</v>
      </c>
      <c r="F267" s="475" t="s">
        <v>705</v>
      </c>
    </row>
    <row r="268" spans="2:6" ht="13" customHeight="1" x14ac:dyDescent="0.25">
      <c r="B268" s="474" t="s">
        <v>6048</v>
      </c>
      <c r="C268" s="477" t="s">
        <v>747</v>
      </c>
      <c r="D268" s="475" t="s">
        <v>703</v>
      </c>
      <c r="E268" s="476" t="s">
        <v>3309</v>
      </c>
      <c r="F268" s="479" t="s">
        <v>743</v>
      </c>
    </row>
    <row r="269" spans="2:6" ht="13" customHeight="1" x14ac:dyDescent="0.25">
      <c r="B269" s="474" t="s">
        <v>5226</v>
      </c>
      <c r="C269" s="474" t="s">
        <v>1558</v>
      </c>
      <c r="D269" s="475" t="s">
        <v>686</v>
      </c>
      <c r="E269" s="476" t="s">
        <v>3309</v>
      </c>
      <c r="F269" s="475" t="s">
        <v>697</v>
      </c>
    </row>
    <row r="270" spans="2:6" ht="13" customHeight="1" x14ac:dyDescent="0.25">
      <c r="B270" s="474" t="s">
        <v>5217</v>
      </c>
      <c r="C270" s="474" t="s">
        <v>649</v>
      </c>
      <c r="D270" s="475" t="s">
        <v>771</v>
      </c>
      <c r="E270" s="476" t="s">
        <v>3309</v>
      </c>
      <c r="F270" s="475" t="s">
        <v>716</v>
      </c>
    </row>
    <row r="271" spans="2:6" ht="13" customHeight="1" x14ac:dyDescent="0.25">
      <c r="B271" s="474" t="s">
        <v>5945</v>
      </c>
      <c r="C271" s="477" t="s">
        <v>606</v>
      </c>
      <c r="D271" s="475" t="s">
        <v>734</v>
      </c>
      <c r="E271" s="476" t="s">
        <v>3309</v>
      </c>
      <c r="F271" s="479" t="s">
        <v>697</v>
      </c>
    </row>
    <row r="272" spans="2:6" ht="13" customHeight="1" x14ac:dyDescent="0.25">
      <c r="B272" s="474" t="s">
        <v>5977</v>
      </c>
      <c r="C272" s="477" t="s">
        <v>5978</v>
      </c>
      <c r="D272" s="475" t="s">
        <v>701</v>
      </c>
      <c r="E272" s="476" t="s">
        <v>3309</v>
      </c>
      <c r="F272" s="479" t="s">
        <v>697</v>
      </c>
    </row>
    <row r="273" spans="2:6" ht="13" customHeight="1" x14ac:dyDescent="0.25">
      <c r="B273" s="474" t="s">
        <v>536</v>
      </c>
      <c r="C273" s="477" t="s">
        <v>642</v>
      </c>
      <c r="D273" s="475" t="s">
        <v>734</v>
      </c>
      <c r="E273" s="476" t="s">
        <v>3309</v>
      </c>
      <c r="F273" s="479" t="s">
        <v>705</v>
      </c>
    </row>
    <row r="274" spans="2:6" ht="13" customHeight="1" x14ac:dyDescent="0.25">
      <c r="B274" s="474" t="s">
        <v>5988</v>
      </c>
      <c r="C274" s="477" t="s">
        <v>5989</v>
      </c>
      <c r="D274" s="475" t="s">
        <v>701</v>
      </c>
      <c r="E274" s="478" t="s">
        <v>3309</v>
      </c>
      <c r="F274" s="475" t="s">
        <v>694</v>
      </c>
    </row>
    <row r="275" spans="2:6" ht="13" customHeight="1" x14ac:dyDescent="0.25">
      <c r="B275" s="474" t="s">
        <v>660</v>
      </c>
      <c r="C275" s="477" t="s">
        <v>5850</v>
      </c>
      <c r="D275" s="475" t="s">
        <v>726</v>
      </c>
      <c r="E275" s="476" t="s">
        <v>3309</v>
      </c>
      <c r="F275" s="475" t="s">
        <v>705</v>
      </c>
    </row>
    <row r="276" spans="2:6" ht="13" customHeight="1" x14ac:dyDescent="0.25">
      <c r="B276" s="474" t="s">
        <v>6059</v>
      </c>
      <c r="C276" s="477" t="s">
        <v>1178</v>
      </c>
      <c r="D276" s="475" t="s">
        <v>719</v>
      </c>
      <c r="E276" s="476" t="s">
        <v>3309</v>
      </c>
      <c r="F276" s="479" t="s">
        <v>716</v>
      </c>
    </row>
    <row r="277" spans="2:6" ht="13" customHeight="1" x14ac:dyDescent="0.25">
      <c r="B277" s="474" t="s">
        <v>5236</v>
      </c>
      <c r="C277" s="474" t="s">
        <v>123</v>
      </c>
      <c r="D277" s="475" t="s">
        <v>719</v>
      </c>
      <c r="E277" s="476" t="s">
        <v>3309</v>
      </c>
      <c r="F277" s="475" t="s">
        <v>694</v>
      </c>
    </row>
    <row r="278" spans="2:6" ht="13" customHeight="1" x14ac:dyDescent="0.25">
      <c r="B278" s="477" t="s">
        <v>2124</v>
      </c>
      <c r="C278" s="477" t="s">
        <v>565</v>
      </c>
      <c r="D278" s="475" t="s">
        <v>733</v>
      </c>
      <c r="E278" s="476" t="s">
        <v>3309</v>
      </c>
      <c r="F278" s="475" t="s">
        <v>697</v>
      </c>
    </row>
    <row r="279" spans="2:6" ht="13" customHeight="1" x14ac:dyDescent="0.25">
      <c r="B279" s="474" t="s">
        <v>5951</v>
      </c>
      <c r="C279" s="477" t="s">
        <v>657</v>
      </c>
      <c r="D279" s="475" t="s">
        <v>708</v>
      </c>
      <c r="E279" s="478" t="s">
        <v>3309</v>
      </c>
      <c r="F279" s="479" t="s">
        <v>713</v>
      </c>
    </row>
    <row r="280" spans="2:6" ht="13" customHeight="1" x14ac:dyDescent="0.25">
      <c r="B280" s="474" t="s">
        <v>5623</v>
      </c>
      <c r="C280" s="477" t="s">
        <v>1571</v>
      </c>
      <c r="D280" s="475" t="s">
        <v>745</v>
      </c>
      <c r="E280" s="476" t="s">
        <v>3309</v>
      </c>
      <c r="F280" s="475" t="s">
        <v>743</v>
      </c>
    </row>
    <row r="281" spans="2:6" ht="13" customHeight="1" x14ac:dyDescent="0.25">
      <c r="B281" s="474" t="s">
        <v>1317</v>
      </c>
      <c r="C281" s="474" t="s">
        <v>595</v>
      </c>
      <c r="D281" s="475" t="s">
        <v>727</v>
      </c>
      <c r="E281" s="476" t="s">
        <v>3309</v>
      </c>
      <c r="F281" s="475" t="s">
        <v>746</v>
      </c>
    </row>
    <row r="282" spans="2:6" ht="13" customHeight="1" x14ac:dyDescent="0.25">
      <c r="B282" s="474" t="s">
        <v>4948</v>
      </c>
      <c r="C282" s="474" t="s">
        <v>809</v>
      </c>
      <c r="D282" s="475" t="s">
        <v>765</v>
      </c>
      <c r="E282" s="476" t="s">
        <v>3309</v>
      </c>
      <c r="F282" s="475" t="s">
        <v>697</v>
      </c>
    </row>
    <row r="283" spans="2:6" ht="13" customHeight="1" x14ac:dyDescent="0.25">
      <c r="B283" s="474" t="s">
        <v>5216</v>
      </c>
      <c r="C283" s="474" t="s">
        <v>801</v>
      </c>
      <c r="D283" s="475" t="s">
        <v>761</v>
      </c>
      <c r="E283" s="476" t="s">
        <v>3309</v>
      </c>
      <c r="F283" s="475" t="s">
        <v>694</v>
      </c>
    </row>
    <row r="284" spans="2:6" ht="13" customHeight="1" x14ac:dyDescent="0.25">
      <c r="B284" s="474" t="s">
        <v>1329</v>
      </c>
      <c r="C284" s="477" t="s">
        <v>3611</v>
      </c>
      <c r="D284" s="475" t="s">
        <v>609</v>
      </c>
      <c r="E284" s="476" t="s">
        <v>3309</v>
      </c>
      <c r="F284" s="475" t="s">
        <v>705</v>
      </c>
    </row>
    <row r="285" spans="2:6" ht="13" customHeight="1" x14ac:dyDescent="0.25">
      <c r="B285" s="474" t="s">
        <v>5999</v>
      </c>
      <c r="C285" s="477" t="s">
        <v>5905</v>
      </c>
      <c r="D285" s="475" t="s">
        <v>714</v>
      </c>
      <c r="E285" s="478" t="s">
        <v>912</v>
      </c>
      <c r="F285" s="475" t="s">
        <v>694</v>
      </c>
    </row>
    <row r="286" spans="2:6" ht="13" customHeight="1" x14ac:dyDescent="0.25">
      <c r="B286" s="474" t="s">
        <v>6052</v>
      </c>
      <c r="C286" s="477" t="s">
        <v>575</v>
      </c>
      <c r="D286" s="475" t="s">
        <v>703</v>
      </c>
      <c r="E286" s="478" t="s">
        <v>912</v>
      </c>
      <c r="F286" s="475" t="s">
        <v>694</v>
      </c>
    </row>
    <row r="287" spans="2:6" ht="13" customHeight="1" x14ac:dyDescent="0.25">
      <c r="B287" s="474" t="s">
        <v>6056</v>
      </c>
      <c r="C287" s="477" t="s">
        <v>748</v>
      </c>
      <c r="D287" s="475" t="s">
        <v>719</v>
      </c>
      <c r="E287" s="478" t="s">
        <v>912</v>
      </c>
      <c r="F287" s="479" t="s">
        <v>697</v>
      </c>
    </row>
    <row r="288" spans="2:6" ht="13" customHeight="1" x14ac:dyDescent="0.25">
      <c r="B288" s="474" t="s">
        <v>683</v>
      </c>
      <c r="C288" s="477" t="s">
        <v>5628</v>
      </c>
      <c r="D288" s="475" t="s">
        <v>715</v>
      </c>
      <c r="E288" s="478" t="s">
        <v>912</v>
      </c>
      <c r="F288" s="475" t="s">
        <v>746</v>
      </c>
    </row>
    <row r="289" spans="2:6" ht="13" customHeight="1" x14ac:dyDescent="0.25">
      <c r="B289" s="474" t="s">
        <v>6086</v>
      </c>
      <c r="C289" s="477" t="s">
        <v>504</v>
      </c>
      <c r="D289" s="475" t="s">
        <v>728</v>
      </c>
      <c r="E289" s="478" t="s">
        <v>912</v>
      </c>
      <c r="F289" s="479" t="s">
        <v>705</v>
      </c>
    </row>
    <row r="290" spans="2:6" ht="13" customHeight="1" x14ac:dyDescent="0.25">
      <c r="B290" s="474" t="s">
        <v>2106</v>
      </c>
      <c r="C290" s="474" t="s">
        <v>2109</v>
      </c>
      <c r="D290" s="475" t="s">
        <v>685</v>
      </c>
      <c r="E290" s="478" t="s">
        <v>912</v>
      </c>
      <c r="F290" s="475" t="s">
        <v>697</v>
      </c>
    </row>
    <row r="291" spans="2:6" ht="13" customHeight="1" x14ac:dyDescent="0.25">
      <c r="B291" s="474" t="s">
        <v>5984</v>
      </c>
      <c r="C291" s="477" t="s">
        <v>5579</v>
      </c>
      <c r="D291" s="475" t="s">
        <v>701</v>
      </c>
      <c r="E291" s="478" t="s">
        <v>912</v>
      </c>
      <c r="F291" s="479" t="s">
        <v>705</v>
      </c>
    </row>
    <row r="292" spans="2:6" ht="13" customHeight="1" x14ac:dyDescent="0.25">
      <c r="B292" s="474" t="s">
        <v>5987</v>
      </c>
      <c r="C292" s="477" t="s">
        <v>3262</v>
      </c>
      <c r="D292" s="475" t="s">
        <v>701</v>
      </c>
      <c r="E292" s="478" t="s">
        <v>912</v>
      </c>
      <c r="F292" s="475" t="s">
        <v>694</v>
      </c>
    </row>
    <row r="293" spans="2:6" ht="13" customHeight="1" x14ac:dyDescent="0.25">
      <c r="B293" s="474" t="s">
        <v>5701</v>
      </c>
      <c r="C293" s="477" t="s">
        <v>5266</v>
      </c>
      <c r="D293" s="475" t="s">
        <v>719</v>
      </c>
      <c r="E293" s="478" t="s">
        <v>912</v>
      </c>
      <c r="F293" s="475" t="s">
        <v>697</v>
      </c>
    </row>
    <row r="294" spans="2:6" ht="13" customHeight="1" x14ac:dyDescent="0.25">
      <c r="B294" s="474" t="s">
        <v>3659</v>
      </c>
      <c r="C294" s="474" t="s">
        <v>2693</v>
      </c>
      <c r="D294" s="475" t="s">
        <v>686</v>
      </c>
      <c r="E294" s="478" t="s">
        <v>912</v>
      </c>
      <c r="F294" s="475" t="s">
        <v>705</v>
      </c>
    </row>
    <row r="295" spans="2:6" ht="13" customHeight="1" x14ac:dyDescent="0.25">
      <c r="B295" s="477" t="s">
        <v>4397</v>
      </c>
      <c r="C295" s="477" t="s">
        <v>622</v>
      </c>
      <c r="D295" s="475" t="s">
        <v>699</v>
      </c>
      <c r="E295" s="478" t="s">
        <v>912</v>
      </c>
      <c r="F295" s="475" t="s">
        <v>723</v>
      </c>
    </row>
    <row r="296" spans="2:6" ht="13" customHeight="1" x14ac:dyDescent="0.25">
      <c r="B296" s="474" t="s">
        <v>588</v>
      </c>
      <c r="C296" s="474" t="s">
        <v>5260</v>
      </c>
      <c r="D296" s="475" t="s">
        <v>611</v>
      </c>
      <c r="E296" s="478" t="s">
        <v>912</v>
      </c>
      <c r="F296" s="475" t="s">
        <v>694</v>
      </c>
    </row>
    <row r="297" spans="2:6" ht="13" customHeight="1" x14ac:dyDescent="0.25">
      <c r="B297" s="477" t="s">
        <v>588</v>
      </c>
      <c r="C297" s="477" t="s">
        <v>399</v>
      </c>
      <c r="D297" s="475" t="s">
        <v>708</v>
      </c>
      <c r="E297" s="478" t="s">
        <v>912</v>
      </c>
      <c r="F297" s="475" t="s">
        <v>694</v>
      </c>
    </row>
    <row r="298" spans="2:6" ht="13" customHeight="1" x14ac:dyDescent="0.25">
      <c r="B298" s="477" t="s">
        <v>588</v>
      </c>
      <c r="C298" s="477" t="s">
        <v>2952</v>
      </c>
      <c r="D298" s="475" t="s">
        <v>699</v>
      </c>
      <c r="E298" s="478" t="s">
        <v>912</v>
      </c>
      <c r="F298" s="475" t="s">
        <v>713</v>
      </c>
    </row>
    <row r="299" spans="2:6" ht="13" customHeight="1" x14ac:dyDescent="0.25">
      <c r="B299" s="474" t="s">
        <v>6028</v>
      </c>
      <c r="C299" s="477" t="s">
        <v>5837</v>
      </c>
      <c r="D299" s="475" t="s">
        <v>761</v>
      </c>
      <c r="E299" s="478" t="s">
        <v>912</v>
      </c>
      <c r="F299" s="479" t="s">
        <v>713</v>
      </c>
    </row>
    <row r="300" spans="2:6" ht="13" customHeight="1" x14ac:dyDescent="0.25">
      <c r="B300" s="474" t="s">
        <v>4402</v>
      </c>
      <c r="C300" s="477" t="s">
        <v>4403</v>
      </c>
      <c r="D300" s="475" t="s">
        <v>611</v>
      </c>
      <c r="E300" s="478" t="s">
        <v>912</v>
      </c>
      <c r="F300" s="479" t="s">
        <v>743</v>
      </c>
    </row>
    <row r="301" spans="2:6" ht="13" customHeight="1" x14ac:dyDescent="0.25">
      <c r="B301" s="474" t="s">
        <v>3597</v>
      </c>
      <c r="C301" s="474" t="s">
        <v>3598</v>
      </c>
      <c r="D301" s="475" t="s">
        <v>696</v>
      </c>
      <c r="E301" s="478" t="s">
        <v>912</v>
      </c>
      <c r="F301" s="475" t="s">
        <v>705</v>
      </c>
    </row>
    <row r="302" spans="2:6" ht="13" customHeight="1" x14ac:dyDescent="0.25">
      <c r="B302" s="474" t="s">
        <v>3619</v>
      </c>
      <c r="C302" s="477" t="s">
        <v>3620</v>
      </c>
      <c r="D302" s="475" t="s">
        <v>709</v>
      </c>
      <c r="E302" s="478" t="s">
        <v>912</v>
      </c>
      <c r="F302" s="475" t="s">
        <v>697</v>
      </c>
    </row>
    <row r="303" spans="2:6" ht="13" customHeight="1" x14ac:dyDescent="0.25">
      <c r="B303" s="474" t="s">
        <v>5191</v>
      </c>
      <c r="C303" s="474" t="s">
        <v>5192</v>
      </c>
      <c r="D303" s="475" t="s">
        <v>714</v>
      </c>
      <c r="E303" s="478" t="s">
        <v>912</v>
      </c>
      <c r="F303" s="475" t="s">
        <v>743</v>
      </c>
    </row>
    <row r="304" spans="2:6" ht="13" customHeight="1" x14ac:dyDescent="0.25">
      <c r="B304" s="474" t="s">
        <v>6022</v>
      </c>
      <c r="C304" s="477" t="s">
        <v>718</v>
      </c>
      <c r="D304" s="475" t="s">
        <v>609</v>
      </c>
      <c r="E304" s="476" t="s">
        <v>912</v>
      </c>
      <c r="F304" s="475" t="s">
        <v>694</v>
      </c>
    </row>
    <row r="305" spans="2:6" ht="13" customHeight="1" x14ac:dyDescent="0.25">
      <c r="B305" s="474" t="s">
        <v>5986</v>
      </c>
      <c r="C305" s="477" t="s">
        <v>639</v>
      </c>
      <c r="D305" s="475" t="s">
        <v>701</v>
      </c>
      <c r="E305" s="478" t="s">
        <v>912</v>
      </c>
      <c r="F305" s="475" t="s">
        <v>694</v>
      </c>
    </row>
    <row r="306" spans="2:6" ht="13" customHeight="1" x14ac:dyDescent="0.25">
      <c r="B306" s="474" t="s">
        <v>5625</v>
      </c>
      <c r="C306" s="477" t="s">
        <v>3254</v>
      </c>
      <c r="D306" s="475" t="s">
        <v>745</v>
      </c>
      <c r="E306" s="478" t="s">
        <v>912</v>
      </c>
      <c r="F306" s="475" t="s">
        <v>694</v>
      </c>
    </row>
    <row r="307" spans="2:6" ht="13" customHeight="1" x14ac:dyDescent="0.25">
      <c r="B307" s="474" t="s">
        <v>4955</v>
      </c>
      <c r="C307" s="477" t="s">
        <v>5619</v>
      </c>
      <c r="D307" s="475" t="s">
        <v>626</v>
      </c>
      <c r="E307" s="478" t="s">
        <v>912</v>
      </c>
      <c r="F307" s="479" t="s">
        <v>694</v>
      </c>
    </row>
    <row r="308" spans="2:6" ht="13" customHeight="1" x14ac:dyDescent="0.25">
      <c r="B308" s="474" t="s">
        <v>5714</v>
      </c>
      <c r="C308" s="477" t="s">
        <v>584</v>
      </c>
      <c r="D308" s="475" t="s">
        <v>712</v>
      </c>
      <c r="E308" s="478" t="s">
        <v>912</v>
      </c>
      <c r="F308" s="475" t="s">
        <v>743</v>
      </c>
    </row>
    <row r="309" spans="2:6" ht="13" customHeight="1" x14ac:dyDescent="0.25">
      <c r="B309" s="477" t="s">
        <v>2685</v>
      </c>
      <c r="C309" s="477" t="s">
        <v>1178</v>
      </c>
      <c r="D309" s="475" t="s">
        <v>703</v>
      </c>
      <c r="E309" s="478" t="s">
        <v>912</v>
      </c>
      <c r="F309" s="475" t="s">
        <v>697</v>
      </c>
    </row>
    <row r="310" spans="2:6" ht="13" customHeight="1" x14ac:dyDescent="0.25">
      <c r="B310" s="474" t="s">
        <v>5309</v>
      </c>
      <c r="C310" s="474" t="s">
        <v>735</v>
      </c>
      <c r="D310" s="475" t="s">
        <v>709</v>
      </c>
      <c r="E310" s="478" t="s">
        <v>912</v>
      </c>
      <c r="F310" s="475" t="s">
        <v>694</v>
      </c>
    </row>
    <row r="311" spans="2:6" ht="13" customHeight="1" x14ac:dyDescent="0.25">
      <c r="B311" s="474" t="s">
        <v>3280</v>
      </c>
      <c r="C311" s="477" t="s">
        <v>5664</v>
      </c>
      <c r="D311" s="475" t="s">
        <v>761</v>
      </c>
      <c r="E311" s="478" t="s">
        <v>912</v>
      </c>
      <c r="F311" s="475" t="s">
        <v>697</v>
      </c>
    </row>
    <row r="312" spans="2:6" ht="13" customHeight="1" x14ac:dyDescent="0.25">
      <c r="B312" s="474" t="s">
        <v>4922</v>
      </c>
      <c r="C312" s="474" t="s">
        <v>4926</v>
      </c>
      <c r="D312" s="475" t="s">
        <v>708</v>
      </c>
      <c r="E312" s="478" t="s">
        <v>912</v>
      </c>
      <c r="F312" s="475" t="s">
        <v>705</v>
      </c>
    </row>
    <row r="313" spans="2:6" ht="13" customHeight="1" x14ac:dyDescent="0.25">
      <c r="B313" s="474" t="s">
        <v>655</v>
      </c>
      <c r="C313" s="477" t="s">
        <v>3281</v>
      </c>
      <c r="D313" s="475" t="s">
        <v>696</v>
      </c>
      <c r="E313" s="478" t="s">
        <v>912</v>
      </c>
      <c r="F313" s="475" t="s">
        <v>705</v>
      </c>
    </row>
    <row r="314" spans="2:6" ht="13" customHeight="1" x14ac:dyDescent="0.25">
      <c r="B314" s="474" t="s">
        <v>5570</v>
      </c>
      <c r="C314" s="477" t="s">
        <v>613</v>
      </c>
      <c r="D314" s="475" t="s">
        <v>696</v>
      </c>
      <c r="E314" s="476" t="s">
        <v>912</v>
      </c>
      <c r="F314" s="475" t="s">
        <v>705</v>
      </c>
    </row>
    <row r="315" spans="2:6" ht="13" customHeight="1" x14ac:dyDescent="0.25">
      <c r="B315" s="474" t="s">
        <v>5243</v>
      </c>
      <c r="C315" s="474" t="s">
        <v>3254</v>
      </c>
      <c r="D315" s="475" t="s">
        <v>728</v>
      </c>
      <c r="E315" s="478" t="s">
        <v>912</v>
      </c>
      <c r="F315" s="475" t="s">
        <v>694</v>
      </c>
    </row>
    <row r="316" spans="2:6" ht="13" customHeight="1" x14ac:dyDescent="0.25">
      <c r="B316" s="474" t="s">
        <v>2414</v>
      </c>
      <c r="C316" s="474" t="s">
        <v>2415</v>
      </c>
      <c r="D316" s="475" t="s">
        <v>726</v>
      </c>
      <c r="E316" s="478" t="s">
        <v>912</v>
      </c>
      <c r="F316" s="475" t="s">
        <v>713</v>
      </c>
    </row>
    <row r="317" spans="2:6" ht="13" customHeight="1" x14ac:dyDescent="0.25">
      <c r="B317" s="477" t="s">
        <v>2941</v>
      </c>
      <c r="C317" s="477" t="s">
        <v>657</v>
      </c>
      <c r="D317" s="475" t="s">
        <v>765</v>
      </c>
      <c r="E317" s="478" t="s">
        <v>912</v>
      </c>
      <c r="F317" s="475" t="s">
        <v>697</v>
      </c>
    </row>
    <row r="318" spans="2:6" ht="13" customHeight="1" x14ac:dyDescent="0.25">
      <c r="B318" s="474" t="s">
        <v>737</v>
      </c>
      <c r="C318" s="474" t="s">
        <v>633</v>
      </c>
      <c r="D318" s="475" t="s">
        <v>703</v>
      </c>
      <c r="E318" s="478" t="s">
        <v>912</v>
      </c>
      <c r="F318" s="475" t="s">
        <v>746</v>
      </c>
    </row>
    <row r="319" spans="2:6" ht="13" customHeight="1" x14ac:dyDescent="0.25">
      <c r="B319" s="474" t="s">
        <v>230</v>
      </c>
      <c r="C319" s="474" t="s">
        <v>5585</v>
      </c>
      <c r="D319" s="475" t="s">
        <v>720</v>
      </c>
      <c r="E319" s="478" t="s">
        <v>912</v>
      </c>
      <c r="F319" s="475" t="s">
        <v>694</v>
      </c>
    </row>
    <row r="320" spans="2:6" ht="13" customHeight="1" x14ac:dyDescent="0.25">
      <c r="B320" s="474" t="s">
        <v>4933</v>
      </c>
      <c r="C320" s="474" t="s">
        <v>4934</v>
      </c>
      <c r="D320" s="475" t="s">
        <v>726</v>
      </c>
      <c r="E320" s="478" t="s">
        <v>912</v>
      </c>
      <c r="F320" s="480" t="s">
        <v>716</v>
      </c>
    </row>
    <row r="321" spans="2:6" ht="13" customHeight="1" x14ac:dyDescent="0.25">
      <c r="B321" s="474" t="s">
        <v>6027</v>
      </c>
      <c r="C321" s="477" t="s">
        <v>2962</v>
      </c>
      <c r="D321" s="475" t="s">
        <v>761</v>
      </c>
      <c r="E321" s="478" t="s">
        <v>912</v>
      </c>
      <c r="F321" s="479" t="s">
        <v>716</v>
      </c>
    </row>
    <row r="322" spans="2:6" ht="13" customHeight="1" x14ac:dyDescent="0.25">
      <c r="B322" s="474" t="s">
        <v>5613</v>
      </c>
      <c r="C322" s="477" t="s">
        <v>735</v>
      </c>
      <c r="D322" s="475" t="s">
        <v>708</v>
      </c>
      <c r="E322" s="478" t="s">
        <v>912</v>
      </c>
      <c r="F322" s="475" t="s">
        <v>743</v>
      </c>
    </row>
    <row r="323" spans="2:6" ht="13" customHeight="1" x14ac:dyDescent="0.25">
      <c r="B323" s="474" t="s">
        <v>5707</v>
      </c>
      <c r="C323" s="477" t="s">
        <v>1207</v>
      </c>
      <c r="D323" s="475" t="s">
        <v>727</v>
      </c>
      <c r="E323" s="478" t="s">
        <v>912</v>
      </c>
      <c r="F323" s="475" t="s">
        <v>705</v>
      </c>
    </row>
    <row r="324" spans="2:6" ht="13" customHeight="1" x14ac:dyDescent="0.25">
      <c r="B324" s="474" t="s">
        <v>646</v>
      </c>
      <c r="C324" s="477" t="s">
        <v>189</v>
      </c>
      <c r="D324" s="475" t="s">
        <v>687</v>
      </c>
      <c r="E324" s="478" t="s">
        <v>912</v>
      </c>
      <c r="F324" s="475" t="s">
        <v>697</v>
      </c>
    </row>
    <row r="325" spans="2:6" ht="13" customHeight="1" x14ac:dyDescent="0.25">
      <c r="B325" s="474" t="s">
        <v>1310</v>
      </c>
      <c r="C325" s="474" t="s">
        <v>3623</v>
      </c>
      <c r="D325" s="475" t="s">
        <v>708</v>
      </c>
      <c r="E325" s="476" t="s">
        <v>561</v>
      </c>
      <c r="F325" s="475" t="s">
        <v>746</v>
      </c>
    </row>
    <row r="326" spans="2:6" ht="13" customHeight="1" x14ac:dyDescent="0.25">
      <c r="B326" s="474" t="s">
        <v>1203</v>
      </c>
      <c r="C326" s="477" t="s">
        <v>760</v>
      </c>
      <c r="D326" s="475" t="s">
        <v>708</v>
      </c>
      <c r="E326" s="476" t="s">
        <v>561</v>
      </c>
      <c r="F326" s="475" t="s">
        <v>713</v>
      </c>
    </row>
    <row r="327" spans="2:6" ht="13" customHeight="1" x14ac:dyDescent="0.25">
      <c r="B327" s="474" t="s">
        <v>1830</v>
      </c>
      <c r="C327" s="474" t="s">
        <v>1849</v>
      </c>
      <c r="D327" s="475" t="s">
        <v>731</v>
      </c>
      <c r="E327" s="476" t="s">
        <v>561</v>
      </c>
      <c r="F327" s="475" t="s">
        <v>743</v>
      </c>
    </row>
    <row r="328" spans="2:6" ht="13" customHeight="1" x14ac:dyDescent="0.25">
      <c r="B328" s="474" t="s">
        <v>6038</v>
      </c>
      <c r="C328" s="477" t="s">
        <v>3262</v>
      </c>
      <c r="D328" s="475" t="s">
        <v>771</v>
      </c>
      <c r="E328" s="476" t="s">
        <v>561</v>
      </c>
      <c r="F328" s="475" t="s">
        <v>705</v>
      </c>
    </row>
    <row r="329" spans="2:6" ht="13" customHeight="1" x14ac:dyDescent="0.25">
      <c r="B329" s="474" t="s">
        <v>2113</v>
      </c>
      <c r="C329" s="477" t="s">
        <v>670</v>
      </c>
      <c r="D329" s="475" t="s">
        <v>761</v>
      </c>
      <c r="E329" s="478" t="s">
        <v>561</v>
      </c>
      <c r="F329" s="479" t="s">
        <v>716</v>
      </c>
    </row>
    <row r="330" spans="2:6" ht="13" customHeight="1" x14ac:dyDescent="0.25">
      <c r="B330" s="474" t="s">
        <v>5931</v>
      </c>
      <c r="C330" s="477" t="s">
        <v>5940</v>
      </c>
      <c r="D330" s="475" t="s">
        <v>1536</v>
      </c>
      <c r="E330" s="476" t="s">
        <v>561</v>
      </c>
      <c r="F330" s="479" t="s">
        <v>705</v>
      </c>
    </row>
    <row r="331" spans="2:6" ht="13" customHeight="1" x14ac:dyDescent="0.25">
      <c r="B331" s="474" t="s">
        <v>5674</v>
      </c>
      <c r="C331" s="477" t="s">
        <v>6037</v>
      </c>
      <c r="D331" s="475" t="s">
        <v>771</v>
      </c>
      <c r="E331" s="476" t="s">
        <v>561</v>
      </c>
      <c r="F331" s="479" t="s">
        <v>705</v>
      </c>
    </row>
    <row r="332" spans="2:6" ht="13" customHeight="1" x14ac:dyDescent="0.25">
      <c r="B332" s="474" t="s">
        <v>5268</v>
      </c>
      <c r="C332" s="474" t="s">
        <v>5269</v>
      </c>
      <c r="D332" s="475" t="s">
        <v>719</v>
      </c>
      <c r="E332" s="476" t="s">
        <v>561</v>
      </c>
      <c r="F332" s="475" t="s">
        <v>697</v>
      </c>
    </row>
    <row r="333" spans="2:6" ht="13" customHeight="1" x14ac:dyDescent="0.25">
      <c r="B333" s="474" t="s">
        <v>4956</v>
      </c>
      <c r="C333" s="477" t="s">
        <v>594</v>
      </c>
      <c r="D333" s="475" t="s">
        <v>771</v>
      </c>
      <c r="E333" s="476" t="s">
        <v>561</v>
      </c>
      <c r="F333" s="475" t="s">
        <v>705</v>
      </c>
    </row>
    <row r="334" spans="2:6" ht="13" customHeight="1" x14ac:dyDescent="0.25">
      <c r="B334" s="477" t="s">
        <v>1545</v>
      </c>
      <c r="C334" s="477" t="s">
        <v>657</v>
      </c>
      <c r="D334" s="475" t="s">
        <v>727</v>
      </c>
      <c r="E334" s="476" t="s">
        <v>561</v>
      </c>
      <c r="F334" s="475" t="s">
        <v>705</v>
      </c>
    </row>
    <row r="335" spans="2:6" ht="13" customHeight="1" x14ac:dyDescent="0.25">
      <c r="B335" s="474" t="s">
        <v>1311</v>
      </c>
      <c r="C335" s="474" t="s">
        <v>1312</v>
      </c>
      <c r="D335" s="475" t="s">
        <v>745</v>
      </c>
      <c r="E335" s="476" t="s">
        <v>561</v>
      </c>
      <c r="F335" s="475" t="s">
        <v>694</v>
      </c>
    </row>
    <row r="336" spans="2:6" ht="13" customHeight="1" x14ac:dyDescent="0.25">
      <c r="B336" s="474" t="s">
        <v>5944</v>
      </c>
      <c r="C336" s="477" t="s">
        <v>502</v>
      </c>
      <c r="D336" s="475" t="s">
        <v>734</v>
      </c>
      <c r="E336" s="476" t="s">
        <v>561</v>
      </c>
      <c r="F336" s="475" t="s">
        <v>697</v>
      </c>
    </row>
    <row r="337" spans="2:6" ht="13" customHeight="1" x14ac:dyDescent="0.25">
      <c r="B337" s="474" t="s">
        <v>5644</v>
      </c>
      <c r="C337" s="477" t="s">
        <v>5645</v>
      </c>
      <c r="D337" s="475" t="s">
        <v>714</v>
      </c>
      <c r="E337" s="476" t="s">
        <v>561</v>
      </c>
      <c r="F337" s="475" t="s">
        <v>697</v>
      </c>
    </row>
    <row r="338" spans="2:6" ht="13" customHeight="1" x14ac:dyDescent="0.25">
      <c r="B338" s="477" t="s">
        <v>2129</v>
      </c>
      <c r="C338" s="477" t="s">
        <v>1538</v>
      </c>
      <c r="D338" s="475" t="s">
        <v>715</v>
      </c>
      <c r="E338" s="476" t="s">
        <v>561</v>
      </c>
      <c r="F338" s="475" t="s">
        <v>705</v>
      </c>
    </row>
    <row r="339" spans="2:6" ht="13" customHeight="1" x14ac:dyDescent="0.25">
      <c r="B339" s="481" t="s">
        <v>1835</v>
      </c>
      <c r="C339" s="481" t="s">
        <v>725</v>
      </c>
      <c r="D339" s="475" t="s">
        <v>733</v>
      </c>
      <c r="E339" s="476" t="s">
        <v>561</v>
      </c>
      <c r="F339" s="475" t="s">
        <v>705</v>
      </c>
    </row>
    <row r="340" spans="2:6" ht="13" customHeight="1" x14ac:dyDescent="0.25">
      <c r="B340" s="474" t="s">
        <v>6055</v>
      </c>
      <c r="C340" s="477" t="s">
        <v>657</v>
      </c>
      <c r="D340" s="475" t="s">
        <v>709</v>
      </c>
      <c r="E340" s="476" t="s">
        <v>561</v>
      </c>
      <c r="F340" s="475" t="s">
        <v>705</v>
      </c>
    </row>
    <row r="341" spans="2:6" ht="13" customHeight="1" x14ac:dyDescent="0.25">
      <c r="B341" s="474" t="s">
        <v>3263</v>
      </c>
      <c r="C341" s="474" t="s">
        <v>1210</v>
      </c>
      <c r="D341" s="475" t="s">
        <v>715</v>
      </c>
      <c r="E341" s="476" t="s">
        <v>561</v>
      </c>
      <c r="F341" s="475" t="s">
        <v>705</v>
      </c>
    </row>
    <row r="342" spans="2:6" ht="13" customHeight="1" x14ac:dyDescent="0.25">
      <c r="B342" s="474" t="s">
        <v>710</v>
      </c>
      <c r="C342" s="474" t="s">
        <v>3600</v>
      </c>
      <c r="D342" s="475" t="s">
        <v>761</v>
      </c>
      <c r="E342" s="476" t="s">
        <v>561</v>
      </c>
      <c r="F342" s="475" t="s">
        <v>697</v>
      </c>
    </row>
    <row r="343" spans="2:6" ht="13" customHeight="1" x14ac:dyDescent="0.25">
      <c r="B343" s="477" t="s">
        <v>2946</v>
      </c>
      <c r="C343" s="477" t="s">
        <v>584</v>
      </c>
      <c r="D343" s="475" t="s">
        <v>771</v>
      </c>
      <c r="E343" s="476" t="s">
        <v>561</v>
      </c>
      <c r="F343" s="475" t="s">
        <v>694</v>
      </c>
    </row>
    <row r="344" spans="2:6" ht="13" customHeight="1" x14ac:dyDescent="0.25">
      <c r="B344" s="477" t="s">
        <v>4415</v>
      </c>
      <c r="C344" s="477" t="s">
        <v>4416</v>
      </c>
      <c r="D344" s="475" t="s">
        <v>844</v>
      </c>
      <c r="E344" s="476" t="s">
        <v>561</v>
      </c>
      <c r="F344" s="475" t="s">
        <v>723</v>
      </c>
    </row>
    <row r="345" spans="2:6" ht="13" customHeight="1" x14ac:dyDescent="0.25">
      <c r="B345" s="474" t="s">
        <v>636</v>
      </c>
      <c r="C345" s="477" t="s">
        <v>5573</v>
      </c>
      <c r="D345" s="475" t="s">
        <v>626</v>
      </c>
      <c r="E345" s="476" t="s">
        <v>561</v>
      </c>
      <c r="F345" s="475" t="s">
        <v>694</v>
      </c>
    </row>
    <row r="346" spans="2:6" ht="13" customHeight="1" x14ac:dyDescent="0.25">
      <c r="B346" s="474" t="s">
        <v>5714</v>
      </c>
      <c r="C346" s="477" t="s">
        <v>2384</v>
      </c>
      <c r="D346" s="475" t="s">
        <v>761</v>
      </c>
      <c r="E346" s="476" t="s">
        <v>561</v>
      </c>
      <c r="F346" s="479" t="s">
        <v>743</v>
      </c>
    </row>
    <row r="347" spans="2:6" ht="13" customHeight="1" x14ac:dyDescent="0.25">
      <c r="B347" s="477" t="s">
        <v>4959</v>
      </c>
      <c r="C347" s="477" t="s">
        <v>4960</v>
      </c>
      <c r="D347" s="475" t="s">
        <v>626</v>
      </c>
      <c r="E347" s="476" t="s">
        <v>561</v>
      </c>
      <c r="F347" s="475" t="s">
        <v>697</v>
      </c>
    </row>
    <row r="348" spans="2:6" ht="13" customHeight="1" x14ac:dyDescent="0.25">
      <c r="B348" s="474" t="s">
        <v>4970</v>
      </c>
      <c r="C348" s="474" t="s">
        <v>545</v>
      </c>
      <c r="D348" s="475" t="s">
        <v>699</v>
      </c>
      <c r="E348" s="476" t="s">
        <v>561</v>
      </c>
      <c r="F348" s="475" t="s">
        <v>694</v>
      </c>
    </row>
    <row r="349" spans="2:6" ht="13" customHeight="1" x14ac:dyDescent="0.25">
      <c r="B349" s="474" t="s">
        <v>5232</v>
      </c>
      <c r="C349" s="474" t="s">
        <v>5233</v>
      </c>
      <c r="D349" s="475" t="s">
        <v>719</v>
      </c>
      <c r="E349" s="476" t="s">
        <v>561</v>
      </c>
      <c r="F349" s="475" t="s">
        <v>713</v>
      </c>
    </row>
    <row r="350" spans="2:6" ht="13" customHeight="1" x14ac:dyDescent="0.25">
      <c r="B350" s="474" t="s">
        <v>620</v>
      </c>
      <c r="C350" s="474" t="s">
        <v>2673</v>
      </c>
      <c r="D350" s="475" t="s">
        <v>626</v>
      </c>
      <c r="E350" s="476" t="s">
        <v>561</v>
      </c>
      <c r="F350" s="475" t="s">
        <v>694</v>
      </c>
    </row>
    <row r="351" spans="2:6" ht="13" customHeight="1" x14ac:dyDescent="0.25">
      <c r="B351" s="474" t="s">
        <v>4421</v>
      </c>
      <c r="C351" s="474" t="s">
        <v>13</v>
      </c>
      <c r="D351" s="475" t="s">
        <v>1536</v>
      </c>
      <c r="E351" s="476" t="s">
        <v>561</v>
      </c>
      <c r="F351" s="480" t="s">
        <v>705</v>
      </c>
    </row>
    <row r="352" spans="2:6" ht="13" customHeight="1" x14ac:dyDescent="0.25">
      <c r="B352" s="474" t="s">
        <v>5122</v>
      </c>
      <c r="C352" s="477" t="s">
        <v>5615</v>
      </c>
      <c r="D352" s="475" t="s">
        <v>715</v>
      </c>
      <c r="E352" s="476" t="s">
        <v>561</v>
      </c>
      <c r="F352" s="475" t="s">
        <v>723</v>
      </c>
    </row>
    <row r="353" spans="2:6" ht="13" customHeight="1" x14ac:dyDescent="0.25">
      <c r="B353" s="474" t="s">
        <v>3275</v>
      </c>
      <c r="C353" s="474" t="s">
        <v>4425</v>
      </c>
      <c r="D353" s="475" t="s">
        <v>715</v>
      </c>
      <c r="E353" s="476" t="s">
        <v>561</v>
      </c>
      <c r="F353" s="480" t="s">
        <v>705</v>
      </c>
    </row>
    <row r="354" spans="2:6" ht="13" customHeight="1" x14ac:dyDescent="0.25">
      <c r="B354" s="477" t="s">
        <v>4966</v>
      </c>
      <c r="C354" s="477" t="s">
        <v>504</v>
      </c>
      <c r="D354" s="475" t="s">
        <v>715</v>
      </c>
      <c r="E354" s="476" t="s">
        <v>561</v>
      </c>
      <c r="F354" s="475" t="s">
        <v>705</v>
      </c>
    </row>
    <row r="355" spans="2:6" ht="13" customHeight="1" x14ac:dyDescent="0.25">
      <c r="B355" s="474" t="s">
        <v>5923</v>
      </c>
      <c r="C355" s="477" t="s">
        <v>3669</v>
      </c>
      <c r="D355" s="475" t="s">
        <v>1536</v>
      </c>
      <c r="E355" s="476" t="s">
        <v>561</v>
      </c>
      <c r="F355" s="479" t="s">
        <v>743</v>
      </c>
    </row>
    <row r="356" spans="2:6" ht="13" customHeight="1" x14ac:dyDescent="0.25">
      <c r="B356" s="477" t="s">
        <v>133</v>
      </c>
      <c r="C356" s="474" t="s">
        <v>2978</v>
      </c>
      <c r="D356" s="475" t="s">
        <v>611</v>
      </c>
      <c r="E356" s="476" t="s">
        <v>561</v>
      </c>
      <c r="F356" s="475" t="s">
        <v>694</v>
      </c>
    </row>
    <row r="357" spans="2:6" ht="13" customHeight="1" x14ac:dyDescent="0.25">
      <c r="B357" s="474" t="s">
        <v>3658</v>
      </c>
      <c r="C357" s="474" t="s">
        <v>657</v>
      </c>
      <c r="D357" s="475" t="s">
        <v>686</v>
      </c>
      <c r="E357" s="476" t="s">
        <v>561</v>
      </c>
      <c r="F357" s="475" t="s">
        <v>723</v>
      </c>
    </row>
    <row r="358" spans="2:6" ht="13" customHeight="1" x14ac:dyDescent="0.25">
      <c r="B358" s="474" t="s">
        <v>6019</v>
      </c>
      <c r="C358" s="477" t="s">
        <v>5654</v>
      </c>
      <c r="D358" s="475" t="s">
        <v>609</v>
      </c>
      <c r="E358" s="476" t="s">
        <v>561</v>
      </c>
      <c r="F358" s="479" t="s">
        <v>716</v>
      </c>
    </row>
    <row r="359" spans="2:6" ht="13" customHeight="1" x14ac:dyDescent="0.25">
      <c r="B359" s="477" t="s">
        <v>5000</v>
      </c>
      <c r="C359" s="477" t="s">
        <v>641</v>
      </c>
      <c r="D359" s="475" t="s">
        <v>609</v>
      </c>
      <c r="E359" s="476" t="s">
        <v>561</v>
      </c>
      <c r="F359" s="475" t="s">
        <v>694</v>
      </c>
    </row>
    <row r="360" spans="2:6" ht="13" customHeight="1" x14ac:dyDescent="0.25">
      <c r="B360" s="477" t="s">
        <v>2958</v>
      </c>
      <c r="C360" s="477" t="s">
        <v>1540</v>
      </c>
      <c r="D360" s="475" t="s">
        <v>686</v>
      </c>
      <c r="E360" s="476" t="s">
        <v>561</v>
      </c>
      <c r="F360" s="475" t="s">
        <v>705</v>
      </c>
    </row>
    <row r="361" spans="2:6" ht="13" customHeight="1" x14ac:dyDescent="0.25">
      <c r="B361" s="474" t="s">
        <v>740</v>
      </c>
      <c r="C361" s="474" t="s">
        <v>1605</v>
      </c>
      <c r="D361" s="475" t="s">
        <v>699</v>
      </c>
      <c r="E361" s="476" t="s">
        <v>561</v>
      </c>
      <c r="F361" s="475" t="s">
        <v>694</v>
      </c>
    </row>
    <row r="362" spans="2:6" ht="13" customHeight="1" x14ac:dyDescent="0.25">
      <c r="B362" s="474" t="s">
        <v>2653</v>
      </c>
      <c r="C362" s="474" t="s">
        <v>2654</v>
      </c>
      <c r="D362" s="475" t="s">
        <v>844</v>
      </c>
      <c r="E362" s="476" t="s">
        <v>561</v>
      </c>
      <c r="F362" s="475" t="s">
        <v>716</v>
      </c>
    </row>
    <row r="363" spans="2:6" ht="13" customHeight="1" x14ac:dyDescent="0.25">
      <c r="B363" s="474" t="s">
        <v>579</v>
      </c>
      <c r="C363" s="474" t="s">
        <v>3627</v>
      </c>
      <c r="D363" s="475" t="s">
        <v>609</v>
      </c>
      <c r="E363" s="476" t="s">
        <v>561</v>
      </c>
      <c r="F363" s="475" t="s">
        <v>697</v>
      </c>
    </row>
    <row r="364" spans="2:6" ht="13" customHeight="1" x14ac:dyDescent="0.25">
      <c r="B364" s="474" t="s">
        <v>6057</v>
      </c>
      <c r="C364" s="477" t="s">
        <v>6058</v>
      </c>
      <c r="D364" s="475" t="s">
        <v>719</v>
      </c>
      <c r="E364" s="478" t="s">
        <v>561</v>
      </c>
      <c r="F364" s="475" t="s">
        <v>743</v>
      </c>
    </row>
    <row r="365" spans="2:6" ht="13" customHeight="1" x14ac:dyDescent="0.25">
      <c r="B365" s="474" t="s">
        <v>6009</v>
      </c>
      <c r="C365" s="477" t="s">
        <v>3646</v>
      </c>
      <c r="D365" s="475" t="s">
        <v>765</v>
      </c>
      <c r="E365" s="478" t="s">
        <v>5560</v>
      </c>
      <c r="F365" s="479" t="s">
        <v>723</v>
      </c>
    </row>
    <row r="366" spans="2:6" ht="13" customHeight="1" x14ac:dyDescent="0.25">
      <c r="B366" s="474" t="s">
        <v>2107</v>
      </c>
      <c r="C366" s="474" t="s">
        <v>2110</v>
      </c>
      <c r="D366" s="475" t="s">
        <v>699</v>
      </c>
      <c r="E366" s="476" t="s">
        <v>5560</v>
      </c>
      <c r="F366" s="475" t="s">
        <v>716</v>
      </c>
    </row>
    <row r="367" spans="2:6" ht="13" customHeight="1" x14ac:dyDescent="0.25">
      <c r="B367" s="474" t="s">
        <v>5252</v>
      </c>
      <c r="C367" s="474" t="s">
        <v>523</v>
      </c>
      <c r="D367" s="475" t="s">
        <v>626</v>
      </c>
      <c r="E367" s="478" t="s">
        <v>5560</v>
      </c>
      <c r="F367" s="475" t="s">
        <v>694</v>
      </c>
    </row>
    <row r="368" spans="2:6" ht="13" customHeight="1" x14ac:dyDescent="0.25">
      <c r="B368" s="481" t="s">
        <v>2118</v>
      </c>
      <c r="C368" s="481" t="s">
        <v>3567</v>
      </c>
      <c r="D368" s="475" t="s">
        <v>731</v>
      </c>
      <c r="E368" s="476" t="s">
        <v>5560</v>
      </c>
      <c r="F368" s="475" t="s">
        <v>713</v>
      </c>
    </row>
    <row r="369" spans="2:6" ht="13" customHeight="1" x14ac:dyDescent="0.25">
      <c r="B369" s="474" t="s">
        <v>4951</v>
      </c>
      <c r="C369" s="474" t="s">
        <v>4437</v>
      </c>
      <c r="D369" s="475" t="s">
        <v>765</v>
      </c>
      <c r="E369" s="476" t="s">
        <v>5560</v>
      </c>
      <c r="F369" s="480" t="s">
        <v>694</v>
      </c>
    </row>
    <row r="370" spans="2:6" ht="13" customHeight="1" x14ac:dyDescent="0.25">
      <c r="B370" s="474" t="s">
        <v>4940</v>
      </c>
      <c r="C370" s="474" t="s">
        <v>4941</v>
      </c>
      <c r="D370" s="475" t="s">
        <v>701</v>
      </c>
      <c r="E370" s="476" t="s">
        <v>5560</v>
      </c>
      <c r="F370" s="480" t="s">
        <v>694</v>
      </c>
    </row>
    <row r="371" spans="2:6" ht="13" customHeight="1" x14ac:dyDescent="0.25">
      <c r="B371" s="474" t="s">
        <v>3626</v>
      </c>
      <c r="C371" s="474" t="s">
        <v>532</v>
      </c>
      <c r="D371" s="475" t="s">
        <v>685</v>
      </c>
      <c r="E371" s="476" t="s">
        <v>5560</v>
      </c>
      <c r="F371" s="475" t="s">
        <v>723</v>
      </c>
    </row>
    <row r="372" spans="2:6" ht="13" customHeight="1" x14ac:dyDescent="0.25">
      <c r="B372" s="474" t="s">
        <v>5305</v>
      </c>
      <c r="C372" s="477" t="s">
        <v>529</v>
      </c>
      <c r="D372" s="475" t="s">
        <v>1536</v>
      </c>
      <c r="E372" s="476" t="s">
        <v>5560</v>
      </c>
      <c r="F372" s="479" t="s">
        <v>716</v>
      </c>
    </row>
    <row r="373" spans="2:6" ht="13" customHeight="1" x14ac:dyDescent="0.25">
      <c r="B373" s="474" t="s">
        <v>5583</v>
      </c>
      <c r="C373" s="477" t="s">
        <v>1305</v>
      </c>
      <c r="D373" s="475" t="s">
        <v>715</v>
      </c>
      <c r="E373" s="476" t="s">
        <v>5560</v>
      </c>
      <c r="F373" s="475" t="s">
        <v>746</v>
      </c>
    </row>
    <row r="374" spans="2:6" ht="13" customHeight="1" x14ac:dyDescent="0.25">
      <c r="B374" s="474" t="s">
        <v>5935</v>
      </c>
      <c r="C374" s="477" t="s">
        <v>5942</v>
      </c>
      <c r="D374" s="475" t="s">
        <v>1536</v>
      </c>
      <c r="E374" s="478" t="s">
        <v>5560</v>
      </c>
      <c r="F374" s="475" t="s">
        <v>694</v>
      </c>
    </row>
    <row r="375" spans="2:6" ht="13" customHeight="1" x14ac:dyDescent="0.25">
      <c r="B375" s="474" t="s">
        <v>5265</v>
      </c>
      <c r="C375" s="477" t="s">
        <v>650</v>
      </c>
      <c r="D375" s="475" t="s">
        <v>732</v>
      </c>
      <c r="E375" s="476" t="s">
        <v>5560</v>
      </c>
      <c r="F375" s="479" t="s">
        <v>705</v>
      </c>
    </row>
    <row r="376" spans="2:6" ht="13" customHeight="1" x14ac:dyDescent="0.25">
      <c r="B376" s="474" t="s">
        <v>5970</v>
      </c>
      <c r="C376" s="477" t="s">
        <v>650</v>
      </c>
      <c r="D376" s="475" t="s">
        <v>731</v>
      </c>
      <c r="E376" s="476" t="s">
        <v>5560</v>
      </c>
      <c r="F376" s="475" t="s">
        <v>694</v>
      </c>
    </row>
    <row r="377" spans="2:6" ht="13" customHeight="1" x14ac:dyDescent="0.25">
      <c r="B377" s="474" t="s">
        <v>5261</v>
      </c>
      <c r="C377" s="474" t="s">
        <v>5262</v>
      </c>
      <c r="D377" s="475" t="s">
        <v>611</v>
      </c>
      <c r="E377" s="476" t="s">
        <v>5560</v>
      </c>
      <c r="F377" s="475" t="s">
        <v>697</v>
      </c>
    </row>
    <row r="378" spans="2:6" ht="13" customHeight="1" x14ac:dyDescent="0.25">
      <c r="B378" s="474" t="s">
        <v>1213</v>
      </c>
      <c r="C378" s="477" t="s">
        <v>2941</v>
      </c>
      <c r="D378" s="475" t="s">
        <v>687</v>
      </c>
      <c r="E378" s="476" t="s">
        <v>5560</v>
      </c>
      <c r="F378" s="475" t="s">
        <v>694</v>
      </c>
    </row>
    <row r="379" spans="2:6" ht="13" customHeight="1" x14ac:dyDescent="0.25">
      <c r="B379" s="474" t="s">
        <v>671</v>
      </c>
      <c r="C379" s="477" t="s">
        <v>5953</v>
      </c>
      <c r="D379" s="475" t="s">
        <v>708</v>
      </c>
      <c r="E379" s="478" t="s">
        <v>5560</v>
      </c>
      <c r="F379" s="475" t="s">
        <v>694</v>
      </c>
    </row>
    <row r="380" spans="2:6" ht="13" customHeight="1" x14ac:dyDescent="0.25">
      <c r="B380" s="474" t="s">
        <v>5697</v>
      </c>
      <c r="C380" s="477" t="s">
        <v>398</v>
      </c>
      <c r="D380" s="475" t="s">
        <v>719</v>
      </c>
      <c r="E380" s="476" t="s">
        <v>5560</v>
      </c>
      <c r="F380" s="475" t="s">
        <v>723</v>
      </c>
    </row>
    <row r="381" spans="2:6" ht="13" customHeight="1" x14ac:dyDescent="0.25">
      <c r="B381" s="481" t="s">
        <v>1836</v>
      </c>
      <c r="C381" s="481" t="s">
        <v>550</v>
      </c>
      <c r="D381" s="475" t="s">
        <v>731</v>
      </c>
      <c r="E381" s="476" t="s">
        <v>5560</v>
      </c>
      <c r="F381" s="475" t="s">
        <v>705</v>
      </c>
    </row>
    <row r="382" spans="2:6" ht="13" customHeight="1" x14ac:dyDescent="0.25">
      <c r="B382" s="474" t="s">
        <v>5888</v>
      </c>
      <c r="C382" s="477" t="s">
        <v>5966</v>
      </c>
      <c r="D382" s="475" t="s">
        <v>731</v>
      </c>
      <c r="E382" s="476" t="s">
        <v>5560</v>
      </c>
      <c r="F382" s="479" t="s">
        <v>713</v>
      </c>
    </row>
    <row r="383" spans="2:6" ht="13" customHeight="1" x14ac:dyDescent="0.25">
      <c r="B383" s="474" t="s">
        <v>717</v>
      </c>
      <c r="C383" s="477" t="s">
        <v>392</v>
      </c>
      <c r="D383" s="475" t="s">
        <v>685</v>
      </c>
      <c r="E383" s="478" t="s">
        <v>5560</v>
      </c>
      <c r="F383" s="475" t="s">
        <v>694</v>
      </c>
    </row>
    <row r="384" spans="2:6" ht="13" customHeight="1" x14ac:dyDescent="0.25">
      <c r="B384" s="477" t="s">
        <v>2399</v>
      </c>
      <c r="C384" s="477" t="s">
        <v>760</v>
      </c>
      <c r="D384" s="475" t="s">
        <v>708</v>
      </c>
      <c r="E384" s="476" t="s">
        <v>5560</v>
      </c>
      <c r="F384" s="475" t="s">
        <v>716</v>
      </c>
    </row>
    <row r="385" spans="2:6" ht="13" customHeight="1" x14ac:dyDescent="0.25">
      <c r="B385" s="474" t="s">
        <v>5904</v>
      </c>
      <c r="C385" s="477" t="s">
        <v>6106</v>
      </c>
      <c r="D385" s="475" t="s">
        <v>733</v>
      </c>
      <c r="E385" s="478" t="s">
        <v>5560</v>
      </c>
      <c r="F385" s="475" t="s">
        <v>694</v>
      </c>
    </row>
    <row r="386" spans="2:6" ht="13" customHeight="1" x14ac:dyDescent="0.25">
      <c r="B386" s="477" t="s">
        <v>799</v>
      </c>
      <c r="C386" s="477" t="s">
        <v>189</v>
      </c>
      <c r="D386" s="475" t="s">
        <v>714</v>
      </c>
      <c r="E386" s="476" t="s">
        <v>5560</v>
      </c>
      <c r="F386" s="475" t="s">
        <v>713</v>
      </c>
    </row>
    <row r="387" spans="2:6" ht="13" customHeight="1" x14ac:dyDescent="0.25">
      <c r="B387" s="474" t="s">
        <v>5580</v>
      </c>
      <c r="C387" s="477" t="s">
        <v>742</v>
      </c>
      <c r="D387" s="475" t="s">
        <v>715</v>
      </c>
      <c r="E387" s="476" t="s">
        <v>5560</v>
      </c>
      <c r="F387" s="475" t="s">
        <v>716</v>
      </c>
    </row>
    <row r="388" spans="2:6" ht="13" customHeight="1" x14ac:dyDescent="0.25">
      <c r="B388" s="474" t="s">
        <v>3595</v>
      </c>
      <c r="C388" s="477" t="s">
        <v>502</v>
      </c>
      <c r="D388" s="475" t="s">
        <v>699</v>
      </c>
      <c r="E388" s="476" t="s">
        <v>5560</v>
      </c>
      <c r="F388" s="475" t="s">
        <v>697</v>
      </c>
    </row>
    <row r="389" spans="2:6" ht="13" customHeight="1" x14ac:dyDescent="0.25">
      <c r="B389" s="474" t="s">
        <v>5274</v>
      </c>
      <c r="C389" s="474" t="s">
        <v>5275</v>
      </c>
      <c r="D389" s="475" t="s">
        <v>734</v>
      </c>
      <c r="E389" s="476" t="s">
        <v>5560</v>
      </c>
      <c r="F389" s="475" t="s">
        <v>694</v>
      </c>
    </row>
    <row r="390" spans="2:6" ht="13" customHeight="1" x14ac:dyDescent="0.25">
      <c r="B390" s="474" t="s">
        <v>3673</v>
      </c>
      <c r="C390" s="477" t="s">
        <v>6029</v>
      </c>
      <c r="D390" s="475" t="s">
        <v>761</v>
      </c>
      <c r="E390" s="476" t="s">
        <v>5560</v>
      </c>
      <c r="F390" s="479" t="s">
        <v>705</v>
      </c>
    </row>
    <row r="391" spans="2:6" ht="13" customHeight="1" x14ac:dyDescent="0.25">
      <c r="B391" s="474" t="s">
        <v>5679</v>
      </c>
      <c r="C391" s="477" t="s">
        <v>400</v>
      </c>
      <c r="D391" s="475" t="s">
        <v>686</v>
      </c>
      <c r="E391" s="476" t="s">
        <v>5560</v>
      </c>
      <c r="F391" s="475" t="s">
        <v>713</v>
      </c>
    </row>
    <row r="392" spans="2:6" ht="13" customHeight="1" x14ac:dyDescent="0.25">
      <c r="B392" s="474" t="s">
        <v>6053</v>
      </c>
      <c r="C392" s="477" t="s">
        <v>605</v>
      </c>
      <c r="D392" s="475" t="s">
        <v>709</v>
      </c>
      <c r="E392" s="476" t="s">
        <v>5560</v>
      </c>
      <c r="F392" s="475" t="s">
        <v>746</v>
      </c>
    </row>
    <row r="393" spans="2:6" ht="13" customHeight="1" x14ac:dyDescent="0.25">
      <c r="B393" s="474" t="s">
        <v>5677</v>
      </c>
      <c r="C393" s="477" t="s">
        <v>1849</v>
      </c>
      <c r="D393" s="475" t="s">
        <v>686</v>
      </c>
      <c r="E393" s="476" t="s">
        <v>5560</v>
      </c>
      <c r="F393" s="475" t="s">
        <v>746</v>
      </c>
    </row>
    <row r="394" spans="2:6" ht="13" customHeight="1" x14ac:dyDescent="0.25">
      <c r="B394" s="474" t="s">
        <v>740</v>
      </c>
      <c r="C394" s="477" t="s">
        <v>512</v>
      </c>
      <c r="D394" s="475" t="s">
        <v>731</v>
      </c>
      <c r="E394" s="476" t="s">
        <v>5560</v>
      </c>
      <c r="F394" s="479" t="s">
        <v>697</v>
      </c>
    </row>
    <row r="395" spans="2:6" ht="13" customHeight="1" x14ac:dyDescent="0.25">
      <c r="B395" s="477" t="s">
        <v>2405</v>
      </c>
      <c r="C395" s="477" t="s">
        <v>657</v>
      </c>
      <c r="D395" s="475" t="s">
        <v>708</v>
      </c>
      <c r="E395" s="476" t="s">
        <v>5560</v>
      </c>
      <c r="F395" s="475" t="s">
        <v>694</v>
      </c>
    </row>
    <row r="396" spans="2:6" ht="13" customHeight="1" x14ac:dyDescent="0.25">
      <c r="B396" s="474" t="s">
        <v>6066</v>
      </c>
      <c r="C396" s="477" t="s">
        <v>778</v>
      </c>
      <c r="D396" s="475" t="s">
        <v>719</v>
      </c>
      <c r="E396" s="476" t="s">
        <v>5560</v>
      </c>
      <c r="F396" s="479" t="s">
        <v>705</v>
      </c>
    </row>
    <row r="397" spans="2:6" ht="13" customHeight="1" x14ac:dyDescent="0.25">
      <c r="B397" s="474" t="s">
        <v>5595</v>
      </c>
      <c r="C397" s="477" t="s">
        <v>545</v>
      </c>
      <c r="D397" s="475" t="s">
        <v>732</v>
      </c>
      <c r="E397" s="476" t="s">
        <v>5560</v>
      </c>
      <c r="F397" s="475" t="s">
        <v>746</v>
      </c>
    </row>
    <row r="398" spans="2:6" ht="13" customHeight="1" x14ac:dyDescent="0.25">
      <c r="B398" s="474" t="s">
        <v>1328</v>
      </c>
      <c r="C398" s="474" t="s">
        <v>702</v>
      </c>
      <c r="D398" s="475" t="s">
        <v>686</v>
      </c>
      <c r="E398" s="478" t="s">
        <v>5560</v>
      </c>
      <c r="F398" s="480" t="s">
        <v>697</v>
      </c>
    </row>
    <row r="399" spans="2:6" ht="13" customHeight="1" x14ac:dyDescent="0.25">
      <c r="B399" s="474" t="s">
        <v>2660</v>
      </c>
      <c r="C399" s="477" t="s">
        <v>657</v>
      </c>
      <c r="D399" s="475" t="s">
        <v>727</v>
      </c>
      <c r="E399" s="478" t="s">
        <v>5560</v>
      </c>
      <c r="F399" s="479" t="s">
        <v>743</v>
      </c>
    </row>
    <row r="400" spans="2:6" ht="13" customHeight="1" x14ac:dyDescent="0.25">
      <c r="B400" s="474" t="s">
        <v>4448</v>
      </c>
      <c r="C400" s="474" t="s">
        <v>4449</v>
      </c>
      <c r="D400" s="475" t="s">
        <v>733</v>
      </c>
      <c r="E400" s="476" t="s">
        <v>5560</v>
      </c>
      <c r="F400" s="480" t="s">
        <v>697</v>
      </c>
    </row>
    <row r="401" spans="2:6" ht="13" customHeight="1" x14ac:dyDescent="0.25">
      <c r="B401" s="474" t="s">
        <v>5281</v>
      </c>
      <c r="C401" s="474" t="s">
        <v>742</v>
      </c>
      <c r="D401" s="475" t="s">
        <v>761</v>
      </c>
      <c r="E401" s="476" t="s">
        <v>5560</v>
      </c>
      <c r="F401" s="475" t="s">
        <v>697</v>
      </c>
    </row>
    <row r="402" spans="2:6" ht="13" customHeight="1" x14ac:dyDescent="0.25">
      <c r="B402" s="474" t="s">
        <v>5689</v>
      </c>
      <c r="C402" s="477" t="s">
        <v>1307</v>
      </c>
      <c r="D402" s="475" t="s">
        <v>709</v>
      </c>
      <c r="E402" s="476" t="s">
        <v>5560</v>
      </c>
      <c r="F402" s="475" t="s">
        <v>716</v>
      </c>
    </row>
    <row r="403" spans="2:6" ht="13" customHeight="1" x14ac:dyDescent="0.25">
      <c r="B403" s="474" t="s">
        <v>630</v>
      </c>
      <c r="C403" s="477" t="s">
        <v>1202</v>
      </c>
      <c r="D403" s="475" t="s">
        <v>715</v>
      </c>
      <c r="E403" s="476" t="s">
        <v>5560</v>
      </c>
      <c r="F403" s="475" t="s">
        <v>697</v>
      </c>
    </row>
    <row r="404" spans="2:6" ht="13" customHeight="1" x14ac:dyDescent="0.25">
      <c r="B404" s="474" t="s">
        <v>5640</v>
      </c>
      <c r="C404" s="477" t="s">
        <v>1538</v>
      </c>
      <c r="D404" s="475" t="s">
        <v>687</v>
      </c>
      <c r="E404" s="476" t="s">
        <v>5560</v>
      </c>
      <c r="F404" s="475" t="s">
        <v>697</v>
      </c>
    </row>
    <row r="405" spans="2:6" ht="13" customHeight="1" x14ac:dyDescent="0.25">
      <c r="B405" s="474" t="s">
        <v>2943</v>
      </c>
      <c r="C405" s="474" t="s">
        <v>136</v>
      </c>
      <c r="D405" s="475" t="s">
        <v>844</v>
      </c>
      <c r="E405" s="476" t="s">
        <v>3008</v>
      </c>
      <c r="F405" s="475" t="s">
        <v>746</v>
      </c>
    </row>
    <row r="406" spans="2:6" ht="13" customHeight="1" x14ac:dyDescent="0.25">
      <c r="B406" s="474" t="s">
        <v>5618</v>
      </c>
      <c r="C406" s="477" t="s">
        <v>747</v>
      </c>
      <c r="D406" s="475" t="s">
        <v>708</v>
      </c>
      <c r="E406" s="476" t="s">
        <v>3008</v>
      </c>
      <c r="F406" s="475" t="s">
        <v>705</v>
      </c>
    </row>
    <row r="407" spans="2:6" ht="13" customHeight="1" x14ac:dyDescent="0.25">
      <c r="B407" s="474" t="s">
        <v>5853</v>
      </c>
      <c r="C407" s="477" t="s">
        <v>747</v>
      </c>
      <c r="D407" s="475" t="s">
        <v>728</v>
      </c>
      <c r="E407" s="476" t="s">
        <v>3008</v>
      </c>
      <c r="F407" s="475" t="s">
        <v>723</v>
      </c>
    </row>
    <row r="408" spans="2:6" ht="13" customHeight="1" x14ac:dyDescent="0.25">
      <c r="B408" s="474" t="s">
        <v>6074</v>
      </c>
      <c r="C408" s="477" t="s">
        <v>2947</v>
      </c>
      <c r="D408" s="475" t="s">
        <v>727</v>
      </c>
      <c r="E408" s="478" t="s">
        <v>3008</v>
      </c>
      <c r="F408" s="479" t="s">
        <v>697</v>
      </c>
    </row>
    <row r="409" spans="2:6" ht="13" customHeight="1" x14ac:dyDescent="0.25">
      <c r="B409" s="474" t="s">
        <v>1539</v>
      </c>
      <c r="C409" s="474" t="s">
        <v>1540</v>
      </c>
      <c r="D409" s="475" t="s">
        <v>687</v>
      </c>
      <c r="E409" s="476" t="s">
        <v>3008</v>
      </c>
      <c r="F409" s="475" t="s">
        <v>705</v>
      </c>
    </row>
    <row r="410" spans="2:6" ht="13" customHeight="1" x14ac:dyDescent="0.25">
      <c r="B410" s="474" t="s">
        <v>4953</v>
      </c>
      <c r="C410" s="474" t="s">
        <v>4954</v>
      </c>
      <c r="D410" s="475" t="s">
        <v>709</v>
      </c>
      <c r="E410" s="476" t="s">
        <v>3008</v>
      </c>
      <c r="F410" s="480" t="s">
        <v>694</v>
      </c>
    </row>
    <row r="411" spans="2:6" ht="13" customHeight="1" x14ac:dyDescent="0.25">
      <c r="B411" s="474" t="s">
        <v>5214</v>
      </c>
      <c r="C411" s="474" t="s">
        <v>617</v>
      </c>
      <c r="D411" s="475" t="s">
        <v>761</v>
      </c>
      <c r="E411" s="476" t="s">
        <v>3008</v>
      </c>
      <c r="F411" s="475" t="s">
        <v>694</v>
      </c>
    </row>
    <row r="412" spans="2:6" ht="13" customHeight="1" x14ac:dyDescent="0.25">
      <c r="B412" s="474" t="s">
        <v>3635</v>
      </c>
      <c r="C412" s="474" t="s">
        <v>3636</v>
      </c>
      <c r="D412" s="475" t="s">
        <v>611</v>
      </c>
      <c r="E412" s="476" t="s">
        <v>3008</v>
      </c>
      <c r="F412" s="475" t="s">
        <v>445</v>
      </c>
    </row>
    <row r="413" spans="2:6" ht="13" customHeight="1" x14ac:dyDescent="0.25">
      <c r="B413" s="474" t="s">
        <v>5661</v>
      </c>
      <c r="C413" s="477" t="s">
        <v>614</v>
      </c>
      <c r="D413" s="475" t="s">
        <v>609</v>
      </c>
      <c r="E413" s="476" t="s">
        <v>3008</v>
      </c>
      <c r="F413" s="475" t="s">
        <v>713</v>
      </c>
    </row>
    <row r="414" spans="2:6" ht="13" customHeight="1" x14ac:dyDescent="0.25">
      <c r="B414" s="474" t="s">
        <v>1302</v>
      </c>
      <c r="C414" s="474" t="s">
        <v>637</v>
      </c>
      <c r="D414" s="475" t="s">
        <v>731</v>
      </c>
      <c r="E414" s="476" t="s">
        <v>3008</v>
      </c>
      <c r="F414" s="475" t="s">
        <v>746</v>
      </c>
    </row>
    <row r="415" spans="2:6" ht="13" customHeight="1" x14ac:dyDescent="0.25">
      <c r="B415" s="477" t="s">
        <v>4408</v>
      </c>
      <c r="C415" s="477" t="s">
        <v>600</v>
      </c>
      <c r="D415" s="475" t="s">
        <v>732</v>
      </c>
      <c r="E415" s="476" t="s">
        <v>3008</v>
      </c>
      <c r="F415" s="475" t="s">
        <v>705</v>
      </c>
    </row>
    <row r="416" spans="2:6" ht="13" customHeight="1" x14ac:dyDescent="0.25">
      <c r="B416" s="474" t="s">
        <v>6062</v>
      </c>
      <c r="C416" s="477" t="s">
        <v>6069</v>
      </c>
      <c r="D416" s="475" t="s">
        <v>719</v>
      </c>
      <c r="E416" s="476" t="s">
        <v>3008</v>
      </c>
      <c r="F416" s="479" t="s">
        <v>694</v>
      </c>
    </row>
    <row r="417" spans="2:6" ht="13" customHeight="1" x14ac:dyDescent="0.25">
      <c r="B417" s="477" t="s">
        <v>4955</v>
      </c>
      <c r="C417" s="477" t="s">
        <v>806</v>
      </c>
      <c r="D417" s="475" t="s">
        <v>709</v>
      </c>
      <c r="E417" s="476" t="s">
        <v>3008</v>
      </c>
      <c r="F417" s="475" t="s">
        <v>694</v>
      </c>
    </row>
    <row r="418" spans="2:6" ht="13" customHeight="1" x14ac:dyDescent="0.25">
      <c r="B418" s="474" t="s">
        <v>4957</v>
      </c>
      <c r="C418" s="477" t="s">
        <v>622</v>
      </c>
      <c r="D418" s="475" t="s">
        <v>687</v>
      </c>
      <c r="E418" s="476" t="s">
        <v>3008</v>
      </c>
      <c r="F418" s="475" t="s">
        <v>705</v>
      </c>
    </row>
    <row r="419" spans="2:6" ht="13" customHeight="1" x14ac:dyDescent="0.25">
      <c r="B419" s="477" t="s">
        <v>2690</v>
      </c>
      <c r="C419" s="477" t="s">
        <v>644</v>
      </c>
      <c r="D419" s="475" t="s">
        <v>709</v>
      </c>
      <c r="E419" s="476" t="s">
        <v>3008</v>
      </c>
      <c r="F419" s="475" t="s">
        <v>697</v>
      </c>
    </row>
    <row r="420" spans="2:6" ht="13" customHeight="1" x14ac:dyDescent="0.25">
      <c r="B420" s="474" t="s">
        <v>645</v>
      </c>
      <c r="C420" s="474" t="s">
        <v>3264</v>
      </c>
      <c r="D420" s="475" t="s">
        <v>712</v>
      </c>
      <c r="E420" s="476" t="s">
        <v>3008</v>
      </c>
      <c r="F420" s="475" t="s">
        <v>713</v>
      </c>
    </row>
    <row r="421" spans="2:6" ht="13" customHeight="1" x14ac:dyDescent="0.25">
      <c r="B421" s="474" t="s">
        <v>3666</v>
      </c>
      <c r="C421" s="474" t="s">
        <v>3667</v>
      </c>
      <c r="D421" s="475" t="s">
        <v>771</v>
      </c>
      <c r="E421" s="476" t="s">
        <v>3008</v>
      </c>
      <c r="F421" s="475" t="s">
        <v>705</v>
      </c>
    </row>
    <row r="422" spans="2:6" ht="13" customHeight="1" x14ac:dyDescent="0.25">
      <c r="B422" s="477" t="s">
        <v>638</v>
      </c>
      <c r="C422" s="477" t="s">
        <v>4419</v>
      </c>
      <c r="D422" s="475" t="s">
        <v>712</v>
      </c>
      <c r="E422" s="476" t="s">
        <v>3008</v>
      </c>
      <c r="F422" s="475" t="s">
        <v>746</v>
      </c>
    </row>
    <row r="423" spans="2:6" ht="13" customHeight="1" x14ac:dyDescent="0.25">
      <c r="B423" s="474" t="s">
        <v>1570</v>
      </c>
      <c r="C423" s="474" t="s">
        <v>1634</v>
      </c>
      <c r="D423" s="475" t="s">
        <v>708</v>
      </c>
      <c r="E423" s="476" t="s">
        <v>3008</v>
      </c>
      <c r="F423" s="475" t="s">
        <v>697</v>
      </c>
    </row>
    <row r="424" spans="2:6" ht="13" customHeight="1" x14ac:dyDescent="0.25">
      <c r="B424" s="474" t="s">
        <v>179</v>
      </c>
      <c r="C424" s="474" t="s">
        <v>809</v>
      </c>
      <c r="D424" s="475" t="s">
        <v>745</v>
      </c>
      <c r="E424" s="476" t="s">
        <v>3008</v>
      </c>
      <c r="F424" s="475" t="s">
        <v>697</v>
      </c>
    </row>
    <row r="425" spans="2:6" ht="13" customHeight="1" x14ac:dyDescent="0.25">
      <c r="B425" s="474" t="s">
        <v>4924</v>
      </c>
      <c r="C425" s="474" t="s">
        <v>599</v>
      </c>
      <c r="D425" s="475" t="s">
        <v>761</v>
      </c>
      <c r="E425" s="476" t="s">
        <v>3008</v>
      </c>
      <c r="F425" s="475" t="s">
        <v>697</v>
      </c>
    </row>
    <row r="426" spans="2:6" ht="13" customHeight="1" x14ac:dyDescent="0.25">
      <c r="B426" s="477" t="s">
        <v>3290</v>
      </c>
      <c r="C426" s="477" t="s">
        <v>650</v>
      </c>
      <c r="D426" s="475" t="s">
        <v>732</v>
      </c>
      <c r="E426" s="476" t="s">
        <v>3008</v>
      </c>
      <c r="F426" s="475" t="s">
        <v>743</v>
      </c>
    </row>
    <row r="427" spans="2:6" ht="13" customHeight="1" x14ac:dyDescent="0.25">
      <c r="B427" s="474" t="s">
        <v>2966</v>
      </c>
      <c r="C427" s="474" t="s">
        <v>2967</v>
      </c>
      <c r="D427" s="475" t="s">
        <v>715</v>
      </c>
      <c r="E427" s="476" t="s">
        <v>3008</v>
      </c>
      <c r="F427" s="475" t="s">
        <v>743</v>
      </c>
    </row>
    <row r="428" spans="2:6" ht="13" customHeight="1" x14ac:dyDescent="0.25">
      <c r="B428" s="477" t="s">
        <v>615</v>
      </c>
      <c r="C428" s="477" t="s">
        <v>4969</v>
      </c>
      <c r="D428" s="475" t="s">
        <v>609</v>
      </c>
      <c r="E428" s="476" t="s">
        <v>3008</v>
      </c>
      <c r="F428" s="475" t="s">
        <v>705</v>
      </c>
    </row>
    <row r="429" spans="2:6" ht="13" customHeight="1" x14ac:dyDescent="0.25">
      <c r="B429" s="477" t="s">
        <v>4925</v>
      </c>
      <c r="C429" s="477" t="s">
        <v>797</v>
      </c>
      <c r="D429" s="475" t="s">
        <v>703</v>
      </c>
      <c r="E429" s="476" t="s">
        <v>3008</v>
      </c>
      <c r="F429" s="475" t="s">
        <v>694</v>
      </c>
    </row>
    <row r="430" spans="2:6" ht="13" customHeight="1" x14ac:dyDescent="0.25">
      <c r="B430" s="474" t="s">
        <v>5250</v>
      </c>
      <c r="C430" s="474" t="s">
        <v>5251</v>
      </c>
      <c r="D430" s="475" t="s">
        <v>696</v>
      </c>
      <c r="E430" s="476" t="s">
        <v>3008</v>
      </c>
      <c r="F430" s="475" t="s">
        <v>716</v>
      </c>
    </row>
    <row r="431" spans="2:6" ht="13" customHeight="1" x14ac:dyDescent="0.25">
      <c r="B431" s="474" t="s">
        <v>3605</v>
      </c>
      <c r="C431" s="474" t="s">
        <v>4354</v>
      </c>
      <c r="D431" s="475" t="s">
        <v>732</v>
      </c>
      <c r="E431" s="476" t="s">
        <v>3008</v>
      </c>
      <c r="F431" s="475" t="s">
        <v>723</v>
      </c>
    </row>
    <row r="432" spans="2:6" ht="13" customHeight="1" x14ac:dyDescent="0.25">
      <c r="B432" s="474" t="s">
        <v>4950</v>
      </c>
      <c r="C432" s="474" t="s">
        <v>633</v>
      </c>
      <c r="D432" s="475" t="s">
        <v>709</v>
      </c>
      <c r="E432" s="476" t="s">
        <v>3008</v>
      </c>
      <c r="F432" s="475" t="s">
        <v>705</v>
      </c>
    </row>
    <row r="433" spans="2:6" ht="13" customHeight="1" x14ac:dyDescent="0.25">
      <c r="B433" s="477" t="s">
        <v>1225</v>
      </c>
      <c r="C433" s="477" t="s">
        <v>115</v>
      </c>
      <c r="D433" s="475" t="s">
        <v>701</v>
      </c>
      <c r="E433" s="476" t="s">
        <v>3008</v>
      </c>
      <c r="F433" s="475" t="s">
        <v>694</v>
      </c>
    </row>
    <row r="434" spans="2:6" ht="13" customHeight="1" x14ac:dyDescent="0.25">
      <c r="B434" s="477" t="s">
        <v>2126</v>
      </c>
      <c r="C434" s="477" t="s">
        <v>748</v>
      </c>
      <c r="D434" s="475" t="s">
        <v>685</v>
      </c>
      <c r="E434" s="476" t="s">
        <v>3008</v>
      </c>
      <c r="F434" s="475" t="s">
        <v>716</v>
      </c>
    </row>
    <row r="435" spans="2:6" ht="13" customHeight="1" x14ac:dyDescent="0.25">
      <c r="B435" s="474" t="s">
        <v>737</v>
      </c>
      <c r="C435" s="477" t="s">
        <v>5962</v>
      </c>
      <c r="D435" s="475" t="s">
        <v>745</v>
      </c>
      <c r="E435" s="478" t="s">
        <v>3008</v>
      </c>
      <c r="F435" s="475" t="s">
        <v>694</v>
      </c>
    </row>
    <row r="436" spans="2:6" ht="13" customHeight="1" x14ac:dyDescent="0.25">
      <c r="B436" s="474" t="s">
        <v>5692</v>
      </c>
      <c r="C436" s="477" t="s">
        <v>3596</v>
      </c>
      <c r="D436" s="475" t="s">
        <v>709</v>
      </c>
      <c r="E436" s="478" t="s">
        <v>3008</v>
      </c>
      <c r="F436" s="475" t="s">
        <v>705</v>
      </c>
    </row>
    <row r="437" spans="2:6" ht="13" customHeight="1" x14ac:dyDescent="0.25">
      <c r="B437" s="477" t="s">
        <v>68</v>
      </c>
      <c r="C437" s="477" t="s">
        <v>606</v>
      </c>
      <c r="D437" s="475" t="s">
        <v>701</v>
      </c>
      <c r="E437" s="476" t="s">
        <v>3008</v>
      </c>
      <c r="F437" s="475" t="s">
        <v>705</v>
      </c>
    </row>
    <row r="438" spans="2:6" ht="13" customHeight="1" x14ac:dyDescent="0.25">
      <c r="B438" s="474" t="s">
        <v>1228</v>
      </c>
      <c r="C438" s="474" t="s">
        <v>1537</v>
      </c>
      <c r="D438" s="475" t="s">
        <v>709</v>
      </c>
      <c r="E438" s="476" t="s">
        <v>3008</v>
      </c>
      <c r="F438" s="475" t="s">
        <v>697</v>
      </c>
    </row>
    <row r="439" spans="2:6" ht="13" customHeight="1" x14ac:dyDescent="0.25">
      <c r="B439" s="474" t="s">
        <v>4444</v>
      </c>
      <c r="C439" s="474" t="s">
        <v>171</v>
      </c>
      <c r="D439" s="475" t="s">
        <v>611</v>
      </c>
      <c r="E439" s="478" t="s">
        <v>3008</v>
      </c>
      <c r="F439" s="480" t="s">
        <v>694</v>
      </c>
    </row>
    <row r="440" spans="2:6" ht="13" customHeight="1" x14ac:dyDescent="0.25">
      <c r="B440" s="474" t="s">
        <v>5606</v>
      </c>
      <c r="C440" s="477" t="s">
        <v>5607</v>
      </c>
      <c r="D440" s="475" t="s">
        <v>734</v>
      </c>
      <c r="E440" s="476" t="s">
        <v>3008</v>
      </c>
      <c r="F440" s="475" t="s">
        <v>723</v>
      </c>
    </row>
    <row r="441" spans="2:6" ht="13" customHeight="1" x14ac:dyDescent="0.25">
      <c r="B441" s="474" t="s">
        <v>2391</v>
      </c>
      <c r="C441" s="477" t="s">
        <v>747</v>
      </c>
      <c r="D441" s="475" t="s">
        <v>712</v>
      </c>
      <c r="E441" s="476" t="s">
        <v>3008</v>
      </c>
      <c r="F441" s="475" t="s">
        <v>705</v>
      </c>
    </row>
    <row r="442" spans="2:6" ht="13" customHeight="1" x14ac:dyDescent="0.25">
      <c r="B442" s="474" t="s">
        <v>661</v>
      </c>
      <c r="C442" s="477" t="s">
        <v>600</v>
      </c>
      <c r="D442" s="475" t="s">
        <v>709</v>
      </c>
      <c r="E442" s="476" t="s">
        <v>3008</v>
      </c>
      <c r="F442" s="475" t="s">
        <v>713</v>
      </c>
    </row>
    <row r="443" spans="2:6" ht="13" customHeight="1" x14ac:dyDescent="0.25">
      <c r="B443" s="474" t="s">
        <v>560</v>
      </c>
      <c r="C443" s="474" t="s">
        <v>4929</v>
      </c>
      <c r="D443" s="475" t="s">
        <v>734</v>
      </c>
      <c r="E443" s="476" t="s">
        <v>3008</v>
      </c>
      <c r="F443" s="475" t="s">
        <v>705</v>
      </c>
    </row>
    <row r="444" spans="2:6" ht="13" customHeight="1" x14ac:dyDescent="0.25">
      <c r="B444" s="474" t="s">
        <v>3644</v>
      </c>
      <c r="C444" s="474" t="s">
        <v>702</v>
      </c>
      <c r="D444" s="475" t="s">
        <v>701</v>
      </c>
      <c r="E444" s="476" t="s">
        <v>3008</v>
      </c>
      <c r="F444" s="475" t="s">
        <v>697</v>
      </c>
    </row>
    <row r="445" spans="2:6" ht="13" customHeight="1" x14ac:dyDescent="0.25">
      <c r="B445" s="474" t="s">
        <v>2684</v>
      </c>
      <c r="C445" s="477" t="s">
        <v>740</v>
      </c>
      <c r="D445" s="475" t="s">
        <v>719</v>
      </c>
      <c r="E445" s="478" t="s">
        <v>540</v>
      </c>
      <c r="F445" s="475" t="s">
        <v>694</v>
      </c>
    </row>
    <row r="446" spans="2:6" ht="13" customHeight="1" x14ac:dyDescent="0.25">
      <c r="B446" s="474" t="s">
        <v>1203</v>
      </c>
      <c r="C446" s="474" t="s">
        <v>3654</v>
      </c>
      <c r="D446" s="475" t="s">
        <v>771</v>
      </c>
      <c r="E446" s="476" t="s">
        <v>540</v>
      </c>
      <c r="F446" s="475" t="s">
        <v>697</v>
      </c>
    </row>
    <row r="447" spans="2:6" ht="13" customHeight="1" x14ac:dyDescent="0.25">
      <c r="B447" s="474" t="s">
        <v>5690</v>
      </c>
      <c r="C447" s="477" t="s">
        <v>622</v>
      </c>
      <c r="D447" s="475" t="s">
        <v>734</v>
      </c>
      <c r="E447" s="476" t="s">
        <v>540</v>
      </c>
      <c r="F447" s="475" t="s">
        <v>697</v>
      </c>
    </row>
    <row r="448" spans="2:6" ht="13" customHeight="1" x14ac:dyDescent="0.25">
      <c r="B448" s="474" t="s">
        <v>5716</v>
      </c>
      <c r="C448" s="477" t="s">
        <v>136</v>
      </c>
      <c r="D448" s="475" t="s">
        <v>712</v>
      </c>
      <c r="E448" s="476" t="s">
        <v>540</v>
      </c>
      <c r="F448" s="475" t="s">
        <v>705</v>
      </c>
    </row>
    <row r="449" spans="2:6" ht="13" customHeight="1" x14ac:dyDescent="0.25">
      <c r="B449" s="477" t="s">
        <v>2403</v>
      </c>
      <c r="C449" s="477" t="s">
        <v>2404</v>
      </c>
      <c r="D449" s="475" t="s">
        <v>703</v>
      </c>
      <c r="E449" s="476" t="s">
        <v>540</v>
      </c>
      <c r="F449" s="475" t="s">
        <v>697</v>
      </c>
    </row>
    <row r="450" spans="2:6" ht="13" customHeight="1" x14ac:dyDescent="0.25">
      <c r="B450" s="474" t="s">
        <v>6079</v>
      </c>
      <c r="C450" s="477" t="s">
        <v>2665</v>
      </c>
      <c r="D450" s="475" t="s">
        <v>728</v>
      </c>
      <c r="E450" s="476" t="s">
        <v>540</v>
      </c>
      <c r="F450" s="475" t="s">
        <v>743</v>
      </c>
    </row>
    <row r="451" spans="2:6" ht="13" customHeight="1" x14ac:dyDescent="0.25">
      <c r="B451" s="474" t="s">
        <v>3243</v>
      </c>
      <c r="C451" s="474" t="s">
        <v>512</v>
      </c>
      <c r="D451" s="475" t="s">
        <v>771</v>
      </c>
      <c r="E451" s="476" t="s">
        <v>540</v>
      </c>
      <c r="F451" s="480" t="s">
        <v>713</v>
      </c>
    </row>
    <row r="452" spans="2:6" ht="13" customHeight="1" x14ac:dyDescent="0.25">
      <c r="B452" s="474" t="s">
        <v>3674</v>
      </c>
      <c r="C452" s="474" t="s">
        <v>1575</v>
      </c>
      <c r="D452" s="475" t="s">
        <v>609</v>
      </c>
      <c r="E452" s="476" t="s">
        <v>540</v>
      </c>
      <c r="F452" s="475" t="s">
        <v>694</v>
      </c>
    </row>
    <row r="453" spans="2:6" ht="13" customHeight="1" x14ac:dyDescent="0.25">
      <c r="B453" s="474" t="s">
        <v>5212</v>
      </c>
      <c r="C453" s="477" t="s">
        <v>5213</v>
      </c>
      <c r="D453" s="475" t="s">
        <v>726</v>
      </c>
      <c r="E453" s="478" t="s">
        <v>540</v>
      </c>
      <c r="F453" s="479" t="s">
        <v>445</v>
      </c>
    </row>
    <row r="454" spans="2:6" ht="13" customHeight="1" x14ac:dyDescent="0.25">
      <c r="B454" s="474" t="s">
        <v>1645</v>
      </c>
      <c r="C454" s="474" t="s">
        <v>767</v>
      </c>
      <c r="D454" s="475" t="s">
        <v>626</v>
      </c>
      <c r="E454" s="476" t="s">
        <v>540</v>
      </c>
      <c r="F454" s="475" t="s">
        <v>713</v>
      </c>
    </row>
    <row r="455" spans="2:6" ht="13" customHeight="1" x14ac:dyDescent="0.25">
      <c r="B455" s="474" t="s">
        <v>5110</v>
      </c>
      <c r="C455" s="477" t="s">
        <v>5582</v>
      </c>
      <c r="D455" s="475" t="s">
        <v>611</v>
      </c>
      <c r="E455" s="476" t="s">
        <v>540</v>
      </c>
      <c r="F455" s="475" t="s">
        <v>716</v>
      </c>
    </row>
    <row r="456" spans="2:6" ht="13" customHeight="1" x14ac:dyDescent="0.25">
      <c r="B456" s="474" t="s">
        <v>5224</v>
      </c>
      <c r="C456" s="474" t="s">
        <v>5225</v>
      </c>
      <c r="D456" s="475" t="s">
        <v>686</v>
      </c>
      <c r="E456" s="476" t="s">
        <v>540</v>
      </c>
      <c r="F456" s="475" t="s">
        <v>705</v>
      </c>
    </row>
    <row r="457" spans="2:6" ht="13" customHeight="1" x14ac:dyDescent="0.25">
      <c r="B457" s="474" t="s">
        <v>5198</v>
      </c>
      <c r="C457" s="474" t="s">
        <v>5228</v>
      </c>
      <c r="D457" s="475" t="s">
        <v>703</v>
      </c>
      <c r="E457" s="476" t="s">
        <v>540</v>
      </c>
      <c r="F457" s="475" t="s">
        <v>694</v>
      </c>
    </row>
    <row r="458" spans="2:6" ht="13" customHeight="1" x14ac:dyDescent="0.25">
      <c r="B458" s="474" t="s">
        <v>3601</v>
      </c>
      <c r="C458" s="474" t="s">
        <v>1178</v>
      </c>
      <c r="D458" s="475" t="s">
        <v>626</v>
      </c>
      <c r="E458" s="476" t="s">
        <v>540</v>
      </c>
      <c r="F458" s="475" t="s">
        <v>705</v>
      </c>
    </row>
    <row r="459" spans="2:6" ht="13" customHeight="1" x14ac:dyDescent="0.25">
      <c r="B459" s="474" t="s">
        <v>2953</v>
      </c>
      <c r="C459" s="474" t="s">
        <v>635</v>
      </c>
      <c r="D459" s="475" t="s">
        <v>685</v>
      </c>
      <c r="E459" s="476" t="s">
        <v>540</v>
      </c>
      <c r="F459" s="475" t="s">
        <v>705</v>
      </c>
    </row>
    <row r="460" spans="2:6" ht="13" customHeight="1" x14ac:dyDescent="0.25">
      <c r="B460" s="474" t="s">
        <v>5596</v>
      </c>
      <c r="C460" s="477" t="s">
        <v>594</v>
      </c>
      <c r="D460" s="475" t="s">
        <v>732</v>
      </c>
      <c r="E460" s="476" t="s">
        <v>540</v>
      </c>
      <c r="F460" s="475" t="s">
        <v>697</v>
      </c>
    </row>
    <row r="461" spans="2:6" ht="13" customHeight="1" x14ac:dyDescent="0.25">
      <c r="B461" s="474" t="s">
        <v>1334</v>
      </c>
      <c r="C461" s="474" t="s">
        <v>764</v>
      </c>
      <c r="D461" s="475" t="s">
        <v>712</v>
      </c>
      <c r="E461" s="476" t="s">
        <v>540</v>
      </c>
      <c r="F461" s="475" t="s">
        <v>705</v>
      </c>
    </row>
    <row r="462" spans="2:6" ht="13" customHeight="1" x14ac:dyDescent="0.25">
      <c r="B462" s="474" t="s">
        <v>4976</v>
      </c>
      <c r="C462" s="477" t="s">
        <v>729</v>
      </c>
      <c r="D462" s="475" t="s">
        <v>734</v>
      </c>
      <c r="E462" s="478" t="s">
        <v>540</v>
      </c>
      <c r="F462" s="479" t="s">
        <v>713</v>
      </c>
    </row>
    <row r="463" spans="2:6" ht="13" customHeight="1" x14ac:dyDescent="0.25">
      <c r="B463" s="474" t="s">
        <v>5994</v>
      </c>
      <c r="C463" s="477" t="s">
        <v>1643</v>
      </c>
      <c r="D463" s="475" t="s">
        <v>687</v>
      </c>
      <c r="E463" s="476" t="s">
        <v>540</v>
      </c>
      <c r="F463" s="475" t="s">
        <v>694</v>
      </c>
    </row>
    <row r="464" spans="2:6" ht="13" customHeight="1" x14ac:dyDescent="0.25">
      <c r="B464" s="474" t="s">
        <v>4414</v>
      </c>
      <c r="C464" s="477" t="s">
        <v>1209</v>
      </c>
      <c r="D464" s="475" t="s">
        <v>732</v>
      </c>
      <c r="E464" s="476" t="s">
        <v>540</v>
      </c>
      <c r="F464" s="479" t="s">
        <v>697</v>
      </c>
    </row>
    <row r="465" spans="2:6" ht="13" customHeight="1" x14ac:dyDescent="0.25">
      <c r="B465" s="477" t="s">
        <v>2950</v>
      </c>
      <c r="C465" s="477" t="s">
        <v>2951</v>
      </c>
      <c r="D465" s="475" t="s">
        <v>734</v>
      </c>
      <c r="E465" s="476" t="s">
        <v>540</v>
      </c>
      <c r="F465" s="475" t="s">
        <v>746</v>
      </c>
    </row>
    <row r="466" spans="2:6" ht="13" customHeight="1" x14ac:dyDescent="0.25">
      <c r="B466" s="474" t="s">
        <v>652</v>
      </c>
      <c r="C466" s="477" t="s">
        <v>1571</v>
      </c>
      <c r="D466" s="475" t="s">
        <v>745</v>
      </c>
      <c r="E466" s="476" t="s">
        <v>540</v>
      </c>
      <c r="F466" s="479" t="s">
        <v>705</v>
      </c>
    </row>
    <row r="467" spans="2:6" ht="13" customHeight="1" x14ac:dyDescent="0.25">
      <c r="B467" s="477" t="s">
        <v>3684</v>
      </c>
      <c r="C467" s="477" t="s">
        <v>499</v>
      </c>
      <c r="D467" s="475" t="s">
        <v>715</v>
      </c>
      <c r="E467" s="476" t="s">
        <v>540</v>
      </c>
      <c r="F467" s="475" t="s">
        <v>705</v>
      </c>
    </row>
    <row r="468" spans="2:6" ht="13" customHeight="1" x14ac:dyDescent="0.25">
      <c r="B468" s="474" t="s">
        <v>1556</v>
      </c>
      <c r="C468" s="474" t="s">
        <v>2673</v>
      </c>
      <c r="D468" s="475" t="s">
        <v>727</v>
      </c>
      <c r="E468" s="476" t="s">
        <v>540</v>
      </c>
      <c r="F468" s="475" t="s">
        <v>3291</v>
      </c>
    </row>
    <row r="469" spans="2:6" ht="13" customHeight="1" x14ac:dyDescent="0.25">
      <c r="B469" s="474" t="s">
        <v>5624</v>
      </c>
      <c r="C469" s="477" t="s">
        <v>657</v>
      </c>
      <c r="D469" s="475" t="s">
        <v>745</v>
      </c>
      <c r="E469" s="476" t="s">
        <v>540</v>
      </c>
      <c r="F469" s="475" t="s">
        <v>705</v>
      </c>
    </row>
    <row r="470" spans="2:6" ht="13" customHeight="1" x14ac:dyDescent="0.25">
      <c r="B470" s="474" t="s">
        <v>5209</v>
      </c>
      <c r="C470" s="477" t="s">
        <v>5210</v>
      </c>
      <c r="D470" s="475" t="s">
        <v>728</v>
      </c>
      <c r="E470" s="476" t="s">
        <v>540</v>
      </c>
      <c r="F470" s="475" t="s">
        <v>697</v>
      </c>
    </row>
    <row r="471" spans="2:6" ht="13" customHeight="1" x14ac:dyDescent="0.25">
      <c r="B471" s="474" t="s">
        <v>2389</v>
      </c>
      <c r="C471" s="474" t="s">
        <v>2390</v>
      </c>
      <c r="D471" s="475" t="s">
        <v>696</v>
      </c>
      <c r="E471" s="476" t="s">
        <v>540</v>
      </c>
      <c r="F471" s="480" t="s">
        <v>697</v>
      </c>
    </row>
    <row r="472" spans="2:6" ht="13" customHeight="1" x14ac:dyDescent="0.25">
      <c r="B472" s="474" t="s">
        <v>531</v>
      </c>
      <c r="C472" s="477" t="s">
        <v>657</v>
      </c>
      <c r="D472" s="475" t="s">
        <v>732</v>
      </c>
      <c r="E472" s="476" t="s">
        <v>540</v>
      </c>
      <c r="F472" s="479" t="s">
        <v>694</v>
      </c>
    </row>
    <row r="473" spans="2:6" ht="13" customHeight="1" x14ac:dyDescent="0.25">
      <c r="B473" s="474" t="s">
        <v>1225</v>
      </c>
      <c r="C473" s="474" t="s">
        <v>635</v>
      </c>
      <c r="D473" s="475" t="s">
        <v>701</v>
      </c>
      <c r="E473" s="476" t="s">
        <v>540</v>
      </c>
      <c r="F473" s="480" t="s">
        <v>694</v>
      </c>
    </row>
    <row r="474" spans="2:6" ht="13" customHeight="1" x14ac:dyDescent="0.25">
      <c r="B474" s="474" t="s">
        <v>1225</v>
      </c>
      <c r="C474" s="474" t="s">
        <v>634</v>
      </c>
      <c r="D474" s="475" t="s">
        <v>714</v>
      </c>
      <c r="E474" s="476" t="s">
        <v>540</v>
      </c>
      <c r="F474" s="480" t="s">
        <v>705</v>
      </c>
    </row>
    <row r="475" spans="2:6" ht="13" customHeight="1" x14ac:dyDescent="0.25">
      <c r="B475" s="477" t="s">
        <v>660</v>
      </c>
      <c r="C475" s="477" t="s">
        <v>13</v>
      </c>
      <c r="D475" s="475" t="s">
        <v>1536</v>
      </c>
      <c r="E475" s="476" t="s">
        <v>540</v>
      </c>
      <c r="F475" s="475" t="s">
        <v>697</v>
      </c>
    </row>
    <row r="476" spans="2:6" ht="13" customHeight="1" x14ac:dyDescent="0.25">
      <c r="B476" s="474" t="s">
        <v>1177</v>
      </c>
      <c r="C476" s="474" t="s">
        <v>1178</v>
      </c>
      <c r="D476" s="475" t="s">
        <v>712</v>
      </c>
      <c r="E476" s="476" t="s">
        <v>540</v>
      </c>
      <c r="F476" s="475" t="s">
        <v>705</v>
      </c>
    </row>
    <row r="477" spans="2:6" ht="13" customHeight="1" x14ac:dyDescent="0.25">
      <c r="B477" s="474" t="s">
        <v>6119</v>
      </c>
      <c r="C477" s="477" t="s">
        <v>3262</v>
      </c>
      <c r="D477" s="475" t="s">
        <v>626</v>
      </c>
      <c r="E477" s="476" t="s">
        <v>540</v>
      </c>
      <c r="F477" s="475" t="s">
        <v>705</v>
      </c>
    </row>
    <row r="478" spans="2:6" ht="13" customHeight="1" x14ac:dyDescent="0.25">
      <c r="B478" s="481" t="s">
        <v>1333</v>
      </c>
      <c r="C478" s="481" t="s">
        <v>654</v>
      </c>
      <c r="D478" s="475" t="s">
        <v>712</v>
      </c>
      <c r="E478" s="476" t="s">
        <v>540</v>
      </c>
      <c r="F478" s="475" t="s">
        <v>716</v>
      </c>
    </row>
    <row r="479" spans="2:6" ht="13" customHeight="1" x14ac:dyDescent="0.25">
      <c r="B479" s="474" t="s">
        <v>5638</v>
      </c>
      <c r="C479" s="477" t="s">
        <v>3611</v>
      </c>
      <c r="D479" s="475" t="s">
        <v>685</v>
      </c>
      <c r="E479" s="476" t="s">
        <v>540</v>
      </c>
      <c r="F479" s="479" t="s">
        <v>705</v>
      </c>
    </row>
    <row r="480" spans="2:6" ht="13" customHeight="1" x14ac:dyDescent="0.25">
      <c r="B480" s="477" t="s">
        <v>2683</v>
      </c>
      <c r="C480" s="477" t="s">
        <v>742</v>
      </c>
      <c r="D480" s="475" t="s">
        <v>726</v>
      </c>
      <c r="E480" s="476" t="s">
        <v>540</v>
      </c>
      <c r="F480" s="475" t="s">
        <v>694</v>
      </c>
    </row>
    <row r="481" spans="2:6" ht="13" customHeight="1" x14ac:dyDescent="0.25">
      <c r="B481" s="474" t="s">
        <v>2960</v>
      </c>
      <c r="C481" s="477" t="s">
        <v>594</v>
      </c>
      <c r="D481" s="475" t="s">
        <v>745</v>
      </c>
      <c r="E481" s="478" t="s">
        <v>540</v>
      </c>
      <c r="F481" s="475" t="s">
        <v>694</v>
      </c>
    </row>
    <row r="482" spans="2:6" ht="13" customHeight="1" x14ac:dyDescent="0.25">
      <c r="B482" s="474" t="s">
        <v>2660</v>
      </c>
      <c r="C482" s="474" t="s">
        <v>741</v>
      </c>
      <c r="D482" s="475" t="s">
        <v>714</v>
      </c>
      <c r="E482" s="476" t="s">
        <v>540</v>
      </c>
      <c r="F482" s="475" t="s">
        <v>716</v>
      </c>
    </row>
    <row r="483" spans="2:6" ht="13" customHeight="1" x14ac:dyDescent="0.25">
      <c r="B483" s="481" t="s">
        <v>2660</v>
      </c>
      <c r="C483" s="481" t="s">
        <v>738</v>
      </c>
      <c r="D483" s="475" t="s">
        <v>715</v>
      </c>
      <c r="E483" s="476" t="s">
        <v>540</v>
      </c>
      <c r="F483" s="475" t="s">
        <v>705</v>
      </c>
    </row>
    <row r="484" spans="2:6" ht="13" customHeight="1" x14ac:dyDescent="0.25">
      <c r="B484" s="474" t="s">
        <v>5982</v>
      </c>
      <c r="C484" s="477" t="s">
        <v>681</v>
      </c>
      <c r="D484" s="475" t="s">
        <v>701</v>
      </c>
      <c r="E484" s="476" t="s">
        <v>540</v>
      </c>
      <c r="F484" s="479" t="s">
        <v>723</v>
      </c>
    </row>
    <row r="485" spans="2:6" ht="13" customHeight="1" x14ac:dyDescent="0.25">
      <c r="B485" s="474" t="s">
        <v>2104</v>
      </c>
      <c r="C485" s="474" t="s">
        <v>635</v>
      </c>
      <c r="D485" s="475" t="s">
        <v>686</v>
      </c>
      <c r="E485" s="476" t="s">
        <v>730</v>
      </c>
      <c r="F485" s="480" t="s">
        <v>705</v>
      </c>
    </row>
    <row r="486" spans="2:6" ht="13" customHeight="1" x14ac:dyDescent="0.25">
      <c r="B486" s="477" t="s">
        <v>2674</v>
      </c>
      <c r="C486" s="477" t="s">
        <v>809</v>
      </c>
      <c r="D486" s="475" t="s">
        <v>765</v>
      </c>
      <c r="E486" s="476" t="s">
        <v>730</v>
      </c>
      <c r="F486" s="475" t="s">
        <v>697</v>
      </c>
    </row>
    <row r="487" spans="2:6" ht="13" customHeight="1" x14ac:dyDescent="0.25">
      <c r="B487" s="477" t="s">
        <v>3265</v>
      </c>
      <c r="C487" s="477" t="s">
        <v>504</v>
      </c>
      <c r="D487" s="475" t="s">
        <v>715</v>
      </c>
      <c r="E487" s="476" t="s">
        <v>730</v>
      </c>
      <c r="F487" s="475" t="s">
        <v>705</v>
      </c>
    </row>
    <row r="488" spans="2:6" ht="13" customHeight="1" x14ac:dyDescent="0.25">
      <c r="B488" s="474" t="s">
        <v>572</v>
      </c>
      <c r="C488" s="474" t="s">
        <v>4434</v>
      </c>
      <c r="D488" s="475" t="s">
        <v>1536</v>
      </c>
      <c r="E488" s="476" t="s">
        <v>730</v>
      </c>
      <c r="F488" s="475" t="s">
        <v>705</v>
      </c>
    </row>
    <row r="489" spans="2:6" ht="13" customHeight="1" x14ac:dyDescent="0.25">
      <c r="B489" s="474" t="s">
        <v>3651</v>
      </c>
      <c r="C489" s="474" t="s">
        <v>644</v>
      </c>
      <c r="D489" s="475" t="s">
        <v>734</v>
      </c>
      <c r="E489" s="476" t="s">
        <v>730</v>
      </c>
      <c r="F489" s="475" t="s">
        <v>705</v>
      </c>
    </row>
    <row r="490" spans="2:6" ht="13" customHeight="1" x14ac:dyDescent="0.25">
      <c r="B490" s="477" t="s">
        <v>3573</v>
      </c>
      <c r="C490" s="477" t="s">
        <v>637</v>
      </c>
      <c r="D490" s="475" t="s">
        <v>720</v>
      </c>
      <c r="E490" s="476" t="s">
        <v>730</v>
      </c>
      <c r="F490" s="475" t="s">
        <v>716</v>
      </c>
    </row>
    <row r="491" spans="2:6" ht="13" customHeight="1" x14ac:dyDescent="0.25">
      <c r="B491" s="474" t="s">
        <v>5642</v>
      </c>
      <c r="C491" s="477" t="s">
        <v>747</v>
      </c>
      <c r="D491" s="475" t="s">
        <v>687</v>
      </c>
      <c r="E491" s="476" t="s">
        <v>730</v>
      </c>
      <c r="F491" s="475" t="s">
        <v>694</v>
      </c>
    </row>
    <row r="492" spans="2:6" ht="13" customHeight="1" x14ac:dyDescent="0.25">
      <c r="B492" s="474" t="s">
        <v>6103</v>
      </c>
      <c r="C492" s="477" t="s">
        <v>6104</v>
      </c>
      <c r="D492" s="475" t="s">
        <v>733</v>
      </c>
      <c r="E492" s="476" t="s">
        <v>730</v>
      </c>
      <c r="F492" s="479" t="s">
        <v>705</v>
      </c>
    </row>
    <row r="493" spans="2:6" ht="13" customHeight="1" x14ac:dyDescent="0.25">
      <c r="B493" s="474" t="s">
        <v>1303</v>
      </c>
      <c r="C493" s="474" t="s">
        <v>635</v>
      </c>
      <c r="D493" s="475" t="s">
        <v>609</v>
      </c>
      <c r="E493" s="476" t="s">
        <v>730</v>
      </c>
      <c r="F493" s="475" t="s">
        <v>743</v>
      </c>
    </row>
    <row r="494" spans="2:6" ht="13" customHeight="1" x14ac:dyDescent="0.25">
      <c r="B494" s="474" t="s">
        <v>5608</v>
      </c>
      <c r="C494" s="477" t="s">
        <v>5609</v>
      </c>
      <c r="D494" s="475" t="s">
        <v>734</v>
      </c>
      <c r="E494" s="476" t="s">
        <v>730</v>
      </c>
      <c r="F494" s="475" t="s">
        <v>697</v>
      </c>
    </row>
    <row r="495" spans="2:6" ht="13" customHeight="1" x14ac:dyDescent="0.25">
      <c r="B495" s="474" t="s">
        <v>3631</v>
      </c>
      <c r="C495" s="474" t="s">
        <v>650</v>
      </c>
      <c r="D495" s="475" t="s">
        <v>731</v>
      </c>
      <c r="E495" s="476" t="s">
        <v>730</v>
      </c>
      <c r="F495" s="475" t="s">
        <v>694</v>
      </c>
    </row>
    <row r="496" spans="2:6" ht="13" customHeight="1" x14ac:dyDescent="0.25">
      <c r="B496" s="474" t="s">
        <v>5902</v>
      </c>
      <c r="C496" s="477" t="s">
        <v>5903</v>
      </c>
      <c r="D496" s="475" t="s">
        <v>844</v>
      </c>
      <c r="E496" s="476" t="s">
        <v>730</v>
      </c>
      <c r="F496" s="475" t="s">
        <v>694</v>
      </c>
    </row>
    <row r="497" spans="2:6" ht="13" customHeight="1" x14ac:dyDescent="0.25">
      <c r="B497" s="474" t="s">
        <v>5998</v>
      </c>
      <c r="C497" s="477" t="s">
        <v>502</v>
      </c>
      <c r="D497" s="475" t="s">
        <v>714</v>
      </c>
      <c r="E497" s="476" t="s">
        <v>730</v>
      </c>
      <c r="F497" s="475" t="s">
        <v>723</v>
      </c>
    </row>
    <row r="498" spans="2:6" ht="13" customHeight="1" x14ac:dyDescent="0.25">
      <c r="B498" s="474" t="s">
        <v>6047</v>
      </c>
      <c r="C498" s="477" t="s">
        <v>634</v>
      </c>
      <c r="D498" s="475" t="s">
        <v>703</v>
      </c>
      <c r="E498" s="476" t="s">
        <v>730</v>
      </c>
      <c r="F498" s="475" t="s">
        <v>697</v>
      </c>
    </row>
    <row r="499" spans="2:6" ht="13" customHeight="1" x14ac:dyDescent="0.25">
      <c r="B499" s="474" t="s">
        <v>5263</v>
      </c>
      <c r="C499" s="474" t="s">
        <v>641</v>
      </c>
      <c r="D499" s="475" t="s">
        <v>611</v>
      </c>
      <c r="E499" s="476" t="s">
        <v>730</v>
      </c>
      <c r="F499" s="475" t="s">
        <v>705</v>
      </c>
    </row>
    <row r="500" spans="2:6" ht="13" customHeight="1" x14ac:dyDescent="0.25">
      <c r="B500" s="477" t="s">
        <v>638</v>
      </c>
      <c r="C500" s="477" t="s">
        <v>613</v>
      </c>
      <c r="D500" s="475" t="s">
        <v>728</v>
      </c>
      <c r="E500" s="476" t="s">
        <v>730</v>
      </c>
      <c r="F500" s="475" t="s">
        <v>723</v>
      </c>
    </row>
    <row r="501" spans="2:6" ht="13" customHeight="1" x14ac:dyDescent="0.25">
      <c r="B501" s="474" t="s">
        <v>1570</v>
      </c>
      <c r="C501" s="477" t="s">
        <v>5586</v>
      </c>
      <c r="D501" s="475" t="s">
        <v>611</v>
      </c>
      <c r="E501" s="476" t="s">
        <v>730</v>
      </c>
      <c r="F501" s="475" t="s">
        <v>743</v>
      </c>
    </row>
    <row r="502" spans="2:6" ht="13" customHeight="1" x14ac:dyDescent="0.25">
      <c r="B502" s="474" t="s">
        <v>5218</v>
      </c>
      <c r="C502" s="474" t="s">
        <v>545</v>
      </c>
      <c r="D502" s="475" t="s">
        <v>720</v>
      </c>
      <c r="E502" s="476" t="s">
        <v>730</v>
      </c>
      <c r="F502" s="475" t="s">
        <v>5308</v>
      </c>
    </row>
    <row r="503" spans="2:6" ht="13" customHeight="1" x14ac:dyDescent="0.25">
      <c r="B503" s="474" t="s">
        <v>769</v>
      </c>
      <c r="C503" s="477" t="s">
        <v>5601</v>
      </c>
      <c r="D503" s="475" t="s">
        <v>761</v>
      </c>
      <c r="E503" s="476" t="s">
        <v>730</v>
      </c>
      <c r="F503" s="475" t="s">
        <v>694</v>
      </c>
    </row>
    <row r="504" spans="2:6" ht="13" customHeight="1" x14ac:dyDescent="0.25">
      <c r="B504" s="474" t="s">
        <v>5569</v>
      </c>
      <c r="C504" s="477" t="s">
        <v>5206</v>
      </c>
      <c r="D504" s="475" t="s">
        <v>696</v>
      </c>
      <c r="E504" s="476" t="s">
        <v>730</v>
      </c>
      <c r="F504" s="475" t="s">
        <v>713</v>
      </c>
    </row>
    <row r="505" spans="2:6" ht="13" customHeight="1" x14ac:dyDescent="0.25">
      <c r="B505" s="477" t="s">
        <v>130</v>
      </c>
      <c r="C505" s="477" t="s">
        <v>4432</v>
      </c>
      <c r="D505" s="475" t="s">
        <v>626</v>
      </c>
      <c r="E505" s="476" t="s">
        <v>730</v>
      </c>
      <c r="F505" s="475" t="s">
        <v>713</v>
      </c>
    </row>
    <row r="506" spans="2:6" ht="13" customHeight="1" x14ac:dyDescent="0.25">
      <c r="B506" s="474" t="s">
        <v>3268</v>
      </c>
      <c r="C506" s="474" t="s">
        <v>650</v>
      </c>
      <c r="D506" s="475" t="s">
        <v>714</v>
      </c>
      <c r="E506" s="476" t="s">
        <v>730</v>
      </c>
      <c r="F506" s="480" t="s">
        <v>746</v>
      </c>
    </row>
    <row r="507" spans="2:6" ht="13" customHeight="1" x14ac:dyDescent="0.25">
      <c r="B507" s="474" t="s">
        <v>5241</v>
      </c>
      <c r="C507" s="474" t="s">
        <v>5242</v>
      </c>
      <c r="D507" s="475" t="s">
        <v>844</v>
      </c>
      <c r="E507" s="476" t="s">
        <v>730</v>
      </c>
      <c r="F507" s="475" t="s">
        <v>445</v>
      </c>
    </row>
    <row r="508" spans="2:6" ht="13" customHeight="1" x14ac:dyDescent="0.25">
      <c r="B508" s="474" t="s">
        <v>533</v>
      </c>
      <c r="C508" s="474" t="s">
        <v>792</v>
      </c>
      <c r="D508" s="475" t="s">
        <v>685</v>
      </c>
      <c r="E508" s="476" t="s">
        <v>730</v>
      </c>
      <c r="F508" s="475" t="s">
        <v>694</v>
      </c>
    </row>
    <row r="509" spans="2:6" ht="13" customHeight="1" x14ac:dyDescent="0.25">
      <c r="B509" s="477" t="s">
        <v>578</v>
      </c>
      <c r="C509" s="477" t="s">
        <v>575</v>
      </c>
      <c r="D509" s="475" t="s">
        <v>727</v>
      </c>
      <c r="E509" s="476" t="s">
        <v>730</v>
      </c>
      <c r="F509" s="475" t="s">
        <v>716</v>
      </c>
    </row>
    <row r="510" spans="2:6" ht="13" customHeight="1" x14ac:dyDescent="0.25">
      <c r="B510" s="474" t="s">
        <v>772</v>
      </c>
      <c r="C510" s="474" t="s">
        <v>747</v>
      </c>
      <c r="D510" s="475" t="s">
        <v>609</v>
      </c>
      <c r="E510" s="476" t="s">
        <v>730</v>
      </c>
      <c r="F510" s="475" t="s">
        <v>716</v>
      </c>
    </row>
    <row r="511" spans="2:6" ht="13" customHeight="1" x14ac:dyDescent="0.25">
      <c r="B511" s="477" t="s">
        <v>4989</v>
      </c>
      <c r="C511" s="477" t="s">
        <v>4436</v>
      </c>
      <c r="D511" s="475" t="s">
        <v>728</v>
      </c>
      <c r="E511" s="476" t="s">
        <v>730</v>
      </c>
      <c r="F511" s="475" t="s">
        <v>694</v>
      </c>
    </row>
    <row r="512" spans="2:6" ht="13" customHeight="1" x14ac:dyDescent="0.25">
      <c r="B512" s="477" t="s">
        <v>658</v>
      </c>
      <c r="C512" s="477" t="s">
        <v>1223</v>
      </c>
      <c r="D512" s="475" t="s">
        <v>715</v>
      </c>
      <c r="E512" s="476" t="s">
        <v>730</v>
      </c>
      <c r="F512" s="475" t="s">
        <v>705</v>
      </c>
    </row>
    <row r="513" spans="2:6" ht="13" customHeight="1" x14ac:dyDescent="0.25">
      <c r="B513" s="474" t="s">
        <v>658</v>
      </c>
      <c r="C513" s="477" t="s">
        <v>570</v>
      </c>
      <c r="D513" s="475" t="s">
        <v>701</v>
      </c>
      <c r="E513" s="478" t="s">
        <v>730</v>
      </c>
      <c r="F513" s="475" t="s">
        <v>694</v>
      </c>
    </row>
    <row r="514" spans="2:6" ht="13" customHeight="1" x14ac:dyDescent="0.25">
      <c r="B514" s="474" t="s">
        <v>1637</v>
      </c>
      <c r="C514" s="474" t="s">
        <v>2948</v>
      </c>
      <c r="D514" s="475" t="s">
        <v>611</v>
      </c>
      <c r="E514" s="476" t="s">
        <v>730</v>
      </c>
      <c r="F514" s="480" t="s">
        <v>716</v>
      </c>
    </row>
    <row r="515" spans="2:6" ht="13" customHeight="1" x14ac:dyDescent="0.25">
      <c r="B515" s="474" t="s">
        <v>6078</v>
      </c>
      <c r="C515" s="477" t="s">
        <v>795</v>
      </c>
      <c r="D515" s="475" t="s">
        <v>727</v>
      </c>
      <c r="E515" s="476" t="s">
        <v>730</v>
      </c>
      <c r="F515" s="475" t="s">
        <v>694</v>
      </c>
    </row>
    <row r="516" spans="2:6" ht="13" customHeight="1" x14ac:dyDescent="0.25">
      <c r="B516" s="474" t="s">
        <v>2669</v>
      </c>
      <c r="C516" s="474" t="s">
        <v>2670</v>
      </c>
      <c r="D516" s="475" t="s">
        <v>844</v>
      </c>
      <c r="E516" s="476" t="s">
        <v>730</v>
      </c>
      <c r="F516" s="475" t="s">
        <v>694</v>
      </c>
    </row>
    <row r="517" spans="2:6" ht="13" customHeight="1" x14ac:dyDescent="0.25">
      <c r="B517" s="477" t="s">
        <v>804</v>
      </c>
      <c r="C517" s="477" t="s">
        <v>650</v>
      </c>
      <c r="D517" s="475" t="s">
        <v>696</v>
      </c>
      <c r="E517" s="476" t="s">
        <v>730</v>
      </c>
      <c r="F517" s="475" t="s">
        <v>694</v>
      </c>
    </row>
    <row r="518" spans="2:6" ht="13" customHeight="1" x14ac:dyDescent="0.25">
      <c r="B518" s="474" t="s">
        <v>3680</v>
      </c>
      <c r="C518" s="477" t="s">
        <v>3620</v>
      </c>
      <c r="D518" s="475" t="s">
        <v>727</v>
      </c>
      <c r="E518" s="476" t="s">
        <v>730</v>
      </c>
      <c r="F518" s="475" t="s">
        <v>705</v>
      </c>
    </row>
    <row r="519" spans="2:6" ht="13" customHeight="1" x14ac:dyDescent="0.25">
      <c r="B519" s="474" t="s">
        <v>2119</v>
      </c>
      <c r="C519" s="474" t="s">
        <v>550</v>
      </c>
      <c r="D519" s="475" t="s">
        <v>771</v>
      </c>
      <c r="E519" s="476" t="s">
        <v>730</v>
      </c>
      <c r="F519" s="475" t="s">
        <v>3291</v>
      </c>
    </row>
    <row r="520" spans="2:6" ht="13" customHeight="1" x14ac:dyDescent="0.25">
      <c r="B520" s="474" t="s">
        <v>5611</v>
      </c>
      <c r="C520" s="477" t="s">
        <v>5612</v>
      </c>
      <c r="D520" s="475" t="s">
        <v>715</v>
      </c>
      <c r="E520" s="476" t="s">
        <v>730</v>
      </c>
      <c r="F520" s="475" t="s">
        <v>694</v>
      </c>
    </row>
    <row r="521" spans="2:6" ht="13" customHeight="1" x14ac:dyDescent="0.25">
      <c r="B521" s="474" t="s">
        <v>5688</v>
      </c>
      <c r="C521" s="477" t="s">
        <v>6013</v>
      </c>
      <c r="D521" s="475" t="s">
        <v>765</v>
      </c>
      <c r="E521" s="478" t="s">
        <v>730</v>
      </c>
      <c r="F521" s="475" t="s">
        <v>694</v>
      </c>
    </row>
    <row r="522" spans="2:6" ht="13" customHeight="1" x14ac:dyDescent="0.25">
      <c r="B522" s="474" t="s">
        <v>5603</v>
      </c>
      <c r="C522" s="477" t="s">
        <v>650</v>
      </c>
      <c r="D522" s="475" t="s">
        <v>1536</v>
      </c>
      <c r="E522" s="476" t="s">
        <v>730</v>
      </c>
      <c r="F522" s="475" t="s">
        <v>694</v>
      </c>
    </row>
    <row r="523" spans="2:6" ht="13" customHeight="1" x14ac:dyDescent="0.25">
      <c r="B523" s="474" t="s">
        <v>6004</v>
      </c>
      <c r="C523" s="477" t="s">
        <v>6005</v>
      </c>
      <c r="D523" s="475" t="s">
        <v>707</v>
      </c>
      <c r="E523" s="478" t="s">
        <v>730</v>
      </c>
      <c r="F523" s="475" t="s">
        <v>694</v>
      </c>
    </row>
    <row r="524" spans="2:6" ht="13" customHeight="1" x14ac:dyDescent="0.25">
      <c r="B524" s="474" t="s">
        <v>3621</v>
      </c>
      <c r="C524" s="474" t="s">
        <v>613</v>
      </c>
      <c r="D524" s="475" t="s">
        <v>715</v>
      </c>
      <c r="E524" s="476" t="s">
        <v>730</v>
      </c>
      <c r="F524" s="475" t="s">
        <v>705</v>
      </c>
    </row>
    <row r="525" spans="2:6" ht="13" customHeight="1" x14ac:dyDescent="0.25">
      <c r="B525" s="474" t="s">
        <v>2954</v>
      </c>
      <c r="C525" s="477" t="s">
        <v>5952</v>
      </c>
      <c r="D525" s="475" t="s">
        <v>708</v>
      </c>
      <c r="E525" s="478" t="s">
        <v>587</v>
      </c>
      <c r="F525" s="475" t="s">
        <v>697</v>
      </c>
    </row>
    <row r="526" spans="2:6" ht="13" customHeight="1" x14ac:dyDescent="0.25">
      <c r="B526" s="477" t="s">
        <v>782</v>
      </c>
      <c r="C526" s="477" t="s">
        <v>637</v>
      </c>
      <c r="D526" s="475" t="s">
        <v>708</v>
      </c>
      <c r="E526" s="476" t="s">
        <v>587</v>
      </c>
      <c r="F526" s="475" t="s">
        <v>705</v>
      </c>
    </row>
    <row r="527" spans="2:6" ht="13" customHeight="1" x14ac:dyDescent="0.25">
      <c r="B527" s="474" t="s">
        <v>6007</v>
      </c>
      <c r="C527" s="477" t="s">
        <v>2402</v>
      </c>
      <c r="D527" s="475" t="s">
        <v>707</v>
      </c>
      <c r="E527" s="478" t="s">
        <v>587</v>
      </c>
      <c r="F527" s="475" t="s">
        <v>694</v>
      </c>
    </row>
    <row r="528" spans="2:6" ht="13" customHeight="1" x14ac:dyDescent="0.25">
      <c r="B528" s="474" t="s">
        <v>572</v>
      </c>
      <c r="C528" s="477" t="s">
        <v>4392</v>
      </c>
      <c r="D528" s="475" t="s">
        <v>733</v>
      </c>
      <c r="E528" s="476" t="s">
        <v>587</v>
      </c>
      <c r="F528" s="480" t="s">
        <v>694</v>
      </c>
    </row>
    <row r="529" spans="2:6" ht="13" customHeight="1" x14ac:dyDescent="0.25">
      <c r="B529" s="474" t="s">
        <v>5304</v>
      </c>
      <c r="C529" s="477" t="s">
        <v>659</v>
      </c>
      <c r="D529" s="475" t="s">
        <v>687</v>
      </c>
      <c r="E529" s="476" t="s">
        <v>587</v>
      </c>
      <c r="F529" s="479" t="s">
        <v>697</v>
      </c>
    </row>
    <row r="530" spans="2:6" ht="13" customHeight="1" x14ac:dyDescent="0.25">
      <c r="B530" s="474" t="s">
        <v>6087</v>
      </c>
      <c r="C530" s="477" t="s">
        <v>671</v>
      </c>
      <c r="D530" s="475" t="s">
        <v>728</v>
      </c>
      <c r="E530" s="478" t="s">
        <v>587</v>
      </c>
      <c r="F530" s="475" t="s">
        <v>694</v>
      </c>
    </row>
    <row r="531" spans="2:6" ht="13" customHeight="1" x14ac:dyDescent="0.25">
      <c r="B531" s="474" t="s">
        <v>2118</v>
      </c>
      <c r="C531" s="474" t="s">
        <v>4678</v>
      </c>
      <c r="D531" s="475" t="s">
        <v>734</v>
      </c>
      <c r="E531" s="476" t="s">
        <v>587</v>
      </c>
      <c r="F531" s="475" t="s">
        <v>713</v>
      </c>
    </row>
    <row r="532" spans="2:6" ht="13" customHeight="1" x14ac:dyDescent="0.25">
      <c r="B532" s="474" t="s">
        <v>5110</v>
      </c>
      <c r="C532" s="474" t="s">
        <v>1207</v>
      </c>
      <c r="D532" s="475" t="s">
        <v>745</v>
      </c>
      <c r="E532" s="476" t="s">
        <v>587</v>
      </c>
      <c r="F532" s="475" t="s">
        <v>697</v>
      </c>
    </row>
    <row r="533" spans="2:6" ht="13" customHeight="1" x14ac:dyDescent="0.25">
      <c r="B533" s="474" t="s">
        <v>3252</v>
      </c>
      <c r="C533" s="477" t="s">
        <v>6479</v>
      </c>
      <c r="D533" s="475" t="s">
        <v>714</v>
      </c>
      <c r="E533" s="478" t="s">
        <v>587</v>
      </c>
      <c r="F533" s="475" t="s">
        <v>694</v>
      </c>
    </row>
    <row r="534" spans="2:6" ht="13" customHeight="1" x14ac:dyDescent="0.25">
      <c r="B534" s="474" t="s">
        <v>4962</v>
      </c>
      <c r="C534" s="477" t="s">
        <v>739</v>
      </c>
      <c r="D534" s="475" t="s">
        <v>765</v>
      </c>
      <c r="E534" s="476" t="s">
        <v>587</v>
      </c>
      <c r="F534" s="475" t="s">
        <v>705</v>
      </c>
    </row>
    <row r="535" spans="2:6" ht="13" customHeight="1" x14ac:dyDescent="0.25">
      <c r="B535" s="474" t="s">
        <v>5598</v>
      </c>
      <c r="C535" s="477" t="s">
        <v>617</v>
      </c>
      <c r="D535" s="475" t="s">
        <v>771</v>
      </c>
      <c r="E535" s="476" t="s">
        <v>587</v>
      </c>
      <c r="F535" s="475" t="s">
        <v>697</v>
      </c>
    </row>
    <row r="536" spans="2:6" ht="13" customHeight="1" x14ac:dyDescent="0.25">
      <c r="B536" s="474" t="s">
        <v>3607</v>
      </c>
      <c r="C536" s="474" t="s">
        <v>656</v>
      </c>
      <c r="D536" s="475" t="s">
        <v>726</v>
      </c>
      <c r="E536" s="476" t="s">
        <v>587</v>
      </c>
      <c r="F536" s="475" t="s">
        <v>694</v>
      </c>
    </row>
    <row r="537" spans="2:6" ht="13" customHeight="1" x14ac:dyDescent="0.25">
      <c r="B537" s="474" t="s">
        <v>1838</v>
      </c>
      <c r="C537" s="477" t="s">
        <v>747</v>
      </c>
      <c r="D537" s="475" t="s">
        <v>708</v>
      </c>
      <c r="E537" s="476" t="s">
        <v>587</v>
      </c>
      <c r="F537" s="479" t="s">
        <v>723</v>
      </c>
    </row>
    <row r="538" spans="2:6" ht="13" customHeight="1" x14ac:dyDescent="0.25">
      <c r="B538" s="474" t="s">
        <v>6379</v>
      </c>
      <c r="C538" s="477" t="s">
        <v>5899</v>
      </c>
      <c r="D538" s="475" t="s">
        <v>844</v>
      </c>
      <c r="E538" s="476" t="s">
        <v>587</v>
      </c>
      <c r="F538" s="479" t="s">
        <v>705</v>
      </c>
    </row>
    <row r="539" spans="2:6" ht="13" customHeight="1" x14ac:dyDescent="0.25">
      <c r="B539" s="477" t="s">
        <v>668</v>
      </c>
      <c r="C539" s="474" t="s">
        <v>642</v>
      </c>
      <c r="D539" s="475" t="s">
        <v>626</v>
      </c>
      <c r="E539" s="476" t="s">
        <v>587</v>
      </c>
      <c r="F539" s="475" t="s">
        <v>694</v>
      </c>
    </row>
    <row r="540" spans="2:6" ht="13" customHeight="1" x14ac:dyDescent="0.25">
      <c r="B540" s="477" t="s">
        <v>3283</v>
      </c>
      <c r="C540" s="477" t="s">
        <v>3284</v>
      </c>
      <c r="D540" s="475" t="s">
        <v>745</v>
      </c>
      <c r="E540" s="476" t="s">
        <v>587</v>
      </c>
      <c r="F540" s="475" t="s">
        <v>445</v>
      </c>
    </row>
    <row r="541" spans="2:6" ht="13" customHeight="1" x14ac:dyDescent="0.25">
      <c r="B541" s="474" t="s">
        <v>5919</v>
      </c>
      <c r="C541" s="477" t="s">
        <v>5920</v>
      </c>
      <c r="D541" s="475" t="s">
        <v>685</v>
      </c>
      <c r="E541" s="476" t="s">
        <v>587</v>
      </c>
      <c r="F541" s="479" t="s">
        <v>705</v>
      </c>
    </row>
    <row r="542" spans="2:6" ht="13" customHeight="1" x14ac:dyDescent="0.25">
      <c r="B542" s="474" t="s">
        <v>5591</v>
      </c>
      <c r="C542" s="477" t="s">
        <v>674</v>
      </c>
      <c r="D542" s="475" t="s">
        <v>687</v>
      </c>
      <c r="E542" s="476" t="s">
        <v>587</v>
      </c>
      <c r="F542" s="475" t="s">
        <v>694</v>
      </c>
    </row>
    <row r="543" spans="2:6" ht="13" customHeight="1" x14ac:dyDescent="0.25">
      <c r="B543" s="474" t="s">
        <v>5300</v>
      </c>
      <c r="C543" s="477" t="s">
        <v>1209</v>
      </c>
      <c r="D543" s="475" t="s">
        <v>720</v>
      </c>
      <c r="E543" s="478" t="s">
        <v>587</v>
      </c>
      <c r="F543" s="475" t="s">
        <v>694</v>
      </c>
    </row>
    <row r="544" spans="2:6" ht="13" customHeight="1" x14ac:dyDescent="0.25">
      <c r="B544" s="474" t="s">
        <v>1319</v>
      </c>
      <c r="C544" s="474" t="s">
        <v>499</v>
      </c>
      <c r="D544" s="475" t="s">
        <v>731</v>
      </c>
      <c r="E544" s="476" t="s">
        <v>587</v>
      </c>
      <c r="F544" s="475" t="s">
        <v>705</v>
      </c>
    </row>
    <row r="545" spans="2:6" ht="13" customHeight="1" x14ac:dyDescent="0.25">
      <c r="B545" s="474" t="s">
        <v>5208</v>
      </c>
      <c r="C545" s="474" t="s">
        <v>802</v>
      </c>
      <c r="D545" s="475" t="s">
        <v>611</v>
      </c>
      <c r="E545" s="476" t="s">
        <v>587</v>
      </c>
      <c r="F545" s="475" t="s">
        <v>713</v>
      </c>
    </row>
    <row r="546" spans="2:6" ht="13" customHeight="1" x14ac:dyDescent="0.25">
      <c r="B546" s="474" t="s">
        <v>127</v>
      </c>
      <c r="C546" s="477" t="s">
        <v>547</v>
      </c>
      <c r="D546" s="475" t="s">
        <v>765</v>
      </c>
      <c r="E546" s="478" t="s">
        <v>587</v>
      </c>
      <c r="F546" s="479" t="s">
        <v>705</v>
      </c>
    </row>
    <row r="547" spans="2:6" ht="13" customHeight="1" x14ac:dyDescent="0.25">
      <c r="B547" s="474" t="s">
        <v>640</v>
      </c>
      <c r="C547" s="474" t="s">
        <v>641</v>
      </c>
      <c r="D547" s="475" t="s">
        <v>611</v>
      </c>
      <c r="E547" s="476" t="s">
        <v>587</v>
      </c>
      <c r="F547" s="475" t="s">
        <v>705</v>
      </c>
    </row>
    <row r="548" spans="2:6" ht="13" customHeight="1" x14ac:dyDescent="0.25">
      <c r="B548" s="474" t="s">
        <v>4423</v>
      </c>
      <c r="C548" s="474" t="s">
        <v>575</v>
      </c>
      <c r="D548" s="475" t="s">
        <v>714</v>
      </c>
      <c r="E548" s="478" t="s">
        <v>587</v>
      </c>
      <c r="F548" s="480" t="s">
        <v>697</v>
      </c>
    </row>
    <row r="549" spans="2:6" ht="13" customHeight="1" x14ac:dyDescent="0.25">
      <c r="B549" s="474" t="s">
        <v>4429</v>
      </c>
      <c r="C549" s="474" t="s">
        <v>650</v>
      </c>
      <c r="D549" s="475" t="s">
        <v>714</v>
      </c>
      <c r="E549" s="476" t="s">
        <v>587</v>
      </c>
      <c r="F549" s="480" t="s">
        <v>697</v>
      </c>
    </row>
    <row r="550" spans="2:6" ht="13" customHeight="1" x14ac:dyDescent="0.25">
      <c r="B550" s="474" t="s">
        <v>5916</v>
      </c>
      <c r="C550" s="477" t="s">
        <v>677</v>
      </c>
      <c r="D550" s="475" t="s">
        <v>685</v>
      </c>
      <c r="E550" s="476" t="s">
        <v>587</v>
      </c>
      <c r="F550" s="479" t="s">
        <v>697</v>
      </c>
    </row>
    <row r="551" spans="2:6" ht="13" customHeight="1" x14ac:dyDescent="0.25">
      <c r="B551" s="474" t="s">
        <v>585</v>
      </c>
      <c r="C551" s="474" t="s">
        <v>127</v>
      </c>
      <c r="D551" s="475" t="s">
        <v>699</v>
      </c>
      <c r="E551" s="476" t="s">
        <v>587</v>
      </c>
      <c r="F551" s="475" t="s">
        <v>705</v>
      </c>
    </row>
    <row r="552" spans="2:6" ht="13" customHeight="1" x14ac:dyDescent="0.25">
      <c r="B552" s="474" t="s">
        <v>5610</v>
      </c>
      <c r="C552" s="477" t="s">
        <v>3254</v>
      </c>
      <c r="D552" s="475" t="s">
        <v>734</v>
      </c>
      <c r="E552" s="476" t="s">
        <v>587</v>
      </c>
      <c r="F552" s="475" t="s">
        <v>705</v>
      </c>
    </row>
    <row r="553" spans="2:6" ht="13" customHeight="1" x14ac:dyDescent="0.25">
      <c r="B553" s="474" t="s">
        <v>5256</v>
      </c>
      <c r="C553" s="477" t="s">
        <v>6073</v>
      </c>
      <c r="D553" s="475" t="s">
        <v>727</v>
      </c>
      <c r="E553" s="478" t="s">
        <v>587</v>
      </c>
      <c r="F553" s="479" t="s">
        <v>716</v>
      </c>
    </row>
    <row r="554" spans="2:6" ht="13" customHeight="1" x14ac:dyDescent="0.25">
      <c r="B554" s="477" t="s">
        <v>643</v>
      </c>
      <c r="C554" s="477" t="s">
        <v>1575</v>
      </c>
      <c r="D554" s="475" t="s">
        <v>714</v>
      </c>
      <c r="E554" s="476" t="s">
        <v>587</v>
      </c>
      <c r="F554" s="475" t="s">
        <v>743</v>
      </c>
    </row>
    <row r="555" spans="2:6" ht="13" customHeight="1" x14ac:dyDescent="0.25">
      <c r="B555" s="474" t="s">
        <v>6051</v>
      </c>
      <c r="C555" s="477" t="s">
        <v>122</v>
      </c>
      <c r="D555" s="475" t="s">
        <v>703</v>
      </c>
      <c r="E555" s="476" t="s">
        <v>587</v>
      </c>
      <c r="F555" s="475" t="s">
        <v>694</v>
      </c>
    </row>
    <row r="556" spans="2:6" ht="13" customHeight="1" x14ac:dyDescent="0.25">
      <c r="B556" s="474" t="s">
        <v>3645</v>
      </c>
      <c r="C556" s="474" t="s">
        <v>1307</v>
      </c>
      <c r="D556" s="475" t="s">
        <v>714</v>
      </c>
      <c r="E556" s="478" t="s">
        <v>587</v>
      </c>
      <c r="F556" s="475" t="s">
        <v>697</v>
      </c>
    </row>
    <row r="557" spans="2:6" ht="13" customHeight="1" x14ac:dyDescent="0.25">
      <c r="B557" s="474" t="s">
        <v>5717</v>
      </c>
      <c r="C557" s="477" t="s">
        <v>547</v>
      </c>
      <c r="D557" s="475" t="s">
        <v>733</v>
      </c>
      <c r="E557" s="476" t="s">
        <v>587</v>
      </c>
      <c r="F557" s="475" t="s">
        <v>723</v>
      </c>
    </row>
    <row r="558" spans="2:6" ht="13" customHeight="1" x14ac:dyDescent="0.25">
      <c r="B558" s="474" t="s">
        <v>2385</v>
      </c>
      <c r="C558" s="474" t="s">
        <v>550</v>
      </c>
      <c r="D558" s="475" t="s">
        <v>726</v>
      </c>
      <c r="E558" s="476" t="s">
        <v>587</v>
      </c>
      <c r="F558" s="475" t="s">
        <v>697</v>
      </c>
    </row>
    <row r="559" spans="2:6" ht="13" customHeight="1" x14ac:dyDescent="0.25">
      <c r="B559" s="474" t="s">
        <v>4439</v>
      </c>
      <c r="C559" s="474" t="s">
        <v>4440</v>
      </c>
      <c r="D559" s="475" t="s">
        <v>720</v>
      </c>
      <c r="E559" s="476" t="s">
        <v>587</v>
      </c>
      <c r="F559" s="480" t="s">
        <v>705</v>
      </c>
    </row>
    <row r="560" spans="2:6" ht="13" customHeight="1" x14ac:dyDescent="0.25">
      <c r="B560" s="474" t="s">
        <v>5581</v>
      </c>
      <c r="C560" s="477" t="s">
        <v>3262</v>
      </c>
      <c r="D560" s="475" t="s">
        <v>611</v>
      </c>
      <c r="E560" s="476" t="s">
        <v>587</v>
      </c>
      <c r="F560" s="475" t="s">
        <v>746</v>
      </c>
    </row>
    <row r="561" spans="2:6" ht="13" customHeight="1" x14ac:dyDescent="0.25">
      <c r="B561" s="474" t="s">
        <v>6045</v>
      </c>
      <c r="C561" s="477" t="s">
        <v>594</v>
      </c>
      <c r="D561" s="475" t="s">
        <v>686</v>
      </c>
      <c r="E561" s="478" t="s">
        <v>587</v>
      </c>
      <c r="F561" s="475" t="s">
        <v>694</v>
      </c>
    </row>
    <row r="562" spans="2:6" ht="13" customHeight="1" x14ac:dyDescent="0.25">
      <c r="B562" s="474" t="s">
        <v>2123</v>
      </c>
      <c r="C562" s="477" t="s">
        <v>623</v>
      </c>
      <c r="D562" s="475" t="s">
        <v>714</v>
      </c>
      <c r="E562" s="476" t="s">
        <v>587</v>
      </c>
      <c r="F562" s="479" t="s">
        <v>705</v>
      </c>
    </row>
    <row r="563" spans="2:6" ht="13" customHeight="1" x14ac:dyDescent="0.25">
      <c r="B563" s="477" t="s">
        <v>1317</v>
      </c>
      <c r="C563" s="477" t="s">
        <v>2672</v>
      </c>
      <c r="D563" s="475" t="s">
        <v>726</v>
      </c>
      <c r="E563" s="476" t="s">
        <v>587</v>
      </c>
      <c r="F563" s="475" t="s">
        <v>697</v>
      </c>
    </row>
    <row r="564" spans="2:6" ht="13" customHeight="1" x14ac:dyDescent="0.25">
      <c r="B564" s="474" t="s">
        <v>5991</v>
      </c>
      <c r="C564" s="477" t="s">
        <v>669</v>
      </c>
      <c r="D564" s="475" t="s">
        <v>687</v>
      </c>
      <c r="E564" s="478" t="s">
        <v>587</v>
      </c>
      <c r="F564" s="479" t="s">
        <v>746</v>
      </c>
    </row>
    <row r="565" spans="2:6" ht="13" customHeight="1" x14ac:dyDescent="0.25">
      <c r="B565" s="477" t="s">
        <v>2684</v>
      </c>
      <c r="C565" s="477" t="s">
        <v>5889</v>
      </c>
      <c r="D565" s="475" t="s">
        <v>696</v>
      </c>
      <c r="E565" s="478" t="s">
        <v>5310</v>
      </c>
      <c r="F565" s="475" t="s">
        <v>716</v>
      </c>
    </row>
    <row r="566" spans="2:6" ht="13" customHeight="1" x14ac:dyDescent="0.25">
      <c r="B566" s="474" t="s">
        <v>4928</v>
      </c>
      <c r="C566" s="474" t="s">
        <v>747</v>
      </c>
      <c r="D566" s="475" t="s">
        <v>726</v>
      </c>
      <c r="E566" s="476" t="s">
        <v>5310</v>
      </c>
      <c r="F566" s="475" t="s">
        <v>694</v>
      </c>
    </row>
    <row r="567" spans="2:6" ht="13" customHeight="1" x14ac:dyDescent="0.25">
      <c r="B567" s="474" t="s">
        <v>3664</v>
      </c>
      <c r="C567" s="474" t="s">
        <v>739</v>
      </c>
      <c r="D567" s="475" t="s">
        <v>733</v>
      </c>
      <c r="E567" s="478" t="s">
        <v>5310</v>
      </c>
      <c r="F567" s="475" t="s">
        <v>705</v>
      </c>
    </row>
    <row r="568" spans="2:6" ht="13" customHeight="1" x14ac:dyDescent="0.25">
      <c r="B568" s="474" t="s">
        <v>5627</v>
      </c>
      <c r="C568" s="477" t="s">
        <v>4391</v>
      </c>
      <c r="D568" s="475" t="s">
        <v>731</v>
      </c>
      <c r="E568" s="478" t="s">
        <v>5310</v>
      </c>
      <c r="F568" s="475" t="s">
        <v>697</v>
      </c>
    </row>
    <row r="569" spans="2:6" ht="13" customHeight="1" x14ac:dyDescent="0.25">
      <c r="B569" s="474" t="s">
        <v>4931</v>
      </c>
      <c r="C569" s="474" t="s">
        <v>4932</v>
      </c>
      <c r="D569" s="475" t="s">
        <v>765</v>
      </c>
      <c r="E569" s="476" t="s">
        <v>5310</v>
      </c>
      <c r="F569" s="475" t="s">
        <v>694</v>
      </c>
    </row>
    <row r="570" spans="2:6" ht="13" customHeight="1" x14ac:dyDescent="0.25">
      <c r="B570" s="474" t="s">
        <v>588</v>
      </c>
      <c r="C570" s="474" t="s">
        <v>3670</v>
      </c>
      <c r="D570" s="475" t="s">
        <v>728</v>
      </c>
      <c r="E570" s="478" t="s">
        <v>5310</v>
      </c>
      <c r="F570" s="475" t="s">
        <v>743</v>
      </c>
    </row>
    <row r="571" spans="2:6" ht="13" customHeight="1" x14ac:dyDescent="0.25">
      <c r="B571" s="477" t="s">
        <v>2667</v>
      </c>
      <c r="C571" s="477" t="s">
        <v>599</v>
      </c>
      <c r="D571" s="475" t="s">
        <v>714</v>
      </c>
      <c r="E571" s="478" t="s">
        <v>5310</v>
      </c>
      <c r="F571" s="475" t="s">
        <v>705</v>
      </c>
    </row>
    <row r="572" spans="2:6" ht="13" customHeight="1" x14ac:dyDescent="0.25">
      <c r="B572" s="477" t="s">
        <v>1213</v>
      </c>
      <c r="C572" s="477" t="s">
        <v>4968</v>
      </c>
      <c r="D572" s="475" t="s">
        <v>712</v>
      </c>
      <c r="E572" s="478" t="s">
        <v>5310</v>
      </c>
      <c r="F572" s="475" t="s">
        <v>697</v>
      </c>
    </row>
    <row r="573" spans="2:6" ht="13" customHeight="1" x14ac:dyDescent="0.25">
      <c r="B573" s="474" t="s">
        <v>3599</v>
      </c>
      <c r="C573" s="474" t="s">
        <v>725</v>
      </c>
      <c r="D573" s="475" t="s">
        <v>696</v>
      </c>
      <c r="E573" s="478" t="s">
        <v>5310</v>
      </c>
      <c r="F573" s="475" t="s">
        <v>694</v>
      </c>
    </row>
    <row r="574" spans="2:6" ht="13" customHeight="1" x14ac:dyDescent="0.25">
      <c r="B574" s="474" t="s">
        <v>3565</v>
      </c>
      <c r="C574" s="477" t="s">
        <v>641</v>
      </c>
      <c r="D574" s="475" t="s">
        <v>745</v>
      </c>
      <c r="E574" s="478" t="s">
        <v>5310</v>
      </c>
      <c r="F574" s="479" t="s">
        <v>723</v>
      </c>
    </row>
    <row r="575" spans="2:6" ht="13" customHeight="1" x14ac:dyDescent="0.25">
      <c r="B575" s="474" t="s">
        <v>786</v>
      </c>
      <c r="C575" s="474" t="s">
        <v>126</v>
      </c>
      <c r="D575" s="475" t="s">
        <v>844</v>
      </c>
      <c r="E575" s="478" t="s">
        <v>5310</v>
      </c>
      <c r="F575" s="480" t="s">
        <v>445</v>
      </c>
    </row>
    <row r="576" spans="2:6" ht="13" customHeight="1" x14ac:dyDescent="0.25">
      <c r="B576" s="474" t="s">
        <v>4409</v>
      </c>
      <c r="C576" s="474" t="s">
        <v>594</v>
      </c>
      <c r="D576" s="475" t="s">
        <v>720</v>
      </c>
      <c r="E576" s="478" t="s">
        <v>5310</v>
      </c>
      <c r="F576" s="475" t="s">
        <v>694</v>
      </c>
    </row>
    <row r="577" spans="2:6" ht="13" customHeight="1" x14ac:dyDescent="0.25">
      <c r="B577" s="474" t="s">
        <v>1837</v>
      </c>
      <c r="C577" s="474" t="s">
        <v>1202</v>
      </c>
      <c r="D577" s="475" t="s">
        <v>701</v>
      </c>
      <c r="E577" s="476" t="s">
        <v>5310</v>
      </c>
      <c r="F577" s="475" t="s">
        <v>694</v>
      </c>
    </row>
    <row r="578" spans="2:6" ht="13" customHeight="1" x14ac:dyDescent="0.25">
      <c r="B578" s="474" t="s">
        <v>5667</v>
      </c>
      <c r="C578" s="477" t="s">
        <v>635</v>
      </c>
      <c r="D578" s="475" t="s">
        <v>761</v>
      </c>
      <c r="E578" s="478" t="s">
        <v>5310</v>
      </c>
      <c r="F578" s="475" t="s">
        <v>694</v>
      </c>
    </row>
    <row r="579" spans="2:6" ht="13" customHeight="1" x14ac:dyDescent="0.25">
      <c r="B579" s="477" t="s">
        <v>4417</v>
      </c>
      <c r="C579" s="477" t="s">
        <v>1605</v>
      </c>
      <c r="D579" s="475" t="s">
        <v>707</v>
      </c>
      <c r="E579" s="478" t="s">
        <v>5310</v>
      </c>
      <c r="F579" s="475" t="s">
        <v>705</v>
      </c>
    </row>
    <row r="580" spans="2:6" ht="13" customHeight="1" x14ac:dyDescent="0.25">
      <c r="B580" s="474" t="s">
        <v>1838</v>
      </c>
      <c r="C580" s="474" t="s">
        <v>2388</v>
      </c>
      <c r="D580" s="475" t="s">
        <v>626</v>
      </c>
      <c r="E580" s="478" t="s">
        <v>5310</v>
      </c>
      <c r="F580" s="475" t="s">
        <v>694</v>
      </c>
    </row>
    <row r="581" spans="2:6" ht="13" customHeight="1" x14ac:dyDescent="0.25">
      <c r="B581" s="474" t="s">
        <v>645</v>
      </c>
      <c r="C581" s="477" t="s">
        <v>725</v>
      </c>
      <c r="D581" s="475" t="s">
        <v>728</v>
      </c>
      <c r="E581" s="478" t="s">
        <v>5310</v>
      </c>
      <c r="F581" s="475" t="s">
        <v>694</v>
      </c>
    </row>
    <row r="582" spans="2:6" ht="13" customHeight="1" x14ac:dyDescent="0.25">
      <c r="B582" s="477" t="s">
        <v>4420</v>
      </c>
      <c r="C582" s="477" t="s">
        <v>4938</v>
      </c>
      <c r="D582" s="475" t="s">
        <v>699</v>
      </c>
      <c r="E582" s="478" t="s">
        <v>5310</v>
      </c>
      <c r="F582" s="475" t="s">
        <v>445</v>
      </c>
    </row>
    <row r="583" spans="2:6" ht="13" customHeight="1" x14ac:dyDescent="0.25">
      <c r="B583" s="474" t="s">
        <v>6044</v>
      </c>
      <c r="C583" s="477" t="s">
        <v>3258</v>
      </c>
      <c r="D583" s="475" t="s">
        <v>686</v>
      </c>
      <c r="E583" s="478" t="s">
        <v>5310</v>
      </c>
      <c r="F583" s="479" t="s">
        <v>705</v>
      </c>
    </row>
    <row r="584" spans="2:6" ht="13" customHeight="1" x14ac:dyDescent="0.25">
      <c r="B584" s="474" t="s">
        <v>620</v>
      </c>
      <c r="C584" s="477" t="s">
        <v>5657</v>
      </c>
      <c r="D584" s="475" t="s">
        <v>765</v>
      </c>
      <c r="E584" s="478" t="s">
        <v>5310</v>
      </c>
      <c r="F584" s="475" t="s">
        <v>713</v>
      </c>
    </row>
    <row r="585" spans="2:6" ht="13" customHeight="1" x14ac:dyDescent="0.25">
      <c r="B585" s="474" t="s">
        <v>1579</v>
      </c>
      <c r="C585" s="474" t="s">
        <v>773</v>
      </c>
      <c r="D585" s="475" t="s">
        <v>699</v>
      </c>
      <c r="E585" s="478" t="s">
        <v>5310</v>
      </c>
      <c r="F585" s="475" t="s">
        <v>743</v>
      </c>
    </row>
    <row r="586" spans="2:6" ht="13" customHeight="1" x14ac:dyDescent="0.25">
      <c r="B586" s="474" t="s">
        <v>5739</v>
      </c>
      <c r="C586" s="477" t="s">
        <v>5626</v>
      </c>
      <c r="D586" s="475" t="s">
        <v>745</v>
      </c>
      <c r="E586" s="478" t="s">
        <v>5310</v>
      </c>
      <c r="F586" s="475" t="s">
        <v>694</v>
      </c>
    </row>
    <row r="587" spans="2:6" ht="13" customHeight="1" x14ac:dyDescent="0.25">
      <c r="B587" s="474" t="s">
        <v>5234</v>
      </c>
      <c r="C587" s="474" t="s">
        <v>1209</v>
      </c>
      <c r="D587" s="475" t="s">
        <v>611</v>
      </c>
      <c r="E587" s="478" t="s">
        <v>5310</v>
      </c>
      <c r="F587" s="475" t="s">
        <v>694</v>
      </c>
    </row>
    <row r="588" spans="2:6" ht="13" customHeight="1" x14ac:dyDescent="0.25">
      <c r="B588" s="477" t="s">
        <v>2973</v>
      </c>
      <c r="C588" s="474" t="s">
        <v>846</v>
      </c>
      <c r="D588" s="475" t="s">
        <v>626</v>
      </c>
      <c r="E588" s="478" t="s">
        <v>5310</v>
      </c>
      <c r="F588" s="475" t="s">
        <v>705</v>
      </c>
    </row>
    <row r="589" spans="2:6" ht="13" customHeight="1" x14ac:dyDescent="0.25">
      <c r="B589" s="477" t="s">
        <v>4430</v>
      </c>
      <c r="C589" s="477" t="s">
        <v>4431</v>
      </c>
      <c r="D589" s="475" t="s">
        <v>714</v>
      </c>
      <c r="E589" s="478" t="s">
        <v>5310</v>
      </c>
      <c r="F589" s="475" t="s">
        <v>697</v>
      </c>
    </row>
    <row r="590" spans="2:6" ht="13" customHeight="1" x14ac:dyDescent="0.25">
      <c r="B590" s="477" t="s">
        <v>2682</v>
      </c>
      <c r="C590" s="477" t="s">
        <v>642</v>
      </c>
      <c r="D590" s="475" t="s">
        <v>699</v>
      </c>
      <c r="E590" s="478" t="s">
        <v>5310</v>
      </c>
      <c r="F590" s="475" t="s">
        <v>705</v>
      </c>
    </row>
    <row r="591" spans="2:6" ht="13" customHeight="1" x14ac:dyDescent="0.25">
      <c r="B591" s="474" t="s">
        <v>5599</v>
      </c>
      <c r="C591" s="477" t="s">
        <v>189</v>
      </c>
      <c r="D591" s="475" t="s">
        <v>685</v>
      </c>
      <c r="E591" s="478" t="s">
        <v>5310</v>
      </c>
      <c r="F591" s="475" t="s">
        <v>697</v>
      </c>
    </row>
    <row r="592" spans="2:6" ht="13" customHeight="1" x14ac:dyDescent="0.25">
      <c r="B592" s="477" t="s">
        <v>2383</v>
      </c>
      <c r="C592" s="477" t="s">
        <v>614</v>
      </c>
      <c r="D592" s="475" t="s">
        <v>708</v>
      </c>
      <c r="E592" s="478" t="s">
        <v>5310</v>
      </c>
      <c r="F592" s="475" t="s">
        <v>705</v>
      </c>
    </row>
    <row r="593" spans="2:6" ht="13" customHeight="1" x14ac:dyDescent="0.25">
      <c r="B593" s="474" t="s">
        <v>1840</v>
      </c>
      <c r="C593" s="474" t="s">
        <v>1854</v>
      </c>
      <c r="D593" s="475" t="s">
        <v>699</v>
      </c>
      <c r="E593" s="478" t="s">
        <v>5310</v>
      </c>
      <c r="F593" s="475" t="s">
        <v>716</v>
      </c>
    </row>
    <row r="594" spans="2:6" ht="13" customHeight="1" x14ac:dyDescent="0.25">
      <c r="B594" s="474" t="s">
        <v>5200</v>
      </c>
      <c r="C594" s="474" t="s">
        <v>5201</v>
      </c>
      <c r="D594" s="475" t="s">
        <v>707</v>
      </c>
      <c r="E594" s="478" t="s">
        <v>5310</v>
      </c>
      <c r="F594" s="475" t="s">
        <v>697</v>
      </c>
    </row>
    <row r="595" spans="2:6" ht="13" customHeight="1" x14ac:dyDescent="0.25">
      <c r="B595" s="474" t="s">
        <v>658</v>
      </c>
      <c r="C595" s="477" t="s">
        <v>5622</v>
      </c>
      <c r="D595" s="475" t="s">
        <v>715</v>
      </c>
      <c r="E595" s="478" t="s">
        <v>5310</v>
      </c>
      <c r="F595" s="475" t="s">
        <v>713</v>
      </c>
    </row>
    <row r="596" spans="2:6" ht="13" customHeight="1" x14ac:dyDescent="0.25">
      <c r="B596" s="474" t="s">
        <v>5194</v>
      </c>
      <c r="C596" s="474" t="s">
        <v>5195</v>
      </c>
      <c r="D596" s="475" t="s">
        <v>714</v>
      </c>
      <c r="E596" s="478" t="s">
        <v>5310</v>
      </c>
      <c r="F596" s="475" t="s">
        <v>713</v>
      </c>
    </row>
    <row r="597" spans="2:6" ht="13" customHeight="1" x14ac:dyDescent="0.25">
      <c r="B597" s="474" t="s">
        <v>5710</v>
      </c>
      <c r="C597" s="477" t="s">
        <v>5705</v>
      </c>
      <c r="D597" s="475" t="s">
        <v>727</v>
      </c>
      <c r="E597" s="478" t="s">
        <v>5310</v>
      </c>
      <c r="F597" s="475" t="s">
        <v>694</v>
      </c>
    </row>
    <row r="598" spans="2:6" ht="13" customHeight="1" x14ac:dyDescent="0.25">
      <c r="B598" s="474" t="s">
        <v>4933</v>
      </c>
      <c r="C598" s="477" t="s">
        <v>5656</v>
      </c>
      <c r="D598" s="475" t="s">
        <v>765</v>
      </c>
      <c r="E598" s="478" t="s">
        <v>5310</v>
      </c>
      <c r="F598" s="475" t="s">
        <v>723</v>
      </c>
    </row>
    <row r="599" spans="2:6" ht="13" customHeight="1" x14ac:dyDescent="0.25">
      <c r="B599" s="474" t="s">
        <v>5278</v>
      </c>
      <c r="C599" s="474" t="s">
        <v>5279</v>
      </c>
      <c r="D599" s="475" t="s">
        <v>726</v>
      </c>
      <c r="E599" s="478" t="s">
        <v>5310</v>
      </c>
      <c r="F599" s="475" t="s">
        <v>716</v>
      </c>
    </row>
    <row r="600" spans="2:6" ht="13" customHeight="1" x14ac:dyDescent="0.25">
      <c r="B600" s="477" t="s">
        <v>3288</v>
      </c>
      <c r="C600" s="477" t="s">
        <v>3289</v>
      </c>
      <c r="D600" s="475" t="s">
        <v>745</v>
      </c>
      <c r="E600" s="478" t="s">
        <v>5310</v>
      </c>
      <c r="F600" s="475" t="s">
        <v>746</v>
      </c>
    </row>
    <row r="601" spans="2:6" ht="13" customHeight="1" x14ac:dyDescent="0.25">
      <c r="B601" s="474" t="s">
        <v>804</v>
      </c>
      <c r="C601" s="477" t="s">
        <v>398</v>
      </c>
      <c r="D601" s="475" t="s">
        <v>715</v>
      </c>
      <c r="E601" s="478" t="s">
        <v>5310</v>
      </c>
      <c r="F601" s="475" t="s">
        <v>705</v>
      </c>
    </row>
    <row r="602" spans="2:6" ht="13" customHeight="1" x14ac:dyDescent="0.25">
      <c r="B602" s="474" t="s">
        <v>3655</v>
      </c>
      <c r="C602" s="477" t="s">
        <v>5851</v>
      </c>
      <c r="D602" s="475" t="s">
        <v>707</v>
      </c>
      <c r="E602" s="478" t="s">
        <v>5310</v>
      </c>
      <c r="F602" s="475" t="s">
        <v>723</v>
      </c>
    </row>
    <row r="603" spans="2:6" ht="13" customHeight="1" x14ac:dyDescent="0.25">
      <c r="B603" s="474" t="s">
        <v>5668</v>
      </c>
      <c r="C603" s="477" t="s">
        <v>570</v>
      </c>
      <c r="D603" s="475" t="s">
        <v>699</v>
      </c>
      <c r="E603" s="478" t="s">
        <v>5310</v>
      </c>
      <c r="F603" s="475" t="s">
        <v>694</v>
      </c>
    </row>
    <row r="604" spans="2:6" ht="13" customHeight="1" x14ac:dyDescent="0.25">
      <c r="B604" s="474" t="s">
        <v>5574</v>
      </c>
      <c r="C604" s="477" t="s">
        <v>5237</v>
      </c>
      <c r="D604" s="475" t="s">
        <v>712</v>
      </c>
      <c r="E604" s="478" t="s">
        <v>5310</v>
      </c>
      <c r="F604" s="475" t="s">
        <v>694</v>
      </c>
    </row>
    <row r="605" spans="2:6" ht="13" customHeight="1" x14ac:dyDescent="0.25">
      <c r="B605" s="474" t="s">
        <v>5230</v>
      </c>
      <c r="C605" s="477" t="s">
        <v>400</v>
      </c>
      <c r="D605" s="475" t="s">
        <v>609</v>
      </c>
      <c r="E605" s="476" t="s">
        <v>597</v>
      </c>
      <c r="F605" s="475" t="s">
        <v>705</v>
      </c>
    </row>
    <row r="606" spans="2:6" ht="13" customHeight="1" x14ac:dyDescent="0.25">
      <c r="B606" s="474" t="s">
        <v>1314</v>
      </c>
      <c r="C606" s="474" t="s">
        <v>747</v>
      </c>
      <c r="D606" s="475" t="s">
        <v>771</v>
      </c>
      <c r="E606" s="476" t="s">
        <v>597</v>
      </c>
      <c r="F606" s="475" t="s">
        <v>723</v>
      </c>
    </row>
    <row r="607" spans="2:6" ht="13" customHeight="1" x14ac:dyDescent="0.25">
      <c r="B607" s="474" t="s">
        <v>5711</v>
      </c>
      <c r="C607" s="477" t="s">
        <v>808</v>
      </c>
      <c r="D607" s="475" t="s">
        <v>728</v>
      </c>
      <c r="E607" s="476" t="s">
        <v>597</v>
      </c>
      <c r="F607" s="479" t="s">
        <v>746</v>
      </c>
    </row>
    <row r="608" spans="2:6" ht="13" customHeight="1" x14ac:dyDescent="0.25">
      <c r="B608" s="474" t="s">
        <v>5922</v>
      </c>
      <c r="C608" s="477" t="s">
        <v>1307</v>
      </c>
      <c r="D608" s="475" t="s">
        <v>685</v>
      </c>
      <c r="E608" s="476" t="s">
        <v>597</v>
      </c>
      <c r="F608" s="475" t="s">
        <v>694</v>
      </c>
    </row>
    <row r="609" spans="2:6" ht="13" customHeight="1" x14ac:dyDescent="0.25">
      <c r="B609" s="474" t="s">
        <v>790</v>
      </c>
      <c r="C609" s="474" t="s">
        <v>1605</v>
      </c>
      <c r="D609" s="475" t="s">
        <v>726</v>
      </c>
      <c r="E609" s="476" t="s">
        <v>597</v>
      </c>
      <c r="F609" s="475" t="s">
        <v>694</v>
      </c>
    </row>
    <row r="610" spans="2:6" ht="13" customHeight="1" x14ac:dyDescent="0.25">
      <c r="B610" s="474" t="s">
        <v>5652</v>
      </c>
      <c r="C610" s="477" t="s">
        <v>4427</v>
      </c>
      <c r="D610" s="475" t="s">
        <v>707</v>
      </c>
      <c r="E610" s="476" t="s">
        <v>597</v>
      </c>
      <c r="F610" s="475" t="s">
        <v>746</v>
      </c>
    </row>
    <row r="611" spans="2:6" ht="13" customHeight="1" x14ac:dyDescent="0.25">
      <c r="B611" s="477" t="s">
        <v>1311</v>
      </c>
      <c r="C611" s="474" t="s">
        <v>742</v>
      </c>
      <c r="D611" s="475" t="s">
        <v>701</v>
      </c>
      <c r="E611" s="476" t="s">
        <v>597</v>
      </c>
      <c r="F611" s="480" t="s">
        <v>743</v>
      </c>
    </row>
    <row r="612" spans="2:6" ht="13" customHeight="1" x14ac:dyDescent="0.25">
      <c r="B612" s="477" t="s">
        <v>2400</v>
      </c>
      <c r="C612" s="477" t="s">
        <v>633</v>
      </c>
      <c r="D612" s="475" t="s">
        <v>703</v>
      </c>
      <c r="E612" s="476" t="s">
        <v>597</v>
      </c>
      <c r="F612" s="475" t="s">
        <v>716</v>
      </c>
    </row>
    <row r="613" spans="2:6" ht="13" customHeight="1" x14ac:dyDescent="0.25">
      <c r="B613" s="474" t="s">
        <v>5198</v>
      </c>
      <c r="C613" s="474" t="s">
        <v>5199</v>
      </c>
      <c r="D613" s="475" t="s">
        <v>707</v>
      </c>
      <c r="E613" s="476" t="s">
        <v>597</v>
      </c>
      <c r="F613" s="475" t="s">
        <v>697</v>
      </c>
    </row>
    <row r="614" spans="2:6" ht="13" customHeight="1" x14ac:dyDescent="0.25">
      <c r="B614" s="474" t="s">
        <v>1580</v>
      </c>
      <c r="C614" s="474" t="s">
        <v>3258</v>
      </c>
      <c r="D614" s="475" t="s">
        <v>685</v>
      </c>
      <c r="E614" s="476" t="s">
        <v>597</v>
      </c>
      <c r="F614" s="475" t="s">
        <v>705</v>
      </c>
    </row>
    <row r="615" spans="2:6" ht="13" customHeight="1" x14ac:dyDescent="0.25">
      <c r="B615" s="474" t="s">
        <v>1213</v>
      </c>
      <c r="C615" s="474" t="s">
        <v>3612</v>
      </c>
      <c r="D615" s="475" t="s">
        <v>727</v>
      </c>
      <c r="E615" s="476" t="s">
        <v>597</v>
      </c>
      <c r="F615" s="475" t="s">
        <v>694</v>
      </c>
    </row>
    <row r="616" spans="2:6" ht="13" customHeight="1" x14ac:dyDescent="0.25">
      <c r="B616" s="474" t="s">
        <v>667</v>
      </c>
      <c r="C616" s="477" t="s">
        <v>5658</v>
      </c>
      <c r="D616" s="475" t="s">
        <v>707</v>
      </c>
      <c r="E616" s="476" t="s">
        <v>597</v>
      </c>
      <c r="F616" s="475" t="s">
        <v>723</v>
      </c>
    </row>
    <row r="617" spans="2:6" ht="13" customHeight="1" x14ac:dyDescent="0.25">
      <c r="B617" s="474" t="s">
        <v>551</v>
      </c>
      <c r="C617" s="477" t="s">
        <v>583</v>
      </c>
      <c r="D617" s="475" t="s">
        <v>733</v>
      </c>
      <c r="E617" s="478" t="s">
        <v>597</v>
      </c>
      <c r="F617" s="475" t="s">
        <v>694</v>
      </c>
    </row>
    <row r="618" spans="2:6" ht="13" customHeight="1" x14ac:dyDescent="0.25">
      <c r="B618" s="477" t="s">
        <v>2132</v>
      </c>
      <c r="C618" s="477" t="s">
        <v>2134</v>
      </c>
      <c r="D618" s="475" t="s">
        <v>696</v>
      </c>
      <c r="E618" s="476" t="s">
        <v>597</v>
      </c>
      <c r="F618" s="475" t="s">
        <v>697</v>
      </c>
    </row>
    <row r="619" spans="2:6" ht="13" customHeight="1" x14ac:dyDescent="0.25">
      <c r="B619" s="477" t="s">
        <v>2680</v>
      </c>
      <c r="C619" s="477" t="s">
        <v>3287</v>
      </c>
      <c r="D619" s="475" t="s">
        <v>696</v>
      </c>
      <c r="E619" s="476" t="s">
        <v>597</v>
      </c>
      <c r="F619" s="475" t="s">
        <v>697</v>
      </c>
    </row>
    <row r="620" spans="2:6" ht="13" customHeight="1" x14ac:dyDescent="0.25">
      <c r="B620" s="477" t="s">
        <v>2963</v>
      </c>
      <c r="C620" s="477" t="s">
        <v>600</v>
      </c>
      <c r="D620" s="475" t="s">
        <v>726</v>
      </c>
      <c r="E620" s="476" t="s">
        <v>597</v>
      </c>
      <c r="F620" s="475" t="s">
        <v>697</v>
      </c>
    </row>
    <row r="621" spans="2:6" ht="13" customHeight="1" x14ac:dyDescent="0.25">
      <c r="B621" s="474" t="s">
        <v>5955</v>
      </c>
      <c r="C621" s="477" t="s">
        <v>5956</v>
      </c>
      <c r="D621" s="475" t="s">
        <v>726</v>
      </c>
      <c r="E621" s="476" t="s">
        <v>597</v>
      </c>
      <c r="F621" s="475" t="s">
        <v>694</v>
      </c>
    </row>
    <row r="622" spans="2:6" ht="13" customHeight="1" x14ac:dyDescent="0.25">
      <c r="B622" s="474" t="s">
        <v>5207</v>
      </c>
      <c r="C622" s="474" t="s">
        <v>797</v>
      </c>
      <c r="D622" s="475" t="s">
        <v>609</v>
      </c>
      <c r="E622" s="476" t="s">
        <v>597</v>
      </c>
      <c r="F622" s="475" t="s">
        <v>697</v>
      </c>
    </row>
    <row r="623" spans="2:6" ht="13" customHeight="1" x14ac:dyDescent="0.25">
      <c r="B623" s="474" t="s">
        <v>724</v>
      </c>
      <c r="C623" s="474" t="s">
        <v>3208</v>
      </c>
      <c r="D623" s="475" t="s">
        <v>703</v>
      </c>
      <c r="E623" s="476" t="s">
        <v>597</v>
      </c>
      <c r="F623" s="475" t="s">
        <v>705</v>
      </c>
    </row>
    <row r="624" spans="2:6" ht="13" customHeight="1" x14ac:dyDescent="0.25">
      <c r="B624" s="474" t="s">
        <v>4922</v>
      </c>
      <c r="C624" s="477" t="s">
        <v>634</v>
      </c>
      <c r="D624" s="475" t="s">
        <v>734</v>
      </c>
      <c r="E624" s="476" t="s">
        <v>597</v>
      </c>
      <c r="F624" s="475" t="s">
        <v>694</v>
      </c>
    </row>
    <row r="625" spans="2:6" ht="13" customHeight="1" x14ac:dyDescent="0.25">
      <c r="B625" s="474" t="s">
        <v>769</v>
      </c>
      <c r="C625" s="477" t="s">
        <v>388</v>
      </c>
      <c r="D625" s="475" t="s">
        <v>701</v>
      </c>
      <c r="E625" s="478" t="s">
        <v>597</v>
      </c>
      <c r="F625" s="475" t="s">
        <v>694</v>
      </c>
    </row>
    <row r="626" spans="2:6" ht="13" customHeight="1" x14ac:dyDescent="0.25">
      <c r="B626" s="474" t="s">
        <v>3634</v>
      </c>
      <c r="C626" s="477" t="s">
        <v>5660</v>
      </c>
      <c r="D626" s="475" t="s">
        <v>609</v>
      </c>
      <c r="E626" s="476" t="s">
        <v>597</v>
      </c>
      <c r="F626" s="475" t="s">
        <v>713</v>
      </c>
    </row>
    <row r="627" spans="2:6" ht="13" customHeight="1" x14ac:dyDescent="0.25">
      <c r="B627" s="474" t="s">
        <v>5680</v>
      </c>
      <c r="C627" s="477" t="s">
        <v>599</v>
      </c>
      <c r="D627" s="475" t="s">
        <v>686</v>
      </c>
      <c r="E627" s="476" t="s">
        <v>597</v>
      </c>
      <c r="F627" s="475" t="s">
        <v>716</v>
      </c>
    </row>
    <row r="628" spans="2:6" ht="13" customHeight="1" x14ac:dyDescent="0.25">
      <c r="B628" s="474" t="s">
        <v>2975</v>
      </c>
      <c r="C628" s="477" t="s">
        <v>3679</v>
      </c>
      <c r="D628" s="475" t="s">
        <v>761</v>
      </c>
      <c r="E628" s="476" t="s">
        <v>597</v>
      </c>
      <c r="F628" s="475" t="s">
        <v>705</v>
      </c>
    </row>
    <row r="629" spans="2:6" ht="13" customHeight="1" x14ac:dyDescent="0.25">
      <c r="B629" s="474" t="s">
        <v>5289</v>
      </c>
      <c r="C629" s="474" t="s">
        <v>5290</v>
      </c>
      <c r="D629" s="475" t="s">
        <v>731</v>
      </c>
      <c r="E629" s="476" t="s">
        <v>597</v>
      </c>
      <c r="F629" s="475" t="s">
        <v>705</v>
      </c>
    </row>
    <row r="630" spans="2:6" ht="13" customHeight="1" x14ac:dyDescent="0.25">
      <c r="B630" s="474" t="s">
        <v>585</v>
      </c>
      <c r="C630" s="474" t="s">
        <v>1325</v>
      </c>
      <c r="D630" s="475" t="s">
        <v>720</v>
      </c>
      <c r="E630" s="476" t="s">
        <v>597</v>
      </c>
      <c r="F630" s="480" t="s">
        <v>713</v>
      </c>
    </row>
    <row r="631" spans="2:6" ht="13" customHeight="1" x14ac:dyDescent="0.25">
      <c r="B631" s="477" t="s">
        <v>4958</v>
      </c>
      <c r="C631" s="477" t="s">
        <v>1212</v>
      </c>
      <c r="D631" s="475" t="s">
        <v>696</v>
      </c>
      <c r="E631" s="476" t="s">
        <v>597</v>
      </c>
      <c r="F631" s="475" t="s">
        <v>694</v>
      </c>
    </row>
    <row r="632" spans="2:6" ht="13" customHeight="1" x14ac:dyDescent="0.25">
      <c r="B632" s="477" t="s">
        <v>4942</v>
      </c>
      <c r="C632" s="477" t="s">
        <v>747</v>
      </c>
      <c r="D632" s="475" t="s">
        <v>708</v>
      </c>
      <c r="E632" s="476" t="s">
        <v>597</v>
      </c>
      <c r="F632" s="475" t="s">
        <v>705</v>
      </c>
    </row>
    <row r="633" spans="2:6" ht="13" customHeight="1" x14ac:dyDescent="0.25">
      <c r="B633" s="474" t="s">
        <v>6002</v>
      </c>
      <c r="C633" s="477" t="s">
        <v>6003</v>
      </c>
      <c r="D633" s="475" t="s">
        <v>707</v>
      </c>
      <c r="E633" s="476" t="s">
        <v>597</v>
      </c>
      <c r="F633" s="479" t="s">
        <v>697</v>
      </c>
    </row>
    <row r="634" spans="2:6" ht="13" customHeight="1" x14ac:dyDescent="0.25">
      <c r="B634" s="474" t="s">
        <v>5675</v>
      </c>
      <c r="C634" s="477" t="s">
        <v>122</v>
      </c>
      <c r="D634" s="475" t="s">
        <v>720</v>
      </c>
      <c r="E634" s="476" t="s">
        <v>597</v>
      </c>
      <c r="F634" s="475" t="s">
        <v>705</v>
      </c>
    </row>
    <row r="635" spans="2:6" ht="13" customHeight="1" x14ac:dyDescent="0.25">
      <c r="B635" s="474" t="s">
        <v>4435</v>
      </c>
      <c r="C635" s="477" t="s">
        <v>802</v>
      </c>
      <c r="D635" s="475" t="s">
        <v>727</v>
      </c>
      <c r="E635" s="476" t="s">
        <v>597</v>
      </c>
      <c r="F635" s="475" t="s">
        <v>697</v>
      </c>
    </row>
    <row r="636" spans="2:6" ht="13" customHeight="1" x14ac:dyDescent="0.25">
      <c r="B636" s="477" t="s">
        <v>2122</v>
      </c>
      <c r="C636" s="477" t="s">
        <v>1604</v>
      </c>
      <c r="D636" s="475" t="s">
        <v>715</v>
      </c>
      <c r="E636" s="476" t="s">
        <v>597</v>
      </c>
      <c r="F636" s="475" t="s">
        <v>705</v>
      </c>
    </row>
    <row r="637" spans="2:6" ht="13" customHeight="1" x14ac:dyDescent="0.25">
      <c r="B637" s="474" t="s">
        <v>5959</v>
      </c>
      <c r="C637" s="477" t="s">
        <v>637</v>
      </c>
      <c r="D637" s="475" t="s">
        <v>745</v>
      </c>
      <c r="E637" s="476" t="s">
        <v>597</v>
      </c>
      <c r="F637" s="475" t="s">
        <v>705</v>
      </c>
    </row>
    <row r="638" spans="2:6" ht="13" customHeight="1" x14ac:dyDescent="0.25">
      <c r="B638" s="474" t="s">
        <v>230</v>
      </c>
      <c r="C638" s="477" t="s">
        <v>4443</v>
      </c>
      <c r="D638" s="475" t="s">
        <v>696</v>
      </c>
      <c r="E638" s="476" t="s">
        <v>597</v>
      </c>
      <c r="F638" s="479" t="s">
        <v>697</v>
      </c>
    </row>
    <row r="639" spans="2:6" ht="13" customHeight="1" x14ac:dyDescent="0.25">
      <c r="B639" s="474" t="s">
        <v>3602</v>
      </c>
      <c r="C639" s="477" t="s">
        <v>545</v>
      </c>
      <c r="D639" s="475" t="s">
        <v>765</v>
      </c>
      <c r="E639" s="476" t="s">
        <v>597</v>
      </c>
      <c r="F639" s="475" t="s">
        <v>694</v>
      </c>
    </row>
    <row r="640" spans="2:6" ht="13" customHeight="1" x14ac:dyDescent="0.25">
      <c r="B640" s="474" t="s">
        <v>3625</v>
      </c>
      <c r="C640" s="474" t="s">
        <v>1538</v>
      </c>
      <c r="D640" s="475" t="s">
        <v>732</v>
      </c>
      <c r="E640" s="476" t="s">
        <v>597</v>
      </c>
      <c r="F640" s="475" t="s">
        <v>713</v>
      </c>
    </row>
    <row r="641" spans="2:6" ht="13" customHeight="1" x14ac:dyDescent="0.25">
      <c r="B641" s="474" t="s">
        <v>4921</v>
      </c>
      <c r="C641" s="474" t="s">
        <v>595</v>
      </c>
      <c r="D641" s="475" t="s">
        <v>844</v>
      </c>
      <c r="E641" s="476" t="s">
        <v>597</v>
      </c>
      <c r="F641" s="475" t="s">
        <v>705</v>
      </c>
    </row>
    <row r="642" spans="2:6" ht="13" customHeight="1" x14ac:dyDescent="0.25">
      <c r="B642" s="474" t="s">
        <v>5926</v>
      </c>
      <c r="C642" s="477" t="s">
        <v>550</v>
      </c>
      <c r="D642" s="475" t="s">
        <v>1536</v>
      </c>
      <c r="E642" s="478" t="s">
        <v>597</v>
      </c>
      <c r="F642" s="479" t="s">
        <v>697</v>
      </c>
    </row>
    <row r="643" spans="2:6" ht="13" customHeight="1" x14ac:dyDescent="0.25">
      <c r="B643" s="474" t="s">
        <v>6088</v>
      </c>
      <c r="C643" s="477" t="s">
        <v>399</v>
      </c>
      <c r="D643" s="475" t="s">
        <v>728</v>
      </c>
      <c r="E643" s="476" t="s">
        <v>597</v>
      </c>
      <c r="F643" s="475" t="s">
        <v>694</v>
      </c>
    </row>
    <row r="644" spans="2:6" ht="13" customHeight="1" x14ac:dyDescent="0.25">
      <c r="B644" s="477" t="s">
        <v>4999</v>
      </c>
      <c r="C644" s="477" t="s">
        <v>659</v>
      </c>
      <c r="D644" s="475" t="s">
        <v>685</v>
      </c>
      <c r="E644" s="476" t="s">
        <v>597</v>
      </c>
      <c r="F644" s="475" t="s">
        <v>694</v>
      </c>
    </row>
    <row r="645" spans="2:6" ht="13" customHeight="1" x14ac:dyDescent="0.25">
      <c r="B645" s="477" t="s">
        <v>3278</v>
      </c>
      <c r="C645" s="477" t="s">
        <v>3279</v>
      </c>
      <c r="D645" s="475" t="s">
        <v>734</v>
      </c>
      <c r="E645" s="476" t="s">
        <v>2917</v>
      </c>
      <c r="F645" s="475" t="s">
        <v>716</v>
      </c>
    </row>
    <row r="646" spans="2:6" ht="13" customHeight="1" x14ac:dyDescent="0.25">
      <c r="B646" s="474" t="s">
        <v>4389</v>
      </c>
      <c r="C646" s="474" t="s">
        <v>570</v>
      </c>
      <c r="D646" s="475" t="s">
        <v>727</v>
      </c>
      <c r="E646" s="476" t="s">
        <v>2917</v>
      </c>
      <c r="F646" s="480" t="s">
        <v>697</v>
      </c>
    </row>
    <row r="647" spans="2:6" ht="13" customHeight="1" x14ac:dyDescent="0.25">
      <c r="B647" s="474" t="s">
        <v>5273</v>
      </c>
      <c r="C647" s="474" t="s">
        <v>644</v>
      </c>
      <c r="D647" s="475" t="s">
        <v>715</v>
      </c>
      <c r="E647" s="476" t="s">
        <v>2917</v>
      </c>
      <c r="F647" s="475" t="s">
        <v>694</v>
      </c>
    </row>
    <row r="648" spans="2:6" ht="13" customHeight="1" x14ac:dyDescent="0.25">
      <c r="B648" s="474" t="s">
        <v>6100</v>
      </c>
      <c r="C648" s="477" t="s">
        <v>6101</v>
      </c>
      <c r="D648" s="475" t="s">
        <v>733</v>
      </c>
      <c r="E648" s="476" t="s">
        <v>2917</v>
      </c>
      <c r="F648" s="479" t="s">
        <v>697</v>
      </c>
    </row>
    <row r="649" spans="2:6" ht="13" customHeight="1" x14ac:dyDescent="0.25">
      <c r="B649" s="474" t="s">
        <v>5662</v>
      </c>
      <c r="C649" s="477" t="s">
        <v>1605</v>
      </c>
      <c r="D649" s="475" t="s">
        <v>609</v>
      </c>
      <c r="E649" s="476" t="s">
        <v>2917</v>
      </c>
      <c r="F649" s="475" t="s">
        <v>705</v>
      </c>
    </row>
    <row r="650" spans="2:6" ht="13" customHeight="1" x14ac:dyDescent="0.25">
      <c r="B650" s="474" t="s">
        <v>5190</v>
      </c>
      <c r="C650" s="474" t="s">
        <v>550</v>
      </c>
      <c r="D650" s="475" t="s">
        <v>715</v>
      </c>
      <c r="E650" s="476" t="s">
        <v>2917</v>
      </c>
      <c r="F650" s="475" t="s">
        <v>705</v>
      </c>
    </row>
    <row r="651" spans="2:6" ht="13" customHeight="1" x14ac:dyDescent="0.25">
      <c r="B651" s="474" t="s">
        <v>5924</v>
      </c>
      <c r="C651" s="477" t="s">
        <v>4412</v>
      </c>
      <c r="D651" s="475" t="s">
        <v>1536</v>
      </c>
      <c r="E651" s="476" t="s">
        <v>2917</v>
      </c>
      <c r="F651" s="479" t="s">
        <v>746</v>
      </c>
    </row>
    <row r="652" spans="2:6" ht="13" customHeight="1" x14ac:dyDescent="0.25">
      <c r="B652" s="474" t="s">
        <v>5291</v>
      </c>
      <c r="C652" s="474" t="s">
        <v>657</v>
      </c>
      <c r="D652" s="475" t="s">
        <v>699</v>
      </c>
      <c r="E652" s="476" t="s">
        <v>2917</v>
      </c>
      <c r="F652" s="475" t="s">
        <v>713</v>
      </c>
    </row>
    <row r="653" spans="2:6" ht="13" customHeight="1" x14ac:dyDescent="0.25">
      <c r="B653" s="474" t="s">
        <v>758</v>
      </c>
      <c r="C653" s="474" t="s">
        <v>5211</v>
      </c>
      <c r="D653" s="475" t="s">
        <v>761</v>
      </c>
      <c r="E653" s="476" t="s">
        <v>2917</v>
      </c>
      <c r="F653" s="475" t="s">
        <v>697</v>
      </c>
    </row>
    <row r="654" spans="2:6" ht="13" customHeight="1" x14ac:dyDescent="0.25">
      <c r="B654" s="477" t="s">
        <v>2121</v>
      </c>
      <c r="C654" s="477" t="s">
        <v>641</v>
      </c>
      <c r="D654" s="475" t="s">
        <v>726</v>
      </c>
      <c r="E654" s="476" t="s">
        <v>2917</v>
      </c>
      <c r="F654" s="475" t="s">
        <v>743</v>
      </c>
    </row>
    <row r="655" spans="2:6" ht="13" customHeight="1" x14ac:dyDescent="0.25">
      <c r="B655" s="477" t="s">
        <v>4967</v>
      </c>
      <c r="C655" s="477" t="s">
        <v>2945</v>
      </c>
      <c r="D655" s="475" t="s">
        <v>727</v>
      </c>
      <c r="E655" s="476" t="s">
        <v>2917</v>
      </c>
      <c r="F655" s="475" t="s">
        <v>694</v>
      </c>
    </row>
    <row r="656" spans="2:6" ht="13" customHeight="1" x14ac:dyDescent="0.25">
      <c r="B656" s="474" t="s">
        <v>3252</v>
      </c>
      <c r="C656" s="477" t="s">
        <v>6054</v>
      </c>
      <c r="D656" s="475" t="s">
        <v>709</v>
      </c>
      <c r="E656" s="476" t="s">
        <v>2917</v>
      </c>
      <c r="F656" s="475" t="s">
        <v>697</v>
      </c>
    </row>
    <row r="657" spans="2:6" ht="13" customHeight="1" x14ac:dyDescent="0.25">
      <c r="B657" s="474" t="s">
        <v>574</v>
      </c>
      <c r="C657" s="477" t="s">
        <v>5981</v>
      </c>
      <c r="D657" s="475" t="s">
        <v>701</v>
      </c>
      <c r="E657" s="476" t="s">
        <v>2917</v>
      </c>
      <c r="F657" s="479" t="s">
        <v>697</v>
      </c>
    </row>
    <row r="658" spans="2:6" ht="13" customHeight="1" x14ac:dyDescent="0.25">
      <c r="B658" s="474" t="s">
        <v>4405</v>
      </c>
      <c r="C658" s="474" t="s">
        <v>4406</v>
      </c>
      <c r="D658" s="475" t="s">
        <v>687</v>
      </c>
      <c r="E658" s="476" t="s">
        <v>2917</v>
      </c>
      <c r="F658" s="480" t="s">
        <v>694</v>
      </c>
    </row>
    <row r="659" spans="2:6" ht="13" customHeight="1" x14ac:dyDescent="0.25">
      <c r="B659" s="474" t="s">
        <v>1213</v>
      </c>
      <c r="C659" s="474" t="s">
        <v>5109</v>
      </c>
      <c r="D659" s="475" t="s">
        <v>687</v>
      </c>
      <c r="E659" s="476" t="s">
        <v>2917</v>
      </c>
      <c r="F659" s="475" t="s">
        <v>723</v>
      </c>
    </row>
    <row r="660" spans="2:6" ht="13" customHeight="1" x14ac:dyDescent="0.25">
      <c r="B660" s="481" t="s">
        <v>4923</v>
      </c>
      <c r="C660" s="481" t="s">
        <v>808</v>
      </c>
      <c r="D660" s="475" t="s">
        <v>611</v>
      </c>
      <c r="E660" s="476" t="s">
        <v>2917</v>
      </c>
      <c r="F660" s="475" t="s">
        <v>723</v>
      </c>
    </row>
    <row r="661" spans="2:6" ht="13" customHeight="1" x14ac:dyDescent="0.25">
      <c r="B661" s="474" t="s">
        <v>5683</v>
      </c>
      <c r="C661" s="477" t="s">
        <v>605</v>
      </c>
      <c r="D661" s="475" t="s">
        <v>686</v>
      </c>
      <c r="E661" s="476" t="s">
        <v>2917</v>
      </c>
      <c r="F661" s="475" t="s">
        <v>694</v>
      </c>
    </row>
    <row r="662" spans="2:6" ht="13" customHeight="1" x14ac:dyDescent="0.25">
      <c r="B662" s="474" t="s">
        <v>5684</v>
      </c>
      <c r="C662" s="477" t="s">
        <v>5685</v>
      </c>
      <c r="D662" s="475" t="s">
        <v>703</v>
      </c>
      <c r="E662" s="476" t="s">
        <v>2917</v>
      </c>
      <c r="F662" s="475" t="s">
        <v>723</v>
      </c>
    </row>
    <row r="663" spans="2:6" ht="13" customHeight="1" x14ac:dyDescent="0.25">
      <c r="B663" s="474" t="s">
        <v>5298</v>
      </c>
      <c r="C663" s="474" t="s">
        <v>5299</v>
      </c>
      <c r="D663" s="475" t="s">
        <v>611</v>
      </c>
      <c r="E663" s="476" t="s">
        <v>2917</v>
      </c>
      <c r="F663" s="475" t="s">
        <v>705</v>
      </c>
    </row>
    <row r="664" spans="2:6" ht="13" customHeight="1" x14ac:dyDescent="0.25">
      <c r="B664" s="474" t="s">
        <v>5949</v>
      </c>
      <c r="C664" s="477" t="s">
        <v>1571</v>
      </c>
      <c r="D664" s="475" t="s">
        <v>734</v>
      </c>
      <c r="E664" s="476" t="s">
        <v>2917</v>
      </c>
      <c r="F664" s="479" t="s">
        <v>694</v>
      </c>
    </row>
    <row r="665" spans="2:6" ht="13" customHeight="1" x14ac:dyDescent="0.25">
      <c r="B665" s="474" t="s">
        <v>4944</v>
      </c>
      <c r="C665" s="474" t="s">
        <v>4945</v>
      </c>
      <c r="D665" s="475" t="s">
        <v>714</v>
      </c>
      <c r="E665" s="476" t="s">
        <v>2917</v>
      </c>
      <c r="F665" s="475" t="s">
        <v>705</v>
      </c>
    </row>
    <row r="666" spans="2:6" ht="13" customHeight="1" x14ac:dyDescent="0.25">
      <c r="B666" s="474" t="s">
        <v>6089</v>
      </c>
      <c r="C666" s="477" t="s">
        <v>6090</v>
      </c>
      <c r="D666" s="475" t="s">
        <v>712</v>
      </c>
      <c r="E666" s="476" t="s">
        <v>2917</v>
      </c>
      <c r="F666" s="479" t="s">
        <v>697</v>
      </c>
    </row>
    <row r="667" spans="2:6" ht="13" customHeight="1" x14ac:dyDescent="0.25">
      <c r="B667" s="477" t="s">
        <v>724</v>
      </c>
      <c r="C667" s="474" t="s">
        <v>2970</v>
      </c>
      <c r="D667" s="475" t="s">
        <v>626</v>
      </c>
      <c r="E667" s="476" t="s">
        <v>2917</v>
      </c>
      <c r="F667" s="475" t="s">
        <v>705</v>
      </c>
    </row>
    <row r="668" spans="2:6" ht="13" customHeight="1" x14ac:dyDescent="0.25">
      <c r="B668" s="474" t="s">
        <v>2387</v>
      </c>
      <c r="C668" s="474" t="s">
        <v>545</v>
      </c>
      <c r="D668" s="475" t="s">
        <v>720</v>
      </c>
      <c r="E668" s="476" t="s">
        <v>2917</v>
      </c>
      <c r="F668" s="475" t="s">
        <v>694</v>
      </c>
    </row>
    <row r="669" spans="2:6" ht="13" customHeight="1" x14ac:dyDescent="0.25">
      <c r="B669" s="474" t="s">
        <v>769</v>
      </c>
      <c r="C669" s="477" t="s">
        <v>5901</v>
      </c>
      <c r="D669" s="475" t="s">
        <v>844</v>
      </c>
      <c r="E669" s="476" t="s">
        <v>2917</v>
      </c>
      <c r="F669" s="475" t="s">
        <v>694</v>
      </c>
    </row>
    <row r="670" spans="2:6" ht="13" customHeight="1" x14ac:dyDescent="0.25">
      <c r="B670" s="474" t="s">
        <v>3244</v>
      </c>
      <c r="C670" s="474" t="s">
        <v>1178</v>
      </c>
      <c r="D670" s="475" t="s">
        <v>685</v>
      </c>
      <c r="E670" s="476" t="s">
        <v>2917</v>
      </c>
      <c r="F670" s="480" t="s">
        <v>746</v>
      </c>
    </row>
    <row r="671" spans="2:6" x14ac:dyDescent="0.25">
      <c r="B671" s="477" t="s">
        <v>4986</v>
      </c>
      <c r="C671" s="477" t="s">
        <v>4987</v>
      </c>
      <c r="D671" s="475" t="s">
        <v>703</v>
      </c>
      <c r="E671" s="476" t="s">
        <v>2917</v>
      </c>
      <c r="F671" s="475" t="s">
        <v>705</v>
      </c>
    </row>
    <row r="672" spans="2:6" x14ac:dyDescent="0.25">
      <c r="B672" s="474" t="s">
        <v>3637</v>
      </c>
      <c r="C672" s="474" t="s">
        <v>739</v>
      </c>
      <c r="D672" s="475" t="s">
        <v>703</v>
      </c>
      <c r="E672" s="476" t="s">
        <v>2917</v>
      </c>
      <c r="F672" s="475" t="s">
        <v>705</v>
      </c>
    </row>
    <row r="673" spans="2:6" x14ac:dyDescent="0.25">
      <c r="B673" s="474" t="s">
        <v>5221</v>
      </c>
      <c r="C673" s="474" t="s">
        <v>5222</v>
      </c>
      <c r="D673" s="475" t="s">
        <v>720</v>
      </c>
      <c r="E673" s="476" t="s">
        <v>2917</v>
      </c>
      <c r="F673" s="475" t="s">
        <v>746</v>
      </c>
    </row>
    <row r="674" spans="2:6" x14ac:dyDescent="0.25">
      <c r="B674" s="474" t="s">
        <v>658</v>
      </c>
      <c r="C674" s="477" t="s">
        <v>2663</v>
      </c>
      <c r="D674" s="475" t="s">
        <v>728</v>
      </c>
      <c r="E674" s="476" t="s">
        <v>2917</v>
      </c>
      <c r="F674" s="475" t="s">
        <v>694</v>
      </c>
    </row>
    <row r="675" spans="2:6" x14ac:dyDescent="0.25">
      <c r="B675" s="474" t="s">
        <v>1225</v>
      </c>
      <c r="C675" s="477" t="s">
        <v>622</v>
      </c>
      <c r="D675" s="475" t="s">
        <v>761</v>
      </c>
      <c r="E675" s="476" t="s">
        <v>2917</v>
      </c>
      <c r="F675" s="475" t="s">
        <v>713</v>
      </c>
    </row>
    <row r="676" spans="2:6" x14ac:dyDescent="0.25">
      <c r="B676" s="474" t="s">
        <v>5633</v>
      </c>
      <c r="C676" s="477" t="s">
        <v>5634</v>
      </c>
      <c r="D676" s="475" t="s">
        <v>731</v>
      </c>
      <c r="E676" s="476" t="s">
        <v>2917</v>
      </c>
      <c r="F676" s="475" t="s">
        <v>694</v>
      </c>
    </row>
    <row r="677" spans="2:6" x14ac:dyDescent="0.25">
      <c r="B677" s="474" t="s">
        <v>6006</v>
      </c>
      <c r="C677" s="477" t="s">
        <v>595</v>
      </c>
      <c r="D677" s="475" t="s">
        <v>707</v>
      </c>
      <c r="E677" s="476" t="s">
        <v>2917</v>
      </c>
      <c r="F677" s="475" t="s">
        <v>694</v>
      </c>
    </row>
    <row r="678" spans="2:6" x14ac:dyDescent="0.25">
      <c r="B678" s="474" t="s">
        <v>2940</v>
      </c>
      <c r="C678" s="474" t="s">
        <v>635</v>
      </c>
      <c r="D678" s="475" t="s">
        <v>611</v>
      </c>
      <c r="E678" s="476" t="s">
        <v>2917</v>
      </c>
      <c r="F678" s="480" t="s">
        <v>713</v>
      </c>
    </row>
    <row r="679" spans="2:6" x14ac:dyDescent="0.25">
      <c r="B679" s="474" t="s">
        <v>3655</v>
      </c>
      <c r="C679" s="474" t="s">
        <v>3656</v>
      </c>
      <c r="D679" s="475" t="s">
        <v>771</v>
      </c>
      <c r="E679" s="476" t="s">
        <v>2917</v>
      </c>
      <c r="F679" s="475" t="s">
        <v>705</v>
      </c>
    </row>
    <row r="680" spans="2:6" x14ac:dyDescent="0.25">
      <c r="B680" s="474" t="s">
        <v>780</v>
      </c>
      <c r="C680" s="474" t="s">
        <v>4450</v>
      </c>
      <c r="D680" s="475" t="s">
        <v>701</v>
      </c>
      <c r="E680" s="476" t="s">
        <v>2917</v>
      </c>
      <c r="F680" s="480" t="s">
        <v>697</v>
      </c>
    </row>
    <row r="681" spans="2:6" x14ac:dyDescent="0.25">
      <c r="B681" s="481" t="s">
        <v>630</v>
      </c>
      <c r="C681" s="474" t="s">
        <v>1305</v>
      </c>
      <c r="D681" s="475" t="s">
        <v>696</v>
      </c>
      <c r="E681" s="476" t="s">
        <v>2917</v>
      </c>
      <c r="F681" s="475" t="s">
        <v>746</v>
      </c>
    </row>
    <row r="682" spans="2:6" x14ac:dyDescent="0.25">
      <c r="B682" s="474" t="s">
        <v>560</v>
      </c>
      <c r="C682" s="477" t="s">
        <v>5954</v>
      </c>
      <c r="D682" s="475" t="s">
        <v>726</v>
      </c>
      <c r="E682" s="478" t="s">
        <v>2917</v>
      </c>
      <c r="F682" s="479" t="s">
        <v>697</v>
      </c>
    </row>
    <row r="683" spans="2:6" x14ac:dyDescent="0.25">
      <c r="B683" s="474" t="s">
        <v>5629</v>
      </c>
      <c r="C683" s="477" t="s">
        <v>5630</v>
      </c>
      <c r="D683" s="475" t="s">
        <v>731</v>
      </c>
      <c r="E683" s="476" t="s">
        <v>2917</v>
      </c>
      <c r="F683" s="475" t="s">
        <v>716</v>
      </c>
    </row>
    <row r="684" spans="2:6" x14ac:dyDescent="0.25">
      <c r="B684" s="474" t="s">
        <v>1848</v>
      </c>
      <c r="C684" s="474" t="s">
        <v>1305</v>
      </c>
      <c r="D684" s="475" t="s">
        <v>734</v>
      </c>
      <c r="E684" s="476" t="s">
        <v>2917</v>
      </c>
      <c r="F684" s="475" t="s">
        <v>697</v>
      </c>
    </row>
    <row r="685" spans="2:6" x14ac:dyDescent="0.25">
      <c r="B685" s="474" t="s">
        <v>3647</v>
      </c>
      <c r="C685" s="474" t="s">
        <v>631</v>
      </c>
      <c r="D685" s="475" t="s">
        <v>844</v>
      </c>
      <c r="E685" s="476" t="s">
        <v>233</v>
      </c>
      <c r="F685" s="475" t="s">
        <v>694</v>
      </c>
    </row>
    <row r="686" spans="2:6" x14ac:dyDescent="0.25">
      <c r="B686" s="474" t="s">
        <v>3660</v>
      </c>
      <c r="C686" s="474" t="s">
        <v>657</v>
      </c>
      <c r="D686" s="475" t="s">
        <v>699</v>
      </c>
      <c r="E686" s="476" t="s">
        <v>233</v>
      </c>
      <c r="F686" s="475" t="s">
        <v>3291</v>
      </c>
    </row>
    <row r="687" spans="2:6" x14ac:dyDescent="0.25">
      <c r="B687" s="474" t="s">
        <v>5960</v>
      </c>
      <c r="C687" s="477" t="s">
        <v>5961</v>
      </c>
      <c r="D687" s="475" t="s">
        <v>745</v>
      </c>
      <c r="E687" s="478" t="s">
        <v>233</v>
      </c>
      <c r="F687" s="479" t="s">
        <v>694</v>
      </c>
    </row>
    <row r="688" spans="2:6" x14ac:dyDescent="0.25">
      <c r="B688" s="474" t="s">
        <v>5894</v>
      </c>
      <c r="C688" s="477" t="s">
        <v>545</v>
      </c>
      <c r="D688" s="475" t="s">
        <v>844</v>
      </c>
      <c r="E688" s="476" t="s">
        <v>233</v>
      </c>
      <c r="F688" s="479" t="s">
        <v>746</v>
      </c>
    </row>
    <row r="689" spans="2:6" x14ac:dyDescent="0.25">
      <c r="B689" s="474" t="s">
        <v>3649</v>
      </c>
      <c r="C689" s="474" t="s">
        <v>2673</v>
      </c>
      <c r="D689" s="475" t="s">
        <v>699</v>
      </c>
      <c r="E689" s="476" t="s">
        <v>233</v>
      </c>
      <c r="F689" s="475" t="s">
        <v>705</v>
      </c>
    </row>
    <row r="690" spans="2:6" x14ac:dyDescent="0.25">
      <c r="B690" s="474" t="s">
        <v>2382</v>
      </c>
      <c r="C690" s="474" t="s">
        <v>809</v>
      </c>
      <c r="D690" s="475" t="s">
        <v>712</v>
      </c>
      <c r="E690" s="476" t="s">
        <v>233</v>
      </c>
      <c r="F690" s="475" t="s">
        <v>694</v>
      </c>
    </row>
    <row r="691" spans="2:6" x14ac:dyDescent="0.25">
      <c r="B691" s="474" t="s">
        <v>762</v>
      </c>
      <c r="C691" s="474" t="s">
        <v>3665</v>
      </c>
      <c r="D691" s="475" t="s">
        <v>727</v>
      </c>
      <c r="E691" s="476" t="s">
        <v>233</v>
      </c>
      <c r="F691" s="475" t="s">
        <v>716</v>
      </c>
    </row>
    <row r="692" spans="2:6" x14ac:dyDescent="0.25">
      <c r="B692" s="474" t="s">
        <v>700</v>
      </c>
      <c r="C692" s="477" t="s">
        <v>627</v>
      </c>
      <c r="D692" s="475" t="s">
        <v>611</v>
      </c>
      <c r="E692" s="476" t="s">
        <v>233</v>
      </c>
      <c r="F692" s="475" t="s">
        <v>694</v>
      </c>
    </row>
    <row r="693" spans="2:6" x14ac:dyDescent="0.25">
      <c r="B693" s="474" t="s">
        <v>700</v>
      </c>
      <c r="C693" s="474" t="s">
        <v>5283</v>
      </c>
      <c r="D693" s="475" t="s">
        <v>745</v>
      </c>
      <c r="E693" s="476" t="s">
        <v>233</v>
      </c>
      <c r="F693" s="475" t="s">
        <v>716</v>
      </c>
    </row>
    <row r="694" spans="2:6" x14ac:dyDescent="0.25">
      <c r="B694" s="474" t="s">
        <v>6035</v>
      </c>
      <c r="C694" s="477" t="s">
        <v>599</v>
      </c>
      <c r="D694" s="475" t="s">
        <v>771</v>
      </c>
      <c r="E694" s="476" t="s">
        <v>233</v>
      </c>
      <c r="F694" s="479" t="s">
        <v>746</v>
      </c>
    </row>
    <row r="695" spans="2:6" x14ac:dyDescent="0.25">
      <c r="B695" s="474" t="s">
        <v>5593</v>
      </c>
      <c r="C695" s="477" t="s">
        <v>5594</v>
      </c>
      <c r="D695" s="475" t="s">
        <v>732</v>
      </c>
      <c r="E695" s="476" t="s">
        <v>233</v>
      </c>
      <c r="F695" s="475" t="s">
        <v>697</v>
      </c>
    </row>
    <row r="696" spans="2:6" x14ac:dyDescent="0.25">
      <c r="B696" s="474" t="s">
        <v>5296</v>
      </c>
      <c r="C696" s="477" t="s">
        <v>5975</v>
      </c>
      <c r="D696" s="475" t="s">
        <v>699</v>
      </c>
      <c r="E696" s="476" t="s">
        <v>233</v>
      </c>
      <c r="F696" s="475" t="s">
        <v>694</v>
      </c>
    </row>
    <row r="697" spans="2:6" x14ac:dyDescent="0.25">
      <c r="B697" s="474" t="s">
        <v>2972</v>
      </c>
      <c r="C697" s="474" t="s">
        <v>390</v>
      </c>
      <c r="D697" s="475" t="s">
        <v>611</v>
      </c>
      <c r="E697" s="476" t="s">
        <v>233</v>
      </c>
      <c r="F697" s="475" t="s">
        <v>694</v>
      </c>
    </row>
    <row r="698" spans="2:6" x14ac:dyDescent="0.25">
      <c r="B698" s="474" t="s">
        <v>5673</v>
      </c>
      <c r="C698" s="477" t="s">
        <v>747</v>
      </c>
      <c r="D698" s="475" t="s">
        <v>731</v>
      </c>
      <c r="E698" s="478" t="s">
        <v>233</v>
      </c>
      <c r="F698" s="479" t="s">
        <v>743</v>
      </c>
    </row>
    <row r="699" spans="2:6" x14ac:dyDescent="0.25">
      <c r="B699" s="474" t="s">
        <v>2942</v>
      </c>
      <c r="C699" s="474" t="s">
        <v>550</v>
      </c>
      <c r="D699" s="475" t="s">
        <v>732</v>
      </c>
      <c r="E699" s="476" t="s">
        <v>233</v>
      </c>
      <c r="F699" s="475" t="s">
        <v>705</v>
      </c>
    </row>
    <row r="700" spans="2:6" x14ac:dyDescent="0.25">
      <c r="B700" s="474" t="s">
        <v>1213</v>
      </c>
      <c r="C700" s="477" t="s">
        <v>2116</v>
      </c>
      <c r="D700" s="475" t="s">
        <v>720</v>
      </c>
      <c r="E700" s="476" t="s">
        <v>233</v>
      </c>
      <c r="F700" s="475" t="s">
        <v>743</v>
      </c>
    </row>
    <row r="701" spans="2:6" x14ac:dyDescent="0.25">
      <c r="B701" s="474" t="s">
        <v>4407</v>
      </c>
      <c r="C701" s="474" t="s">
        <v>3641</v>
      </c>
      <c r="D701" s="475" t="s">
        <v>609</v>
      </c>
      <c r="E701" s="476" t="s">
        <v>233</v>
      </c>
      <c r="F701" s="480" t="s">
        <v>716</v>
      </c>
    </row>
    <row r="702" spans="2:6" x14ac:dyDescent="0.25">
      <c r="B702" s="474" t="s">
        <v>5288</v>
      </c>
      <c r="C702" s="474" t="s">
        <v>1849</v>
      </c>
      <c r="D702" s="475" t="s">
        <v>731</v>
      </c>
      <c r="E702" s="476" t="s">
        <v>233</v>
      </c>
      <c r="F702" s="475" t="s">
        <v>723</v>
      </c>
    </row>
    <row r="703" spans="2:6" x14ac:dyDescent="0.25">
      <c r="B703" s="477" t="s">
        <v>4988</v>
      </c>
      <c r="C703" s="477" t="s">
        <v>2693</v>
      </c>
      <c r="D703" s="475" t="s">
        <v>703</v>
      </c>
      <c r="E703" s="476" t="s">
        <v>233</v>
      </c>
      <c r="F703" s="475" t="s">
        <v>705</v>
      </c>
    </row>
    <row r="704" spans="2:6" x14ac:dyDescent="0.25">
      <c r="B704" s="477" t="s">
        <v>2356</v>
      </c>
      <c r="C704" s="477" t="s">
        <v>650</v>
      </c>
      <c r="D704" s="475" t="s">
        <v>703</v>
      </c>
      <c r="E704" s="476" t="s">
        <v>233</v>
      </c>
      <c r="F704" s="475" t="s">
        <v>713</v>
      </c>
    </row>
    <row r="705" spans="2:6" x14ac:dyDescent="0.25">
      <c r="B705" s="474" t="s">
        <v>5957</v>
      </c>
      <c r="C705" s="477" t="s">
        <v>1178</v>
      </c>
      <c r="D705" s="475" t="s">
        <v>726</v>
      </c>
      <c r="E705" s="478" t="s">
        <v>233</v>
      </c>
      <c r="F705" s="475" t="s">
        <v>694</v>
      </c>
    </row>
    <row r="706" spans="2:6" x14ac:dyDescent="0.25">
      <c r="B706" s="477" t="s">
        <v>4985</v>
      </c>
      <c r="C706" s="477" t="s">
        <v>613</v>
      </c>
      <c r="D706" s="475" t="s">
        <v>726</v>
      </c>
      <c r="E706" s="476" t="s">
        <v>233</v>
      </c>
      <c r="F706" s="475" t="s">
        <v>697</v>
      </c>
    </row>
    <row r="707" spans="2:6" x14ac:dyDescent="0.25">
      <c r="B707" s="477" t="s">
        <v>1570</v>
      </c>
      <c r="C707" s="477" t="s">
        <v>2407</v>
      </c>
      <c r="D707" s="475" t="s">
        <v>696</v>
      </c>
      <c r="E707" s="476" t="s">
        <v>233</v>
      </c>
      <c r="F707" s="475" t="s">
        <v>697</v>
      </c>
    </row>
    <row r="708" spans="2:6" x14ac:dyDescent="0.25">
      <c r="B708" s="474" t="s">
        <v>185</v>
      </c>
      <c r="C708" s="477" t="s">
        <v>671</v>
      </c>
      <c r="D708" s="475" t="s">
        <v>734</v>
      </c>
      <c r="E708" s="476" t="s">
        <v>233</v>
      </c>
      <c r="F708" s="479" t="s">
        <v>697</v>
      </c>
    </row>
    <row r="709" spans="2:6" x14ac:dyDescent="0.25">
      <c r="B709" s="477" t="s">
        <v>4936</v>
      </c>
      <c r="C709" s="477" t="s">
        <v>4937</v>
      </c>
      <c r="D709" s="475" t="s">
        <v>731</v>
      </c>
      <c r="E709" s="476" t="s">
        <v>233</v>
      </c>
      <c r="F709" s="475" t="s">
        <v>697</v>
      </c>
    </row>
    <row r="710" spans="2:6" x14ac:dyDescent="0.25">
      <c r="B710" s="474" t="s">
        <v>5624</v>
      </c>
      <c r="C710" s="477" t="s">
        <v>706</v>
      </c>
      <c r="D710" s="475" t="s">
        <v>734</v>
      </c>
      <c r="E710" s="476" t="s">
        <v>233</v>
      </c>
      <c r="F710" s="479" t="s">
        <v>743</v>
      </c>
    </row>
    <row r="711" spans="2:6" x14ac:dyDescent="0.25">
      <c r="B711" s="474" t="s">
        <v>5916</v>
      </c>
      <c r="C711" s="477" t="s">
        <v>664</v>
      </c>
      <c r="D711" s="475" t="s">
        <v>731</v>
      </c>
      <c r="E711" s="478" t="s">
        <v>233</v>
      </c>
      <c r="F711" s="479" t="s">
        <v>713</v>
      </c>
    </row>
    <row r="712" spans="2:6" x14ac:dyDescent="0.25">
      <c r="B712" s="474" t="s">
        <v>3600</v>
      </c>
      <c r="C712" s="474" t="s">
        <v>600</v>
      </c>
      <c r="D712" s="475" t="s">
        <v>626</v>
      </c>
      <c r="E712" s="476" t="s">
        <v>233</v>
      </c>
      <c r="F712" s="475" t="s">
        <v>743</v>
      </c>
    </row>
    <row r="713" spans="2:6" x14ac:dyDescent="0.25">
      <c r="B713" s="474" t="s">
        <v>658</v>
      </c>
      <c r="C713" s="477" t="s">
        <v>5646</v>
      </c>
      <c r="D713" s="475" t="s">
        <v>714</v>
      </c>
      <c r="E713" s="476" t="s">
        <v>233</v>
      </c>
      <c r="F713" s="475" t="s">
        <v>705</v>
      </c>
    </row>
    <row r="714" spans="2:6" x14ac:dyDescent="0.25">
      <c r="B714" s="474" t="s">
        <v>2126</v>
      </c>
      <c r="C714" s="477" t="s">
        <v>5285</v>
      </c>
      <c r="D714" s="475" t="s">
        <v>726</v>
      </c>
      <c r="E714" s="478" t="s">
        <v>233</v>
      </c>
      <c r="F714" s="475" t="s">
        <v>697</v>
      </c>
    </row>
    <row r="715" spans="2:6" x14ac:dyDescent="0.25">
      <c r="B715" s="474" t="s">
        <v>5202</v>
      </c>
      <c r="C715" s="474" t="s">
        <v>632</v>
      </c>
      <c r="D715" s="475" t="s">
        <v>720</v>
      </c>
      <c r="E715" s="476" t="s">
        <v>233</v>
      </c>
      <c r="F715" s="475" t="s">
        <v>694</v>
      </c>
    </row>
    <row r="716" spans="2:6" x14ac:dyDescent="0.25">
      <c r="B716" s="474" t="s">
        <v>4949</v>
      </c>
      <c r="C716" s="474" t="s">
        <v>3611</v>
      </c>
      <c r="D716" s="475" t="s">
        <v>765</v>
      </c>
      <c r="E716" s="476" t="s">
        <v>233</v>
      </c>
      <c r="F716" s="480" t="s">
        <v>697</v>
      </c>
    </row>
    <row r="717" spans="2:6" x14ac:dyDescent="0.25">
      <c r="B717" s="477" t="s">
        <v>2123</v>
      </c>
      <c r="C717" s="477" t="s">
        <v>4927</v>
      </c>
      <c r="D717" s="475" t="s">
        <v>726</v>
      </c>
      <c r="E717" s="476" t="s">
        <v>233</v>
      </c>
      <c r="F717" s="475" t="s">
        <v>705</v>
      </c>
    </row>
    <row r="718" spans="2:6" x14ac:dyDescent="0.25">
      <c r="B718" s="474" t="s">
        <v>115</v>
      </c>
      <c r="C718" s="474" t="s">
        <v>4447</v>
      </c>
      <c r="D718" s="475" t="s">
        <v>708</v>
      </c>
      <c r="E718" s="476" t="s">
        <v>233</v>
      </c>
      <c r="F718" s="480" t="s">
        <v>697</v>
      </c>
    </row>
    <row r="719" spans="2:6" x14ac:dyDescent="0.25">
      <c r="B719" s="474" t="s">
        <v>1844</v>
      </c>
      <c r="C719" s="474" t="s">
        <v>1851</v>
      </c>
      <c r="D719" s="475" t="s">
        <v>703</v>
      </c>
      <c r="E719" s="476" t="s">
        <v>233</v>
      </c>
      <c r="F719" s="480" t="s">
        <v>694</v>
      </c>
    </row>
    <row r="720" spans="2:6" x14ac:dyDescent="0.25">
      <c r="B720" s="474" t="s">
        <v>5912</v>
      </c>
      <c r="C720" s="477" t="s">
        <v>512</v>
      </c>
      <c r="D720" s="475" t="s">
        <v>732</v>
      </c>
      <c r="E720" s="478" t="s">
        <v>233</v>
      </c>
      <c r="F720" s="479" t="s">
        <v>694</v>
      </c>
    </row>
    <row r="721" spans="2:6" x14ac:dyDescent="0.25">
      <c r="B721" s="481" t="s">
        <v>539</v>
      </c>
      <c r="C721" s="481" t="s">
        <v>398</v>
      </c>
      <c r="D721" s="475" t="s">
        <v>726</v>
      </c>
      <c r="E721" s="476" t="s">
        <v>233</v>
      </c>
      <c r="F721" s="475" t="s">
        <v>705</v>
      </c>
    </row>
    <row r="722" spans="2:6" x14ac:dyDescent="0.25">
      <c r="B722" s="477" t="s">
        <v>1329</v>
      </c>
      <c r="C722" s="477" t="s">
        <v>2937</v>
      </c>
      <c r="D722" s="475" t="s">
        <v>734</v>
      </c>
      <c r="E722" s="476" t="s">
        <v>233</v>
      </c>
      <c r="F722" s="475" t="s">
        <v>694</v>
      </c>
    </row>
    <row r="723" spans="2:6" x14ac:dyDescent="0.25">
      <c r="B723" s="474" t="s">
        <v>1847</v>
      </c>
      <c r="C723" s="474" t="s">
        <v>3669</v>
      </c>
      <c r="D723" s="475" t="s">
        <v>707</v>
      </c>
      <c r="E723" s="476" t="s">
        <v>233</v>
      </c>
      <c r="F723" s="475" t="s">
        <v>713</v>
      </c>
    </row>
    <row r="724" spans="2:6" x14ac:dyDescent="0.25">
      <c r="B724" s="474" t="s">
        <v>6380</v>
      </c>
      <c r="C724" s="477" t="s">
        <v>6049</v>
      </c>
      <c r="D724" s="475" t="s">
        <v>703</v>
      </c>
      <c r="E724" s="476" t="s">
        <v>233</v>
      </c>
      <c r="F724" s="475" t="s">
        <v>694</v>
      </c>
    </row>
    <row r="728" spans="2:6" x14ac:dyDescent="0.25">
      <c r="B728" s="410" t="s">
        <v>6555</v>
      </c>
      <c r="C728" s="410"/>
      <c r="D728" s="411"/>
      <c r="E728" s="455"/>
      <c r="F728" s="411"/>
    </row>
    <row r="729" spans="2:6" x14ac:dyDescent="0.25">
      <c r="B729" s="410"/>
      <c r="C729" s="410"/>
      <c r="D729" s="411"/>
      <c r="E729" s="455"/>
      <c r="F729" s="411"/>
    </row>
    <row r="730" spans="2:6" x14ac:dyDescent="0.25">
      <c r="B730" s="256" t="s">
        <v>580</v>
      </c>
      <c r="C730" s="257" t="s">
        <v>600</v>
      </c>
      <c r="D730" s="255" t="s">
        <v>719</v>
      </c>
      <c r="E730" s="507"/>
      <c r="F730" s="255" t="s">
        <v>694</v>
      </c>
    </row>
    <row r="731" spans="2:6" x14ac:dyDescent="0.25">
      <c r="B731" s="256" t="s">
        <v>580</v>
      </c>
      <c r="C731" s="257" t="s">
        <v>3600</v>
      </c>
      <c r="D731" s="255" t="s">
        <v>687</v>
      </c>
      <c r="E731" s="507"/>
      <c r="F731" s="365" t="s">
        <v>713</v>
      </c>
    </row>
    <row r="732" spans="2:6" x14ac:dyDescent="0.25">
      <c r="B732" s="256" t="s">
        <v>2381</v>
      </c>
      <c r="C732" s="256" t="s">
        <v>641</v>
      </c>
      <c r="D732" s="255" t="s">
        <v>699</v>
      </c>
      <c r="E732" s="456"/>
      <c r="F732" s="258" t="s">
        <v>716</v>
      </c>
    </row>
    <row r="733" spans="2:6" x14ac:dyDescent="0.25">
      <c r="B733" s="256" t="s">
        <v>2684</v>
      </c>
      <c r="C733" s="257" t="s">
        <v>635</v>
      </c>
      <c r="D733" s="255" t="s">
        <v>728</v>
      </c>
      <c r="E733" s="507"/>
      <c r="F733" s="365" t="s">
        <v>694</v>
      </c>
    </row>
    <row r="734" spans="2:6" x14ac:dyDescent="0.25">
      <c r="B734" s="256" t="s">
        <v>5576</v>
      </c>
      <c r="C734" s="257" t="s">
        <v>1538</v>
      </c>
      <c r="D734" s="255" t="s">
        <v>765</v>
      </c>
      <c r="E734" s="507"/>
      <c r="F734" s="365" t="s">
        <v>716</v>
      </c>
    </row>
    <row r="735" spans="2:6" x14ac:dyDescent="0.25">
      <c r="B735" s="256" t="s">
        <v>2104</v>
      </c>
      <c r="C735" s="257" t="s">
        <v>595</v>
      </c>
      <c r="D735" s="255" t="s">
        <v>765</v>
      </c>
      <c r="E735" s="507"/>
      <c r="F735" s="365" t="s">
        <v>694</v>
      </c>
    </row>
    <row r="736" spans="2:6" x14ac:dyDescent="0.25">
      <c r="B736" s="256" t="s">
        <v>2104</v>
      </c>
      <c r="C736" s="257" t="s">
        <v>641</v>
      </c>
      <c r="D736" s="255" t="s">
        <v>720</v>
      </c>
      <c r="E736" s="456"/>
      <c r="F736" s="255" t="s">
        <v>694</v>
      </c>
    </row>
    <row r="737" spans="2:6" x14ac:dyDescent="0.25">
      <c r="B737" s="256" t="s">
        <v>2104</v>
      </c>
      <c r="C737" s="257" t="s">
        <v>718</v>
      </c>
      <c r="D737" s="255" t="s">
        <v>1536</v>
      </c>
      <c r="E737" s="507"/>
      <c r="F737" s="365" t="s">
        <v>716</v>
      </c>
    </row>
    <row r="738" spans="2:6" x14ac:dyDescent="0.25">
      <c r="B738" s="256" t="s">
        <v>2104</v>
      </c>
      <c r="C738" s="257" t="s">
        <v>538</v>
      </c>
      <c r="D738" s="255" t="s">
        <v>712</v>
      </c>
      <c r="E738" s="507"/>
      <c r="F738" s="365" t="s">
        <v>694</v>
      </c>
    </row>
    <row r="739" spans="2:6" x14ac:dyDescent="0.25">
      <c r="B739" s="256" t="s">
        <v>5254</v>
      </c>
      <c r="C739" s="256" t="s">
        <v>670</v>
      </c>
      <c r="D739" s="255" t="s">
        <v>844</v>
      </c>
      <c r="E739" s="507"/>
      <c r="F739" s="255" t="s">
        <v>705</v>
      </c>
    </row>
    <row r="740" spans="2:6" x14ac:dyDescent="0.25">
      <c r="B740" s="256" t="s">
        <v>6023</v>
      </c>
      <c r="C740" s="257" t="s">
        <v>664</v>
      </c>
      <c r="D740" s="255" t="s">
        <v>609</v>
      </c>
      <c r="E740" s="507"/>
      <c r="F740" s="255" t="s">
        <v>694</v>
      </c>
    </row>
    <row r="741" spans="2:6" x14ac:dyDescent="0.25">
      <c r="B741" s="256" t="s">
        <v>3657</v>
      </c>
      <c r="C741" s="256" t="s">
        <v>740</v>
      </c>
      <c r="D741" s="255" t="s">
        <v>609</v>
      </c>
      <c r="E741" s="456"/>
      <c r="F741" s="255" t="s">
        <v>694</v>
      </c>
    </row>
    <row r="742" spans="2:6" x14ac:dyDescent="0.25">
      <c r="B742" s="256" t="s">
        <v>1831</v>
      </c>
      <c r="C742" s="257" t="s">
        <v>1538</v>
      </c>
      <c r="D742" s="255" t="s">
        <v>687</v>
      </c>
      <c r="E742" s="507"/>
      <c r="F742" s="255" t="s">
        <v>694</v>
      </c>
    </row>
    <row r="743" spans="2:6" x14ac:dyDescent="0.25">
      <c r="B743" s="256" t="s">
        <v>5933</v>
      </c>
      <c r="C743" s="257" t="s">
        <v>702</v>
      </c>
      <c r="D743" s="255" t="s">
        <v>1536</v>
      </c>
      <c r="E743" s="507"/>
      <c r="F743" s="255" t="s">
        <v>694</v>
      </c>
    </row>
    <row r="744" spans="2:6" x14ac:dyDescent="0.25">
      <c r="B744" s="256" t="s">
        <v>5240</v>
      </c>
      <c r="C744" s="257" t="s">
        <v>1305</v>
      </c>
      <c r="D744" s="255" t="s">
        <v>844</v>
      </c>
      <c r="E744" s="507"/>
      <c r="F744" s="255" t="s">
        <v>713</v>
      </c>
    </row>
    <row r="745" spans="2:6" x14ac:dyDescent="0.25">
      <c r="B745" s="256" t="s">
        <v>5597</v>
      </c>
      <c r="C745" s="257" t="s">
        <v>3636</v>
      </c>
      <c r="D745" s="255" t="s">
        <v>732</v>
      </c>
      <c r="E745" s="507"/>
      <c r="F745" s="365" t="s">
        <v>705</v>
      </c>
    </row>
    <row r="746" spans="2:6" x14ac:dyDescent="0.25">
      <c r="B746" s="256" t="s">
        <v>1832</v>
      </c>
      <c r="C746" s="256" t="s">
        <v>846</v>
      </c>
      <c r="D746" s="255" t="s">
        <v>732</v>
      </c>
      <c r="E746" s="456"/>
      <c r="F746" s="255" t="s">
        <v>697</v>
      </c>
    </row>
    <row r="747" spans="2:6" x14ac:dyDescent="0.25">
      <c r="B747" s="256" t="s">
        <v>5270</v>
      </c>
      <c r="C747" s="257" t="s">
        <v>4453</v>
      </c>
      <c r="D747" s="255" t="s">
        <v>708</v>
      </c>
      <c r="E747" s="507"/>
      <c r="F747" s="255" t="s">
        <v>694</v>
      </c>
    </row>
    <row r="748" spans="2:6" x14ac:dyDescent="0.25">
      <c r="B748" s="256" t="s">
        <v>5295</v>
      </c>
      <c r="C748" s="256" t="s">
        <v>632</v>
      </c>
      <c r="D748" s="255" t="s">
        <v>626</v>
      </c>
      <c r="E748" s="456"/>
      <c r="F748" s="255" t="s">
        <v>694</v>
      </c>
    </row>
    <row r="749" spans="2:6" x14ac:dyDescent="0.25">
      <c r="B749" s="257" t="s">
        <v>4956</v>
      </c>
      <c r="C749" s="257" t="s">
        <v>519</v>
      </c>
      <c r="D749" s="255" t="s">
        <v>719</v>
      </c>
      <c r="E749" s="507"/>
      <c r="F749" s="255" t="s">
        <v>697</v>
      </c>
    </row>
    <row r="750" spans="2:6" x14ac:dyDescent="0.25">
      <c r="B750" s="256" t="s">
        <v>5929</v>
      </c>
      <c r="C750" s="257" t="s">
        <v>5938</v>
      </c>
      <c r="D750" s="255" t="s">
        <v>1536</v>
      </c>
      <c r="E750" s="507"/>
      <c r="F750" s="365" t="s">
        <v>697</v>
      </c>
    </row>
    <row r="751" spans="2:6" x14ac:dyDescent="0.25">
      <c r="B751" s="256" t="s">
        <v>2386</v>
      </c>
      <c r="C751" s="256" t="s">
        <v>751</v>
      </c>
      <c r="D751" s="255" t="s">
        <v>732</v>
      </c>
      <c r="E751" s="507"/>
      <c r="F751" s="258" t="s">
        <v>697</v>
      </c>
    </row>
    <row r="752" spans="2:6" x14ac:dyDescent="0.25">
      <c r="B752" s="256" t="s">
        <v>6107</v>
      </c>
      <c r="C752" s="257" t="s">
        <v>650</v>
      </c>
      <c r="D752" s="255" t="s">
        <v>733</v>
      </c>
      <c r="E752" s="507"/>
      <c r="F752" s="255" t="s">
        <v>694</v>
      </c>
    </row>
    <row r="753" spans="2:6" x14ac:dyDescent="0.25">
      <c r="B753" s="256" t="s">
        <v>6036</v>
      </c>
      <c r="C753" s="257" t="s">
        <v>2962</v>
      </c>
      <c r="D753" s="255" t="s">
        <v>771</v>
      </c>
      <c r="E753" s="507"/>
      <c r="F753" s="365" t="s">
        <v>697</v>
      </c>
    </row>
    <row r="754" spans="2:6" x14ac:dyDescent="0.25">
      <c r="B754" s="256" t="s">
        <v>1594</v>
      </c>
      <c r="C754" s="257" t="s">
        <v>612</v>
      </c>
      <c r="D754" s="255" t="s">
        <v>686</v>
      </c>
      <c r="E754" s="456"/>
      <c r="F754" s="255" t="s">
        <v>697</v>
      </c>
    </row>
    <row r="755" spans="2:6" x14ac:dyDescent="0.25">
      <c r="B755" s="256" t="s">
        <v>6064</v>
      </c>
      <c r="C755" s="257" t="s">
        <v>6065</v>
      </c>
      <c r="D755" s="255" t="s">
        <v>719</v>
      </c>
      <c r="E755" s="456"/>
      <c r="F755" s="365" t="s">
        <v>697</v>
      </c>
    </row>
    <row r="756" spans="2:6" x14ac:dyDescent="0.25">
      <c r="B756" s="257" t="s">
        <v>4393</v>
      </c>
      <c r="C756" s="257" t="s">
        <v>2673</v>
      </c>
      <c r="D756" s="255" t="s">
        <v>728</v>
      </c>
      <c r="E756" s="456"/>
      <c r="F756" s="255" t="s">
        <v>697</v>
      </c>
    </row>
    <row r="757" spans="2:6" x14ac:dyDescent="0.25">
      <c r="B757" s="256" t="s">
        <v>758</v>
      </c>
      <c r="C757" s="257" t="s">
        <v>742</v>
      </c>
      <c r="D757" s="255" t="s">
        <v>731</v>
      </c>
      <c r="E757" s="507"/>
      <c r="F757" s="365" t="s">
        <v>746</v>
      </c>
    </row>
    <row r="758" spans="2:6" x14ac:dyDescent="0.25">
      <c r="B758" s="256" t="s">
        <v>518</v>
      </c>
      <c r="C758" s="257" t="s">
        <v>633</v>
      </c>
      <c r="D758" s="255" t="s">
        <v>609</v>
      </c>
      <c r="E758" s="507"/>
      <c r="F758" s="365" t="s">
        <v>705</v>
      </c>
    </row>
    <row r="759" spans="2:6" x14ac:dyDescent="0.25">
      <c r="B759" s="256" t="s">
        <v>5979</v>
      </c>
      <c r="C759" s="257" t="s">
        <v>5980</v>
      </c>
      <c r="D759" s="255" t="s">
        <v>701</v>
      </c>
      <c r="E759" s="507"/>
      <c r="F759" s="365" t="s">
        <v>713</v>
      </c>
    </row>
    <row r="760" spans="2:6" x14ac:dyDescent="0.25">
      <c r="B760" s="256" t="s">
        <v>3274</v>
      </c>
      <c r="C760" s="257" t="s">
        <v>622</v>
      </c>
      <c r="D760" s="255" t="s">
        <v>732</v>
      </c>
      <c r="E760" s="507"/>
      <c r="F760" s="365" t="s">
        <v>697</v>
      </c>
    </row>
    <row r="761" spans="2:6" x14ac:dyDescent="0.25">
      <c r="B761" s="256" t="s">
        <v>5914</v>
      </c>
      <c r="C761" s="257" t="s">
        <v>582</v>
      </c>
      <c r="D761" s="255" t="s">
        <v>732</v>
      </c>
      <c r="E761" s="507"/>
      <c r="F761" s="365" t="s">
        <v>694</v>
      </c>
    </row>
    <row r="762" spans="2:6" x14ac:dyDescent="0.25">
      <c r="B762" s="256" t="s">
        <v>3267</v>
      </c>
      <c r="C762" s="257" t="s">
        <v>722</v>
      </c>
      <c r="D762" s="255" t="s">
        <v>686</v>
      </c>
      <c r="E762" s="507"/>
      <c r="F762" s="255" t="s">
        <v>694</v>
      </c>
    </row>
    <row r="763" spans="2:6" x14ac:dyDescent="0.25">
      <c r="B763" s="256" t="s">
        <v>2392</v>
      </c>
      <c r="C763" s="256" t="s">
        <v>545</v>
      </c>
      <c r="D763" s="255" t="s">
        <v>701</v>
      </c>
      <c r="E763" s="456"/>
      <c r="F763" s="258" t="s">
        <v>697</v>
      </c>
    </row>
    <row r="764" spans="2:6" x14ac:dyDescent="0.25">
      <c r="B764" s="256" t="s">
        <v>2118</v>
      </c>
      <c r="C764" s="256" t="s">
        <v>5282</v>
      </c>
      <c r="D764" s="255" t="s">
        <v>686</v>
      </c>
      <c r="E764" s="456"/>
      <c r="F764" s="255" t="s">
        <v>694</v>
      </c>
    </row>
    <row r="765" spans="2:6" x14ac:dyDescent="0.25">
      <c r="B765" s="256" t="s">
        <v>1561</v>
      </c>
      <c r="C765" s="257" t="s">
        <v>622</v>
      </c>
      <c r="D765" s="255" t="s">
        <v>709</v>
      </c>
      <c r="E765" s="456"/>
      <c r="F765" s="255" t="s">
        <v>694</v>
      </c>
    </row>
    <row r="766" spans="2:6" x14ac:dyDescent="0.25">
      <c r="B766" s="256" t="s">
        <v>762</v>
      </c>
      <c r="C766" s="257" t="s">
        <v>613</v>
      </c>
      <c r="D766" s="255" t="s">
        <v>731</v>
      </c>
      <c r="E766" s="507"/>
      <c r="F766" s="255" t="s">
        <v>716</v>
      </c>
    </row>
    <row r="767" spans="2:6" x14ac:dyDescent="0.25">
      <c r="B767" s="256" t="s">
        <v>5915</v>
      </c>
      <c r="C767" s="257" t="s">
        <v>3615</v>
      </c>
      <c r="D767" s="255" t="s">
        <v>707</v>
      </c>
      <c r="E767" s="456"/>
      <c r="F767" s="255" t="s">
        <v>694</v>
      </c>
    </row>
    <row r="768" spans="2:6" x14ac:dyDescent="0.25">
      <c r="B768" s="256" t="s">
        <v>5915</v>
      </c>
      <c r="C768" s="257" t="s">
        <v>656</v>
      </c>
      <c r="D768" s="255" t="s">
        <v>732</v>
      </c>
      <c r="E768" s="507"/>
      <c r="F768" s="365" t="s">
        <v>694</v>
      </c>
    </row>
    <row r="769" spans="2:6" x14ac:dyDescent="0.25">
      <c r="B769" s="256" t="s">
        <v>908</v>
      </c>
      <c r="C769" s="257" t="s">
        <v>6046</v>
      </c>
      <c r="D769" s="255" t="s">
        <v>686</v>
      </c>
      <c r="E769" s="507"/>
      <c r="F769" s="255" t="s">
        <v>694</v>
      </c>
    </row>
    <row r="770" spans="2:6" x14ac:dyDescent="0.25">
      <c r="B770" s="256" t="s">
        <v>5937</v>
      </c>
      <c r="C770" s="257" t="s">
        <v>5943</v>
      </c>
      <c r="D770" s="255" t="s">
        <v>1536</v>
      </c>
      <c r="E770" s="507"/>
      <c r="F770" s="255" t="s">
        <v>694</v>
      </c>
    </row>
    <row r="771" spans="2:6" x14ac:dyDescent="0.25">
      <c r="B771" s="256" t="s">
        <v>5713</v>
      </c>
      <c r="C771" s="257" t="s">
        <v>739</v>
      </c>
      <c r="D771" s="255" t="s">
        <v>728</v>
      </c>
      <c r="E771" s="507"/>
      <c r="F771" s="255" t="s">
        <v>694</v>
      </c>
    </row>
    <row r="772" spans="2:6" x14ac:dyDescent="0.25">
      <c r="B772" s="256" t="s">
        <v>1568</v>
      </c>
      <c r="C772" s="257" t="s">
        <v>622</v>
      </c>
      <c r="D772" s="255" t="s">
        <v>708</v>
      </c>
      <c r="E772" s="456"/>
      <c r="F772" s="255" t="s">
        <v>694</v>
      </c>
    </row>
    <row r="773" spans="2:6" x14ac:dyDescent="0.25">
      <c r="B773" s="256" t="s">
        <v>5292</v>
      </c>
      <c r="C773" s="256" t="s">
        <v>613</v>
      </c>
      <c r="D773" s="255" t="s">
        <v>686</v>
      </c>
      <c r="E773" s="456"/>
      <c r="F773" s="255" t="s">
        <v>723</v>
      </c>
    </row>
    <row r="774" spans="2:6" x14ac:dyDescent="0.25">
      <c r="B774" s="256" t="s">
        <v>5946</v>
      </c>
      <c r="C774" s="257" t="s">
        <v>5947</v>
      </c>
      <c r="D774" s="255" t="s">
        <v>734</v>
      </c>
      <c r="E774" s="507"/>
      <c r="F774" s="365" t="s">
        <v>743</v>
      </c>
    </row>
    <row r="775" spans="2:6" x14ac:dyDescent="0.25">
      <c r="B775" s="256" t="s">
        <v>4400</v>
      </c>
      <c r="C775" s="256" t="s">
        <v>4401</v>
      </c>
      <c r="D775" s="255" t="s">
        <v>712</v>
      </c>
      <c r="E775" s="456"/>
      <c r="F775" s="258" t="s">
        <v>705</v>
      </c>
    </row>
    <row r="776" spans="2:6" x14ac:dyDescent="0.25">
      <c r="B776" s="256" t="s">
        <v>5198</v>
      </c>
      <c r="C776" s="256" t="s">
        <v>5246</v>
      </c>
      <c r="D776" s="255" t="s">
        <v>712</v>
      </c>
      <c r="E776" s="456"/>
      <c r="F776" s="255" t="s">
        <v>743</v>
      </c>
    </row>
    <row r="777" spans="2:6" x14ac:dyDescent="0.25">
      <c r="B777" s="256" t="s">
        <v>2655</v>
      </c>
      <c r="C777" s="256" t="s">
        <v>722</v>
      </c>
      <c r="D777" s="255" t="s">
        <v>626</v>
      </c>
      <c r="E777" s="456"/>
      <c r="F777" s="255" t="s">
        <v>697</v>
      </c>
    </row>
    <row r="778" spans="2:6" x14ac:dyDescent="0.25">
      <c r="B778" s="256" t="s">
        <v>6014</v>
      </c>
      <c r="C778" s="257" t="s">
        <v>6015</v>
      </c>
      <c r="D778" s="255" t="s">
        <v>765</v>
      </c>
      <c r="E778" s="507"/>
      <c r="F778" s="255" t="s">
        <v>694</v>
      </c>
    </row>
    <row r="779" spans="2:6" x14ac:dyDescent="0.25">
      <c r="B779" s="256" t="s">
        <v>5669</v>
      </c>
      <c r="C779" s="257" t="s">
        <v>5641</v>
      </c>
      <c r="D779" s="255" t="s">
        <v>761</v>
      </c>
      <c r="E779" s="456"/>
      <c r="F779" s="255" t="s">
        <v>694</v>
      </c>
    </row>
    <row r="780" spans="2:6" x14ac:dyDescent="0.25">
      <c r="B780" s="256" t="s">
        <v>6067</v>
      </c>
      <c r="C780" s="257" t="s">
        <v>706</v>
      </c>
      <c r="D780" s="255" t="s">
        <v>719</v>
      </c>
      <c r="E780" s="507"/>
      <c r="F780" s="365" t="s">
        <v>705</v>
      </c>
    </row>
    <row r="781" spans="2:6" x14ac:dyDescent="0.25">
      <c r="B781" s="256" t="s">
        <v>5906</v>
      </c>
      <c r="C781" s="257" t="s">
        <v>5907</v>
      </c>
      <c r="D781" s="255" t="s">
        <v>611</v>
      </c>
      <c r="E781" s="507"/>
      <c r="F781" s="365" t="s">
        <v>697</v>
      </c>
    </row>
    <row r="782" spans="2:6" x14ac:dyDescent="0.25">
      <c r="B782" s="256" t="s">
        <v>2972</v>
      </c>
      <c r="C782" s="257" t="s">
        <v>550</v>
      </c>
      <c r="D782" s="255" t="s">
        <v>703</v>
      </c>
      <c r="E782" s="507"/>
      <c r="F782" s="365" t="s">
        <v>445</v>
      </c>
    </row>
    <row r="783" spans="2:6" x14ac:dyDescent="0.25">
      <c r="B783" s="256" t="s">
        <v>3613</v>
      </c>
      <c r="C783" s="257" t="s">
        <v>635</v>
      </c>
      <c r="D783" s="255" t="s">
        <v>719</v>
      </c>
      <c r="E783" s="507"/>
      <c r="F783" s="255" t="s">
        <v>694</v>
      </c>
    </row>
    <row r="784" spans="2:6" x14ac:dyDescent="0.25">
      <c r="B784" s="256" t="s">
        <v>6050</v>
      </c>
      <c r="C784" s="257" t="s">
        <v>742</v>
      </c>
      <c r="D784" s="255" t="s">
        <v>712</v>
      </c>
      <c r="E784" s="507"/>
      <c r="F784" s="365" t="s">
        <v>694</v>
      </c>
    </row>
    <row r="785" spans="2:6" x14ac:dyDescent="0.25">
      <c r="B785" s="256" t="s">
        <v>5964</v>
      </c>
      <c r="C785" s="257" t="s">
        <v>584</v>
      </c>
      <c r="D785" s="255" t="s">
        <v>745</v>
      </c>
      <c r="E785" s="507"/>
      <c r="F785" s="255" t="s">
        <v>694</v>
      </c>
    </row>
    <row r="786" spans="2:6" x14ac:dyDescent="0.25">
      <c r="B786" s="256" t="s">
        <v>6008</v>
      </c>
      <c r="C786" s="257" t="s">
        <v>2947</v>
      </c>
      <c r="D786" s="255" t="s">
        <v>765</v>
      </c>
      <c r="E786" s="507"/>
      <c r="F786" s="365" t="s">
        <v>697</v>
      </c>
    </row>
    <row r="787" spans="2:6" x14ac:dyDescent="0.25">
      <c r="B787" s="256" t="s">
        <v>3246</v>
      </c>
      <c r="C787" s="256" t="s">
        <v>2673</v>
      </c>
      <c r="D787" s="255" t="s">
        <v>696</v>
      </c>
      <c r="E787" s="456"/>
      <c r="F787" s="255" t="s">
        <v>694</v>
      </c>
    </row>
    <row r="788" spans="2:6" x14ac:dyDescent="0.25">
      <c r="B788" s="256" t="s">
        <v>5271</v>
      </c>
      <c r="C788" s="256" t="s">
        <v>641</v>
      </c>
      <c r="D788" s="255" t="s">
        <v>1536</v>
      </c>
      <c r="E788" s="456"/>
      <c r="F788" s="255" t="s">
        <v>713</v>
      </c>
    </row>
    <row r="789" spans="2:6" x14ac:dyDescent="0.25">
      <c r="B789" s="256" t="s">
        <v>2676</v>
      </c>
      <c r="C789" s="257" t="s">
        <v>3264</v>
      </c>
      <c r="D789" s="255" t="s">
        <v>686</v>
      </c>
      <c r="E789" s="507"/>
      <c r="F789" s="255" t="s">
        <v>694</v>
      </c>
    </row>
    <row r="790" spans="2:6" x14ac:dyDescent="0.25">
      <c r="B790" s="256" t="s">
        <v>3629</v>
      </c>
      <c r="C790" s="256" t="s">
        <v>3630</v>
      </c>
      <c r="D790" s="255" t="s">
        <v>731</v>
      </c>
      <c r="E790" s="456"/>
      <c r="F790" s="255" t="s">
        <v>694</v>
      </c>
    </row>
    <row r="791" spans="2:6" x14ac:dyDescent="0.25">
      <c r="B791" s="257" t="s">
        <v>2409</v>
      </c>
      <c r="C791" s="257" t="s">
        <v>706</v>
      </c>
      <c r="D791" s="255" t="s">
        <v>687</v>
      </c>
      <c r="E791" s="456"/>
      <c r="F791" s="255" t="s">
        <v>697</v>
      </c>
    </row>
    <row r="792" spans="2:6" x14ac:dyDescent="0.25">
      <c r="B792" s="256" t="s">
        <v>173</v>
      </c>
      <c r="C792" s="257" t="s">
        <v>605</v>
      </c>
      <c r="D792" s="255" t="s">
        <v>771</v>
      </c>
      <c r="E792" s="507"/>
      <c r="F792" s="365" t="s">
        <v>697</v>
      </c>
    </row>
    <row r="793" spans="2:6" x14ac:dyDescent="0.25">
      <c r="B793" s="256" t="s">
        <v>6092</v>
      </c>
      <c r="C793" s="257" t="s">
        <v>6093</v>
      </c>
      <c r="D793" s="255" t="s">
        <v>712</v>
      </c>
      <c r="E793" s="507"/>
      <c r="F793" s="365" t="s">
        <v>694</v>
      </c>
    </row>
    <row r="794" spans="2:6" x14ac:dyDescent="0.25">
      <c r="B794" s="256" t="s">
        <v>1213</v>
      </c>
      <c r="C794" s="257" t="s">
        <v>5108</v>
      </c>
      <c r="D794" s="255" t="s">
        <v>707</v>
      </c>
      <c r="E794" s="507"/>
      <c r="F794" s="255" t="s">
        <v>694</v>
      </c>
    </row>
    <row r="795" spans="2:6" x14ac:dyDescent="0.25">
      <c r="B795" s="256" t="s">
        <v>667</v>
      </c>
      <c r="C795" s="257" t="s">
        <v>512</v>
      </c>
      <c r="D795" s="255" t="s">
        <v>709</v>
      </c>
      <c r="E795" s="456"/>
      <c r="F795" s="255" t="s">
        <v>694</v>
      </c>
    </row>
    <row r="796" spans="2:6" x14ac:dyDescent="0.25">
      <c r="B796" s="256" t="s">
        <v>5925</v>
      </c>
      <c r="C796" s="257" t="s">
        <v>641</v>
      </c>
      <c r="D796" s="255" t="s">
        <v>1536</v>
      </c>
      <c r="E796" s="507"/>
      <c r="F796" s="365" t="s">
        <v>697</v>
      </c>
    </row>
    <row r="797" spans="2:6" x14ac:dyDescent="0.25">
      <c r="B797" s="256" t="s">
        <v>1607</v>
      </c>
      <c r="C797" s="257" t="s">
        <v>1606</v>
      </c>
      <c r="D797" s="255" t="s">
        <v>745</v>
      </c>
      <c r="E797" s="507"/>
      <c r="F797" s="365" t="s">
        <v>713</v>
      </c>
    </row>
    <row r="798" spans="2:6" x14ac:dyDescent="0.25">
      <c r="B798" s="256" t="s">
        <v>2686</v>
      </c>
      <c r="C798" s="257" t="s">
        <v>1604</v>
      </c>
      <c r="D798" s="255" t="s">
        <v>720</v>
      </c>
      <c r="E798" s="507"/>
      <c r="F798" s="365" t="s">
        <v>697</v>
      </c>
    </row>
    <row r="799" spans="2:6" x14ac:dyDescent="0.25">
      <c r="B799" s="256" t="s">
        <v>5600</v>
      </c>
      <c r="C799" s="257" t="s">
        <v>545</v>
      </c>
      <c r="D799" s="255" t="s">
        <v>685</v>
      </c>
      <c r="E799" s="456"/>
      <c r="F799" s="255" t="s">
        <v>694</v>
      </c>
    </row>
    <row r="800" spans="2:6" x14ac:dyDescent="0.25">
      <c r="B800" s="256" t="s">
        <v>5696</v>
      </c>
      <c r="C800" s="257" t="s">
        <v>126</v>
      </c>
      <c r="D800" s="255" t="s">
        <v>709</v>
      </c>
      <c r="E800" s="456"/>
      <c r="F800" s="255" t="s">
        <v>694</v>
      </c>
    </row>
    <row r="801" spans="2:6" x14ac:dyDescent="0.25">
      <c r="B801" s="256" t="s">
        <v>3606</v>
      </c>
      <c r="C801" s="257" t="s">
        <v>671</v>
      </c>
      <c r="D801" s="255" t="s">
        <v>720</v>
      </c>
      <c r="E801" s="456"/>
      <c r="F801" s="255" t="s">
        <v>697</v>
      </c>
    </row>
    <row r="802" spans="2:6" x14ac:dyDescent="0.25">
      <c r="B802" s="257" t="s">
        <v>2652</v>
      </c>
      <c r="C802" s="257" t="s">
        <v>778</v>
      </c>
      <c r="D802" s="255" t="s">
        <v>727</v>
      </c>
      <c r="E802" s="456"/>
      <c r="F802" s="255" t="s">
        <v>697</v>
      </c>
    </row>
    <row r="803" spans="2:6" x14ac:dyDescent="0.25">
      <c r="B803" s="256" t="s">
        <v>6062</v>
      </c>
      <c r="C803" s="257" t="s">
        <v>681</v>
      </c>
      <c r="D803" s="255" t="s">
        <v>719</v>
      </c>
      <c r="E803" s="507"/>
      <c r="F803" s="365" t="s">
        <v>743</v>
      </c>
    </row>
    <row r="804" spans="2:6" x14ac:dyDescent="0.25">
      <c r="B804" s="256" t="s">
        <v>2397</v>
      </c>
      <c r="C804" s="257" t="s">
        <v>600</v>
      </c>
      <c r="D804" s="255" t="s">
        <v>609</v>
      </c>
      <c r="E804" s="507"/>
      <c r="F804" s="365" t="s">
        <v>713</v>
      </c>
    </row>
    <row r="805" spans="2:6" x14ac:dyDescent="0.25">
      <c r="B805" s="256" t="s">
        <v>6060</v>
      </c>
      <c r="C805" s="257" t="s">
        <v>6061</v>
      </c>
      <c r="D805" s="255" t="s">
        <v>719</v>
      </c>
      <c r="E805" s="507"/>
      <c r="F805" s="365" t="s">
        <v>743</v>
      </c>
    </row>
    <row r="806" spans="2:6" x14ac:dyDescent="0.25">
      <c r="B806" s="256" t="s">
        <v>616</v>
      </c>
      <c r="C806" s="257" t="s">
        <v>808</v>
      </c>
      <c r="D806" s="255" t="s">
        <v>727</v>
      </c>
      <c r="E806" s="507"/>
      <c r="F806" s="255" t="s">
        <v>694</v>
      </c>
    </row>
    <row r="807" spans="2:6" x14ac:dyDescent="0.25">
      <c r="B807" s="256" t="s">
        <v>5888</v>
      </c>
      <c r="C807" s="256" t="s">
        <v>747</v>
      </c>
      <c r="D807" s="255" t="s">
        <v>696</v>
      </c>
      <c r="E807" s="507"/>
      <c r="F807" s="255" t="s">
        <v>713</v>
      </c>
    </row>
    <row r="808" spans="2:6" x14ac:dyDescent="0.25">
      <c r="B808" s="256" t="s">
        <v>5927</v>
      </c>
      <c r="C808" s="257" t="s">
        <v>674</v>
      </c>
      <c r="D808" s="255" t="s">
        <v>1536</v>
      </c>
      <c r="E808" s="507"/>
      <c r="F808" s="365" t="s">
        <v>697</v>
      </c>
    </row>
    <row r="809" spans="2:6" x14ac:dyDescent="0.25">
      <c r="B809" s="256" t="s">
        <v>717</v>
      </c>
      <c r="C809" s="256" t="s">
        <v>3628</v>
      </c>
      <c r="D809" s="255" t="s">
        <v>732</v>
      </c>
      <c r="E809" s="456"/>
      <c r="F809" s="255" t="s">
        <v>705</v>
      </c>
    </row>
    <row r="810" spans="2:6" x14ac:dyDescent="0.25">
      <c r="B810" s="257" t="s">
        <v>4982</v>
      </c>
      <c r="C810" s="257" t="s">
        <v>550</v>
      </c>
      <c r="D810" s="255" t="s">
        <v>720</v>
      </c>
      <c r="E810" s="456"/>
      <c r="F810" s="255" t="s">
        <v>697</v>
      </c>
    </row>
    <row r="811" spans="2:6" x14ac:dyDescent="0.25">
      <c r="B811" s="256" t="s">
        <v>502</v>
      </c>
      <c r="C811" s="256" t="s">
        <v>802</v>
      </c>
      <c r="D811" s="255" t="s">
        <v>626</v>
      </c>
      <c r="E811" s="456"/>
      <c r="F811" s="255" t="s">
        <v>694</v>
      </c>
    </row>
    <row r="812" spans="2:6" x14ac:dyDescent="0.25">
      <c r="B812" s="256" t="s">
        <v>502</v>
      </c>
      <c r="C812" s="257" t="s">
        <v>659</v>
      </c>
      <c r="D812" s="255" t="s">
        <v>728</v>
      </c>
      <c r="E812" s="507"/>
      <c r="F812" s="365" t="s">
        <v>713</v>
      </c>
    </row>
    <row r="813" spans="2:6" x14ac:dyDescent="0.25">
      <c r="B813" s="256" t="s">
        <v>5715</v>
      </c>
      <c r="C813" s="257" t="s">
        <v>767</v>
      </c>
      <c r="D813" s="255" t="s">
        <v>712</v>
      </c>
      <c r="E813" s="456"/>
      <c r="F813" s="255" t="s">
        <v>697</v>
      </c>
    </row>
    <row r="814" spans="2:6" x14ac:dyDescent="0.25">
      <c r="B814" s="256" t="s">
        <v>5892</v>
      </c>
      <c r="C814" s="257" t="s">
        <v>1578</v>
      </c>
      <c r="D814" s="255" t="s">
        <v>696</v>
      </c>
      <c r="E814" s="507"/>
      <c r="F814" s="365" t="s">
        <v>694</v>
      </c>
    </row>
    <row r="815" spans="2:6" x14ac:dyDescent="0.25">
      <c r="B815" s="256" t="s">
        <v>668</v>
      </c>
      <c r="C815" s="508" t="s">
        <v>3648</v>
      </c>
      <c r="D815" s="255" t="s">
        <v>714</v>
      </c>
      <c r="E815" s="456"/>
      <c r="F815" s="255" t="s">
        <v>697</v>
      </c>
    </row>
    <row r="816" spans="2:6" x14ac:dyDescent="0.25">
      <c r="B816" s="256" t="s">
        <v>668</v>
      </c>
      <c r="C816" s="257" t="s">
        <v>5231</v>
      </c>
      <c r="D816" s="255" t="s">
        <v>719</v>
      </c>
      <c r="E816" s="507"/>
      <c r="F816" s="255" t="s">
        <v>694</v>
      </c>
    </row>
    <row r="817" spans="2:6" x14ac:dyDescent="0.25">
      <c r="B817" s="257" t="s">
        <v>642</v>
      </c>
      <c r="C817" s="257" t="s">
        <v>3669</v>
      </c>
      <c r="D817" s="255" t="s">
        <v>745</v>
      </c>
      <c r="E817" s="456"/>
      <c r="F817" s="255" t="s">
        <v>697</v>
      </c>
    </row>
    <row r="818" spans="2:6" x14ac:dyDescent="0.25">
      <c r="B818" s="256" t="s">
        <v>5670</v>
      </c>
      <c r="C818" s="257" t="s">
        <v>654</v>
      </c>
      <c r="D818" s="255" t="s">
        <v>765</v>
      </c>
      <c r="E818" s="507"/>
      <c r="F818" s="365" t="s">
        <v>697</v>
      </c>
    </row>
    <row r="819" spans="2:6" x14ac:dyDescent="0.25">
      <c r="B819" s="256" t="s">
        <v>6381</v>
      </c>
      <c r="C819" s="257" t="s">
        <v>6042</v>
      </c>
      <c r="D819" s="255" t="s">
        <v>686</v>
      </c>
      <c r="E819" s="507"/>
      <c r="F819" s="365" t="s">
        <v>713</v>
      </c>
    </row>
    <row r="820" spans="2:6" x14ac:dyDescent="0.25">
      <c r="B820" s="256" t="s">
        <v>645</v>
      </c>
      <c r="C820" s="257" t="s">
        <v>398</v>
      </c>
      <c r="D820" s="255" t="s">
        <v>707</v>
      </c>
      <c r="E820" s="507"/>
      <c r="F820" s="255" t="s">
        <v>694</v>
      </c>
    </row>
    <row r="821" spans="2:6" x14ac:dyDescent="0.25">
      <c r="B821" s="256" t="s">
        <v>645</v>
      </c>
      <c r="C821" s="257" t="s">
        <v>642</v>
      </c>
      <c r="D821" s="255" t="s">
        <v>685</v>
      </c>
      <c r="E821" s="507"/>
      <c r="F821" s="255" t="s">
        <v>694</v>
      </c>
    </row>
    <row r="822" spans="2:6" x14ac:dyDescent="0.25">
      <c r="B822" s="256" t="s">
        <v>2136</v>
      </c>
      <c r="C822" s="257" t="s">
        <v>725</v>
      </c>
      <c r="D822" s="255" t="s">
        <v>685</v>
      </c>
      <c r="E822" s="507"/>
      <c r="F822" s="365" t="s">
        <v>697</v>
      </c>
    </row>
    <row r="823" spans="2:6" x14ac:dyDescent="0.25">
      <c r="B823" s="256" t="s">
        <v>1220</v>
      </c>
      <c r="C823" s="256" t="s">
        <v>598</v>
      </c>
      <c r="D823" s="255" t="s">
        <v>714</v>
      </c>
      <c r="E823" s="456"/>
      <c r="F823" s="255" t="s">
        <v>694</v>
      </c>
    </row>
    <row r="824" spans="2:6" x14ac:dyDescent="0.25">
      <c r="B824" s="256" t="s">
        <v>3617</v>
      </c>
      <c r="C824" s="257" t="s">
        <v>635</v>
      </c>
      <c r="D824" s="255" t="s">
        <v>732</v>
      </c>
      <c r="E824" s="507"/>
      <c r="F824" s="365" t="s">
        <v>694</v>
      </c>
    </row>
    <row r="825" spans="2:6" x14ac:dyDescent="0.25">
      <c r="B825" s="257" t="s">
        <v>4935</v>
      </c>
      <c r="C825" s="257" t="s">
        <v>809</v>
      </c>
      <c r="D825" s="255" t="s">
        <v>712</v>
      </c>
      <c r="E825" s="456"/>
      <c r="F825" s="255" t="s">
        <v>713</v>
      </c>
    </row>
    <row r="826" spans="2:6" x14ac:dyDescent="0.25">
      <c r="B826" s="256" t="s">
        <v>6012</v>
      </c>
      <c r="C826" s="257" t="s">
        <v>583</v>
      </c>
      <c r="D826" s="255" t="s">
        <v>765</v>
      </c>
      <c r="E826" s="507"/>
      <c r="F826" s="255" t="s">
        <v>694</v>
      </c>
    </row>
    <row r="827" spans="2:6" x14ac:dyDescent="0.25">
      <c r="B827" s="256" t="s">
        <v>5997</v>
      </c>
      <c r="C827" s="257" t="s">
        <v>642</v>
      </c>
      <c r="D827" s="255" t="s">
        <v>687</v>
      </c>
      <c r="E827" s="507"/>
      <c r="F827" s="255" t="s">
        <v>694</v>
      </c>
    </row>
    <row r="828" spans="2:6" x14ac:dyDescent="0.25">
      <c r="B828" s="256" t="s">
        <v>5205</v>
      </c>
      <c r="C828" s="257" t="s">
        <v>5276</v>
      </c>
      <c r="D828" s="255" t="s">
        <v>732</v>
      </c>
      <c r="E828" s="507"/>
      <c r="F828" s="365" t="s">
        <v>694</v>
      </c>
    </row>
    <row r="829" spans="2:6" x14ac:dyDescent="0.25">
      <c r="B829" s="257" t="s">
        <v>4977</v>
      </c>
      <c r="C829" s="257" t="s">
        <v>659</v>
      </c>
      <c r="D829" s="255" t="s">
        <v>761</v>
      </c>
      <c r="E829" s="507"/>
      <c r="F829" s="255" t="s">
        <v>694</v>
      </c>
    </row>
    <row r="830" spans="2:6" x14ac:dyDescent="0.25">
      <c r="B830" s="256" t="s">
        <v>5266</v>
      </c>
      <c r="C830" s="257" t="s">
        <v>595</v>
      </c>
      <c r="D830" s="255" t="s">
        <v>732</v>
      </c>
      <c r="E830" s="507"/>
      <c r="F830" s="365" t="s">
        <v>694</v>
      </c>
    </row>
    <row r="831" spans="2:6" x14ac:dyDescent="0.25">
      <c r="B831" s="256" t="s">
        <v>6011</v>
      </c>
      <c r="C831" s="257" t="s">
        <v>1202</v>
      </c>
      <c r="D831" s="255" t="s">
        <v>765</v>
      </c>
      <c r="E831" s="507"/>
      <c r="F831" s="255" t="s">
        <v>694</v>
      </c>
    </row>
    <row r="832" spans="2:6" x14ac:dyDescent="0.25">
      <c r="B832" s="256" t="s">
        <v>5247</v>
      </c>
      <c r="C832" s="256" t="s">
        <v>747</v>
      </c>
      <c r="D832" s="255" t="s">
        <v>712</v>
      </c>
      <c r="E832" s="456"/>
      <c r="F832" s="255" t="s">
        <v>694</v>
      </c>
    </row>
    <row r="833" spans="2:6" x14ac:dyDescent="0.25">
      <c r="B833" s="256" t="s">
        <v>6384</v>
      </c>
      <c r="C833" s="257" t="s">
        <v>1643</v>
      </c>
      <c r="D833" s="255" t="s">
        <v>709</v>
      </c>
      <c r="E833" s="507"/>
      <c r="F833" s="255" t="s">
        <v>746</v>
      </c>
    </row>
    <row r="834" spans="2:6" x14ac:dyDescent="0.25">
      <c r="B834" s="256" t="s">
        <v>2979</v>
      </c>
      <c r="C834" s="257" t="s">
        <v>2947</v>
      </c>
      <c r="D834" s="255" t="s">
        <v>765</v>
      </c>
      <c r="E834" s="507"/>
      <c r="F834" s="255" t="s">
        <v>694</v>
      </c>
    </row>
    <row r="835" spans="2:6" x14ac:dyDescent="0.25">
      <c r="B835" s="256" t="s">
        <v>5992</v>
      </c>
      <c r="C835" s="257" t="s">
        <v>2962</v>
      </c>
      <c r="D835" s="255" t="s">
        <v>687</v>
      </c>
      <c r="E835" s="507"/>
      <c r="F835" s="365" t="s">
        <v>743</v>
      </c>
    </row>
    <row r="836" spans="2:6" x14ac:dyDescent="0.25">
      <c r="B836" s="256" t="s">
        <v>5904</v>
      </c>
      <c r="C836" s="257" t="s">
        <v>802</v>
      </c>
      <c r="D836" s="255" t="s">
        <v>844</v>
      </c>
      <c r="E836" s="507"/>
      <c r="F836" s="255" t="s">
        <v>694</v>
      </c>
    </row>
    <row r="837" spans="2:6" x14ac:dyDescent="0.25">
      <c r="B837" s="256" t="s">
        <v>6099</v>
      </c>
      <c r="C837" s="257" t="s">
        <v>706</v>
      </c>
      <c r="D837" s="255" t="s">
        <v>733</v>
      </c>
      <c r="E837" s="507"/>
      <c r="F837" s="365" t="s">
        <v>697</v>
      </c>
    </row>
    <row r="838" spans="2:6" x14ac:dyDescent="0.25">
      <c r="B838" s="256" t="s">
        <v>724</v>
      </c>
      <c r="C838" s="256" t="s">
        <v>2968</v>
      </c>
      <c r="D838" s="255" t="s">
        <v>765</v>
      </c>
      <c r="E838" s="507"/>
      <c r="F838" s="255" t="s">
        <v>723</v>
      </c>
    </row>
    <row r="839" spans="2:6" x14ac:dyDescent="0.25">
      <c r="B839" s="256" t="s">
        <v>5704</v>
      </c>
      <c r="C839" s="257" t="s">
        <v>2691</v>
      </c>
      <c r="D839" s="255" t="s">
        <v>728</v>
      </c>
      <c r="E839" s="507"/>
      <c r="F839" s="255" t="s">
        <v>694</v>
      </c>
    </row>
    <row r="840" spans="2:6" x14ac:dyDescent="0.25">
      <c r="B840" s="256" t="s">
        <v>4422</v>
      </c>
      <c r="C840" s="256" t="s">
        <v>641</v>
      </c>
      <c r="D840" s="255" t="s">
        <v>844</v>
      </c>
      <c r="E840" s="456"/>
      <c r="F840" s="258" t="s">
        <v>743</v>
      </c>
    </row>
    <row r="841" spans="2:6" x14ac:dyDescent="0.25">
      <c r="B841" s="256" t="s">
        <v>2658</v>
      </c>
      <c r="C841" s="256" t="s">
        <v>2659</v>
      </c>
      <c r="D841" s="255" t="s">
        <v>761</v>
      </c>
      <c r="E841" s="456"/>
      <c r="F841" s="255" t="s">
        <v>705</v>
      </c>
    </row>
    <row r="842" spans="2:6" x14ac:dyDescent="0.25">
      <c r="B842" s="256" t="s">
        <v>1562</v>
      </c>
      <c r="C842" s="257" t="s">
        <v>127</v>
      </c>
      <c r="D842" s="255" t="s">
        <v>765</v>
      </c>
      <c r="E842" s="507"/>
      <c r="F842" s="365" t="s">
        <v>713</v>
      </c>
    </row>
    <row r="843" spans="2:6" x14ac:dyDescent="0.25">
      <c r="B843" s="256" t="s">
        <v>6386</v>
      </c>
      <c r="C843" s="257" t="s">
        <v>6385</v>
      </c>
      <c r="D843" s="255" t="s">
        <v>761</v>
      </c>
      <c r="E843" s="507"/>
      <c r="F843" s="365" t="s">
        <v>697</v>
      </c>
    </row>
    <row r="844" spans="2:6" x14ac:dyDescent="0.25">
      <c r="B844" s="256" t="s">
        <v>4919</v>
      </c>
      <c r="C844" s="256" t="s">
        <v>642</v>
      </c>
      <c r="D844" s="255" t="s">
        <v>696</v>
      </c>
      <c r="E844" s="456"/>
      <c r="F844" s="255" t="s">
        <v>694</v>
      </c>
    </row>
    <row r="845" spans="2:6" x14ac:dyDescent="0.25">
      <c r="B845" s="256" t="s">
        <v>2955</v>
      </c>
      <c r="C845" s="256" t="s">
        <v>2663</v>
      </c>
      <c r="D845" s="255" t="s">
        <v>703</v>
      </c>
      <c r="E845" s="456"/>
      <c r="F845" s="255" t="s">
        <v>697</v>
      </c>
    </row>
    <row r="846" spans="2:6" x14ac:dyDescent="0.25">
      <c r="B846" s="256" t="s">
        <v>5676</v>
      </c>
      <c r="C846" s="257" t="s">
        <v>4391</v>
      </c>
      <c r="D846" s="255" t="s">
        <v>720</v>
      </c>
      <c r="E846" s="456"/>
      <c r="F846" s="255" t="s">
        <v>705</v>
      </c>
    </row>
    <row r="847" spans="2:6" x14ac:dyDescent="0.25">
      <c r="B847" s="256" t="s">
        <v>1570</v>
      </c>
      <c r="C847" s="256" t="s">
        <v>5301</v>
      </c>
      <c r="D847" s="255" t="s">
        <v>726</v>
      </c>
      <c r="E847" s="456"/>
      <c r="F847" s="255" t="s">
        <v>694</v>
      </c>
    </row>
    <row r="848" spans="2:6" x14ac:dyDescent="0.25">
      <c r="B848" s="256" t="s">
        <v>127</v>
      </c>
      <c r="C848" s="257" t="s">
        <v>600</v>
      </c>
      <c r="D848" s="255" t="s">
        <v>703</v>
      </c>
      <c r="E848" s="507"/>
      <c r="F848" s="365" t="s">
        <v>697</v>
      </c>
    </row>
    <row r="849" spans="2:6" x14ac:dyDescent="0.25">
      <c r="B849" s="256" t="s">
        <v>640</v>
      </c>
      <c r="C849" s="256" t="s">
        <v>1641</v>
      </c>
      <c r="D849" s="255" t="s">
        <v>708</v>
      </c>
      <c r="E849" s="507"/>
      <c r="F849" s="255" t="s">
        <v>697</v>
      </c>
    </row>
    <row r="850" spans="2:6" x14ac:dyDescent="0.25">
      <c r="B850" s="256" t="s">
        <v>5908</v>
      </c>
      <c r="C850" s="257" t="s">
        <v>641</v>
      </c>
      <c r="D850" s="255" t="s">
        <v>611</v>
      </c>
      <c r="E850" s="456"/>
      <c r="F850" s="365" t="s">
        <v>697</v>
      </c>
    </row>
    <row r="851" spans="2:6" x14ac:dyDescent="0.25">
      <c r="B851" s="256" t="s">
        <v>5577</v>
      </c>
      <c r="C851" s="257" t="s">
        <v>402</v>
      </c>
      <c r="D851" s="255" t="s">
        <v>844</v>
      </c>
      <c r="E851" s="507"/>
      <c r="F851" s="365" t="s">
        <v>445</v>
      </c>
    </row>
    <row r="852" spans="2:6" x14ac:dyDescent="0.25">
      <c r="B852" s="256" t="s">
        <v>5636</v>
      </c>
      <c r="C852" s="257" t="s">
        <v>657</v>
      </c>
      <c r="D852" s="255" t="s">
        <v>701</v>
      </c>
      <c r="E852" s="456"/>
      <c r="F852" s="255" t="s">
        <v>697</v>
      </c>
    </row>
    <row r="853" spans="2:6" x14ac:dyDescent="0.25">
      <c r="B853" s="256" t="s">
        <v>527</v>
      </c>
      <c r="C853" s="257" t="s">
        <v>5974</v>
      </c>
      <c r="D853" s="255" t="s">
        <v>699</v>
      </c>
      <c r="E853" s="507"/>
      <c r="F853" s="255" t="s">
        <v>694</v>
      </c>
    </row>
    <row r="854" spans="2:6" x14ac:dyDescent="0.25">
      <c r="B854" s="257" t="s">
        <v>4974</v>
      </c>
      <c r="C854" s="257" t="s">
        <v>718</v>
      </c>
      <c r="D854" s="255" t="s">
        <v>709</v>
      </c>
      <c r="E854" s="456"/>
      <c r="F854" s="255" t="s">
        <v>694</v>
      </c>
    </row>
    <row r="855" spans="2:6" x14ac:dyDescent="0.25">
      <c r="B855" s="256" t="s">
        <v>6041</v>
      </c>
      <c r="C855" s="257" t="s">
        <v>189</v>
      </c>
      <c r="D855" s="255" t="s">
        <v>720</v>
      </c>
      <c r="E855" s="507"/>
      <c r="F855" s="365" t="s">
        <v>694</v>
      </c>
    </row>
    <row r="856" spans="2:6" x14ac:dyDescent="0.25">
      <c r="B856" s="256" t="s">
        <v>799</v>
      </c>
      <c r="C856" s="257" t="s">
        <v>550</v>
      </c>
      <c r="D856" s="255" t="s">
        <v>719</v>
      </c>
      <c r="E856" s="507"/>
      <c r="F856" s="365" t="s">
        <v>713</v>
      </c>
    </row>
    <row r="857" spans="2:6" x14ac:dyDescent="0.25">
      <c r="B857" s="256" t="s">
        <v>6070</v>
      </c>
      <c r="C857" s="257" t="s">
        <v>6071</v>
      </c>
      <c r="D857" s="255" t="s">
        <v>719</v>
      </c>
      <c r="E857" s="507"/>
      <c r="F857" s="365" t="s">
        <v>694</v>
      </c>
    </row>
    <row r="858" spans="2:6" x14ac:dyDescent="0.25">
      <c r="B858" s="256" t="s">
        <v>3273</v>
      </c>
      <c r="C858" s="256" t="s">
        <v>3679</v>
      </c>
      <c r="D858" s="255" t="s">
        <v>707</v>
      </c>
      <c r="E858" s="456"/>
      <c r="F858" s="255" t="s">
        <v>713</v>
      </c>
    </row>
    <row r="859" spans="2:6" x14ac:dyDescent="0.25">
      <c r="B859" s="256" t="s">
        <v>5219</v>
      </c>
      <c r="C859" s="256" t="s">
        <v>5220</v>
      </c>
      <c r="D859" s="255" t="s">
        <v>720</v>
      </c>
      <c r="E859" s="456"/>
      <c r="F859" s="255" t="s">
        <v>713</v>
      </c>
    </row>
    <row r="860" spans="2:6" x14ac:dyDescent="0.25">
      <c r="B860" s="256" t="s">
        <v>5306</v>
      </c>
      <c r="C860" s="256" t="s">
        <v>706</v>
      </c>
      <c r="D860" s="255" t="s">
        <v>687</v>
      </c>
      <c r="E860" s="456"/>
      <c r="F860" s="255" t="s">
        <v>697</v>
      </c>
    </row>
    <row r="861" spans="2:6" x14ac:dyDescent="0.25">
      <c r="B861" s="257" t="s">
        <v>2678</v>
      </c>
      <c r="C861" s="257" t="s">
        <v>2679</v>
      </c>
      <c r="D861" s="255" t="s">
        <v>626</v>
      </c>
      <c r="E861" s="456"/>
      <c r="F861" s="255" t="s">
        <v>723</v>
      </c>
    </row>
    <row r="862" spans="2:6" x14ac:dyDescent="0.25">
      <c r="B862" s="256" t="s">
        <v>5913</v>
      </c>
      <c r="C862" s="257" t="s">
        <v>1307</v>
      </c>
      <c r="D862" s="255" t="s">
        <v>732</v>
      </c>
      <c r="E862" s="507"/>
      <c r="F862" s="365" t="s">
        <v>694</v>
      </c>
    </row>
    <row r="863" spans="2:6" x14ac:dyDescent="0.25">
      <c r="B863" s="256" t="s">
        <v>5605</v>
      </c>
      <c r="C863" s="257" t="s">
        <v>675</v>
      </c>
      <c r="D863" s="255" t="s">
        <v>734</v>
      </c>
      <c r="E863" s="507"/>
      <c r="F863" s="365" t="s">
        <v>743</v>
      </c>
    </row>
    <row r="864" spans="2:6" x14ac:dyDescent="0.25">
      <c r="B864" s="256" t="s">
        <v>3673</v>
      </c>
      <c r="C864" s="256" t="s">
        <v>5267</v>
      </c>
      <c r="D864" s="255" t="s">
        <v>732</v>
      </c>
      <c r="E864" s="507"/>
      <c r="F864" s="255" t="s">
        <v>743</v>
      </c>
    </row>
    <row r="865" spans="2:6" x14ac:dyDescent="0.25">
      <c r="B865" s="256" t="s">
        <v>3673</v>
      </c>
      <c r="C865" s="256" t="s">
        <v>679</v>
      </c>
      <c r="D865" s="255" t="s">
        <v>771</v>
      </c>
      <c r="E865" s="456"/>
      <c r="F865" s="255" t="s">
        <v>694</v>
      </c>
    </row>
    <row r="866" spans="2:6" x14ac:dyDescent="0.25">
      <c r="B866" s="257" t="s">
        <v>2406</v>
      </c>
      <c r="C866" s="256" t="s">
        <v>1202</v>
      </c>
      <c r="D866" s="255" t="s">
        <v>696</v>
      </c>
      <c r="E866" s="456"/>
      <c r="F866" s="255" t="s">
        <v>705</v>
      </c>
    </row>
    <row r="867" spans="2:6" x14ac:dyDescent="0.25">
      <c r="B867" s="256" t="s">
        <v>1556</v>
      </c>
      <c r="C867" s="256" t="s">
        <v>742</v>
      </c>
      <c r="D867" s="255" t="s">
        <v>686</v>
      </c>
      <c r="E867" s="456"/>
      <c r="F867" s="255" t="s">
        <v>705</v>
      </c>
    </row>
    <row r="868" spans="2:6" x14ac:dyDescent="0.25">
      <c r="B868" s="256" t="s">
        <v>5702</v>
      </c>
      <c r="C868" s="257" t="s">
        <v>550</v>
      </c>
      <c r="D868" s="255" t="s">
        <v>719</v>
      </c>
      <c r="E868" s="456"/>
      <c r="F868" s="255" t="s">
        <v>705</v>
      </c>
    </row>
    <row r="869" spans="2:6" x14ac:dyDescent="0.25">
      <c r="B869" s="256" t="s">
        <v>3256</v>
      </c>
      <c r="C869" s="257" t="s">
        <v>5939</v>
      </c>
      <c r="D869" s="255" t="s">
        <v>1536</v>
      </c>
      <c r="E869" s="507"/>
      <c r="F869" s="365" t="s">
        <v>705</v>
      </c>
    </row>
    <row r="870" spans="2:6" x14ac:dyDescent="0.25">
      <c r="B870" s="256" t="s">
        <v>6108</v>
      </c>
      <c r="C870" s="257" t="s">
        <v>532</v>
      </c>
      <c r="D870" s="255" t="s">
        <v>733</v>
      </c>
      <c r="E870" s="507"/>
      <c r="F870" s="255" t="s">
        <v>694</v>
      </c>
    </row>
    <row r="871" spans="2:6" x14ac:dyDescent="0.25">
      <c r="B871" s="256" t="s">
        <v>5604</v>
      </c>
      <c r="C871" s="257" t="s">
        <v>809</v>
      </c>
      <c r="D871" s="255" t="s">
        <v>1536</v>
      </c>
      <c r="E871" s="456"/>
      <c r="F871" s="255" t="s">
        <v>694</v>
      </c>
    </row>
    <row r="872" spans="2:6" x14ac:dyDescent="0.25">
      <c r="B872" s="256" t="s">
        <v>6063</v>
      </c>
      <c r="C872" s="257" t="s">
        <v>635</v>
      </c>
      <c r="D872" s="255" t="s">
        <v>719</v>
      </c>
      <c r="E872" s="507"/>
      <c r="F872" s="365" t="s">
        <v>445</v>
      </c>
    </row>
    <row r="873" spans="2:6" x14ac:dyDescent="0.25">
      <c r="B873" s="256" t="s">
        <v>5963</v>
      </c>
      <c r="C873" s="257" t="s">
        <v>550</v>
      </c>
      <c r="D873" s="255" t="s">
        <v>745</v>
      </c>
      <c r="E873" s="507"/>
      <c r="F873" s="255" t="s">
        <v>694</v>
      </c>
    </row>
    <row r="874" spans="2:6" x14ac:dyDescent="0.25">
      <c r="B874" s="256" t="s">
        <v>5896</v>
      </c>
      <c r="C874" s="257" t="s">
        <v>5897</v>
      </c>
      <c r="D874" s="255" t="s">
        <v>844</v>
      </c>
      <c r="E874" s="507"/>
      <c r="F874" s="255" t="s">
        <v>713</v>
      </c>
    </row>
    <row r="875" spans="2:6" x14ac:dyDescent="0.25">
      <c r="B875" s="257" t="s">
        <v>4433</v>
      </c>
      <c r="C875" s="257" t="s">
        <v>4434</v>
      </c>
      <c r="D875" s="255" t="s">
        <v>745</v>
      </c>
      <c r="E875" s="456"/>
      <c r="F875" s="255" t="s">
        <v>697</v>
      </c>
    </row>
    <row r="876" spans="2:6" x14ac:dyDescent="0.25">
      <c r="B876" s="256" t="s">
        <v>6072</v>
      </c>
      <c r="C876" s="257" t="s">
        <v>3640</v>
      </c>
      <c r="D876" s="255" t="s">
        <v>719</v>
      </c>
      <c r="E876" s="507"/>
      <c r="F876" s="255" t="s">
        <v>694</v>
      </c>
    </row>
    <row r="877" spans="2:6" x14ac:dyDescent="0.25">
      <c r="B877" s="509" t="s">
        <v>3210</v>
      </c>
      <c r="C877" s="509" t="s">
        <v>722</v>
      </c>
      <c r="D877" s="255" t="s">
        <v>708</v>
      </c>
      <c r="E877" s="456"/>
      <c r="F877" s="255" t="s">
        <v>694</v>
      </c>
    </row>
    <row r="878" spans="2:6" x14ac:dyDescent="0.25">
      <c r="B878" s="256" t="s">
        <v>5235</v>
      </c>
      <c r="C878" s="256" t="s">
        <v>4418</v>
      </c>
      <c r="D878" s="255" t="s">
        <v>1536</v>
      </c>
      <c r="E878" s="456"/>
      <c r="F878" s="255" t="s">
        <v>697</v>
      </c>
    </row>
    <row r="879" spans="2:6" x14ac:dyDescent="0.25">
      <c r="B879" s="256" t="s">
        <v>5812</v>
      </c>
      <c r="C879" s="257" t="s">
        <v>5813</v>
      </c>
      <c r="D879" s="255" t="s">
        <v>844</v>
      </c>
      <c r="E879" s="507"/>
      <c r="F879" s="365" t="s">
        <v>694</v>
      </c>
    </row>
    <row r="880" spans="2:6" x14ac:dyDescent="0.25">
      <c r="B880" s="256" t="s">
        <v>5620</v>
      </c>
      <c r="C880" s="257" t="s">
        <v>752</v>
      </c>
      <c r="D880" s="255" t="s">
        <v>734</v>
      </c>
      <c r="E880" s="456"/>
      <c r="F880" s="255" t="s">
        <v>694</v>
      </c>
    </row>
    <row r="881" spans="2:6" x14ac:dyDescent="0.25">
      <c r="B881" s="257" t="s">
        <v>531</v>
      </c>
      <c r="C881" s="257" t="s">
        <v>2939</v>
      </c>
      <c r="D881" s="255" t="s">
        <v>699</v>
      </c>
      <c r="E881" s="456"/>
      <c r="F881" s="255" t="s">
        <v>694</v>
      </c>
    </row>
    <row r="882" spans="2:6" x14ac:dyDescent="0.25">
      <c r="B882" s="256" t="s">
        <v>585</v>
      </c>
      <c r="C882" s="256" t="s">
        <v>5193</v>
      </c>
      <c r="D882" s="255" t="s">
        <v>714</v>
      </c>
      <c r="E882" s="456"/>
      <c r="F882" s="255" t="s">
        <v>694</v>
      </c>
    </row>
    <row r="883" spans="2:6" x14ac:dyDescent="0.25">
      <c r="B883" s="256" t="s">
        <v>1642</v>
      </c>
      <c r="C883" s="257" t="s">
        <v>545</v>
      </c>
      <c r="D883" s="255" t="s">
        <v>1536</v>
      </c>
      <c r="E883" s="507"/>
      <c r="F883" s="255" t="s">
        <v>694</v>
      </c>
    </row>
    <row r="884" spans="2:6" x14ac:dyDescent="0.25">
      <c r="B884" s="256" t="s">
        <v>2671</v>
      </c>
      <c r="C884" s="256" t="s">
        <v>532</v>
      </c>
      <c r="D884" s="255" t="s">
        <v>720</v>
      </c>
      <c r="E884" s="456"/>
      <c r="F884" s="258" t="s">
        <v>697</v>
      </c>
    </row>
    <row r="885" spans="2:6" x14ac:dyDescent="0.25">
      <c r="B885" s="256" t="s">
        <v>533</v>
      </c>
      <c r="C885" s="257" t="s">
        <v>635</v>
      </c>
      <c r="D885" s="255" t="s">
        <v>726</v>
      </c>
      <c r="E885" s="507"/>
      <c r="F885" s="255" t="s">
        <v>694</v>
      </c>
    </row>
    <row r="886" spans="2:6" x14ac:dyDescent="0.25">
      <c r="B886" s="256" t="s">
        <v>2412</v>
      </c>
      <c r="C886" s="257" t="s">
        <v>725</v>
      </c>
      <c r="D886" s="255" t="s">
        <v>686</v>
      </c>
      <c r="E886" s="456"/>
      <c r="F886" s="255" t="s">
        <v>697</v>
      </c>
    </row>
    <row r="887" spans="2:6" x14ac:dyDescent="0.25">
      <c r="B887" s="256" t="s">
        <v>6105</v>
      </c>
      <c r="C887" s="257" t="s">
        <v>599</v>
      </c>
      <c r="D887" s="255" t="s">
        <v>733</v>
      </c>
      <c r="E887" s="507"/>
      <c r="F887" s="255" t="s">
        <v>694</v>
      </c>
    </row>
    <row r="888" spans="2:6" x14ac:dyDescent="0.25">
      <c r="B888" s="256" t="s">
        <v>5995</v>
      </c>
      <c r="C888" s="257" t="s">
        <v>1605</v>
      </c>
      <c r="D888" s="255" t="s">
        <v>687</v>
      </c>
      <c r="E888" s="507"/>
      <c r="F888" s="255" t="s">
        <v>694</v>
      </c>
    </row>
    <row r="889" spans="2:6" x14ac:dyDescent="0.25">
      <c r="B889" s="257" t="s">
        <v>772</v>
      </c>
      <c r="C889" s="257" t="s">
        <v>3616</v>
      </c>
      <c r="D889" s="255" t="s">
        <v>687</v>
      </c>
      <c r="E889" s="507"/>
      <c r="F889" s="255" t="s">
        <v>697</v>
      </c>
    </row>
    <row r="890" spans="2:6" x14ac:dyDescent="0.25">
      <c r="B890" s="256" t="s">
        <v>5977</v>
      </c>
      <c r="C890" s="257" t="s">
        <v>1207</v>
      </c>
      <c r="D890" s="255" t="s">
        <v>765</v>
      </c>
      <c r="E890" s="507"/>
      <c r="F890" s="365" t="s">
        <v>743</v>
      </c>
    </row>
    <row r="891" spans="2:6" x14ac:dyDescent="0.25">
      <c r="B891" s="256" t="s">
        <v>1841</v>
      </c>
      <c r="C891" s="257" t="s">
        <v>1307</v>
      </c>
      <c r="D891" s="255" t="s">
        <v>686</v>
      </c>
      <c r="E891" s="507"/>
      <c r="F891" s="365" t="s">
        <v>743</v>
      </c>
    </row>
    <row r="892" spans="2:6" x14ac:dyDescent="0.25">
      <c r="B892" s="509" t="s">
        <v>2956</v>
      </c>
      <c r="C892" s="509" t="s">
        <v>594</v>
      </c>
      <c r="D892" s="255" t="s">
        <v>720</v>
      </c>
      <c r="E892" s="456"/>
      <c r="F892" s="255" t="s">
        <v>697</v>
      </c>
    </row>
    <row r="893" spans="2:6" x14ac:dyDescent="0.25">
      <c r="B893" s="256" t="s">
        <v>1595</v>
      </c>
      <c r="C893" s="256" t="s">
        <v>634</v>
      </c>
      <c r="D893" s="255" t="s">
        <v>703</v>
      </c>
      <c r="E893" s="507"/>
      <c r="F893" s="255" t="s">
        <v>705</v>
      </c>
    </row>
    <row r="894" spans="2:6" x14ac:dyDescent="0.25">
      <c r="B894" s="256" t="s">
        <v>1320</v>
      </c>
      <c r="C894" s="256" t="s">
        <v>1307</v>
      </c>
      <c r="D894" s="255" t="s">
        <v>709</v>
      </c>
      <c r="E894" s="456"/>
      <c r="F894" s="255" t="s">
        <v>746</v>
      </c>
    </row>
    <row r="895" spans="2:6" x14ac:dyDescent="0.25">
      <c r="B895" s="256" t="s">
        <v>658</v>
      </c>
      <c r="C895" s="257" t="s">
        <v>5284</v>
      </c>
      <c r="D895" s="255" t="s">
        <v>733</v>
      </c>
      <c r="E895" s="507"/>
      <c r="F895" s="255" t="s">
        <v>694</v>
      </c>
    </row>
    <row r="896" spans="2:6" x14ac:dyDescent="0.25">
      <c r="B896" s="256" t="s">
        <v>2126</v>
      </c>
      <c r="C896" s="256" t="s">
        <v>584</v>
      </c>
      <c r="D896" s="255" t="s">
        <v>727</v>
      </c>
      <c r="E896" s="456"/>
      <c r="F896" s="255" t="s">
        <v>697</v>
      </c>
    </row>
    <row r="897" spans="2:6" x14ac:dyDescent="0.25">
      <c r="B897" s="256" t="s">
        <v>4438</v>
      </c>
      <c r="C897" s="256" t="s">
        <v>1202</v>
      </c>
      <c r="D897" s="255" t="s">
        <v>733</v>
      </c>
      <c r="E897" s="456"/>
      <c r="F897" s="258" t="s">
        <v>694</v>
      </c>
    </row>
    <row r="898" spans="2:6" x14ac:dyDescent="0.25">
      <c r="B898" s="256" t="s">
        <v>6082</v>
      </c>
      <c r="C898" s="257" t="s">
        <v>605</v>
      </c>
      <c r="D898" s="255" t="s">
        <v>728</v>
      </c>
      <c r="E898" s="507"/>
      <c r="F898" s="365" t="s">
        <v>713</v>
      </c>
    </row>
    <row r="899" spans="2:6" x14ac:dyDescent="0.25">
      <c r="B899" s="256" t="s">
        <v>5972</v>
      </c>
      <c r="C899" s="257" t="s">
        <v>739</v>
      </c>
      <c r="D899" s="255" t="s">
        <v>731</v>
      </c>
      <c r="E899" s="507"/>
      <c r="F899" s="255" t="s">
        <v>694</v>
      </c>
    </row>
    <row r="900" spans="2:6" x14ac:dyDescent="0.25">
      <c r="B900" s="256" t="s">
        <v>137</v>
      </c>
      <c r="C900" s="257" t="s">
        <v>747</v>
      </c>
      <c r="D900" s="255" t="s">
        <v>726</v>
      </c>
      <c r="E900" s="507"/>
      <c r="F900" s="255" t="s">
        <v>694</v>
      </c>
    </row>
    <row r="901" spans="2:6" x14ac:dyDescent="0.25">
      <c r="B901" s="256" t="s">
        <v>660</v>
      </c>
      <c r="C901" s="256" t="s">
        <v>6109</v>
      </c>
      <c r="D901" s="255" t="s">
        <v>1536</v>
      </c>
      <c r="E901" s="507"/>
      <c r="F901" s="255" t="s">
        <v>713</v>
      </c>
    </row>
    <row r="902" spans="2:6" x14ac:dyDescent="0.25">
      <c r="B902" s="256" t="s">
        <v>5911</v>
      </c>
      <c r="C902" s="257" t="s">
        <v>644</v>
      </c>
      <c r="D902" s="255" t="s">
        <v>732</v>
      </c>
      <c r="E902" s="507"/>
      <c r="F902" s="365" t="s">
        <v>723</v>
      </c>
    </row>
    <row r="903" spans="2:6" x14ac:dyDescent="0.25">
      <c r="B903" s="256" t="s">
        <v>3604</v>
      </c>
      <c r="C903" s="256" t="s">
        <v>641</v>
      </c>
      <c r="D903" s="255" t="s">
        <v>765</v>
      </c>
      <c r="E903" s="507"/>
      <c r="F903" s="255" t="s">
        <v>697</v>
      </c>
    </row>
    <row r="904" spans="2:6" x14ac:dyDescent="0.25">
      <c r="B904" s="256" t="s">
        <v>6098</v>
      </c>
      <c r="C904" s="257" t="s">
        <v>698</v>
      </c>
      <c r="D904" s="255" t="s">
        <v>733</v>
      </c>
      <c r="E904" s="507"/>
      <c r="F904" s="365" t="s">
        <v>713</v>
      </c>
    </row>
    <row r="905" spans="2:6" x14ac:dyDescent="0.25">
      <c r="B905" s="257" t="s">
        <v>4963</v>
      </c>
      <c r="C905" s="257" t="s">
        <v>637</v>
      </c>
      <c r="D905" s="255" t="s">
        <v>696</v>
      </c>
      <c r="E905" s="456"/>
      <c r="F905" s="255" t="s">
        <v>694</v>
      </c>
    </row>
    <row r="906" spans="2:6" x14ac:dyDescent="0.25">
      <c r="B906" s="256" t="s">
        <v>5572</v>
      </c>
      <c r="C906" s="257" t="s">
        <v>1571</v>
      </c>
      <c r="D906" s="255" t="s">
        <v>765</v>
      </c>
      <c r="E906" s="456"/>
      <c r="F906" s="255" t="s">
        <v>705</v>
      </c>
    </row>
    <row r="907" spans="2:6" x14ac:dyDescent="0.25">
      <c r="B907" s="256" t="s">
        <v>5590</v>
      </c>
      <c r="C907" s="257" t="s">
        <v>1210</v>
      </c>
      <c r="D907" s="255" t="s">
        <v>707</v>
      </c>
      <c r="E907" s="456"/>
      <c r="F907" s="255" t="s">
        <v>694</v>
      </c>
    </row>
    <row r="908" spans="2:6" x14ac:dyDescent="0.25">
      <c r="B908" s="256" t="s">
        <v>5244</v>
      </c>
      <c r="C908" s="256" t="s">
        <v>747</v>
      </c>
      <c r="D908" s="255" t="s">
        <v>728</v>
      </c>
      <c r="E908" s="456"/>
      <c r="F908" s="255" t="s">
        <v>697</v>
      </c>
    </row>
    <row r="909" spans="2:6" x14ac:dyDescent="0.25">
      <c r="B909" s="256" t="s">
        <v>2959</v>
      </c>
      <c r="C909" s="256" t="s">
        <v>600</v>
      </c>
      <c r="D909" s="255" t="s">
        <v>714</v>
      </c>
      <c r="E909" s="456"/>
      <c r="F909" s="258" t="s">
        <v>697</v>
      </c>
    </row>
    <row r="910" spans="2:6" x14ac:dyDescent="0.25">
      <c r="B910" s="256" t="s">
        <v>230</v>
      </c>
      <c r="C910" s="257" t="s">
        <v>6000</v>
      </c>
      <c r="D910" s="255" t="s">
        <v>714</v>
      </c>
      <c r="E910" s="507"/>
      <c r="F910" s="255" t="s">
        <v>694</v>
      </c>
    </row>
    <row r="911" spans="2:6" x14ac:dyDescent="0.25">
      <c r="B911" s="256" t="s">
        <v>3624</v>
      </c>
      <c r="C911" s="256" t="s">
        <v>563</v>
      </c>
      <c r="D911" s="255" t="s">
        <v>844</v>
      </c>
      <c r="E911" s="456"/>
      <c r="F911" s="255" t="s">
        <v>705</v>
      </c>
    </row>
    <row r="912" spans="2:6" x14ac:dyDescent="0.25">
      <c r="B912" s="256" t="s">
        <v>5682</v>
      </c>
      <c r="C912" s="257" t="s">
        <v>565</v>
      </c>
      <c r="D912" s="255" t="s">
        <v>1536</v>
      </c>
      <c r="E912" s="507"/>
      <c r="F912" s="255" t="s">
        <v>694</v>
      </c>
    </row>
    <row r="913" spans="2:6" x14ac:dyDescent="0.25">
      <c r="B913" s="256" t="s">
        <v>3261</v>
      </c>
      <c r="C913" s="256" t="s">
        <v>2133</v>
      </c>
      <c r="D913" s="255" t="s">
        <v>714</v>
      </c>
      <c r="E913" s="456"/>
      <c r="F913" s="255" t="s">
        <v>694</v>
      </c>
    </row>
    <row r="914" spans="2:6" x14ac:dyDescent="0.25">
      <c r="B914" s="256" t="s">
        <v>5909</v>
      </c>
      <c r="C914" s="257" t="s">
        <v>3264</v>
      </c>
      <c r="D914" s="255" t="s">
        <v>611</v>
      </c>
      <c r="E914" s="507"/>
      <c r="F914" s="365" t="s">
        <v>705</v>
      </c>
    </row>
    <row r="915" spans="2:6" x14ac:dyDescent="0.25">
      <c r="B915" s="257" t="s">
        <v>4981</v>
      </c>
      <c r="C915" s="257" t="s">
        <v>3281</v>
      </c>
      <c r="D915" s="255" t="s">
        <v>708</v>
      </c>
      <c r="E915" s="456"/>
      <c r="F915" s="255" t="s">
        <v>694</v>
      </c>
    </row>
    <row r="916" spans="2:6" x14ac:dyDescent="0.25">
      <c r="B916" s="256" t="s">
        <v>6043</v>
      </c>
      <c r="C916" s="257" t="s">
        <v>545</v>
      </c>
      <c r="D916" s="255" t="s">
        <v>686</v>
      </c>
      <c r="E916" s="507"/>
      <c r="F916" s="365" t="s">
        <v>723</v>
      </c>
    </row>
    <row r="917" spans="2:6" x14ac:dyDescent="0.25">
      <c r="B917" s="256" t="s">
        <v>558</v>
      </c>
      <c r="C917" s="257" t="s">
        <v>1643</v>
      </c>
      <c r="D917" s="255" t="s">
        <v>708</v>
      </c>
      <c r="E917" s="456"/>
      <c r="F917" s="255" t="s">
        <v>697</v>
      </c>
    </row>
    <row r="918" spans="2:6" x14ac:dyDescent="0.25">
      <c r="B918" s="256" t="s">
        <v>2960</v>
      </c>
      <c r="C918" s="257" t="s">
        <v>739</v>
      </c>
      <c r="D918" s="255" t="s">
        <v>720</v>
      </c>
      <c r="E918" s="507"/>
      <c r="F918" s="365" t="s">
        <v>694</v>
      </c>
    </row>
    <row r="919" spans="2:6" x14ac:dyDescent="0.25">
      <c r="B919" s="256" t="s">
        <v>2661</v>
      </c>
      <c r="C919" s="256" t="s">
        <v>536</v>
      </c>
      <c r="D919" s="255" t="s">
        <v>719</v>
      </c>
      <c r="E919" s="456"/>
      <c r="F919" s="255" t="s">
        <v>705</v>
      </c>
    </row>
    <row r="920" spans="2:6" x14ac:dyDescent="0.25">
      <c r="B920" s="256" t="s">
        <v>5280</v>
      </c>
      <c r="C920" s="256" t="s">
        <v>671</v>
      </c>
      <c r="D920" s="255" t="s">
        <v>726</v>
      </c>
      <c r="E920" s="456"/>
      <c r="F920" s="255" t="s">
        <v>694</v>
      </c>
    </row>
    <row r="921" spans="2:6" x14ac:dyDescent="0.25">
      <c r="B921" s="256" t="s">
        <v>2123</v>
      </c>
      <c r="C921" s="257" t="s">
        <v>747</v>
      </c>
      <c r="D921" s="255" t="s">
        <v>686</v>
      </c>
      <c r="E921" s="507"/>
      <c r="F921" s="255" t="s">
        <v>694</v>
      </c>
    </row>
    <row r="922" spans="2:6" x14ac:dyDescent="0.25">
      <c r="B922" s="256" t="s">
        <v>5286</v>
      </c>
      <c r="C922" s="256" t="s">
        <v>5287</v>
      </c>
      <c r="D922" s="255" t="s">
        <v>745</v>
      </c>
      <c r="E922" s="456"/>
      <c r="F922" s="255" t="s">
        <v>697</v>
      </c>
    </row>
    <row r="923" spans="2:6" x14ac:dyDescent="0.25">
      <c r="B923" s="256" t="s">
        <v>2653</v>
      </c>
      <c r="C923" s="256" t="s">
        <v>388</v>
      </c>
      <c r="D923" s="255" t="s">
        <v>733</v>
      </c>
      <c r="E923" s="456"/>
      <c r="F923" s="255" t="s">
        <v>694</v>
      </c>
    </row>
    <row r="924" spans="2:6" x14ac:dyDescent="0.25">
      <c r="B924" s="256" t="s">
        <v>5836</v>
      </c>
      <c r="C924" s="256" t="s">
        <v>5837</v>
      </c>
      <c r="D924" s="255" t="s">
        <v>733</v>
      </c>
      <c r="E924" s="507"/>
      <c r="F924" s="255" t="s">
        <v>694</v>
      </c>
    </row>
    <row r="925" spans="2:6" x14ac:dyDescent="0.25">
      <c r="B925" s="256" t="s">
        <v>4445</v>
      </c>
      <c r="C925" s="256" t="s">
        <v>4446</v>
      </c>
      <c r="D925" s="255" t="s">
        <v>712</v>
      </c>
      <c r="E925" s="456"/>
      <c r="F925" s="258" t="s">
        <v>697</v>
      </c>
    </row>
    <row r="926" spans="2:6" x14ac:dyDescent="0.25">
      <c r="B926" s="257" t="s">
        <v>115</v>
      </c>
      <c r="C926" s="257" t="s">
        <v>739</v>
      </c>
      <c r="D926" s="255" t="s">
        <v>685</v>
      </c>
      <c r="E926" s="456"/>
      <c r="F926" s="255" t="s">
        <v>697</v>
      </c>
    </row>
    <row r="927" spans="2:6" x14ac:dyDescent="0.25">
      <c r="B927" s="257" t="s">
        <v>115</v>
      </c>
      <c r="C927" s="257" t="s">
        <v>3685</v>
      </c>
      <c r="D927" s="255" t="s">
        <v>745</v>
      </c>
      <c r="E927" s="456"/>
      <c r="F927" s="255" t="s">
        <v>697</v>
      </c>
    </row>
    <row r="928" spans="2:6" x14ac:dyDescent="0.25">
      <c r="B928" s="256" t="s">
        <v>5993</v>
      </c>
      <c r="C928" s="257" t="s">
        <v>747</v>
      </c>
      <c r="D928" s="255" t="s">
        <v>687</v>
      </c>
      <c r="E928" s="507"/>
      <c r="F928" s="365" t="s">
        <v>743</v>
      </c>
    </row>
    <row r="929" spans="2:6" x14ac:dyDescent="0.25">
      <c r="B929" s="256" t="s">
        <v>804</v>
      </c>
      <c r="C929" s="257" t="s">
        <v>5905</v>
      </c>
      <c r="D929" s="255" t="s">
        <v>844</v>
      </c>
      <c r="E929" s="507"/>
      <c r="F929" s="255" t="s">
        <v>694</v>
      </c>
    </row>
    <row r="930" spans="2:6" x14ac:dyDescent="0.25">
      <c r="B930" s="256" t="s">
        <v>5936</v>
      </c>
      <c r="C930" s="257" t="s">
        <v>13</v>
      </c>
      <c r="D930" s="255" t="s">
        <v>1536</v>
      </c>
      <c r="E930" s="507"/>
      <c r="F930" s="255" t="s">
        <v>694</v>
      </c>
    </row>
    <row r="931" spans="2:6" x14ac:dyDescent="0.25">
      <c r="B931" s="256" t="s">
        <v>174</v>
      </c>
      <c r="C931" s="256" t="s">
        <v>3594</v>
      </c>
      <c r="D931" s="255" t="s">
        <v>687</v>
      </c>
      <c r="E931" s="507"/>
      <c r="F931" s="255" t="s">
        <v>743</v>
      </c>
    </row>
    <row r="932" spans="2:6" x14ac:dyDescent="0.25">
      <c r="B932" s="256" t="s">
        <v>2112</v>
      </c>
      <c r="C932" s="257" t="s">
        <v>1305</v>
      </c>
      <c r="D932" s="255" t="s">
        <v>703</v>
      </c>
      <c r="E932" s="507"/>
      <c r="F932" s="365" t="s">
        <v>713</v>
      </c>
    </row>
    <row r="933" spans="2:6" x14ac:dyDescent="0.25">
      <c r="B933" s="256" t="s">
        <v>5227</v>
      </c>
      <c r="C933" s="256" t="s">
        <v>655</v>
      </c>
      <c r="D933" s="255" t="s">
        <v>720</v>
      </c>
      <c r="E933" s="507"/>
      <c r="F933" s="255" t="s">
        <v>697</v>
      </c>
    </row>
    <row r="934" spans="2:6" x14ac:dyDescent="0.25">
      <c r="B934" s="256" t="s">
        <v>3609</v>
      </c>
      <c r="C934" s="256" t="s">
        <v>659</v>
      </c>
      <c r="D934" s="255" t="s">
        <v>709</v>
      </c>
      <c r="E934" s="456"/>
      <c r="F934" s="255" t="s">
        <v>697</v>
      </c>
    </row>
    <row r="935" spans="2:6" x14ac:dyDescent="0.25">
      <c r="B935" s="256" t="s">
        <v>70</v>
      </c>
      <c r="C935" s="256" t="s">
        <v>595</v>
      </c>
      <c r="D935" s="255" t="s">
        <v>771</v>
      </c>
      <c r="E935" s="507"/>
      <c r="F935" s="255" t="s">
        <v>705</v>
      </c>
    </row>
    <row r="936" spans="2:6" x14ac:dyDescent="0.25">
      <c r="B936" s="256" t="s">
        <v>6383</v>
      </c>
      <c r="C936" s="257" t="s">
        <v>5893</v>
      </c>
      <c r="D936" s="255" t="s">
        <v>696</v>
      </c>
      <c r="E936" s="507"/>
      <c r="F936" s="365" t="s">
        <v>694</v>
      </c>
    </row>
    <row r="937" spans="2:6" x14ac:dyDescent="0.25">
      <c r="B937" s="256" t="s">
        <v>3277</v>
      </c>
      <c r="C937" s="257" t="s">
        <v>392</v>
      </c>
      <c r="D937" s="255" t="s">
        <v>733</v>
      </c>
      <c r="E937" s="507"/>
      <c r="F937" s="365" t="s">
        <v>697</v>
      </c>
    </row>
    <row r="938" spans="2:6" x14ac:dyDescent="0.25">
      <c r="B938" s="256" t="s">
        <v>780</v>
      </c>
      <c r="C938" s="257" t="s">
        <v>635</v>
      </c>
      <c r="D938" s="255" t="s">
        <v>699</v>
      </c>
      <c r="E938" s="507"/>
      <c r="F938" s="365" t="s">
        <v>445</v>
      </c>
    </row>
    <row r="939" spans="2:6" x14ac:dyDescent="0.25">
      <c r="B939" s="256" t="s">
        <v>6095</v>
      </c>
      <c r="C939" s="257" t="s">
        <v>801</v>
      </c>
      <c r="D939" s="255" t="s">
        <v>733</v>
      </c>
      <c r="E939" s="456"/>
      <c r="F939" s="365" t="s">
        <v>723</v>
      </c>
    </row>
    <row r="940" spans="2:6" x14ac:dyDescent="0.25">
      <c r="B940" s="256" t="s">
        <v>5973</v>
      </c>
      <c r="C940" s="257" t="s">
        <v>742</v>
      </c>
      <c r="D940" s="255" t="s">
        <v>699</v>
      </c>
      <c r="E940" s="456"/>
      <c r="F940" s="365" t="s">
        <v>705</v>
      </c>
    </row>
    <row r="941" spans="2:6" x14ac:dyDescent="0.25">
      <c r="B941" s="257" t="s">
        <v>630</v>
      </c>
      <c r="C941" s="257" t="s">
        <v>2408</v>
      </c>
      <c r="D941" s="255" t="s">
        <v>726</v>
      </c>
      <c r="E941" s="507"/>
      <c r="F941" s="255" t="s">
        <v>705</v>
      </c>
    </row>
    <row r="942" spans="2:6" x14ac:dyDescent="0.25">
      <c r="B942" s="256" t="s">
        <v>5307</v>
      </c>
      <c r="C942" s="257" t="s">
        <v>1202</v>
      </c>
      <c r="D942" s="255" t="s">
        <v>687</v>
      </c>
      <c r="E942" s="507"/>
      <c r="F942" s="255" t="s">
        <v>694</v>
      </c>
    </row>
    <row r="943" spans="2:6" x14ac:dyDescent="0.25">
      <c r="B943" s="256" t="s">
        <v>5665</v>
      </c>
      <c r="C943" s="257" t="s">
        <v>706</v>
      </c>
      <c r="D943" s="255" t="s">
        <v>745</v>
      </c>
      <c r="E943" s="507"/>
      <c r="F943" s="255" t="s">
        <v>694</v>
      </c>
    </row>
    <row r="944" spans="2:6" x14ac:dyDescent="0.25">
      <c r="B944" s="256" t="s">
        <v>5900</v>
      </c>
      <c r="C944" s="257" t="s">
        <v>1202</v>
      </c>
      <c r="D944" s="255" t="s">
        <v>844</v>
      </c>
      <c r="E944" s="507"/>
      <c r="F944" s="365" t="s">
        <v>705</v>
      </c>
    </row>
    <row r="945" spans="2:6" x14ac:dyDescent="0.25">
      <c r="B945" s="256" t="s">
        <v>5203</v>
      </c>
      <c r="C945" s="256" t="s">
        <v>584</v>
      </c>
      <c r="D945" s="255" t="s">
        <v>707</v>
      </c>
      <c r="E945" s="456"/>
      <c r="F945" s="255" t="s">
        <v>705</v>
      </c>
    </row>
    <row r="946" spans="2:6" x14ac:dyDescent="0.25">
      <c r="B946" s="256" t="s">
        <v>5629</v>
      </c>
      <c r="C946" s="257" t="s">
        <v>5985</v>
      </c>
      <c r="D946" s="255" t="s">
        <v>701</v>
      </c>
      <c r="E946" s="507"/>
      <c r="F946" s="365" t="s">
        <v>705</v>
      </c>
    </row>
    <row r="947" spans="2:6" x14ac:dyDescent="0.25">
      <c r="B947" s="256" t="s">
        <v>4920</v>
      </c>
      <c r="C947" s="256" t="s">
        <v>1540</v>
      </c>
      <c r="D947" s="255" t="s">
        <v>844</v>
      </c>
      <c r="E947" s="456"/>
      <c r="F947" s="255" t="s">
        <v>743</v>
      </c>
    </row>
    <row r="948" spans="2:6" x14ac:dyDescent="0.25">
      <c r="B948" s="256" t="s">
        <v>744</v>
      </c>
      <c r="C948" s="257" t="s">
        <v>695</v>
      </c>
      <c r="D948" s="255" t="s">
        <v>708</v>
      </c>
      <c r="E948" s="507"/>
      <c r="F948" s="255" t="s">
        <v>694</v>
      </c>
    </row>
  </sheetData>
  <sortState xmlns:xlrd2="http://schemas.microsoft.com/office/spreadsheetml/2017/richdata2" ref="B9:F724">
    <sortCondition ref="E9:E724"/>
    <sortCondition ref="B9:B724"/>
  </sortState>
  <mergeCells count="2">
    <mergeCell ref="I6:J6"/>
    <mergeCell ref="N6:P6"/>
  </mergeCells>
  <phoneticPr fontId="0" type="noConversion"/>
  <conditionalFormatting sqref="I28:J29">
    <cfRule type="cellIs" dxfId="2" priority="1" stopIfTrue="1" operator="greaterThan">
      <formula>30</formula>
    </cfRule>
  </conditionalFormatting>
  <conditionalFormatting sqref="J30:J43">
    <cfRule type="cellIs" dxfId="1" priority="2" stopIfTrue="1" operator="greaterThan">
      <formula>30</formula>
    </cfRule>
  </conditionalFormatting>
  <conditionalFormatting sqref="K8 J8:J25 P8:P38">
    <cfRule type="cellIs" dxfId="0" priority="3" stopIfTrue="1" operator="greaterThan">
      <formula>30</formula>
    </cfRule>
  </conditionalFormatting>
  <printOptions horizontalCentered="1" verticalCentered="1"/>
  <pageMargins left="0.13" right="0.16" top="0.5" bottom="0.5" header="0.5" footer="0.5"/>
  <pageSetup scale="86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8A2FF-25E2-42AC-984C-DDC77E579A8B}">
  <dimension ref="A2:U27"/>
  <sheetViews>
    <sheetView workbookViewId="0">
      <selection activeCell="A18" sqref="A18"/>
    </sheetView>
  </sheetViews>
  <sheetFormatPr defaultRowHeight="12.5" x14ac:dyDescent="0.25"/>
  <cols>
    <col min="1" max="1" width="35.7265625" customWidth="1"/>
    <col min="2" max="20" width="5.6328125" customWidth="1"/>
    <col min="21" max="21" width="8.26953125" customWidth="1"/>
  </cols>
  <sheetData>
    <row r="2" spans="1:21" x14ac:dyDescent="0.25">
      <c r="A2" s="462" t="s">
        <v>6205</v>
      </c>
    </row>
    <row r="3" spans="1:21" x14ac:dyDescent="0.25">
      <c r="B3" s="305" t="s">
        <v>2996</v>
      </c>
      <c r="C3" s="305" t="s">
        <v>6181</v>
      </c>
      <c r="D3" s="305" t="s">
        <v>6182</v>
      </c>
      <c r="E3" s="305" t="s">
        <v>459</v>
      </c>
      <c r="F3" s="305" t="s">
        <v>3527</v>
      </c>
      <c r="G3" s="305" t="s">
        <v>235</v>
      </c>
      <c r="H3" s="305" t="s">
        <v>5312</v>
      </c>
      <c r="I3" s="305" t="s">
        <v>5007</v>
      </c>
      <c r="J3" s="305" t="s">
        <v>460</v>
      </c>
      <c r="K3" s="305" t="s">
        <v>6183</v>
      </c>
      <c r="L3" s="305" t="s">
        <v>6184</v>
      </c>
      <c r="M3" s="305" t="s">
        <v>6185</v>
      </c>
      <c r="N3" s="305" t="s">
        <v>5561</v>
      </c>
      <c r="O3" s="305" t="s">
        <v>6186</v>
      </c>
      <c r="P3" s="305" t="s">
        <v>456</v>
      </c>
      <c r="Q3" s="305" t="s">
        <v>2893</v>
      </c>
      <c r="R3" s="305" t="s">
        <v>458</v>
      </c>
      <c r="S3" s="305" t="s">
        <v>1194</v>
      </c>
      <c r="U3" s="255" t="s">
        <v>4181</v>
      </c>
    </row>
    <row r="4" spans="1:21" x14ac:dyDescent="0.25">
      <c r="A4" s="4" t="s">
        <v>6187</v>
      </c>
      <c r="B4" s="365">
        <v>5</v>
      </c>
      <c r="C4" s="365">
        <v>5</v>
      </c>
      <c r="D4" s="365">
        <v>5</v>
      </c>
      <c r="E4" s="365">
        <v>5</v>
      </c>
      <c r="F4" s="365"/>
      <c r="G4" s="365">
        <v>5</v>
      </c>
      <c r="H4" s="365"/>
      <c r="I4" s="365"/>
      <c r="J4" s="365">
        <v>5</v>
      </c>
      <c r="K4" s="365"/>
      <c r="L4" s="365"/>
      <c r="M4" s="365">
        <v>5</v>
      </c>
      <c r="N4" s="365">
        <v>5</v>
      </c>
      <c r="O4" s="365">
        <v>5</v>
      </c>
      <c r="P4" s="365"/>
      <c r="Q4" s="365"/>
      <c r="R4" s="365">
        <v>5</v>
      </c>
      <c r="S4" s="365">
        <v>5</v>
      </c>
      <c r="U4" s="365">
        <f t="shared" ref="U4:U13" si="0">SUM(B4:S4)</f>
        <v>55</v>
      </c>
    </row>
    <row r="5" spans="1:21" x14ac:dyDescent="0.25">
      <c r="A5" s="4" t="s">
        <v>6188</v>
      </c>
      <c r="B5" s="365">
        <v>4</v>
      </c>
      <c r="C5" s="365"/>
      <c r="D5" s="365">
        <v>4</v>
      </c>
      <c r="E5" s="365">
        <v>1</v>
      </c>
      <c r="F5" s="365"/>
      <c r="G5" s="365">
        <v>4</v>
      </c>
      <c r="H5" s="365"/>
      <c r="I5" s="365"/>
      <c r="J5" s="365">
        <v>3</v>
      </c>
      <c r="K5" s="365"/>
      <c r="L5" s="365"/>
      <c r="M5" s="365">
        <v>3</v>
      </c>
      <c r="N5" s="365">
        <v>4</v>
      </c>
      <c r="O5" s="365"/>
      <c r="P5" s="365">
        <v>2</v>
      </c>
      <c r="Q5" s="365"/>
      <c r="R5" s="365">
        <v>3</v>
      </c>
      <c r="S5" s="365"/>
      <c r="U5" s="365">
        <f t="shared" si="0"/>
        <v>28</v>
      </c>
    </row>
    <row r="6" spans="1:21" x14ac:dyDescent="0.25">
      <c r="A6" s="4" t="s">
        <v>6190</v>
      </c>
      <c r="B6" s="365"/>
      <c r="C6" s="365">
        <v>4</v>
      </c>
      <c r="D6" s="365">
        <v>1</v>
      </c>
      <c r="E6" s="365">
        <v>3</v>
      </c>
      <c r="F6" s="365"/>
      <c r="G6" s="365">
        <v>2</v>
      </c>
      <c r="H6" s="365"/>
      <c r="I6" s="365"/>
      <c r="J6" s="365">
        <v>2</v>
      </c>
      <c r="K6" s="365"/>
      <c r="L6" s="365"/>
      <c r="M6" s="365">
        <v>4</v>
      </c>
      <c r="N6" s="365">
        <v>1</v>
      </c>
      <c r="O6" s="365"/>
      <c r="P6" s="365">
        <v>4</v>
      </c>
      <c r="Q6" s="365"/>
      <c r="R6" s="365"/>
      <c r="S6" s="365">
        <v>4</v>
      </c>
      <c r="U6" s="365">
        <f t="shared" si="0"/>
        <v>25</v>
      </c>
    </row>
    <row r="7" spans="1:21" x14ac:dyDescent="0.25">
      <c r="A7" s="4" t="s">
        <v>6196</v>
      </c>
      <c r="B7" s="365"/>
      <c r="C7" s="365"/>
      <c r="D7" s="365">
        <v>3</v>
      </c>
      <c r="E7" s="365">
        <v>2</v>
      </c>
      <c r="F7" s="365"/>
      <c r="G7" s="365">
        <v>3</v>
      </c>
      <c r="H7" s="365"/>
      <c r="I7" s="365"/>
      <c r="J7" s="365"/>
      <c r="K7" s="365"/>
      <c r="L7" s="365"/>
      <c r="M7" s="365"/>
      <c r="N7" s="365">
        <v>3</v>
      </c>
      <c r="O7" s="365"/>
      <c r="P7" s="365">
        <v>5</v>
      </c>
      <c r="Q7" s="365"/>
      <c r="R7" s="365">
        <v>4</v>
      </c>
      <c r="S7" s="365">
        <v>1</v>
      </c>
      <c r="U7" s="365">
        <f t="shared" si="0"/>
        <v>21</v>
      </c>
    </row>
    <row r="8" spans="1:21" x14ac:dyDescent="0.25">
      <c r="A8" s="4" t="s">
        <v>6197</v>
      </c>
      <c r="B8" s="365">
        <v>3</v>
      </c>
      <c r="C8" s="365">
        <v>3</v>
      </c>
      <c r="D8" s="365">
        <v>2</v>
      </c>
      <c r="E8" s="365"/>
      <c r="F8" s="365"/>
      <c r="G8" s="365"/>
      <c r="H8" s="365"/>
      <c r="I8" s="365"/>
      <c r="J8" s="365"/>
      <c r="K8" s="365"/>
      <c r="L8" s="365"/>
      <c r="M8" s="365"/>
      <c r="N8" s="365">
        <v>2</v>
      </c>
      <c r="O8" s="365"/>
      <c r="P8" s="365">
        <v>3</v>
      </c>
      <c r="Q8" s="365"/>
      <c r="R8" s="365">
        <v>1</v>
      </c>
      <c r="S8" s="365">
        <v>3</v>
      </c>
      <c r="U8" s="365">
        <f t="shared" si="0"/>
        <v>17</v>
      </c>
    </row>
    <row r="9" spans="1:21" x14ac:dyDescent="0.25">
      <c r="A9" s="4" t="s">
        <v>6189</v>
      </c>
      <c r="B9" s="365"/>
      <c r="C9" s="365"/>
      <c r="D9" s="365"/>
      <c r="E9" s="365">
        <v>4</v>
      </c>
      <c r="F9" s="365"/>
      <c r="G9" s="365"/>
      <c r="H9" s="365"/>
      <c r="I9" s="365"/>
      <c r="J9" s="365">
        <v>4</v>
      </c>
      <c r="K9" s="365"/>
      <c r="L9" s="365"/>
      <c r="M9" s="365"/>
      <c r="N9" s="365"/>
      <c r="O9" s="365"/>
      <c r="P9" s="365"/>
      <c r="Q9" s="365"/>
      <c r="R9" s="365"/>
      <c r="S9" s="365"/>
      <c r="U9" s="365">
        <f t="shared" si="0"/>
        <v>8</v>
      </c>
    </row>
    <row r="10" spans="1:21" x14ac:dyDescent="0.25">
      <c r="A10" s="4" t="s">
        <v>6195</v>
      </c>
      <c r="B10" s="365">
        <v>2</v>
      </c>
      <c r="C10" s="365">
        <v>2</v>
      </c>
      <c r="D10" s="365"/>
      <c r="E10" s="365"/>
      <c r="F10" s="365"/>
      <c r="G10" s="365"/>
      <c r="H10" s="365"/>
      <c r="I10" s="365"/>
      <c r="J10" s="365"/>
      <c r="K10" s="365"/>
      <c r="L10" s="365"/>
      <c r="M10" s="365"/>
      <c r="N10" s="365"/>
      <c r="O10" s="365">
        <v>4</v>
      </c>
      <c r="P10" s="365"/>
      <c r="Q10" s="365"/>
      <c r="R10" s="365"/>
      <c r="S10" s="365"/>
      <c r="U10" s="365">
        <f t="shared" si="0"/>
        <v>8</v>
      </c>
    </row>
    <row r="11" spans="1:21" x14ac:dyDescent="0.25">
      <c r="A11" s="4" t="s">
        <v>6209</v>
      </c>
      <c r="B11" s="365"/>
      <c r="C11" s="365"/>
      <c r="D11" s="365"/>
      <c r="E11" s="365"/>
      <c r="F11" s="365"/>
      <c r="G11" s="365">
        <v>1</v>
      </c>
      <c r="H11" s="365"/>
      <c r="I11" s="365"/>
      <c r="J11" s="365"/>
      <c r="K11" s="365"/>
      <c r="L11" s="365"/>
      <c r="M11" s="365"/>
      <c r="N11" s="365"/>
      <c r="O11" s="365"/>
      <c r="P11" s="365"/>
      <c r="Q11" s="365"/>
      <c r="R11" s="365">
        <v>2</v>
      </c>
      <c r="S11" s="365">
        <v>2</v>
      </c>
      <c r="U11" s="365">
        <f t="shared" si="0"/>
        <v>5</v>
      </c>
    </row>
    <row r="12" spans="1:21" x14ac:dyDescent="0.25">
      <c r="A12" s="4" t="s">
        <v>6201</v>
      </c>
      <c r="B12" s="365">
        <v>1</v>
      </c>
      <c r="C12" s="365">
        <v>1</v>
      </c>
      <c r="D12" s="365"/>
      <c r="E12" s="365"/>
      <c r="F12" s="365"/>
      <c r="G12" s="365"/>
      <c r="H12" s="365"/>
      <c r="I12" s="365"/>
      <c r="J12" s="365"/>
      <c r="K12" s="365"/>
      <c r="L12" s="365"/>
      <c r="M12" s="365"/>
      <c r="N12" s="365"/>
      <c r="O12" s="365"/>
      <c r="P12" s="365">
        <v>1</v>
      </c>
      <c r="Q12" s="365"/>
      <c r="R12" s="365"/>
      <c r="S12" s="365"/>
      <c r="U12" s="365">
        <f t="shared" si="0"/>
        <v>3</v>
      </c>
    </row>
    <row r="13" spans="1:21" x14ac:dyDescent="0.25">
      <c r="A13" s="4" t="s">
        <v>1386</v>
      </c>
      <c r="B13" s="365"/>
      <c r="C13" s="365"/>
      <c r="D13" s="365"/>
      <c r="E13" s="365"/>
      <c r="F13" s="365"/>
      <c r="G13" s="365"/>
      <c r="H13" s="365"/>
      <c r="I13" s="365"/>
      <c r="J13" s="365">
        <v>1</v>
      </c>
      <c r="K13" s="365"/>
      <c r="L13" s="365"/>
      <c r="M13" s="365"/>
      <c r="N13" s="365"/>
      <c r="O13" s="365"/>
      <c r="P13" s="365"/>
      <c r="Q13" s="365"/>
      <c r="R13" s="365"/>
      <c r="S13" s="365"/>
      <c r="U13" s="365">
        <f t="shared" si="0"/>
        <v>1</v>
      </c>
    </row>
    <row r="14" spans="1:21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21" x14ac:dyDescent="0.25">
      <c r="A15" s="462" t="s">
        <v>5049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21" x14ac:dyDescent="0.25">
      <c r="B16" s="305" t="s">
        <v>2996</v>
      </c>
      <c r="C16" s="305" t="s">
        <v>6181</v>
      </c>
      <c r="D16" s="305" t="s">
        <v>6182</v>
      </c>
      <c r="E16" s="305" t="s">
        <v>459</v>
      </c>
      <c r="F16" s="305" t="s">
        <v>3527</v>
      </c>
      <c r="G16" s="305" t="s">
        <v>235</v>
      </c>
      <c r="H16" s="305" t="s">
        <v>5312</v>
      </c>
      <c r="I16" s="305" t="s">
        <v>5007</v>
      </c>
      <c r="J16" s="305" t="s">
        <v>460</v>
      </c>
      <c r="K16" s="305" t="s">
        <v>6183</v>
      </c>
      <c r="L16" s="305" t="s">
        <v>6184</v>
      </c>
      <c r="M16" s="305" t="s">
        <v>6185</v>
      </c>
      <c r="N16" s="305" t="s">
        <v>5561</v>
      </c>
      <c r="O16" s="305" t="s">
        <v>6186</v>
      </c>
      <c r="P16" s="305" t="s">
        <v>456</v>
      </c>
      <c r="Q16" s="305" t="s">
        <v>2893</v>
      </c>
      <c r="R16" s="305" t="s">
        <v>458</v>
      </c>
      <c r="S16" s="305" t="s">
        <v>1194</v>
      </c>
      <c r="U16" s="255" t="s">
        <v>4181</v>
      </c>
    </row>
    <row r="17" spans="1:21" x14ac:dyDescent="0.25">
      <c r="A17" s="4" t="s">
        <v>6200</v>
      </c>
      <c r="B17" s="365">
        <v>5</v>
      </c>
      <c r="C17" s="365">
        <v>5</v>
      </c>
      <c r="D17" s="365">
        <v>5</v>
      </c>
      <c r="E17" s="365">
        <v>5</v>
      </c>
      <c r="F17" s="365"/>
      <c r="G17" s="365">
        <v>5</v>
      </c>
      <c r="H17" s="365"/>
      <c r="I17" s="365"/>
      <c r="J17" s="365">
        <v>5</v>
      </c>
      <c r="K17" s="365"/>
      <c r="L17" s="365"/>
      <c r="M17" s="365">
        <v>5</v>
      </c>
      <c r="N17" s="365">
        <v>5</v>
      </c>
      <c r="O17" s="365">
        <v>5</v>
      </c>
      <c r="P17" s="365"/>
      <c r="Q17" s="365"/>
      <c r="R17" s="365">
        <v>5</v>
      </c>
      <c r="S17" s="365">
        <v>5</v>
      </c>
      <c r="U17" s="365">
        <f t="shared" ref="U17:U27" si="1">SUM(B17:S17)</f>
        <v>55</v>
      </c>
    </row>
    <row r="18" spans="1:21" x14ac:dyDescent="0.25">
      <c r="A18" s="4" t="s">
        <v>6192</v>
      </c>
      <c r="B18" s="365">
        <v>4</v>
      </c>
      <c r="C18" s="365">
        <v>4</v>
      </c>
      <c r="D18" s="365">
        <v>1</v>
      </c>
      <c r="E18" s="365">
        <v>4</v>
      </c>
      <c r="F18" s="365"/>
      <c r="G18" s="365">
        <v>3</v>
      </c>
      <c r="H18" s="365"/>
      <c r="I18" s="365"/>
      <c r="J18" s="365">
        <v>3</v>
      </c>
      <c r="K18" s="365"/>
      <c r="L18" s="365"/>
      <c r="M18" s="365">
        <v>4</v>
      </c>
      <c r="N18" s="365">
        <v>4</v>
      </c>
      <c r="O18" s="365">
        <v>4</v>
      </c>
      <c r="P18" s="365"/>
      <c r="Q18" s="365"/>
      <c r="R18" s="365"/>
      <c r="S18" s="365">
        <v>2</v>
      </c>
      <c r="U18" s="365">
        <f t="shared" si="1"/>
        <v>33</v>
      </c>
    </row>
    <row r="19" spans="1:21" x14ac:dyDescent="0.25">
      <c r="A19" s="4" t="s">
        <v>6191</v>
      </c>
      <c r="B19" s="365">
        <v>3</v>
      </c>
      <c r="C19" s="365">
        <v>3</v>
      </c>
      <c r="D19" s="365"/>
      <c r="E19" s="365">
        <v>2</v>
      </c>
      <c r="F19" s="365"/>
      <c r="G19" s="365">
        <v>4</v>
      </c>
      <c r="H19" s="365"/>
      <c r="I19" s="365"/>
      <c r="J19" s="365">
        <v>4</v>
      </c>
      <c r="K19" s="365"/>
      <c r="L19" s="365"/>
      <c r="M19" s="365"/>
      <c r="N19" s="365"/>
      <c r="O19" s="365"/>
      <c r="P19" s="365">
        <v>4</v>
      </c>
      <c r="Q19" s="365"/>
      <c r="R19" s="365">
        <v>4</v>
      </c>
      <c r="S19" s="365">
        <v>1</v>
      </c>
      <c r="U19" s="365">
        <f t="shared" si="1"/>
        <v>25</v>
      </c>
    </row>
    <row r="20" spans="1:21" x14ac:dyDescent="0.25">
      <c r="A20" s="4" t="s">
        <v>6202</v>
      </c>
      <c r="B20" s="365">
        <v>2</v>
      </c>
      <c r="C20" s="365"/>
      <c r="D20" s="365"/>
      <c r="E20" s="365"/>
      <c r="F20" s="365"/>
      <c r="G20" s="365"/>
      <c r="H20" s="365"/>
      <c r="I20" s="365"/>
      <c r="J20" s="365"/>
      <c r="K20" s="365"/>
      <c r="L20" s="365"/>
      <c r="M20" s="365"/>
      <c r="N20" s="365">
        <v>2</v>
      </c>
      <c r="O20" s="365"/>
      <c r="P20" s="365">
        <v>5</v>
      </c>
      <c r="Q20" s="365"/>
      <c r="R20" s="365">
        <v>3</v>
      </c>
      <c r="S20" s="365">
        <v>4</v>
      </c>
      <c r="U20" s="365">
        <f t="shared" si="1"/>
        <v>16</v>
      </c>
    </row>
    <row r="21" spans="1:21" x14ac:dyDescent="0.25">
      <c r="A21" s="4" t="s">
        <v>6193</v>
      </c>
      <c r="B21" s="365"/>
      <c r="C21" s="365"/>
      <c r="D21" s="365">
        <v>3</v>
      </c>
      <c r="E21" s="365"/>
      <c r="F21" s="365"/>
      <c r="G21" s="365"/>
      <c r="H21" s="365"/>
      <c r="I21" s="365"/>
      <c r="J21" s="365">
        <v>2</v>
      </c>
      <c r="K21" s="365"/>
      <c r="L21" s="365"/>
      <c r="M21" s="365">
        <v>3</v>
      </c>
      <c r="N21" s="365">
        <v>3</v>
      </c>
      <c r="O21" s="365"/>
      <c r="P21" s="365"/>
      <c r="Q21" s="365"/>
      <c r="R21" s="365"/>
      <c r="S21" s="365">
        <v>3</v>
      </c>
      <c r="U21" s="365">
        <f t="shared" si="1"/>
        <v>14</v>
      </c>
    </row>
    <row r="22" spans="1:21" x14ac:dyDescent="0.25">
      <c r="A22" s="4" t="s">
        <v>6199</v>
      </c>
      <c r="B22" s="365">
        <v>1</v>
      </c>
      <c r="C22" s="365">
        <v>2</v>
      </c>
      <c r="D22" s="365">
        <v>2</v>
      </c>
      <c r="E22" s="365">
        <v>1</v>
      </c>
      <c r="F22" s="365"/>
      <c r="G22" s="365"/>
      <c r="H22" s="365"/>
      <c r="I22" s="365"/>
      <c r="J22" s="365"/>
      <c r="K22" s="365"/>
      <c r="L22" s="365"/>
      <c r="M22" s="365"/>
      <c r="N22" s="365"/>
      <c r="O22" s="365"/>
      <c r="P22" s="365">
        <v>3</v>
      </c>
      <c r="Q22" s="365"/>
      <c r="R22" s="365">
        <v>1</v>
      </c>
      <c r="S22" s="365"/>
      <c r="U22" s="365">
        <f t="shared" si="1"/>
        <v>10</v>
      </c>
    </row>
    <row r="23" spans="1:21" x14ac:dyDescent="0.25">
      <c r="A23" s="4" t="s">
        <v>6194</v>
      </c>
      <c r="B23" s="365"/>
      <c r="C23" s="365">
        <v>1</v>
      </c>
      <c r="D23" s="365"/>
      <c r="E23" s="365">
        <v>3</v>
      </c>
      <c r="F23" s="365"/>
      <c r="G23" s="365">
        <v>2</v>
      </c>
      <c r="H23" s="365"/>
      <c r="I23" s="365"/>
      <c r="J23" s="365">
        <v>1</v>
      </c>
      <c r="K23" s="365"/>
      <c r="L23" s="365"/>
      <c r="M23" s="365"/>
      <c r="N23" s="365"/>
      <c r="O23" s="365"/>
      <c r="P23" s="365"/>
      <c r="Q23" s="365"/>
      <c r="R23" s="365">
        <v>2</v>
      </c>
      <c r="S23" s="365"/>
      <c r="U23" s="365">
        <f t="shared" si="1"/>
        <v>9</v>
      </c>
    </row>
    <row r="24" spans="1:21" x14ac:dyDescent="0.25">
      <c r="A24" s="4" t="s">
        <v>6198</v>
      </c>
      <c r="B24" s="365"/>
      <c r="C24" s="365"/>
      <c r="D24" s="365">
        <v>4</v>
      </c>
      <c r="E24" s="365"/>
      <c r="F24" s="365"/>
      <c r="G24" s="365"/>
      <c r="H24" s="365"/>
      <c r="I24" s="365"/>
      <c r="J24" s="365"/>
      <c r="K24" s="365"/>
      <c r="L24" s="365"/>
      <c r="M24" s="365"/>
      <c r="N24" s="365"/>
      <c r="O24" s="365"/>
      <c r="P24" s="365"/>
      <c r="Q24" s="365"/>
      <c r="R24" s="365"/>
      <c r="S24" s="365"/>
      <c r="U24" s="365">
        <f t="shared" si="1"/>
        <v>4</v>
      </c>
    </row>
    <row r="25" spans="1:21" x14ac:dyDescent="0.25">
      <c r="A25" s="4" t="s">
        <v>6203</v>
      </c>
      <c r="B25" s="365"/>
      <c r="C25" s="365"/>
      <c r="D25" s="365"/>
      <c r="E25" s="365"/>
      <c r="F25" s="365"/>
      <c r="G25" s="365"/>
      <c r="H25" s="365"/>
      <c r="I25" s="365"/>
      <c r="J25" s="365"/>
      <c r="K25" s="365"/>
      <c r="L25" s="365"/>
      <c r="M25" s="365"/>
      <c r="N25" s="365"/>
      <c r="O25" s="365"/>
      <c r="P25" s="365">
        <v>2</v>
      </c>
      <c r="Q25" s="365"/>
      <c r="R25" s="365"/>
      <c r="S25" s="365"/>
      <c r="U25" s="365">
        <f t="shared" si="1"/>
        <v>2</v>
      </c>
    </row>
    <row r="26" spans="1:21" x14ac:dyDescent="0.25">
      <c r="A26" s="4" t="s">
        <v>6208</v>
      </c>
      <c r="B26" s="365"/>
      <c r="C26" s="365"/>
      <c r="D26" s="365"/>
      <c r="E26" s="365"/>
      <c r="F26" s="365"/>
      <c r="G26" s="365">
        <v>1</v>
      </c>
      <c r="H26" s="365"/>
      <c r="I26" s="365"/>
      <c r="J26" s="365"/>
      <c r="K26" s="365"/>
      <c r="L26" s="365"/>
      <c r="M26" s="365"/>
      <c r="N26" s="365">
        <v>1</v>
      </c>
      <c r="O26" s="365"/>
      <c r="P26" s="365"/>
      <c r="Q26" s="365"/>
      <c r="R26" s="365"/>
      <c r="S26" s="365"/>
      <c r="U26" s="365">
        <f t="shared" si="1"/>
        <v>2</v>
      </c>
    </row>
    <row r="27" spans="1:21" x14ac:dyDescent="0.25">
      <c r="A27" s="4" t="s">
        <v>6204</v>
      </c>
      <c r="B27" s="365"/>
      <c r="C27" s="365"/>
      <c r="D27" s="365"/>
      <c r="E27" s="365"/>
      <c r="F27" s="365"/>
      <c r="G27" s="365"/>
      <c r="H27" s="365"/>
      <c r="I27" s="365"/>
      <c r="J27" s="365"/>
      <c r="K27" s="365"/>
      <c r="L27" s="365"/>
      <c r="M27" s="365"/>
      <c r="N27" s="365"/>
      <c r="O27" s="365"/>
      <c r="P27" s="365">
        <v>1</v>
      </c>
      <c r="Q27" s="365"/>
      <c r="R27" s="365"/>
      <c r="S27" s="365"/>
      <c r="U27" s="365">
        <f t="shared" si="1"/>
        <v>1</v>
      </c>
    </row>
  </sheetData>
  <sortState xmlns:xlrd2="http://schemas.microsoft.com/office/spreadsheetml/2017/richdata2" ref="A17:U27">
    <sortCondition descending="1" ref="U17:U27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pageSetUpPr fitToPage="1"/>
  </sheetPr>
  <dimension ref="A1:L45"/>
  <sheetViews>
    <sheetView zoomScale="66" zoomScaleNormal="66" workbookViewId="0">
      <selection activeCell="O12" sqref="O12"/>
    </sheetView>
  </sheetViews>
  <sheetFormatPr defaultRowHeight="12.5" x14ac:dyDescent="0.25"/>
  <cols>
    <col min="2" max="2" width="34.54296875" customWidth="1"/>
    <col min="3" max="12" width="18.54296875" customWidth="1"/>
  </cols>
  <sheetData>
    <row r="1" spans="1:12" ht="23" x14ac:dyDescent="0.5">
      <c r="A1" s="522" t="s">
        <v>5342</v>
      </c>
      <c r="B1" s="516"/>
      <c r="C1" s="516"/>
      <c r="D1" s="516"/>
      <c r="E1" s="516"/>
      <c r="F1" s="516"/>
      <c r="G1" s="516"/>
      <c r="H1" s="516"/>
      <c r="I1" s="516"/>
      <c r="J1" s="516"/>
      <c r="K1" s="516"/>
      <c r="L1" s="516"/>
    </row>
    <row r="2" spans="1:12" ht="13" x14ac:dyDescent="0.3">
      <c r="A2" s="190"/>
      <c r="B2" s="191"/>
      <c r="C2" s="218"/>
      <c r="D2" s="190"/>
      <c r="E2" s="190"/>
      <c r="F2" s="190"/>
      <c r="G2" s="190"/>
      <c r="H2" s="190"/>
      <c r="I2" s="190"/>
      <c r="J2" s="190"/>
      <c r="K2" s="190"/>
      <c r="L2" s="190"/>
    </row>
    <row r="3" spans="1:12" ht="18" x14ac:dyDescent="0.4">
      <c r="A3" s="217" t="s">
        <v>692</v>
      </c>
      <c r="B3" s="218" t="s">
        <v>381</v>
      </c>
      <c r="C3" s="361" t="s">
        <v>490</v>
      </c>
      <c r="D3" s="361" t="s">
        <v>489</v>
      </c>
      <c r="E3" s="361" t="s">
        <v>380</v>
      </c>
      <c r="F3" s="361" t="s">
        <v>494</v>
      </c>
      <c r="G3" s="361" t="s">
        <v>493</v>
      </c>
      <c r="H3" s="361" t="s">
        <v>492</v>
      </c>
      <c r="I3" s="361" t="s">
        <v>491</v>
      </c>
      <c r="J3" s="361" t="s">
        <v>382</v>
      </c>
      <c r="K3" s="361" t="s">
        <v>1126</v>
      </c>
      <c r="L3" s="361" t="s">
        <v>1127</v>
      </c>
    </row>
    <row r="4" spans="1:12" ht="18" x14ac:dyDescent="0.4">
      <c r="A4" s="357" t="s">
        <v>5012</v>
      </c>
      <c r="B4" s="202" t="s">
        <v>5311</v>
      </c>
      <c r="C4" s="390" t="s">
        <v>5344</v>
      </c>
      <c r="D4" s="290" t="s">
        <v>5358</v>
      </c>
      <c r="E4" s="290" t="s">
        <v>5382</v>
      </c>
      <c r="F4" s="290" t="s">
        <v>5395</v>
      </c>
      <c r="G4" s="290" t="s">
        <v>5396</v>
      </c>
      <c r="H4" s="290" t="s">
        <v>5397</v>
      </c>
      <c r="I4" s="290" t="s">
        <v>5398</v>
      </c>
      <c r="J4" s="290" t="s">
        <v>5399</v>
      </c>
      <c r="K4" s="290" t="s">
        <v>5400</v>
      </c>
      <c r="L4" s="290" t="s">
        <v>5401</v>
      </c>
    </row>
    <row r="5" spans="1:12" ht="18.5" thickBot="1" x14ac:dyDescent="0.45">
      <c r="A5" s="377"/>
      <c r="B5" s="273" t="s">
        <v>383</v>
      </c>
      <c r="C5" s="391"/>
      <c r="D5" s="391"/>
      <c r="E5" s="391"/>
      <c r="F5" s="391"/>
      <c r="G5" s="391"/>
      <c r="H5" s="391"/>
      <c r="I5" s="391"/>
      <c r="J5" s="391"/>
      <c r="K5" s="391"/>
      <c r="L5" s="391"/>
    </row>
    <row r="6" spans="1:12" ht="18" x14ac:dyDescent="0.4">
      <c r="A6" s="376" t="s">
        <v>5020</v>
      </c>
      <c r="B6" s="202" t="s">
        <v>5183</v>
      </c>
      <c r="C6" s="290" t="s">
        <v>5345</v>
      </c>
      <c r="D6" s="290" t="s">
        <v>1079</v>
      </c>
      <c r="E6" s="290" t="s">
        <v>5383</v>
      </c>
      <c r="F6" s="290" t="s">
        <v>5402</v>
      </c>
      <c r="G6" s="290" t="s">
        <v>5403</v>
      </c>
      <c r="H6" s="290" t="s">
        <v>1449</v>
      </c>
      <c r="I6" s="290" t="s">
        <v>5404</v>
      </c>
      <c r="J6" s="290" t="s">
        <v>5405</v>
      </c>
      <c r="K6" s="290" t="s">
        <v>5406</v>
      </c>
      <c r="L6" s="290" t="s">
        <v>1997</v>
      </c>
    </row>
    <row r="7" spans="1:12" ht="18.5" thickBot="1" x14ac:dyDescent="0.45">
      <c r="A7" s="377"/>
      <c r="B7" s="273" t="s">
        <v>383</v>
      </c>
      <c r="C7" s="392"/>
      <c r="D7" s="392"/>
      <c r="E7" s="392"/>
      <c r="F7" s="392"/>
      <c r="G7" s="392"/>
      <c r="H7" s="392"/>
      <c r="I7" s="392"/>
      <c r="J7" s="392"/>
      <c r="K7" s="392"/>
      <c r="L7" s="392"/>
    </row>
    <row r="8" spans="1:12" ht="18" x14ac:dyDescent="0.4">
      <c r="A8" s="376" t="s">
        <v>5025</v>
      </c>
      <c r="B8" s="195" t="s">
        <v>4601</v>
      </c>
      <c r="C8" s="290" t="s">
        <v>5346</v>
      </c>
      <c r="D8" s="290" t="s">
        <v>4297</v>
      </c>
      <c r="E8" s="290" t="s">
        <v>3116</v>
      </c>
      <c r="F8" s="290" t="s">
        <v>5407</v>
      </c>
      <c r="G8" s="290" t="s">
        <v>3073</v>
      </c>
      <c r="H8" s="290" t="s">
        <v>5408</v>
      </c>
      <c r="I8" s="290" t="s">
        <v>5409</v>
      </c>
      <c r="J8" s="290" t="s">
        <v>5410</v>
      </c>
      <c r="K8" s="290" t="s">
        <v>5411</v>
      </c>
      <c r="L8" s="290" t="s">
        <v>5412</v>
      </c>
    </row>
    <row r="9" spans="1:12" ht="18.5" thickBot="1" x14ac:dyDescent="0.45">
      <c r="A9" s="377"/>
      <c r="B9" s="272" t="s">
        <v>383</v>
      </c>
      <c r="C9" s="395" t="s">
        <v>269</v>
      </c>
      <c r="D9" s="395"/>
      <c r="E9" s="395" t="s">
        <v>4609</v>
      </c>
      <c r="F9" s="395"/>
      <c r="G9" s="395" t="s">
        <v>4609</v>
      </c>
      <c r="H9" s="395" t="s">
        <v>372</v>
      </c>
      <c r="I9" s="395"/>
      <c r="J9" s="395" t="s">
        <v>2638</v>
      </c>
      <c r="K9" s="395" t="s">
        <v>2759</v>
      </c>
      <c r="L9" s="392"/>
    </row>
    <row r="10" spans="1:12" ht="18" x14ac:dyDescent="0.4">
      <c r="A10" s="376" t="s">
        <v>5028</v>
      </c>
      <c r="B10" s="202" t="s">
        <v>906</v>
      </c>
      <c r="C10" s="290" t="s">
        <v>5347</v>
      </c>
      <c r="D10" s="290" t="s">
        <v>5359</v>
      </c>
      <c r="E10" s="290" t="s">
        <v>4218</v>
      </c>
      <c r="F10" s="290" t="s">
        <v>5413</v>
      </c>
      <c r="G10" s="290" t="s">
        <v>5414</v>
      </c>
      <c r="H10" s="290" t="s">
        <v>1961</v>
      </c>
      <c r="I10" s="290" t="s">
        <v>5415</v>
      </c>
      <c r="J10" s="290" t="s">
        <v>5416</v>
      </c>
      <c r="K10" s="290" t="s">
        <v>5417</v>
      </c>
      <c r="L10" s="290" t="s">
        <v>5418</v>
      </c>
    </row>
    <row r="11" spans="1:12" ht="18.5" thickBot="1" x14ac:dyDescent="0.45">
      <c r="A11" s="377"/>
      <c r="B11" s="272" t="s">
        <v>383</v>
      </c>
      <c r="C11" s="392"/>
      <c r="D11" s="392"/>
      <c r="E11" s="392"/>
      <c r="F11" s="392"/>
      <c r="G11" s="392"/>
      <c r="H11" s="392"/>
      <c r="I11" s="392"/>
      <c r="J11" s="392"/>
      <c r="K11" s="392"/>
      <c r="L11" s="392"/>
    </row>
    <row r="12" spans="1:12" ht="18" x14ac:dyDescent="0.4">
      <c r="A12" s="376" t="s">
        <v>5021</v>
      </c>
      <c r="B12" s="202" t="s">
        <v>5006</v>
      </c>
      <c r="C12" s="290" t="s">
        <v>5348</v>
      </c>
      <c r="D12" s="290" t="s">
        <v>5360</v>
      </c>
      <c r="E12" s="290" t="s">
        <v>5384</v>
      </c>
      <c r="F12" s="290" t="s">
        <v>5419</v>
      </c>
      <c r="G12" s="290" t="s">
        <v>4328</v>
      </c>
      <c r="H12" s="290" t="s">
        <v>5420</v>
      </c>
      <c r="I12" s="290" t="s">
        <v>5421</v>
      </c>
      <c r="J12" s="290" t="s">
        <v>5422</v>
      </c>
      <c r="K12" s="290" t="s">
        <v>5423</v>
      </c>
      <c r="L12" s="290" t="s">
        <v>4233</v>
      </c>
    </row>
    <row r="13" spans="1:12" ht="18.5" thickBot="1" x14ac:dyDescent="0.45">
      <c r="A13" s="377"/>
      <c r="B13" s="272" t="s">
        <v>383</v>
      </c>
      <c r="C13" s="392"/>
      <c r="D13" s="392"/>
      <c r="E13" s="392"/>
      <c r="F13" s="392"/>
      <c r="G13" s="392"/>
      <c r="H13" s="395" t="s">
        <v>2341</v>
      </c>
      <c r="I13" s="392"/>
      <c r="J13" s="392"/>
      <c r="K13" s="392"/>
      <c r="L13" s="392"/>
    </row>
    <row r="14" spans="1:12" ht="18" x14ac:dyDescent="0.4">
      <c r="A14" s="376" t="s">
        <v>5017</v>
      </c>
      <c r="B14" s="204" t="s">
        <v>3311</v>
      </c>
      <c r="C14" s="290" t="s">
        <v>1084</v>
      </c>
      <c r="D14" s="290" t="s">
        <v>5361</v>
      </c>
      <c r="E14" s="290" t="s">
        <v>5385</v>
      </c>
      <c r="F14" s="290" t="s">
        <v>5424</v>
      </c>
      <c r="G14" s="290" t="s">
        <v>5425</v>
      </c>
      <c r="H14" s="290" t="s">
        <v>5426</v>
      </c>
      <c r="I14" s="290" t="s">
        <v>5427</v>
      </c>
      <c r="J14" s="290" t="s">
        <v>5428</v>
      </c>
      <c r="K14" s="398" t="s">
        <v>1016</v>
      </c>
      <c r="L14" s="349"/>
    </row>
    <row r="15" spans="1:12" ht="18.5" thickBot="1" x14ac:dyDescent="0.45">
      <c r="A15" s="377"/>
      <c r="B15" s="273" t="s">
        <v>383</v>
      </c>
      <c r="C15" s="392"/>
      <c r="D15" s="392"/>
      <c r="E15" s="392"/>
      <c r="F15" s="392"/>
      <c r="G15" s="392"/>
      <c r="H15" s="392"/>
      <c r="I15" s="392"/>
      <c r="J15" s="392"/>
      <c r="K15" s="392"/>
      <c r="L15" s="399"/>
    </row>
    <row r="16" spans="1:12" ht="18" x14ac:dyDescent="0.4">
      <c r="A16" s="376" t="s">
        <v>5016</v>
      </c>
      <c r="B16" s="202" t="s">
        <v>483</v>
      </c>
      <c r="C16" s="290" t="s">
        <v>5349</v>
      </c>
      <c r="D16" s="290" t="s">
        <v>5362</v>
      </c>
      <c r="E16" s="290" t="s">
        <v>5386</v>
      </c>
      <c r="F16" s="290" t="s">
        <v>1380</v>
      </c>
      <c r="G16" s="290" t="s">
        <v>5429</v>
      </c>
      <c r="H16" s="290" t="s">
        <v>5430</v>
      </c>
      <c r="I16" s="290" t="s">
        <v>5431</v>
      </c>
      <c r="J16" s="290" t="s">
        <v>5432</v>
      </c>
      <c r="K16" s="290" t="s">
        <v>5433</v>
      </c>
      <c r="L16" s="290" t="s">
        <v>5434</v>
      </c>
    </row>
    <row r="17" spans="1:12" ht="18.5" thickBot="1" x14ac:dyDescent="0.45">
      <c r="A17" s="377"/>
      <c r="B17" s="272" t="s">
        <v>383</v>
      </c>
      <c r="C17" s="392"/>
      <c r="D17" s="392"/>
      <c r="E17" s="392"/>
      <c r="F17" s="392"/>
      <c r="G17" s="392"/>
      <c r="H17" s="392"/>
      <c r="I17" s="392"/>
      <c r="J17" s="392"/>
      <c r="K17" s="392"/>
      <c r="L17" s="392"/>
    </row>
    <row r="18" spans="1:12" ht="18" x14ac:dyDescent="0.4">
      <c r="A18" s="376" t="s">
        <v>5029</v>
      </c>
      <c r="B18" s="195" t="s">
        <v>1136</v>
      </c>
      <c r="C18" s="393" t="s">
        <v>5350</v>
      </c>
      <c r="D18" s="290" t="s">
        <v>5363</v>
      </c>
      <c r="E18" s="290" t="s">
        <v>5368</v>
      </c>
      <c r="F18" s="290" t="s">
        <v>4268</v>
      </c>
      <c r="G18" s="290" t="s">
        <v>5369</v>
      </c>
      <c r="H18" s="290" t="s">
        <v>5370</v>
      </c>
      <c r="I18" s="290" t="s">
        <v>3167</v>
      </c>
      <c r="J18" s="290" t="s">
        <v>5371</v>
      </c>
      <c r="K18" s="398" t="s">
        <v>1016</v>
      </c>
      <c r="L18" s="290" t="s">
        <v>5435</v>
      </c>
    </row>
    <row r="19" spans="1:12" ht="18.5" thickBot="1" x14ac:dyDescent="0.45">
      <c r="A19" s="377"/>
      <c r="B19" s="272" t="s">
        <v>383</v>
      </c>
      <c r="C19" s="394"/>
      <c r="D19" s="392"/>
      <c r="E19" s="392"/>
      <c r="F19" s="392"/>
      <c r="G19" s="392"/>
      <c r="H19" s="392"/>
      <c r="I19" s="392"/>
      <c r="J19" s="392"/>
      <c r="K19" s="392"/>
      <c r="L19" s="395" t="s">
        <v>3025</v>
      </c>
    </row>
    <row r="20" spans="1:12" ht="18" x14ac:dyDescent="0.4">
      <c r="A20" s="376" t="s">
        <v>5023</v>
      </c>
      <c r="B20" s="202" t="s">
        <v>4555</v>
      </c>
      <c r="C20" s="290" t="s">
        <v>5352</v>
      </c>
      <c r="D20" s="290" t="s">
        <v>5364</v>
      </c>
      <c r="E20" s="290" t="s">
        <v>946</v>
      </c>
      <c r="F20" s="290" t="s">
        <v>5436</v>
      </c>
      <c r="G20" s="290" t="s">
        <v>5437</v>
      </c>
      <c r="H20" s="290" t="s">
        <v>967</v>
      </c>
      <c r="I20" s="290" t="s">
        <v>437</v>
      </c>
      <c r="J20" s="290" t="s">
        <v>5438</v>
      </c>
      <c r="K20" s="290" t="s">
        <v>5439</v>
      </c>
      <c r="L20" s="290" t="s">
        <v>5440</v>
      </c>
    </row>
    <row r="21" spans="1:12" ht="18.5" thickBot="1" x14ac:dyDescent="0.45">
      <c r="A21" s="377"/>
      <c r="B21" s="273"/>
      <c r="C21" s="392"/>
      <c r="D21" s="392"/>
      <c r="E21" s="392"/>
      <c r="F21" s="392"/>
      <c r="G21" s="392"/>
      <c r="H21" s="392"/>
      <c r="I21" s="392"/>
      <c r="J21" s="392"/>
      <c r="K21" s="392"/>
      <c r="L21" s="392"/>
    </row>
    <row r="22" spans="1:12" ht="18" x14ac:dyDescent="0.4">
      <c r="A22" s="376" t="s">
        <v>5027</v>
      </c>
      <c r="B22" s="195" t="s">
        <v>482</v>
      </c>
      <c r="C22" s="290" t="s">
        <v>5351</v>
      </c>
      <c r="D22" s="290" t="s">
        <v>5366</v>
      </c>
      <c r="E22" s="290" t="s">
        <v>5372</v>
      </c>
      <c r="F22" s="290" t="s">
        <v>5373</v>
      </c>
      <c r="G22" s="290" t="s">
        <v>3484</v>
      </c>
      <c r="H22" s="398" t="s">
        <v>1016</v>
      </c>
      <c r="I22" s="290" t="s">
        <v>5441</v>
      </c>
      <c r="J22" s="290" t="s">
        <v>5442</v>
      </c>
      <c r="K22" s="290" t="s">
        <v>5443</v>
      </c>
      <c r="L22" s="290" t="s">
        <v>5444</v>
      </c>
    </row>
    <row r="23" spans="1:12" ht="18.5" thickBot="1" x14ac:dyDescent="0.45">
      <c r="A23" s="377"/>
      <c r="B23" s="272" t="s">
        <v>383</v>
      </c>
      <c r="C23" s="392"/>
      <c r="D23" s="392"/>
      <c r="E23" s="392"/>
      <c r="F23" s="392"/>
      <c r="G23" s="392"/>
      <c r="H23" s="392"/>
      <c r="I23" s="395" t="s">
        <v>3026</v>
      </c>
      <c r="J23" s="395" t="s">
        <v>4609</v>
      </c>
      <c r="K23" s="395" t="s">
        <v>2341</v>
      </c>
      <c r="L23" s="395" t="s">
        <v>4605</v>
      </c>
    </row>
    <row r="24" spans="1:12" ht="18" x14ac:dyDescent="0.4">
      <c r="A24" s="376" t="s">
        <v>5026</v>
      </c>
      <c r="B24" s="202" t="s">
        <v>5340</v>
      </c>
      <c r="C24" s="290" t="s">
        <v>5353</v>
      </c>
      <c r="D24" s="290" t="s">
        <v>5365</v>
      </c>
      <c r="E24" s="290" t="s">
        <v>5387</v>
      </c>
      <c r="F24" s="290" t="s">
        <v>5445</v>
      </c>
      <c r="G24" s="290" t="s">
        <v>5446</v>
      </c>
      <c r="H24" s="290" t="s">
        <v>5447</v>
      </c>
      <c r="I24" s="289" t="s">
        <v>5448</v>
      </c>
      <c r="J24" s="289" t="s">
        <v>5449</v>
      </c>
      <c r="K24" s="290" t="s">
        <v>1704</v>
      </c>
      <c r="L24" s="290" t="s">
        <v>1015</v>
      </c>
    </row>
    <row r="25" spans="1:12" ht="18.5" thickBot="1" x14ac:dyDescent="0.45">
      <c r="A25" s="377"/>
      <c r="B25" s="273" t="s">
        <v>383</v>
      </c>
      <c r="C25" s="395" t="s">
        <v>269</v>
      </c>
      <c r="D25" s="395" t="s">
        <v>223</v>
      </c>
      <c r="E25" s="395" t="s">
        <v>269</v>
      </c>
      <c r="F25" s="395" t="s">
        <v>372</v>
      </c>
      <c r="G25" s="395" t="s">
        <v>2341</v>
      </c>
      <c r="H25" s="395"/>
      <c r="I25" s="395"/>
      <c r="J25" s="395"/>
      <c r="K25" s="395" t="s">
        <v>223</v>
      </c>
      <c r="L25" s="395" t="s">
        <v>2341</v>
      </c>
    </row>
    <row r="26" spans="1:12" ht="18" x14ac:dyDescent="0.4">
      <c r="A26" s="376" t="s">
        <v>5022</v>
      </c>
      <c r="B26" s="202" t="s">
        <v>229</v>
      </c>
      <c r="C26" s="290" t="s">
        <v>5367</v>
      </c>
      <c r="D26" s="290" t="s">
        <v>5376</v>
      </c>
      <c r="E26" s="290" t="s">
        <v>5388</v>
      </c>
      <c r="F26" s="290" t="s">
        <v>858</v>
      </c>
      <c r="G26" s="290" t="s">
        <v>5450</v>
      </c>
      <c r="H26" s="290" t="s">
        <v>250</v>
      </c>
      <c r="I26" s="290" t="s">
        <v>5451</v>
      </c>
      <c r="J26" s="290" t="s">
        <v>5452</v>
      </c>
      <c r="K26" s="290" t="s">
        <v>5453</v>
      </c>
      <c r="L26" s="290" t="s">
        <v>1738</v>
      </c>
    </row>
    <row r="27" spans="1:12" ht="18.5" thickBot="1" x14ac:dyDescent="0.45">
      <c r="A27" s="377"/>
      <c r="B27" s="273" t="s">
        <v>383</v>
      </c>
      <c r="C27" s="392"/>
      <c r="D27" s="392"/>
      <c r="E27" s="392"/>
      <c r="F27" s="392"/>
      <c r="G27" s="395" t="s">
        <v>3241</v>
      </c>
      <c r="H27" s="395"/>
      <c r="I27" s="395"/>
      <c r="J27" s="395"/>
      <c r="K27" s="395"/>
      <c r="L27" s="395" t="s">
        <v>3026</v>
      </c>
    </row>
    <row r="28" spans="1:12" ht="18" x14ac:dyDescent="0.4">
      <c r="A28" s="376" t="s">
        <v>5024</v>
      </c>
      <c r="B28" s="202" t="s">
        <v>484</v>
      </c>
      <c r="C28" s="290" t="s">
        <v>5354</v>
      </c>
      <c r="D28" s="290" t="s">
        <v>259</v>
      </c>
      <c r="E28" s="290" t="s">
        <v>5389</v>
      </c>
      <c r="F28" s="290" t="s">
        <v>1495</v>
      </c>
      <c r="G28" s="290" t="s">
        <v>5454</v>
      </c>
      <c r="H28" s="290" t="s">
        <v>5455</v>
      </c>
      <c r="I28" s="290" t="s">
        <v>5456</v>
      </c>
      <c r="J28" s="398" t="s">
        <v>1016</v>
      </c>
      <c r="K28" s="349"/>
      <c r="L28" s="349"/>
    </row>
    <row r="29" spans="1:12" ht="18.5" thickBot="1" x14ac:dyDescent="0.45">
      <c r="A29" s="377"/>
      <c r="B29" s="273" t="s">
        <v>383</v>
      </c>
      <c r="C29" s="392"/>
      <c r="D29" s="392"/>
      <c r="E29" s="392"/>
      <c r="F29" s="392"/>
      <c r="G29" s="391"/>
      <c r="H29" s="392"/>
      <c r="I29" s="392"/>
      <c r="J29" s="392"/>
      <c r="K29" s="399"/>
      <c r="L29" s="399"/>
    </row>
    <row r="30" spans="1:12" ht="18" x14ac:dyDescent="0.4">
      <c r="A30" s="376" t="s">
        <v>5019</v>
      </c>
      <c r="B30" s="195" t="s">
        <v>481</v>
      </c>
      <c r="C30" s="292" t="s">
        <v>5374</v>
      </c>
      <c r="D30" s="292" t="s">
        <v>5377</v>
      </c>
      <c r="E30" s="292" t="s">
        <v>5390</v>
      </c>
      <c r="F30" s="292" t="s">
        <v>3125</v>
      </c>
      <c r="G30" s="292" t="s">
        <v>1923</v>
      </c>
      <c r="H30" s="292" t="s">
        <v>3178</v>
      </c>
      <c r="I30" s="292" t="s">
        <v>5457</v>
      </c>
      <c r="J30" s="292" t="s">
        <v>5458</v>
      </c>
      <c r="K30" s="292" t="s">
        <v>5459</v>
      </c>
      <c r="L30" s="292" t="s">
        <v>5460</v>
      </c>
    </row>
    <row r="31" spans="1:12" ht="18.5" thickBot="1" x14ac:dyDescent="0.45">
      <c r="A31" s="377"/>
      <c r="B31" s="272" t="s">
        <v>383</v>
      </c>
      <c r="C31" s="396"/>
      <c r="D31" s="395"/>
      <c r="E31" s="395" t="s">
        <v>4605</v>
      </c>
      <c r="F31" s="395"/>
      <c r="G31" s="392"/>
      <c r="H31" s="392"/>
      <c r="I31" s="392"/>
      <c r="J31" s="392"/>
      <c r="K31" s="392"/>
      <c r="L31" s="392"/>
    </row>
    <row r="32" spans="1:12" ht="18" x14ac:dyDescent="0.4">
      <c r="A32" s="376" t="s">
        <v>5018</v>
      </c>
      <c r="B32" s="202" t="s">
        <v>4464</v>
      </c>
      <c r="C32" s="290" t="s">
        <v>5355</v>
      </c>
      <c r="D32" s="290" t="s">
        <v>5378</v>
      </c>
      <c r="E32" s="290" t="s">
        <v>5391</v>
      </c>
      <c r="F32" s="290" t="s">
        <v>5461</v>
      </c>
      <c r="G32" s="290" t="s">
        <v>3080</v>
      </c>
      <c r="H32" s="290" t="s">
        <v>5462</v>
      </c>
      <c r="I32" s="289" t="s">
        <v>5463</v>
      </c>
      <c r="J32" s="289" t="s">
        <v>5464</v>
      </c>
      <c r="K32" s="290" t="s">
        <v>4185</v>
      </c>
      <c r="L32" s="290" t="s">
        <v>5465</v>
      </c>
    </row>
    <row r="33" spans="1:12" ht="18.5" thickBot="1" x14ac:dyDescent="0.45">
      <c r="A33" s="377"/>
      <c r="B33" s="272" t="s">
        <v>383</v>
      </c>
      <c r="C33" s="392"/>
      <c r="D33" s="392"/>
      <c r="E33" s="392"/>
      <c r="F33" s="392"/>
      <c r="G33" s="392"/>
      <c r="H33" s="392"/>
      <c r="I33" s="392"/>
      <c r="J33" s="395" t="s">
        <v>4605</v>
      </c>
      <c r="K33" s="392"/>
      <c r="L33" s="392"/>
    </row>
    <row r="34" spans="1:12" ht="18" x14ac:dyDescent="0.4">
      <c r="A34" s="376" t="s">
        <v>5512</v>
      </c>
      <c r="B34" s="202" t="s">
        <v>2718</v>
      </c>
      <c r="C34" s="290" t="s">
        <v>5375</v>
      </c>
      <c r="D34" s="290" t="s">
        <v>5379</v>
      </c>
      <c r="E34" s="290" t="s">
        <v>5392</v>
      </c>
      <c r="F34" s="290" t="s">
        <v>5467</v>
      </c>
      <c r="G34" s="290" t="s">
        <v>5468</v>
      </c>
      <c r="H34" s="290" t="s">
        <v>5469</v>
      </c>
      <c r="I34" s="290" t="s">
        <v>3391</v>
      </c>
      <c r="J34" s="290" t="s">
        <v>5470</v>
      </c>
      <c r="K34" s="290" t="s">
        <v>5471</v>
      </c>
      <c r="L34" s="290" t="s">
        <v>5466</v>
      </c>
    </row>
    <row r="35" spans="1:12" ht="18.5" thickBot="1" x14ac:dyDescent="0.45">
      <c r="A35" s="377"/>
      <c r="B35" s="273" t="s">
        <v>383</v>
      </c>
      <c r="C35" s="392"/>
      <c r="D35" s="392"/>
      <c r="E35" s="395" t="s">
        <v>3527</v>
      </c>
      <c r="F35" s="395"/>
      <c r="G35" s="395"/>
      <c r="H35" s="395"/>
      <c r="I35" s="395"/>
      <c r="J35" s="395"/>
      <c r="K35" s="395" t="s">
        <v>2341</v>
      </c>
      <c r="L35" s="392"/>
    </row>
    <row r="36" spans="1:12" ht="18" x14ac:dyDescent="0.4">
      <c r="A36" s="376" t="s">
        <v>5032</v>
      </c>
      <c r="B36" s="204" t="s">
        <v>474</v>
      </c>
      <c r="C36" s="290" t="s">
        <v>5356</v>
      </c>
      <c r="D36" s="290" t="s">
        <v>5380</v>
      </c>
      <c r="E36" s="290" t="s">
        <v>5393</v>
      </c>
      <c r="F36" s="290" t="s">
        <v>1711</v>
      </c>
      <c r="G36" s="290" t="s">
        <v>5472</v>
      </c>
      <c r="H36" s="290" t="s">
        <v>5473</v>
      </c>
      <c r="I36" s="290" t="s">
        <v>5474</v>
      </c>
      <c r="J36" s="289" t="s">
        <v>5475</v>
      </c>
      <c r="K36" s="290" t="s">
        <v>5476</v>
      </c>
      <c r="L36" s="290" t="s">
        <v>5498</v>
      </c>
    </row>
    <row r="37" spans="1:12" ht="18.5" thickBot="1" x14ac:dyDescent="0.45">
      <c r="A37" s="377"/>
      <c r="B37" s="272" t="s">
        <v>383</v>
      </c>
      <c r="C37" s="392"/>
      <c r="D37" s="395" t="s">
        <v>4605</v>
      </c>
      <c r="E37" s="395"/>
      <c r="F37" s="395" t="s">
        <v>4605</v>
      </c>
      <c r="G37" s="392"/>
      <c r="H37" s="392"/>
      <c r="I37" s="392"/>
      <c r="J37" s="392"/>
      <c r="K37" s="392"/>
      <c r="L37" s="392"/>
    </row>
    <row r="38" spans="1:12" ht="18" x14ac:dyDescent="0.4">
      <c r="A38" s="376" t="s">
        <v>5031</v>
      </c>
      <c r="B38" s="195" t="s">
        <v>487</v>
      </c>
      <c r="C38" s="290" t="s">
        <v>5357</v>
      </c>
      <c r="D38" s="290" t="s">
        <v>5381</v>
      </c>
      <c r="E38" s="290" t="s">
        <v>5394</v>
      </c>
      <c r="F38" s="290" t="s">
        <v>5477</v>
      </c>
      <c r="G38" s="290" t="s">
        <v>3058</v>
      </c>
      <c r="H38" s="290" t="s">
        <v>5478</v>
      </c>
      <c r="I38" s="290" t="s">
        <v>5479</v>
      </c>
      <c r="J38" s="290" t="s">
        <v>1023</v>
      </c>
      <c r="K38" s="290" t="s">
        <v>5480</v>
      </c>
      <c r="L38" s="290" t="s">
        <v>5481</v>
      </c>
    </row>
    <row r="39" spans="1:12" ht="18.5" thickBot="1" x14ac:dyDescent="0.45">
      <c r="A39" s="377"/>
      <c r="B39" s="273" t="s">
        <v>383</v>
      </c>
      <c r="C39" s="391"/>
      <c r="D39" s="391"/>
      <c r="E39" s="391"/>
      <c r="F39" s="397" t="s">
        <v>2341</v>
      </c>
      <c r="G39" s="397"/>
      <c r="H39" s="397"/>
      <c r="I39" s="397"/>
      <c r="J39" s="397" t="s">
        <v>3025</v>
      </c>
      <c r="K39" s="397" t="s">
        <v>4605</v>
      </c>
      <c r="L39" s="397" t="s">
        <v>4605</v>
      </c>
    </row>
    <row r="41" spans="1:12" ht="15.5" x14ac:dyDescent="0.35">
      <c r="B41" s="400" t="s">
        <v>1016</v>
      </c>
      <c r="C41" s="351" t="s">
        <v>561</v>
      </c>
      <c r="D41" s="351" t="s">
        <v>730</v>
      </c>
      <c r="E41" s="351" t="s">
        <v>3527</v>
      </c>
      <c r="F41" s="351" t="s">
        <v>3330</v>
      </c>
      <c r="G41" s="351" t="s">
        <v>2638</v>
      </c>
      <c r="H41" s="351" t="s">
        <v>3241</v>
      </c>
      <c r="I41" s="351" t="s">
        <v>5489</v>
      </c>
      <c r="J41" s="351" t="s">
        <v>5490</v>
      </c>
      <c r="K41" s="351" t="s">
        <v>5492</v>
      </c>
    </row>
    <row r="43" spans="1:12" ht="15.5" x14ac:dyDescent="0.35">
      <c r="C43" s="282" t="s">
        <v>5493</v>
      </c>
      <c r="D43" s="282" t="s">
        <v>5482</v>
      </c>
      <c r="E43" s="282" t="s">
        <v>5484</v>
      </c>
      <c r="F43" s="282" t="s">
        <v>3056</v>
      </c>
      <c r="G43" s="282" t="s">
        <v>5486</v>
      </c>
      <c r="H43" s="282" t="s">
        <v>5488</v>
      </c>
      <c r="I43" s="282" t="s">
        <v>1957</v>
      </c>
      <c r="J43" s="282" t="s">
        <v>5491</v>
      </c>
      <c r="K43" s="282" t="s">
        <v>3128</v>
      </c>
    </row>
    <row r="44" spans="1:12" ht="15.5" x14ac:dyDescent="0.35">
      <c r="C44" s="282" t="s">
        <v>5494</v>
      </c>
      <c r="D44" s="282" t="s">
        <v>5483</v>
      </c>
      <c r="E44" s="282"/>
      <c r="F44" s="282" t="s">
        <v>5485</v>
      </c>
      <c r="G44" s="282" t="s">
        <v>1694</v>
      </c>
      <c r="H44" s="282" t="s">
        <v>1919</v>
      </c>
      <c r="I44" s="282" t="s">
        <v>1951</v>
      </c>
      <c r="J44" s="282"/>
      <c r="K44" s="282"/>
    </row>
    <row r="45" spans="1:12" ht="15.5" x14ac:dyDescent="0.35">
      <c r="C45" s="282" t="s">
        <v>5500</v>
      </c>
      <c r="D45" s="282"/>
      <c r="E45" s="282"/>
      <c r="F45" s="282"/>
      <c r="G45" s="282" t="s">
        <v>5487</v>
      </c>
      <c r="H45" s="282"/>
      <c r="I45" s="282"/>
      <c r="J45" s="282"/>
      <c r="K45" s="282"/>
    </row>
  </sheetData>
  <sortState xmlns:xlrd2="http://schemas.microsoft.com/office/spreadsheetml/2017/richdata2" ref="A4:L39">
    <sortCondition ref="A4:A39"/>
  </sortState>
  <mergeCells count="1">
    <mergeCell ref="A1:L1"/>
  </mergeCells>
  <pageMargins left="0.7" right="0.7" top="0.75" bottom="0.75" header="0.3" footer="0.3"/>
  <pageSetup scale="54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3:AS2114"/>
  <sheetViews>
    <sheetView zoomScale="108" zoomScaleNormal="115" workbookViewId="0">
      <pane ySplit="3" topLeftCell="A2111" activePane="bottomLeft" state="frozen"/>
      <selection pane="bottomLeft" activeCell="A2113" sqref="A2113:C2114"/>
    </sheetView>
  </sheetViews>
  <sheetFormatPr defaultColWidth="8.81640625" defaultRowHeight="12.5" x14ac:dyDescent="0.25"/>
  <cols>
    <col min="1" max="1" width="9.1796875" style="7" customWidth="1"/>
    <col min="2" max="2" width="1.1796875" style="14" customWidth="1"/>
    <col min="3" max="3" width="84.54296875" customWidth="1"/>
    <col min="4" max="4" width="9.1796875" style="15" customWidth="1"/>
    <col min="5" max="5" width="9.1796875" style="23" customWidth="1"/>
    <col min="6" max="45" width="9.1796875" style="14" customWidth="1"/>
  </cols>
  <sheetData>
    <row r="3" spans="1:3" ht="13" x14ac:dyDescent="0.3">
      <c r="A3" s="8" t="s">
        <v>449</v>
      </c>
      <c r="C3" s="9" t="s">
        <v>448</v>
      </c>
    </row>
    <row r="4" spans="1:3" x14ac:dyDescent="0.25">
      <c r="A4" s="7">
        <v>38469</v>
      </c>
      <c r="B4" s="20"/>
      <c r="C4" s="5" t="s">
        <v>210</v>
      </c>
    </row>
    <row r="5" spans="1:3" x14ac:dyDescent="0.25">
      <c r="B5" s="20"/>
      <c r="C5" s="5" t="s">
        <v>209</v>
      </c>
    </row>
    <row r="6" spans="1:3" x14ac:dyDescent="0.25">
      <c r="B6" s="20"/>
      <c r="C6" s="5"/>
    </row>
    <row r="7" spans="1:3" x14ac:dyDescent="0.25">
      <c r="A7" s="7">
        <v>38594</v>
      </c>
      <c r="B7" s="20"/>
      <c r="C7" s="5" t="s">
        <v>217</v>
      </c>
    </row>
    <row r="8" spans="1:3" x14ac:dyDescent="0.25">
      <c r="B8" s="20"/>
      <c r="C8" s="5" t="s">
        <v>218</v>
      </c>
    </row>
    <row r="9" spans="1:3" x14ac:dyDescent="0.25">
      <c r="B9" s="20"/>
      <c r="C9" s="5"/>
    </row>
    <row r="10" spans="1:3" x14ac:dyDescent="0.25">
      <c r="A10" s="7">
        <v>38747</v>
      </c>
      <c r="B10" s="20"/>
      <c r="C10" s="5" t="s">
        <v>220</v>
      </c>
    </row>
    <row r="11" spans="1:3" x14ac:dyDescent="0.25">
      <c r="B11" s="20"/>
      <c r="C11" s="5" t="s">
        <v>219</v>
      </c>
    </row>
    <row r="12" spans="1:3" x14ac:dyDescent="0.25">
      <c r="B12" s="20"/>
      <c r="C12" s="5"/>
    </row>
    <row r="13" spans="1:3" x14ac:dyDescent="0.25">
      <c r="A13" s="7">
        <v>38767</v>
      </c>
      <c r="B13" s="20"/>
      <c r="C13" s="5" t="s">
        <v>222</v>
      </c>
    </row>
    <row r="14" spans="1:3" x14ac:dyDescent="0.25">
      <c r="B14" s="20"/>
      <c r="C14" s="5" t="s">
        <v>221</v>
      </c>
    </row>
    <row r="15" spans="1:3" x14ac:dyDescent="0.25">
      <c r="B15" s="20"/>
      <c r="C15" s="5"/>
    </row>
    <row r="16" spans="1:3" x14ac:dyDescent="0.25">
      <c r="A16" s="7">
        <v>38767</v>
      </c>
      <c r="B16" s="20"/>
      <c r="C16" s="5" t="s">
        <v>225</v>
      </c>
    </row>
    <row r="17" spans="1:3" x14ac:dyDescent="0.25">
      <c r="B17" s="20"/>
      <c r="C17" s="5" t="s">
        <v>224</v>
      </c>
    </row>
    <row r="18" spans="1:3" x14ac:dyDescent="0.25">
      <c r="B18" s="20"/>
      <c r="C18" s="4"/>
    </row>
    <row r="19" spans="1:3" x14ac:dyDescent="0.25">
      <c r="A19" s="7">
        <v>38778</v>
      </c>
      <c r="B19" s="20"/>
      <c r="C19" s="5" t="s">
        <v>138</v>
      </c>
    </row>
    <row r="20" spans="1:3" x14ac:dyDescent="0.25">
      <c r="B20" s="20"/>
      <c r="C20" s="5" t="s">
        <v>139</v>
      </c>
    </row>
    <row r="21" spans="1:3" x14ac:dyDescent="0.25">
      <c r="B21" s="20"/>
      <c r="C21" s="4"/>
    </row>
    <row r="22" spans="1:3" x14ac:dyDescent="0.25">
      <c r="A22" s="7">
        <v>38778</v>
      </c>
      <c r="B22" s="20"/>
      <c r="C22" s="5" t="s">
        <v>140</v>
      </c>
    </row>
    <row r="23" spans="1:3" x14ac:dyDescent="0.25">
      <c r="B23" s="20"/>
      <c r="C23" s="5" t="s">
        <v>149</v>
      </c>
    </row>
    <row r="24" spans="1:3" x14ac:dyDescent="0.25">
      <c r="B24" s="20"/>
      <c r="C24" s="5"/>
    </row>
    <row r="25" spans="1:3" x14ac:dyDescent="0.25">
      <c r="A25" s="7">
        <v>38778</v>
      </c>
      <c r="B25" s="20"/>
      <c r="C25" s="5" t="s">
        <v>141</v>
      </c>
    </row>
    <row r="26" spans="1:3" x14ac:dyDescent="0.25">
      <c r="B26" s="20"/>
      <c r="C26" s="5" t="s">
        <v>142</v>
      </c>
    </row>
    <row r="27" spans="1:3" x14ac:dyDescent="0.25">
      <c r="B27" s="20"/>
      <c r="C27" s="5"/>
    </row>
    <row r="28" spans="1:3" x14ac:dyDescent="0.25">
      <c r="A28" s="7">
        <v>38778</v>
      </c>
      <c r="B28" s="20"/>
      <c r="C28" s="5" t="s">
        <v>143</v>
      </c>
    </row>
    <row r="29" spans="1:3" x14ac:dyDescent="0.25">
      <c r="B29" s="20"/>
      <c r="C29" s="5" t="s">
        <v>144</v>
      </c>
    </row>
    <row r="30" spans="1:3" x14ac:dyDescent="0.25">
      <c r="B30" s="20"/>
      <c r="C30" s="5"/>
    </row>
    <row r="31" spans="1:3" x14ac:dyDescent="0.25">
      <c r="A31" s="7">
        <v>38795</v>
      </c>
      <c r="B31" s="20"/>
      <c r="C31" s="5" t="s">
        <v>145</v>
      </c>
    </row>
    <row r="32" spans="1:3" x14ac:dyDescent="0.25">
      <c r="B32" s="20"/>
      <c r="C32" s="5" t="s">
        <v>146</v>
      </c>
    </row>
    <row r="34" spans="1:3" x14ac:dyDescent="0.25">
      <c r="A34" s="7">
        <v>38798</v>
      </c>
      <c r="B34" s="20"/>
      <c r="C34" s="5" t="s">
        <v>147</v>
      </c>
    </row>
    <row r="35" spans="1:3" x14ac:dyDescent="0.25">
      <c r="B35" s="20"/>
      <c r="C35" s="5" t="s">
        <v>148</v>
      </c>
    </row>
    <row r="36" spans="1:3" x14ac:dyDescent="0.25">
      <c r="B36" s="20"/>
      <c r="C36" s="5"/>
    </row>
    <row r="37" spans="1:3" x14ac:dyDescent="0.25">
      <c r="A37" s="7">
        <v>38803</v>
      </c>
      <c r="B37" s="20"/>
      <c r="C37" s="5" t="s">
        <v>151</v>
      </c>
    </row>
    <row r="38" spans="1:3" x14ac:dyDescent="0.25">
      <c r="B38" s="20"/>
      <c r="C38" s="5" t="s">
        <v>150</v>
      </c>
    </row>
    <row r="39" spans="1:3" x14ac:dyDescent="0.25">
      <c r="B39" s="20"/>
      <c r="C39" s="5"/>
    </row>
    <row r="40" spans="1:3" x14ac:dyDescent="0.25">
      <c r="A40" s="7">
        <v>38803</v>
      </c>
      <c r="B40" s="20"/>
      <c r="C40" s="5" t="s">
        <v>152</v>
      </c>
    </row>
    <row r="41" spans="1:3" x14ac:dyDescent="0.25">
      <c r="B41" s="20"/>
      <c r="C41" s="5" t="s">
        <v>160</v>
      </c>
    </row>
    <row r="42" spans="1:3" x14ac:dyDescent="0.25">
      <c r="B42" s="20"/>
      <c r="C42" s="5"/>
    </row>
    <row r="43" spans="1:3" x14ac:dyDescent="0.25">
      <c r="A43" s="7">
        <v>38807</v>
      </c>
      <c r="B43" s="20"/>
      <c r="C43" s="5" t="s">
        <v>161</v>
      </c>
    </row>
    <row r="44" spans="1:3" x14ac:dyDescent="0.25">
      <c r="B44" s="20"/>
      <c r="C44" s="5" t="s">
        <v>162</v>
      </c>
    </row>
    <row r="45" spans="1:3" x14ac:dyDescent="0.25">
      <c r="B45" s="20"/>
      <c r="C45" s="5"/>
    </row>
    <row r="46" spans="1:3" x14ac:dyDescent="0.25">
      <c r="A46" s="7">
        <v>38810</v>
      </c>
      <c r="B46" s="20"/>
      <c r="C46" s="5" t="s">
        <v>166</v>
      </c>
    </row>
    <row r="47" spans="1:3" x14ac:dyDescent="0.25">
      <c r="B47" s="20"/>
      <c r="C47" s="5" t="s">
        <v>163</v>
      </c>
    </row>
    <row r="49" spans="1:3" ht="13" x14ac:dyDescent="0.3">
      <c r="A49" s="10">
        <v>38815</v>
      </c>
      <c r="B49" s="34"/>
      <c r="C49" s="11" t="s">
        <v>450</v>
      </c>
    </row>
    <row r="50" spans="1:3" x14ac:dyDescent="0.25">
      <c r="B50" s="20"/>
      <c r="C50" s="5"/>
    </row>
    <row r="51" spans="1:3" x14ac:dyDescent="0.25">
      <c r="A51" s="7">
        <v>38819</v>
      </c>
      <c r="B51" s="20"/>
      <c r="C51" s="5" t="s">
        <v>165</v>
      </c>
    </row>
    <row r="52" spans="1:3" x14ac:dyDescent="0.25">
      <c r="B52" s="20"/>
      <c r="C52" s="5" t="s">
        <v>167</v>
      </c>
    </row>
    <row r="53" spans="1:3" x14ac:dyDescent="0.25">
      <c r="B53" s="20"/>
      <c r="C53" s="5"/>
    </row>
    <row r="54" spans="1:3" x14ac:dyDescent="0.25">
      <c r="A54" s="7">
        <v>38820</v>
      </c>
      <c r="B54" s="20"/>
      <c r="C54" s="5" t="s">
        <v>168</v>
      </c>
    </row>
    <row r="55" spans="1:3" x14ac:dyDescent="0.25">
      <c r="B55" s="20"/>
      <c r="C55" s="5" t="s">
        <v>169</v>
      </c>
    </row>
    <row r="57" spans="1:3" x14ac:dyDescent="0.25">
      <c r="A57" s="7">
        <v>38844</v>
      </c>
      <c r="B57" s="20"/>
      <c r="C57" s="5" t="s">
        <v>181</v>
      </c>
    </row>
    <row r="58" spans="1:3" x14ac:dyDescent="0.25">
      <c r="B58" s="20"/>
      <c r="C58" s="5" t="s">
        <v>170</v>
      </c>
    </row>
    <row r="60" spans="1:3" x14ac:dyDescent="0.25">
      <c r="A60" s="7">
        <v>38857</v>
      </c>
      <c r="C60" s="5" t="s">
        <v>108</v>
      </c>
    </row>
    <row r="61" spans="1:3" x14ac:dyDescent="0.25">
      <c r="C61" s="5" t="s">
        <v>106</v>
      </c>
    </row>
    <row r="63" spans="1:3" x14ac:dyDescent="0.25">
      <c r="A63" s="7">
        <v>38924</v>
      </c>
      <c r="C63" s="5" t="s">
        <v>107</v>
      </c>
    </row>
    <row r="64" spans="1:3" x14ac:dyDescent="0.25">
      <c r="C64" s="5" t="s">
        <v>109</v>
      </c>
    </row>
    <row r="66" spans="1:3" x14ac:dyDescent="0.25">
      <c r="A66" s="7">
        <v>38927</v>
      </c>
      <c r="C66" s="5" t="s">
        <v>111</v>
      </c>
    </row>
    <row r="67" spans="1:3" x14ac:dyDescent="0.25">
      <c r="C67" s="5" t="s">
        <v>110</v>
      </c>
    </row>
    <row r="69" spans="1:3" x14ac:dyDescent="0.25">
      <c r="A69" s="7">
        <v>39047</v>
      </c>
      <c r="C69" s="5" t="s">
        <v>71</v>
      </c>
    </row>
    <row r="70" spans="1:3" x14ac:dyDescent="0.25">
      <c r="C70" s="5" t="s">
        <v>72</v>
      </c>
    </row>
    <row r="72" spans="1:3" x14ac:dyDescent="0.25">
      <c r="A72" s="7">
        <v>39101</v>
      </c>
      <c r="C72" s="5" t="s">
        <v>73</v>
      </c>
    </row>
    <row r="73" spans="1:3" x14ac:dyDescent="0.25">
      <c r="C73" s="5" t="s">
        <v>74</v>
      </c>
    </row>
    <row r="75" spans="1:3" x14ac:dyDescent="0.25">
      <c r="A75" s="7">
        <v>39111</v>
      </c>
      <c r="C75" s="5" t="s">
        <v>75</v>
      </c>
    </row>
    <row r="76" spans="1:3" x14ac:dyDescent="0.25">
      <c r="C76" s="5" t="s">
        <v>76</v>
      </c>
    </row>
    <row r="78" spans="1:3" x14ac:dyDescent="0.25">
      <c r="A78" s="7">
        <v>39123</v>
      </c>
      <c r="C78" s="5" t="s">
        <v>79</v>
      </c>
    </row>
    <row r="79" spans="1:3" x14ac:dyDescent="0.25">
      <c r="C79" s="5" t="s">
        <v>80</v>
      </c>
    </row>
    <row r="81" spans="1:3" x14ac:dyDescent="0.25">
      <c r="A81" s="7">
        <v>39123</v>
      </c>
      <c r="C81" s="5" t="s">
        <v>81</v>
      </c>
    </row>
    <row r="82" spans="1:3" x14ac:dyDescent="0.25">
      <c r="C82" s="5" t="s">
        <v>82</v>
      </c>
    </row>
    <row r="84" spans="1:3" x14ac:dyDescent="0.25">
      <c r="A84" s="7">
        <v>39123</v>
      </c>
      <c r="C84" s="5" t="s">
        <v>83</v>
      </c>
    </row>
    <row r="85" spans="1:3" x14ac:dyDescent="0.25">
      <c r="C85" s="5" t="s">
        <v>84</v>
      </c>
    </row>
    <row r="87" spans="1:3" x14ac:dyDescent="0.25">
      <c r="A87" s="7">
        <v>39123</v>
      </c>
      <c r="C87" s="5" t="s">
        <v>85</v>
      </c>
    </row>
    <row r="88" spans="1:3" x14ac:dyDescent="0.25">
      <c r="C88" s="5" t="s">
        <v>19</v>
      </c>
    </row>
    <row r="90" spans="1:3" x14ac:dyDescent="0.25">
      <c r="A90" s="7">
        <v>39124</v>
      </c>
      <c r="C90" s="5" t="s">
        <v>77</v>
      </c>
    </row>
    <row r="91" spans="1:3" x14ac:dyDescent="0.25">
      <c r="C91" s="5" t="s">
        <v>78</v>
      </c>
    </row>
    <row r="93" spans="1:3" x14ac:dyDescent="0.25">
      <c r="A93" s="7">
        <v>39124</v>
      </c>
      <c r="C93" s="5" t="s">
        <v>86</v>
      </c>
    </row>
    <row r="94" spans="1:3" x14ac:dyDescent="0.25">
      <c r="C94" s="5" t="s">
        <v>87</v>
      </c>
    </row>
    <row r="96" spans="1:3" x14ac:dyDescent="0.25">
      <c r="A96" s="7">
        <v>39125</v>
      </c>
      <c r="C96" s="5" t="s">
        <v>88</v>
      </c>
    </row>
    <row r="97" spans="1:3" x14ac:dyDescent="0.25">
      <c r="C97" s="5" t="s">
        <v>89</v>
      </c>
    </row>
    <row r="99" spans="1:3" x14ac:dyDescent="0.25">
      <c r="A99" s="7">
        <v>39125</v>
      </c>
      <c r="C99" s="5" t="s">
        <v>90</v>
      </c>
    </row>
    <row r="100" spans="1:3" x14ac:dyDescent="0.25">
      <c r="C100" s="5" t="s">
        <v>98</v>
      </c>
    </row>
    <row r="102" spans="1:3" x14ac:dyDescent="0.25">
      <c r="A102" s="7">
        <v>39125</v>
      </c>
      <c r="C102" s="5" t="s">
        <v>96</v>
      </c>
    </row>
    <row r="103" spans="1:3" x14ac:dyDescent="0.25">
      <c r="C103" s="5" t="s">
        <v>97</v>
      </c>
    </row>
    <row r="105" spans="1:3" x14ac:dyDescent="0.25">
      <c r="A105" s="7">
        <v>39126</v>
      </c>
      <c r="C105" s="5" t="s">
        <v>99</v>
      </c>
    </row>
    <row r="106" spans="1:3" x14ac:dyDescent="0.25">
      <c r="C106" s="5" t="s">
        <v>18</v>
      </c>
    </row>
    <row r="108" spans="1:3" x14ac:dyDescent="0.25">
      <c r="A108" s="7">
        <v>39126</v>
      </c>
      <c r="C108" s="5" t="s">
        <v>20</v>
      </c>
    </row>
    <row r="109" spans="1:3" x14ac:dyDescent="0.25">
      <c r="C109" s="5" t="s">
        <v>21</v>
      </c>
    </row>
    <row r="111" spans="1:3" x14ac:dyDescent="0.25">
      <c r="A111" s="7">
        <v>39127</v>
      </c>
      <c r="C111" s="5" t="s">
        <v>22</v>
      </c>
    </row>
    <row r="112" spans="1:3" x14ac:dyDescent="0.25">
      <c r="C112" s="5" t="s">
        <v>23</v>
      </c>
    </row>
    <row r="114" spans="1:3" x14ac:dyDescent="0.25">
      <c r="A114" s="7">
        <v>39127</v>
      </c>
      <c r="C114" s="5" t="s">
        <v>24</v>
      </c>
    </row>
    <row r="115" spans="1:3" x14ac:dyDescent="0.25">
      <c r="C115" s="5" t="s">
        <v>25</v>
      </c>
    </row>
    <row r="116" spans="1:3" x14ac:dyDescent="0.25">
      <c r="C116" s="5"/>
    </row>
    <row r="117" spans="1:3" x14ac:dyDescent="0.25">
      <c r="A117" s="7">
        <v>39132</v>
      </c>
      <c r="C117" s="5" t="s">
        <v>33</v>
      </c>
    </row>
    <row r="118" spans="1:3" x14ac:dyDescent="0.25">
      <c r="C118" s="5" t="s">
        <v>32</v>
      </c>
    </row>
    <row r="119" spans="1:3" x14ac:dyDescent="0.25">
      <c r="C119" s="5"/>
    </row>
    <row r="120" spans="1:3" x14ac:dyDescent="0.25">
      <c r="A120" s="7">
        <v>39136</v>
      </c>
      <c r="C120" s="5" t="s">
        <v>34</v>
      </c>
    </row>
    <row r="121" spans="1:3" x14ac:dyDescent="0.25">
      <c r="C121" s="5" t="s">
        <v>35</v>
      </c>
    </row>
    <row r="123" spans="1:3" x14ac:dyDescent="0.25">
      <c r="A123" s="7">
        <v>39139</v>
      </c>
      <c r="C123" s="5" t="s">
        <v>36</v>
      </c>
    </row>
    <row r="124" spans="1:3" x14ac:dyDescent="0.25">
      <c r="C124" s="5" t="s">
        <v>37</v>
      </c>
    </row>
    <row r="125" spans="1:3" x14ac:dyDescent="0.25">
      <c r="C125" s="5"/>
    </row>
    <row r="126" spans="1:3" x14ac:dyDescent="0.25">
      <c r="A126" s="7">
        <v>39146</v>
      </c>
      <c r="C126" s="5" t="s">
        <v>47</v>
      </c>
    </row>
    <row r="127" spans="1:3" x14ac:dyDescent="0.25">
      <c r="C127" s="5" t="s">
        <v>52</v>
      </c>
    </row>
    <row r="129" spans="1:3" x14ac:dyDescent="0.25">
      <c r="A129" s="7">
        <v>39151</v>
      </c>
      <c r="C129" s="5" t="s">
        <v>48</v>
      </c>
    </row>
    <row r="130" spans="1:3" x14ac:dyDescent="0.25">
      <c r="C130" s="5" t="s">
        <v>49</v>
      </c>
    </row>
    <row r="131" spans="1:3" x14ac:dyDescent="0.25">
      <c r="C131" s="5"/>
    </row>
    <row r="132" spans="1:3" x14ac:dyDescent="0.25">
      <c r="A132" s="7">
        <v>39171</v>
      </c>
      <c r="C132" s="5" t="s">
        <v>53</v>
      </c>
    </row>
    <row r="133" spans="1:3" x14ac:dyDescent="0.25">
      <c r="C133" s="5" t="s">
        <v>54</v>
      </c>
    </row>
    <row r="134" spans="1:3" x14ac:dyDescent="0.25">
      <c r="C134" s="5"/>
    </row>
    <row r="135" spans="1:3" x14ac:dyDescent="0.25">
      <c r="A135" s="7">
        <v>39171</v>
      </c>
      <c r="C135" s="5" t="s">
        <v>55</v>
      </c>
    </row>
    <row r="136" spans="1:3" x14ac:dyDescent="0.25">
      <c r="C136" s="5" t="s">
        <v>56</v>
      </c>
    </row>
    <row r="137" spans="1:3" x14ac:dyDescent="0.25">
      <c r="C137" s="5"/>
    </row>
    <row r="138" spans="1:3" ht="13" x14ac:dyDescent="0.3">
      <c r="A138" s="10">
        <v>39172</v>
      </c>
      <c r="B138" s="34"/>
      <c r="C138" s="11" t="s">
        <v>450</v>
      </c>
    </row>
    <row r="139" spans="1:3" x14ac:dyDescent="0.25">
      <c r="C139" s="5"/>
    </row>
    <row r="140" spans="1:3" x14ac:dyDescent="0.25">
      <c r="A140" s="7">
        <v>39172</v>
      </c>
      <c r="C140" s="5" t="s">
        <v>57</v>
      </c>
    </row>
    <row r="141" spans="1:3" x14ac:dyDescent="0.25">
      <c r="C141" s="5" t="s">
        <v>58</v>
      </c>
    </row>
    <row r="142" spans="1:3" x14ac:dyDescent="0.25">
      <c r="C142" s="5"/>
    </row>
    <row r="143" spans="1:3" x14ac:dyDescent="0.25">
      <c r="A143" s="7">
        <v>39172</v>
      </c>
      <c r="C143" s="5" t="s">
        <v>59</v>
      </c>
    </row>
    <row r="144" spans="1:3" x14ac:dyDescent="0.25">
      <c r="C144" s="5" t="s">
        <v>60</v>
      </c>
    </row>
    <row r="146" spans="1:3" x14ac:dyDescent="0.25">
      <c r="A146" s="7">
        <v>39175</v>
      </c>
      <c r="C146" s="5" t="s">
        <v>61</v>
      </c>
    </row>
    <row r="147" spans="1:3" x14ac:dyDescent="0.25">
      <c r="C147" s="5" t="s">
        <v>64</v>
      </c>
    </row>
    <row r="149" spans="1:3" x14ac:dyDescent="0.25">
      <c r="A149" s="7">
        <v>39177</v>
      </c>
      <c r="C149" s="5" t="s">
        <v>65</v>
      </c>
    </row>
    <row r="150" spans="1:3" x14ac:dyDescent="0.25">
      <c r="C150" s="5" t="s">
        <v>0</v>
      </c>
    </row>
    <row r="152" spans="1:3" x14ac:dyDescent="0.25">
      <c r="A152" s="7">
        <v>39184</v>
      </c>
      <c r="C152" s="5" t="s">
        <v>2</v>
      </c>
    </row>
    <row r="153" spans="1:3" x14ac:dyDescent="0.25">
      <c r="C153" s="5" t="s">
        <v>3</v>
      </c>
    </row>
    <row r="155" spans="1:3" x14ac:dyDescent="0.25">
      <c r="A155" s="7">
        <v>39195</v>
      </c>
      <c r="C155" s="5" t="s">
        <v>4</v>
      </c>
    </row>
    <row r="156" spans="1:3" x14ac:dyDescent="0.25">
      <c r="C156" s="5" t="s">
        <v>5</v>
      </c>
    </row>
    <row r="158" spans="1:3" x14ac:dyDescent="0.25">
      <c r="A158" s="7">
        <v>39292</v>
      </c>
      <c r="C158" s="5" t="s">
        <v>6</v>
      </c>
    </row>
    <row r="159" spans="1:3" x14ac:dyDescent="0.25">
      <c r="C159" s="5" t="s">
        <v>7</v>
      </c>
    </row>
    <row r="161" spans="1:3" x14ac:dyDescent="0.25">
      <c r="A161" s="7">
        <v>39376</v>
      </c>
      <c r="C161" s="5" t="s">
        <v>1183</v>
      </c>
    </row>
    <row r="162" spans="1:3" x14ac:dyDescent="0.25">
      <c r="C162" s="5" t="s">
        <v>1146</v>
      </c>
    </row>
    <row r="164" spans="1:3" x14ac:dyDescent="0.25">
      <c r="A164" s="7">
        <v>39426</v>
      </c>
      <c r="C164" s="5" t="s">
        <v>1188</v>
      </c>
    </row>
    <row r="165" spans="1:3" x14ac:dyDescent="0.25">
      <c r="C165" s="5" t="s">
        <v>1189</v>
      </c>
    </row>
    <row r="167" spans="1:3" x14ac:dyDescent="0.25">
      <c r="A167" s="7">
        <v>39436</v>
      </c>
      <c r="C167" s="5" t="s">
        <v>1190</v>
      </c>
    </row>
    <row r="168" spans="1:3" x14ac:dyDescent="0.25">
      <c r="C168" s="5" t="s">
        <v>1124</v>
      </c>
    </row>
    <row r="170" spans="1:3" x14ac:dyDescent="0.25">
      <c r="A170" s="7">
        <v>39474</v>
      </c>
      <c r="C170" s="5" t="s">
        <v>1125</v>
      </c>
    </row>
    <row r="171" spans="1:3" x14ac:dyDescent="0.25">
      <c r="C171" s="5" t="s">
        <v>1123</v>
      </c>
    </row>
    <row r="172" spans="1:3" x14ac:dyDescent="0.25">
      <c r="C172" s="5"/>
    </row>
    <row r="173" spans="1:3" x14ac:dyDescent="0.25">
      <c r="A173" s="7">
        <v>39474</v>
      </c>
      <c r="C173" s="5" t="s">
        <v>1134</v>
      </c>
    </row>
    <row r="174" spans="1:3" x14ac:dyDescent="0.25">
      <c r="C174" s="5" t="s">
        <v>1128</v>
      </c>
    </row>
    <row r="175" spans="1:3" x14ac:dyDescent="0.25">
      <c r="C175" s="5"/>
    </row>
    <row r="176" spans="1:3" x14ac:dyDescent="0.25">
      <c r="A176" s="7">
        <v>39477</v>
      </c>
      <c r="C176" s="5" t="s">
        <v>1133</v>
      </c>
    </row>
    <row r="177" spans="1:3" x14ac:dyDescent="0.25">
      <c r="C177" s="5" t="s">
        <v>1135</v>
      </c>
    </row>
    <row r="178" spans="1:3" x14ac:dyDescent="0.25">
      <c r="C178" s="5"/>
    </row>
    <row r="179" spans="1:3" x14ac:dyDescent="0.25">
      <c r="A179" s="7">
        <v>39480</v>
      </c>
      <c r="C179" s="5" t="s">
        <v>1143</v>
      </c>
    </row>
    <row r="180" spans="1:3" x14ac:dyDescent="0.25">
      <c r="C180" s="5" t="s">
        <v>1144</v>
      </c>
    </row>
    <row r="181" spans="1:3" x14ac:dyDescent="0.25">
      <c r="C181" s="5"/>
    </row>
    <row r="182" spans="1:3" x14ac:dyDescent="0.25">
      <c r="A182" s="7">
        <v>39484</v>
      </c>
      <c r="C182" s="5" t="s">
        <v>1147</v>
      </c>
    </row>
    <row r="183" spans="1:3" x14ac:dyDescent="0.25">
      <c r="C183" s="5" t="s">
        <v>1148</v>
      </c>
    </row>
    <row r="184" spans="1:3" x14ac:dyDescent="0.25">
      <c r="C184" s="5"/>
    </row>
    <row r="185" spans="1:3" x14ac:dyDescent="0.25">
      <c r="A185" s="7">
        <v>39484</v>
      </c>
      <c r="C185" s="5" t="s">
        <v>1149</v>
      </c>
    </row>
    <row r="186" spans="1:3" x14ac:dyDescent="0.25">
      <c r="C186" s="5" t="s">
        <v>1162</v>
      </c>
    </row>
    <row r="187" spans="1:3" x14ac:dyDescent="0.25">
      <c r="C187" s="5"/>
    </row>
    <row r="188" spans="1:3" x14ac:dyDescent="0.25">
      <c r="A188" s="7">
        <v>39484</v>
      </c>
      <c r="C188" s="5" t="s">
        <v>1150</v>
      </c>
    </row>
    <row r="189" spans="1:3" x14ac:dyDescent="0.25">
      <c r="C189" s="5" t="s">
        <v>1151</v>
      </c>
    </row>
    <row r="190" spans="1:3" x14ac:dyDescent="0.25">
      <c r="C190" s="5"/>
    </row>
    <row r="191" spans="1:3" x14ac:dyDescent="0.25">
      <c r="A191" s="7">
        <v>39485</v>
      </c>
      <c r="C191" s="5" t="s">
        <v>1152</v>
      </c>
    </row>
    <row r="192" spans="1:3" x14ac:dyDescent="0.25">
      <c r="C192" s="5" t="s">
        <v>1153</v>
      </c>
    </row>
    <row r="194" spans="1:3" x14ac:dyDescent="0.25">
      <c r="A194" s="7">
        <v>39486</v>
      </c>
      <c r="C194" s="5" t="s">
        <v>1154</v>
      </c>
    </row>
    <row r="195" spans="1:3" x14ac:dyDescent="0.25">
      <c r="C195" s="5" t="s">
        <v>1155</v>
      </c>
    </row>
    <row r="196" spans="1:3" x14ac:dyDescent="0.25">
      <c r="C196" s="5"/>
    </row>
    <row r="197" spans="1:3" x14ac:dyDescent="0.25">
      <c r="A197" s="7">
        <v>39486</v>
      </c>
      <c r="C197" s="5" t="s">
        <v>1156</v>
      </c>
    </row>
    <row r="198" spans="1:3" x14ac:dyDescent="0.25">
      <c r="C198" s="5" t="s">
        <v>1157</v>
      </c>
    </row>
    <row r="199" spans="1:3" x14ac:dyDescent="0.25">
      <c r="C199" s="5"/>
    </row>
    <row r="200" spans="1:3" x14ac:dyDescent="0.25">
      <c r="A200" s="7">
        <v>39486</v>
      </c>
      <c r="C200" s="5" t="s">
        <v>1158</v>
      </c>
    </row>
    <row r="201" spans="1:3" x14ac:dyDescent="0.25">
      <c r="C201" s="5" t="s">
        <v>1159</v>
      </c>
    </row>
    <row r="202" spans="1:3" x14ac:dyDescent="0.25">
      <c r="C202" s="5"/>
    </row>
    <row r="203" spans="1:3" x14ac:dyDescent="0.25">
      <c r="A203" s="7">
        <v>39487</v>
      </c>
      <c r="C203" s="5" t="s">
        <v>1160</v>
      </c>
    </row>
    <row r="204" spans="1:3" x14ac:dyDescent="0.25">
      <c r="C204" s="5" t="s">
        <v>1161</v>
      </c>
    </row>
    <row r="205" spans="1:3" x14ac:dyDescent="0.25">
      <c r="C205" s="5"/>
    </row>
    <row r="206" spans="1:3" x14ac:dyDescent="0.25">
      <c r="A206" s="7">
        <v>39487</v>
      </c>
      <c r="C206" s="5" t="s">
        <v>1163</v>
      </c>
    </row>
    <row r="207" spans="1:3" x14ac:dyDescent="0.25">
      <c r="C207" s="5" t="s">
        <v>1166</v>
      </c>
    </row>
    <row r="209" spans="1:3" x14ac:dyDescent="0.25">
      <c r="A209" s="7">
        <v>39488</v>
      </c>
      <c r="C209" s="5" t="s">
        <v>1167</v>
      </c>
    </row>
    <row r="210" spans="1:3" x14ac:dyDescent="0.25">
      <c r="C210" s="5" t="s">
        <v>1168</v>
      </c>
    </row>
    <row r="211" spans="1:3" x14ac:dyDescent="0.25">
      <c r="C211" s="5"/>
    </row>
    <row r="212" spans="1:3" x14ac:dyDescent="0.25">
      <c r="A212" s="7">
        <v>39488</v>
      </c>
      <c r="C212" s="5" t="s">
        <v>1088</v>
      </c>
    </row>
    <row r="213" spans="1:3" x14ac:dyDescent="0.25">
      <c r="C213" s="5" t="s">
        <v>1085</v>
      </c>
    </row>
    <row r="214" spans="1:3" x14ac:dyDescent="0.25">
      <c r="C214" s="5"/>
    </row>
    <row r="215" spans="1:3" x14ac:dyDescent="0.25">
      <c r="A215" s="7">
        <v>39492</v>
      </c>
      <c r="C215" s="5" t="s">
        <v>1086</v>
      </c>
    </row>
    <row r="216" spans="1:3" x14ac:dyDescent="0.25">
      <c r="C216" s="5" t="s">
        <v>1087</v>
      </c>
    </row>
    <row r="217" spans="1:3" x14ac:dyDescent="0.25">
      <c r="C217" s="5"/>
    </row>
    <row r="218" spans="1:3" x14ac:dyDescent="0.25">
      <c r="A218" s="7">
        <v>39493</v>
      </c>
      <c r="C218" s="79" t="s">
        <v>1058</v>
      </c>
    </row>
    <row r="219" spans="1:3" x14ac:dyDescent="0.25">
      <c r="C219" s="79" t="s">
        <v>1089</v>
      </c>
    </row>
    <row r="220" spans="1:3" x14ac:dyDescent="0.25">
      <c r="C220" s="5"/>
    </row>
    <row r="221" spans="1:3" x14ac:dyDescent="0.25">
      <c r="A221" s="7">
        <v>39494</v>
      </c>
      <c r="C221" s="5" t="s">
        <v>1092</v>
      </c>
    </row>
    <row r="222" spans="1:3" x14ac:dyDescent="0.25">
      <c r="C222" s="5" t="s">
        <v>1090</v>
      </c>
    </row>
    <row r="223" spans="1:3" x14ac:dyDescent="0.25">
      <c r="C223" s="5"/>
    </row>
    <row r="224" spans="1:3" x14ac:dyDescent="0.25">
      <c r="A224" s="7">
        <v>39499</v>
      </c>
      <c r="C224" s="5" t="s">
        <v>1093</v>
      </c>
    </row>
    <row r="225" spans="1:3" x14ac:dyDescent="0.25">
      <c r="C225" s="5" t="s">
        <v>1094</v>
      </c>
    </row>
    <row r="226" spans="1:3" x14ac:dyDescent="0.25">
      <c r="C226" s="5"/>
    </row>
    <row r="227" spans="1:3" x14ac:dyDescent="0.25">
      <c r="A227" s="7" t="s">
        <v>1106</v>
      </c>
      <c r="C227" s="5" t="s">
        <v>1104</v>
      </c>
    </row>
    <row r="228" spans="1:3" x14ac:dyDescent="0.25">
      <c r="C228" s="5" t="s">
        <v>1105</v>
      </c>
    </row>
    <row r="229" spans="1:3" x14ac:dyDescent="0.25">
      <c r="C229" s="5"/>
    </row>
    <row r="230" spans="1:3" x14ac:dyDescent="0.25">
      <c r="A230" s="7" t="s">
        <v>1106</v>
      </c>
      <c r="C230" s="5" t="s">
        <v>1107</v>
      </c>
    </row>
    <row r="231" spans="1:3" x14ac:dyDescent="0.25">
      <c r="C231" s="5" t="s">
        <v>1108</v>
      </c>
    </row>
    <row r="232" spans="1:3" x14ac:dyDescent="0.25">
      <c r="C232" s="5"/>
    </row>
    <row r="233" spans="1:3" x14ac:dyDescent="0.25">
      <c r="A233" s="7" t="s">
        <v>1106</v>
      </c>
      <c r="C233" s="5" t="s">
        <v>1109</v>
      </c>
    </row>
    <row r="234" spans="1:3" x14ac:dyDescent="0.25">
      <c r="C234" s="5" t="s">
        <v>1110</v>
      </c>
    </row>
    <row r="235" spans="1:3" x14ac:dyDescent="0.25">
      <c r="C235" s="5"/>
    </row>
    <row r="236" spans="1:3" x14ac:dyDescent="0.25">
      <c r="A236" s="7" t="s">
        <v>1106</v>
      </c>
      <c r="C236" s="5" t="s">
        <v>1111</v>
      </c>
    </row>
    <row r="237" spans="1:3" x14ac:dyDescent="0.25">
      <c r="C237" s="5" t="s">
        <v>1112</v>
      </c>
    </row>
    <row r="238" spans="1:3" x14ac:dyDescent="0.25">
      <c r="C238" s="5"/>
    </row>
    <row r="239" spans="1:3" x14ac:dyDescent="0.25">
      <c r="A239" s="7" t="s">
        <v>1106</v>
      </c>
      <c r="C239" s="5" t="s">
        <v>1117</v>
      </c>
    </row>
    <row r="240" spans="1:3" x14ac:dyDescent="0.25">
      <c r="C240" s="5" t="s">
        <v>1118</v>
      </c>
    </row>
    <row r="242" spans="1:3" x14ac:dyDescent="0.25">
      <c r="A242" s="7" t="s">
        <v>1106</v>
      </c>
      <c r="C242" s="5" t="s">
        <v>1119</v>
      </c>
    </row>
    <row r="243" spans="1:3" x14ac:dyDescent="0.25">
      <c r="C243" s="5" t="s">
        <v>1042</v>
      </c>
    </row>
    <row r="244" spans="1:3" x14ac:dyDescent="0.25">
      <c r="C244" s="5"/>
    </row>
    <row r="245" spans="1:3" x14ac:dyDescent="0.25">
      <c r="A245" s="7" t="s">
        <v>1106</v>
      </c>
      <c r="C245" s="5" t="s">
        <v>1043</v>
      </c>
    </row>
    <row r="246" spans="1:3" x14ac:dyDescent="0.25">
      <c r="C246" s="5" t="s">
        <v>1046</v>
      </c>
    </row>
    <row r="247" spans="1:3" x14ac:dyDescent="0.25">
      <c r="C247" s="5"/>
    </row>
    <row r="248" spans="1:3" x14ac:dyDescent="0.25">
      <c r="A248" s="7" t="s">
        <v>1047</v>
      </c>
      <c r="C248" s="5" t="s">
        <v>1048</v>
      </c>
    </row>
    <row r="249" spans="1:3" x14ac:dyDescent="0.25">
      <c r="C249" s="5" t="s">
        <v>1049</v>
      </c>
    </row>
    <row r="250" spans="1:3" x14ac:dyDescent="0.25">
      <c r="C250" s="5"/>
    </row>
    <row r="251" spans="1:3" x14ac:dyDescent="0.25">
      <c r="A251" s="7" t="s">
        <v>1106</v>
      </c>
      <c r="C251" s="5" t="s">
        <v>1050</v>
      </c>
    </row>
    <row r="252" spans="1:3" x14ac:dyDescent="0.25">
      <c r="C252" s="5" t="s">
        <v>1051</v>
      </c>
    </row>
    <row r="253" spans="1:3" x14ac:dyDescent="0.25">
      <c r="C253" s="5"/>
    </row>
    <row r="254" spans="1:3" x14ac:dyDescent="0.25">
      <c r="A254" s="7">
        <v>39504</v>
      </c>
      <c r="C254" s="5" t="s">
        <v>1099</v>
      </c>
    </row>
    <row r="255" spans="1:3" x14ac:dyDescent="0.25">
      <c r="C255" s="5" t="s">
        <v>1098</v>
      </c>
    </row>
    <row r="257" spans="1:3" x14ac:dyDescent="0.25">
      <c r="A257" s="7" t="s">
        <v>1106</v>
      </c>
      <c r="C257" s="5" t="s">
        <v>1102</v>
      </c>
    </row>
    <row r="258" spans="1:3" x14ac:dyDescent="0.25">
      <c r="C258" s="5" t="s">
        <v>1103</v>
      </c>
    </row>
    <row r="259" spans="1:3" x14ac:dyDescent="0.25">
      <c r="C259" s="5"/>
    </row>
    <row r="260" spans="1:3" x14ac:dyDescent="0.25">
      <c r="A260" s="7" t="s">
        <v>1106</v>
      </c>
      <c r="C260" s="5" t="s">
        <v>1052</v>
      </c>
    </row>
    <row r="261" spans="1:3" x14ac:dyDescent="0.25">
      <c r="C261" s="5" t="s">
        <v>1053</v>
      </c>
    </row>
    <row r="262" spans="1:3" x14ac:dyDescent="0.25">
      <c r="C262" s="5"/>
    </row>
    <row r="263" spans="1:3" x14ac:dyDescent="0.25">
      <c r="A263" s="7">
        <v>39525</v>
      </c>
      <c r="C263" s="5" t="s">
        <v>1097</v>
      </c>
    </row>
    <row r="264" spans="1:3" x14ac:dyDescent="0.25">
      <c r="C264" s="5" t="s">
        <v>1091</v>
      </c>
    </row>
    <row r="265" spans="1:3" x14ac:dyDescent="0.25">
      <c r="C265" s="5"/>
    </row>
    <row r="266" spans="1:3" x14ac:dyDescent="0.25">
      <c r="A266" s="7">
        <v>39530</v>
      </c>
      <c r="C266" s="5" t="s">
        <v>1054</v>
      </c>
    </row>
    <row r="267" spans="1:3" x14ac:dyDescent="0.25">
      <c r="C267" s="5" t="s">
        <v>1057</v>
      </c>
    </row>
    <row r="268" spans="1:3" x14ac:dyDescent="0.25">
      <c r="C268" s="5"/>
    </row>
    <row r="269" spans="1:3" x14ac:dyDescent="0.25">
      <c r="A269" s="7">
        <v>39530</v>
      </c>
      <c r="C269" s="5" t="s">
        <v>1056</v>
      </c>
    </row>
    <row r="271" spans="1:3" x14ac:dyDescent="0.25">
      <c r="A271" s="7">
        <v>39541</v>
      </c>
      <c r="C271" s="5" t="s">
        <v>1059</v>
      </c>
    </row>
    <row r="272" spans="1:3" x14ac:dyDescent="0.25">
      <c r="C272" s="5" t="s">
        <v>1060</v>
      </c>
    </row>
    <row r="274" spans="1:3" ht="13" x14ac:dyDescent="0.3">
      <c r="A274" s="10">
        <v>39550</v>
      </c>
      <c r="B274" s="34"/>
      <c r="C274" s="11" t="s">
        <v>450</v>
      </c>
    </row>
    <row r="276" spans="1:3" x14ac:dyDescent="0.25">
      <c r="A276" s="7">
        <v>39550</v>
      </c>
      <c r="C276" s="64" t="s">
        <v>1061</v>
      </c>
    </row>
    <row r="277" spans="1:3" x14ac:dyDescent="0.25">
      <c r="C277" s="64" t="s">
        <v>1062</v>
      </c>
    </row>
    <row r="278" spans="1:3" x14ac:dyDescent="0.25">
      <c r="C278" s="64"/>
    </row>
    <row r="279" spans="1:3" x14ac:dyDescent="0.25">
      <c r="A279" s="7">
        <v>39550</v>
      </c>
      <c r="C279" s="64" t="s">
        <v>1064</v>
      </c>
    </row>
    <row r="280" spans="1:3" x14ac:dyDescent="0.25">
      <c r="C280" s="64" t="s">
        <v>1063</v>
      </c>
    </row>
    <row r="281" spans="1:3" x14ac:dyDescent="0.25">
      <c r="C281" s="64"/>
    </row>
    <row r="282" spans="1:3" x14ac:dyDescent="0.25">
      <c r="A282" s="7">
        <v>39550</v>
      </c>
      <c r="C282" s="64" t="s">
        <v>891</v>
      </c>
    </row>
    <row r="283" spans="1:3" x14ac:dyDescent="0.25">
      <c r="C283" s="64" t="s">
        <v>1065</v>
      </c>
    </row>
    <row r="284" spans="1:3" x14ac:dyDescent="0.25">
      <c r="C284" s="64"/>
    </row>
    <row r="285" spans="1:3" x14ac:dyDescent="0.25">
      <c r="A285" s="7">
        <v>39555</v>
      </c>
      <c r="C285" s="64" t="s">
        <v>890</v>
      </c>
    </row>
    <row r="286" spans="1:3" x14ac:dyDescent="0.25">
      <c r="C286" s="64"/>
    </row>
    <row r="287" spans="1:3" x14ac:dyDescent="0.25">
      <c r="A287" s="7">
        <v>39558</v>
      </c>
      <c r="C287" s="64" t="s">
        <v>893</v>
      </c>
    </row>
    <row r="288" spans="1:3" x14ac:dyDescent="0.25">
      <c r="C288" s="64" t="s">
        <v>892</v>
      </c>
    </row>
    <row r="290" spans="1:3" x14ac:dyDescent="0.25">
      <c r="A290" s="7">
        <v>39584</v>
      </c>
      <c r="C290" s="64" t="s">
        <v>894</v>
      </c>
    </row>
    <row r="291" spans="1:3" x14ac:dyDescent="0.25">
      <c r="C291" s="64" t="s">
        <v>895</v>
      </c>
    </row>
    <row r="292" spans="1:3" x14ac:dyDescent="0.25">
      <c r="C292" s="64"/>
    </row>
    <row r="293" spans="1:3" x14ac:dyDescent="0.25">
      <c r="A293" s="7">
        <v>39585</v>
      </c>
      <c r="C293" s="64" t="s">
        <v>897</v>
      </c>
    </row>
    <row r="294" spans="1:3" x14ac:dyDescent="0.25">
      <c r="C294" s="64" t="s">
        <v>898</v>
      </c>
    </row>
    <row r="295" spans="1:3" x14ac:dyDescent="0.25">
      <c r="C295" s="64"/>
    </row>
    <row r="296" spans="1:3" x14ac:dyDescent="0.25">
      <c r="A296" s="7">
        <v>39590</v>
      </c>
      <c r="C296" s="64" t="s">
        <v>900</v>
      </c>
    </row>
    <row r="297" spans="1:3" x14ac:dyDescent="0.25">
      <c r="C297" s="64" t="s">
        <v>899</v>
      </c>
    </row>
    <row r="298" spans="1:3" x14ac:dyDescent="0.25">
      <c r="C298" s="64"/>
    </row>
    <row r="299" spans="1:3" x14ac:dyDescent="0.25">
      <c r="A299" s="7">
        <v>39607</v>
      </c>
      <c r="C299" s="64" t="s">
        <v>902</v>
      </c>
    </row>
    <row r="300" spans="1:3" x14ac:dyDescent="0.25">
      <c r="C300" s="64" t="s">
        <v>901</v>
      </c>
    </row>
    <row r="301" spans="1:3" x14ac:dyDescent="0.25">
      <c r="C301" s="64"/>
    </row>
    <row r="302" spans="1:3" x14ac:dyDescent="0.25">
      <c r="A302" s="7">
        <v>39622</v>
      </c>
      <c r="C302" s="64" t="s">
        <v>903</v>
      </c>
    </row>
    <row r="303" spans="1:3" x14ac:dyDescent="0.25">
      <c r="C303" s="64" t="s">
        <v>904</v>
      </c>
    </row>
    <row r="305" spans="1:3" x14ac:dyDescent="0.25">
      <c r="A305" s="7">
        <v>39666</v>
      </c>
      <c r="C305" s="64" t="s">
        <v>914</v>
      </c>
    </row>
    <row r="306" spans="1:3" x14ac:dyDescent="0.25">
      <c r="C306" s="64" t="s">
        <v>915</v>
      </c>
    </row>
    <row r="307" spans="1:3" x14ac:dyDescent="0.25">
      <c r="C307" s="64"/>
    </row>
    <row r="308" spans="1:3" x14ac:dyDescent="0.25">
      <c r="A308" s="7">
        <v>39669</v>
      </c>
      <c r="C308" s="64" t="s">
        <v>916</v>
      </c>
    </row>
    <row r="309" spans="1:3" x14ac:dyDescent="0.25">
      <c r="C309" s="64" t="s">
        <v>917</v>
      </c>
    </row>
    <row r="310" spans="1:3" x14ac:dyDescent="0.25">
      <c r="C310" s="64"/>
    </row>
    <row r="311" spans="1:3" x14ac:dyDescent="0.25">
      <c r="A311" s="7">
        <v>39672</v>
      </c>
      <c r="C311" s="64" t="s">
        <v>918</v>
      </c>
    </row>
    <row r="312" spans="1:3" x14ac:dyDescent="0.25">
      <c r="C312" s="64" t="s">
        <v>919</v>
      </c>
    </row>
    <row r="313" spans="1:3" x14ac:dyDescent="0.25">
      <c r="C313" s="64"/>
    </row>
    <row r="314" spans="1:3" x14ac:dyDescent="0.25">
      <c r="A314" s="7">
        <v>39692</v>
      </c>
      <c r="C314" s="64" t="s">
        <v>814</v>
      </c>
    </row>
    <row r="315" spans="1:3" x14ac:dyDescent="0.25">
      <c r="C315" s="64" t="s">
        <v>811</v>
      </c>
    </row>
    <row r="316" spans="1:3" x14ac:dyDescent="0.25">
      <c r="C316" s="64"/>
    </row>
    <row r="317" spans="1:3" x14ac:dyDescent="0.25">
      <c r="A317" s="7">
        <v>39693</v>
      </c>
      <c r="C317" s="64" t="s">
        <v>812</v>
      </c>
    </row>
    <row r="318" spans="1:3" x14ac:dyDescent="0.25">
      <c r="C318" s="64" t="s">
        <v>813</v>
      </c>
    </row>
    <row r="319" spans="1:3" x14ac:dyDescent="0.25">
      <c r="C319" s="64"/>
    </row>
    <row r="320" spans="1:3" x14ac:dyDescent="0.25">
      <c r="A320" s="7">
        <v>39696</v>
      </c>
      <c r="C320" s="64" t="s">
        <v>815</v>
      </c>
    </row>
    <row r="321" spans="1:3" x14ac:dyDescent="0.25">
      <c r="C321" s="64" t="s">
        <v>816</v>
      </c>
    </row>
    <row r="322" spans="1:3" x14ac:dyDescent="0.25">
      <c r="C322" s="64"/>
    </row>
    <row r="323" spans="1:3" x14ac:dyDescent="0.25">
      <c r="A323" s="7">
        <v>39725</v>
      </c>
      <c r="C323" s="64" t="s">
        <v>818</v>
      </c>
    </row>
    <row r="324" spans="1:3" x14ac:dyDescent="0.25">
      <c r="C324" s="64" t="s">
        <v>819</v>
      </c>
    </row>
    <row r="325" spans="1:3" x14ac:dyDescent="0.25">
      <c r="C325" s="64"/>
    </row>
    <row r="326" spans="1:3" x14ac:dyDescent="0.25">
      <c r="A326" s="7">
        <v>39736</v>
      </c>
      <c r="C326" s="64" t="s">
        <v>820</v>
      </c>
    </row>
    <row r="327" spans="1:3" x14ac:dyDescent="0.25">
      <c r="C327" s="64" t="s">
        <v>821</v>
      </c>
    </row>
    <row r="328" spans="1:3" x14ac:dyDescent="0.25">
      <c r="C328" s="68"/>
    </row>
    <row r="329" spans="1:3" x14ac:dyDescent="0.25">
      <c r="A329" s="7">
        <v>39845</v>
      </c>
      <c r="C329" s="64" t="s">
        <v>825</v>
      </c>
    </row>
    <row r="330" spans="1:3" x14ac:dyDescent="0.25">
      <c r="C330" s="64" t="s">
        <v>826</v>
      </c>
    </row>
    <row r="331" spans="1:3" x14ac:dyDescent="0.25">
      <c r="C331" s="64"/>
    </row>
    <row r="332" spans="1:3" x14ac:dyDescent="0.25">
      <c r="A332" s="7">
        <v>39845</v>
      </c>
      <c r="C332" s="64" t="s">
        <v>827</v>
      </c>
    </row>
    <row r="333" spans="1:3" x14ac:dyDescent="0.25">
      <c r="C333" s="64" t="s">
        <v>831</v>
      </c>
    </row>
    <row r="334" spans="1:3" x14ac:dyDescent="0.25">
      <c r="C334" s="64"/>
    </row>
    <row r="335" spans="1:3" x14ac:dyDescent="0.25">
      <c r="A335" s="7">
        <v>39845</v>
      </c>
      <c r="C335" s="64" t="s">
        <v>828</v>
      </c>
    </row>
    <row r="336" spans="1:3" x14ac:dyDescent="0.25">
      <c r="C336" s="64" t="s">
        <v>838</v>
      </c>
    </row>
    <row r="338" spans="1:3" x14ac:dyDescent="0.25">
      <c r="A338" s="7">
        <v>39845</v>
      </c>
      <c r="B338"/>
      <c r="C338" s="64" t="s">
        <v>839</v>
      </c>
    </row>
    <row r="339" spans="1:3" x14ac:dyDescent="0.25">
      <c r="B339"/>
      <c r="C339" s="64" t="s">
        <v>829</v>
      </c>
    </row>
    <row r="340" spans="1:3" x14ac:dyDescent="0.25">
      <c r="B340"/>
      <c r="C340" s="64"/>
    </row>
    <row r="341" spans="1:3" x14ac:dyDescent="0.25">
      <c r="A341" s="7">
        <v>39845</v>
      </c>
      <c r="B341"/>
      <c r="C341" s="64" t="s">
        <v>835</v>
      </c>
    </row>
    <row r="342" spans="1:3" x14ac:dyDescent="0.25">
      <c r="B342"/>
      <c r="C342" s="64" t="s">
        <v>830</v>
      </c>
    </row>
    <row r="343" spans="1:3" x14ac:dyDescent="0.25">
      <c r="B343"/>
      <c r="C343" s="64"/>
    </row>
    <row r="344" spans="1:3" x14ac:dyDescent="0.25">
      <c r="A344" s="7">
        <v>39845</v>
      </c>
      <c r="B344"/>
      <c r="C344" s="64" t="s">
        <v>833</v>
      </c>
    </row>
    <row r="345" spans="1:3" x14ac:dyDescent="0.25">
      <c r="B345"/>
      <c r="C345" s="64" t="s">
        <v>834</v>
      </c>
    </row>
    <row r="346" spans="1:3" x14ac:dyDescent="0.25">
      <c r="C346" s="64"/>
    </row>
    <row r="347" spans="1:3" x14ac:dyDescent="0.25">
      <c r="A347" s="7">
        <v>39845</v>
      </c>
      <c r="C347" s="64" t="s">
        <v>837</v>
      </c>
    </row>
    <row r="348" spans="1:3" x14ac:dyDescent="0.25">
      <c r="C348" s="64" t="s">
        <v>836</v>
      </c>
    </row>
    <row r="349" spans="1:3" x14ac:dyDescent="0.25">
      <c r="C349" s="64"/>
    </row>
    <row r="350" spans="1:3" x14ac:dyDescent="0.25">
      <c r="A350" s="7">
        <v>39847</v>
      </c>
      <c r="C350" s="64" t="s">
        <v>840</v>
      </c>
    </row>
    <row r="351" spans="1:3" x14ac:dyDescent="0.25">
      <c r="C351" s="64" t="s">
        <v>841</v>
      </c>
    </row>
    <row r="353" spans="1:3" x14ac:dyDescent="0.25">
      <c r="A353" s="7">
        <v>39848</v>
      </c>
      <c r="C353" s="64" t="s">
        <v>1045</v>
      </c>
    </row>
    <row r="354" spans="1:3" x14ac:dyDescent="0.25">
      <c r="C354" s="64" t="s">
        <v>842</v>
      </c>
    </row>
    <row r="355" spans="1:3" x14ac:dyDescent="0.25">
      <c r="C355" s="64"/>
    </row>
    <row r="356" spans="1:3" x14ac:dyDescent="0.25">
      <c r="A356" s="7">
        <v>39848</v>
      </c>
      <c r="C356" s="64" t="s">
        <v>843</v>
      </c>
    </row>
    <row r="357" spans="1:3" x14ac:dyDescent="0.25">
      <c r="C357" s="64" t="s">
        <v>1044</v>
      </c>
    </row>
    <row r="358" spans="1:3" x14ac:dyDescent="0.25">
      <c r="C358" s="64"/>
    </row>
    <row r="359" spans="1:3" x14ac:dyDescent="0.25">
      <c r="A359" s="7">
        <v>39848</v>
      </c>
      <c r="C359" s="64" t="s">
        <v>848</v>
      </c>
    </row>
    <row r="360" spans="1:3" x14ac:dyDescent="0.25">
      <c r="C360" s="64" t="s">
        <v>849</v>
      </c>
    </row>
    <row r="361" spans="1:3" x14ac:dyDescent="0.25">
      <c r="C361" s="64"/>
    </row>
    <row r="362" spans="1:3" x14ac:dyDescent="0.25">
      <c r="A362" s="7">
        <v>39850</v>
      </c>
      <c r="C362" s="64" t="s">
        <v>1164</v>
      </c>
    </row>
    <row r="363" spans="1:3" x14ac:dyDescent="0.25">
      <c r="C363" s="64" t="s">
        <v>1165</v>
      </c>
    </row>
    <row r="364" spans="1:3" x14ac:dyDescent="0.25">
      <c r="C364" s="64"/>
    </row>
    <row r="365" spans="1:3" x14ac:dyDescent="0.25">
      <c r="A365" s="7">
        <v>39850</v>
      </c>
      <c r="C365" s="64" t="s">
        <v>1131</v>
      </c>
    </row>
    <row r="366" spans="1:3" x14ac:dyDescent="0.25">
      <c r="C366" s="64" t="s">
        <v>1132</v>
      </c>
    </row>
    <row r="367" spans="1:3" x14ac:dyDescent="0.25">
      <c r="C367" s="64"/>
    </row>
    <row r="368" spans="1:3" x14ac:dyDescent="0.25">
      <c r="A368" s="7">
        <v>39858</v>
      </c>
      <c r="C368" s="64" t="s">
        <v>403</v>
      </c>
    </row>
    <row r="369" spans="1:3" x14ac:dyDescent="0.25">
      <c r="C369" s="64" t="s">
        <v>404</v>
      </c>
    </row>
    <row r="370" spans="1:3" x14ac:dyDescent="0.25">
      <c r="C370" s="64"/>
    </row>
    <row r="371" spans="1:3" x14ac:dyDescent="0.25">
      <c r="A371" s="7">
        <v>39858</v>
      </c>
      <c r="C371" s="64" t="s">
        <v>405</v>
      </c>
    </row>
    <row r="372" spans="1:3" x14ac:dyDescent="0.25">
      <c r="C372" s="64" t="s">
        <v>406</v>
      </c>
    </row>
    <row r="373" spans="1:3" x14ac:dyDescent="0.25">
      <c r="C373" s="64"/>
    </row>
    <row r="374" spans="1:3" x14ac:dyDescent="0.25">
      <c r="A374" s="7">
        <v>39861</v>
      </c>
      <c r="C374" s="64" t="s">
        <v>968</v>
      </c>
    </row>
    <row r="375" spans="1:3" x14ac:dyDescent="0.25">
      <c r="C375" s="64" t="s">
        <v>969</v>
      </c>
    </row>
    <row r="376" spans="1:3" x14ac:dyDescent="0.25">
      <c r="C376" s="64"/>
    </row>
    <row r="377" spans="1:3" x14ac:dyDescent="0.25">
      <c r="A377" s="7">
        <v>39863</v>
      </c>
      <c r="C377" s="64" t="s">
        <v>187</v>
      </c>
    </row>
    <row r="378" spans="1:3" x14ac:dyDescent="0.25">
      <c r="C378" s="64" t="s">
        <v>188</v>
      </c>
    </row>
    <row r="379" spans="1:3" x14ac:dyDescent="0.25">
      <c r="C379" s="64"/>
    </row>
    <row r="380" spans="1:3" x14ac:dyDescent="0.25">
      <c r="A380" s="7">
        <v>39871</v>
      </c>
      <c r="C380" s="64" t="s">
        <v>619</v>
      </c>
    </row>
    <row r="381" spans="1:3" x14ac:dyDescent="0.25">
      <c r="C381" s="64" t="s">
        <v>503</v>
      </c>
    </row>
    <row r="382" spans="1:3" x14ac:dyDescent="0.25">
      <c r="C382" s="64"/>
    </row>
    <row r="383" spans="1:3" x14ac:dyDescent="0.25">
      <c r="A383" s="7">
        <v>39872</v>
      </c>
      <c r="C383" s="64" t="s">
        <v>556</v>
      </c>
    </row>
    <row r="384" spans="1:3" x14ac:dyDescent="0.25">
      <c r="C384" s="64" t="s">
        <v>557</v>
      </c>
    </row>
    <row r="386" spans="1:3" x14ac:dyDescent="0.25">
      <c r="A386" s="7">
        <v>39889</v>
      </c>
      <c r="C386" s="64" t="s">
        <v>1101</v>
      </c>
    </row>
    <row r="387" spans="1:3" x14ac:dyDescent="0.25">
      <c r="C387" s="64"/>
    </row>
    <row r="388" spans="1:3" x14ac:dyDescent="0.25">
      <c r="A388" s="7">
        <v>39900</v>
      </c>
      <c r="C388" s="64" t="s">
        <v>153</v>
      </c>
    </row>
    <row r="389" spans="1:3" x14ac:dyDescent="0.25">
      <c r="C389" s="64" t="s">
        <v>154</v>
      </c>
    </row>
    <row r="390" spans="1:3" x14ac:dyDescent="0.25">
      <c r="C390" s="64"/>
    </row>
    <row r="391" spans="1:3" ht="13" x14ac:dyDescent="0.3">
      <c r="A391" s="10">
        <v>39900</v>
      </c>
      <c r="B391" s="34"/>
      <c r="C391" s="11" t="s">
        <v>450</v>
      </c>
    </row>
    <row r="392" spans="1:3" x14ac:dyDescent="0.25">
      <c r="C392" s="64"/>
    </row>
    <row r="393" spans="1:3" x14ac:dyDescent="0.25">
      <c r="A393" s="7">
        <v>39900</v>
      </c>
      <c r="C393" s="64" t="s">
        <v>155</v>
      </c>
    </row>
    <row r="394" spans="1:3" x14ac:dyDescent="0.25">
      <c r="C394" s="64" t="s">
        <v>156</v>
      </c>
    </row>
    <row r="395" spans="1:3" x14ac:dyDescent="0.25">
      <c r="C395" s="64"/>
    </row>
    <row r="396" spans="1:3" x14ac:dyDescent="0.25">
      <c r="A396" s="7">
        <v>39900</v>
      </c>
      <c r="C396" s="64" t="s">
        <v>158</v>
      </c>
    </row>
    <row r="397" spans="1:3" x14ac:dyDescent="0.25">
      <c r="C397" s="64" t="s">
        <v>157</v>
      </c>
    </row>
    <row r="398" spans="1:3" x14ac:dyDescent="0.25">
      <c r="C398" s="64"/>
    </row>
    <row r="399" spans="1:3" x14ac:dyDescent="0.25">
      <c r="A399" s="7">
        <v>39903</v>
      </c>
      <c r="C399" s="64" t="s">
        <v>1185</v>
      </c>
    </row>
    <row r="400" spans="1:3" x14ac:dyDescent="0.25">
      <c r="C400" s="64" t="s">
        <v>1186</v>
      </c>
    </row>
    <row r="402" spans="1:3" x14ac:dyDescent="0.25">
      <c r="A402" s="7">
        <v>39904</v>
      </c>
      <c r="C402" s="64" t="s">
        <v>132</v>
      </c>
    </row>
    <row r="403" spans="1:3" x14ac:dyDescent="0.25">
      <c r="C403" s="64" t="s">
        <v>131</v>
      </c>
    </row>
    <row r="404" spans="1:3" x14ac:dyDescent="0.25">
      <c r="C404" s="64"/>
    </row>
    <row r="405" spans="1:3" x14ac:dyDescent="0.25">
      <c r="A405" s="7">
        <v>39912</v>
      </c>
      <c r="C405" s="64" t="s">
        <v>62</v>
      </c>
    </row>
    <row r="406" spans="1:3" x14ac:dyDescent="0.25">
      <c r="C406" s="64" t="s">
        <v>63</v>
      </c>
    </row>
    <row r="407" spans="1:3" x14ac:dyDescent="0.25">
      <c r="C407" s="64"/>
    </row>
    <row r="408" spans="1:3" x14ac:dyDescent="0.25">
      <c r="A408" s="7">
        <v>40026</v>
      </c>
      <c r="C408" s="64" t="s">
        <v>453</v>
      </c>
    </row>
    <row r="409" spans="1:3" x14ac:dyDescent="0.25">
      <c r="C409" s="64"/>
    </row>
    <row r="410" spans="1:3" x14ac:dyDescent="0.25">
      <c r="A410" s="7">
        <v>40057</v>
      </c>
      <c r="C410" s="64" t="s">
        <v>452</v>
      </c>
    </row>
    <row r="411" spans="1:3" x14ac:dyDescent="0.25">
      <c r="C411" s="64"/>
    </row>
    <row r="412" spans="1:3" x14ac:dyDescent="0.25">
      <c r="A412" s="7">
        <v>40061</v>
      </c>
      <c r="C412" s="64" t="s">
        <v>850</v>
      </c>
    </row>
    <row r="413" spans="1:3" x14ac:dyDescent="0.25">
      <c r="C413" s="64" t="s">
        <v>182</v>
      </c>
    </row>
    <row r="414" spans="1:3" x14ac:dyDescent="0.25">
      <c r="C414" s="64"/>
    </row>
    <row r="415" spans="1:3" x14ac:dyDescent="0.25">
      <c r="A415" s="7">
        <v>40196</v>
      </c>
      <c r="C415" s="64" t="s">
        <v>215</v>
      </c>
    </row>
    <row r="416" spans="1:3" x14ac:dyDescent="0.25">
      <c r="C416" s="64" t="s">
        <v>216</v>
      </c>
    </row>
    <row r="418" spans="1:3" x14ac:dyDescent="0.25">
      <c r="A418" s="7">
        <v>40206</v>
      </c>
      <c r="C418" s="64" t="s">
        <v>566</v>
      </c>
    </row>
    <row r="419" spans="1:3" x14ac:dyDescent="0.25">
      <c r="C419" s="64" t="s">
        <v>567</v>
      </c>
    </row>
    <row r="421" spans="1:3" x14ac:dyDescent="0.25">
      <c r="A421" s="7">
        <v>40214</v>
      </c>
      <c r="C421" s="84" t="s">
        <v>1115</v>
      </c>
    </row>
    <row r="422" spans="1:3" x14ac:dyDescent="0.25">
      <c r="C422" s="84" t="s">
        <v>1116</v>
      </c>
    </row>
    <row r="423" spans="1:3" x14ac:dyDescent="0.25">
      <c r="C423" s="84"/>
    </row>
    <row r="424" spans="1:3" x14ac:dyDescent="0.25">
      <c r="A424" s="7">
        <v>40214</v>
      </c>
      <c r="C424" s="84" t="s">
        <v>1113</v>
      </c>
    </row>
    <row r="425" spans="1:3" x14ac:dyDescent="0.25">
      <c r="C425" s="84" t="s">
        <v>1114</v>
      </c>
    </row>
    <row r="426" spans="1:3" x14ac:dyDescent="0.25">
      <c r="C426" s="84"/>
    </row>
    <row r="427" spans="1:3" x14ac:dyDescent="0.25">
      <c r="A427" s="7">
        <v>40216</v>
      </c>
      <c r="C427" s="84" t="s">
        <v>50</v>
      </c>
    </row>
    <row r="428" spans="1:3" x14ac:dyDescent="0.25">
      <c r="C428" s="84" t="s">
        <v>51</v>
      </c>
    </row>
    <row r="429" spans="1:3" x14ac:dyDescent="0.25">
      <c r="C429" s="84"/>
    </row>
    <row r="430" spans="1:3" x14ac:dyDescent="0.25">
      <c r="A430" s="7">
        <v>40218</v>
      </c>
      <c r="C430" s="84" t="s">
        <v>928</v>
      </c>
    </row>
    <row r="431" spans="1:3" x14ac:dyDescent="0.25">
      <c r="C431" s="84" t="s">
        <v>929</v>
      </c>
    </row>
    <row r="433" spans="1:3" x14ac:dyDescent="0.25">
      <c r="A433" s="7">
        <v>40219</v>
      </c>
      <c r="C433" s="84" t="s">
        <v>932</v>
      </c>
    </row>
    <row r="434" spans="1:3" x14ac:dyDescent="0.25">
      <c r="C434" s="84" t="s">
        <v>933</v>
      </c>
    </row>
    <row r="435" spans="1:3" x14ac:dyDescent="0.25">
      <c r="C435" s="84"/>
    </row>
    <row r="436" spans="1:3" x14ac:dyDescent="0.25">
      <c r="A436" s="7">
        <v>40222</v>
      </c>
      <c r="C436" s="84" t="s">
        <v>1175</v>
      </c>
    </row>
    <row r="437" spans="1:3" x14ac:dyDescent="0.25">
      <c r="C437" s="84" t="s">
        <v>1174</v>
      </c>
    </row>
    <row r="438" spans="1:3" x14ac:dyDescent="0.25">
      <c r="C438" s="84"/>
    </row>
    <row r="439" spans="1:3" x14ac:dyDescent="0.25">
      <c r="A439" s="7">
        <v>40223</v>
      </c>
      <c r="C439" s="84" t="s">
        <v>476</v>
      </c>
    </row>
    <row r="440" spans="1:3" x14ac:dyDescent="0.25">
      <c r="C440" s="84" t="s">
        <v>477</v>
      </c>
    </row>
    <row r="441" spans="1:3" x14ac:dyDescent="0.25">
      <c r="C441" s="84"/>
    </row>
    <row r="442" spans="1:3" x14ac:dyDescent="0.25">
      <c r="A442" s="7" t="s">
        <v>478</v>
      </c>
      <c r="C442" s="84" t="s">
        <v>480</v>
      </c>
    </row>
    <row r="443" spans="1:3" x14ac:dyDescent="0.25">
      <c r="C443" s="84" t="s">
        <v>479</v>
      </c>
    </row>
    <row r="444" spans="1:3" x14ac:dyDescent="0.25">
      <c r="C444" s="84"/>
    </row>
    <row r="445" spans="1:3" x14ac:dyDescent="0.25">
      <c r="A445" s="7">
        <v>40223</v>
      </c>
      <c r="C445" s="84" t="s">
        <v>755</v>
      </c>
    </row>
    <row r="446" spans="1:3" x14ac:dyDescent="0.25">
      <c r="C446" s="84" t="s">
        <v>756</v>
      </c>
    </row>
    <row r="447" spans="1:3" x14ac:dyDescent="0.25">
      <c r="C447" s="84"/>
    </row>
    <row r="448" spans="1:3" x14ac:dyDescent="0.25">
      <c r="A448" s="7">
        <v>40262</v>
      </c>
      <c r="C448" s="5" t="s">
        <v>420</v>
      </c>
    </row>
    <row r="449" spans="1:3" x14ac:dyDescent="0.25">
      <c r="C449" s="5" t="s">
        <v>421</v>
      </c>
    </row>
    <row r="450" spans="1:3" x14ac:dyDescent="0.25">
      <c r="C450" s="84"/>
    </row>
    <row r="451" spans="1:3" x14ac:dyDescent="0.25">
      <c r="A451" s="7">
        <v>40262</v>
      </c>
      <c r="C451" s="5" t="s">
        <v>422</v>
      </c>
    </row>
    <row r="452" spans="1:3" x14ac:dyDescent="0.25">
      <c r="C452" s="5" t="s">
        <v>423</v>
      </c>
    </row>
    <row r="453" spans="1:3" x14ac:dyDescent="0.25">
      <c r="C453" s="84"/>
    </row>
    <row r="454" spans="1:3" x14ac:dyDescent="0.25">
      <c r="A454" s="7">
        <v>40264</v>
      </c>
      <c r="C454" s="84" t="s">
        <v>603</v>
      </c>
    </row>
    <row r="455" spans="1:3" x14ac:dyDescent="0.25">
      <c r="C455" s="84"/>
    </row>
    <row r="456" spans="1:3" x14ac:dyDescent="0.25">
      <c r="A456" s="7">
        <v>40264</v>
      </c>
      <c r="C456" s="84" t="s">
        <v>787</v>
      </c>
    </row>
    <row r="457" spans="1:3" x14ac:dyDescent="0.25">
      <c r="C457" s="84" t="s">
        <v>788</v>
      </c>
    </row>
    <row r="458" spans="1:3" x14ac:dyDescent="0.25">
      <c r="C458" s="84"/>
    </row>
    <row r="459" spans="1:3" x14ac:dyDescent="0.25">
      <c r="A459" s="7">
        <v>40264</v>
      </c>
      <c r="C459" s="84" t="s">
        <v>604</v>
      </c>
    </row>
    <row r="460" spans="1:3" x14ac:dyDescent="0.25">
      <c r="C460" s="84" t="s">
        <v>495</v>
      </c>
    </row>
    <row r="461" spans="1:3" x14ac:dyDescent="0.25">
      <c r="C461" s="84"/>
    </row>
    <row r="462" spans="1:3" x14ac:dyDescent="0.25">
      <c r="A462" s="7">
        <v>40266</v>
      </c>
      <c r="C462" s="84" t="s">
        <v>930</v>
      </c>
    </row>
    <row r="463" spans="1:3" x14ac:dyDescent="0.25">
      <c r="C463" s="84" t="s">
        <v>931</v>
      </c>
    </row>
    <row r="465" spans="1:3" x14ac:dyDescent="0.25">
      <c r="A465" s="7">
        <v>40438</v>
      </c>
      <c r="C465" s="84" t="s">
        <v>16</v>
      </c>
    </row>
    <row r="466" spans="1:3" x14ac:dyDescent="0.25">
      <c r="C466" s="84" t="s">
        <v>17</v>
      </c>
    </row>
    <row r="467" spans="1:3" x14ac:dyDescent="0.25">
      <c r="C467" s="84"/>
    </row>
    <row r="468" spans="1:3" x14ac:dyDescent="0.25">
      <c r="A468" s="7">
        <v>40479</v>
      </c>
      <c r="C468" s="5" t="s">
        <v>1231</v>
      </c>
    </row>
    <row r="469" spans="1:3" x14ac:dyDescent="0.25">
      <c r="C469" s="5" t="s">
        <v>1232</v>
      </c>
    </row>
    <row r="470" spans="1:3" x14ac:dyDescent="0.25">
      <c r="C470" s="84"/>
    </row>
    <row r="471" spans="1:3" x14ac:dyDescent="0.25">
      <c r="A471" s="7">
        <v>40484</v>
      </c>
      <c r="C471" s="5" t="s">
        <v>1234</v>
      </c>
    </row>
    <row r="472" spans="1:3" x14ac:dyDescent="0.25">
      <c r="C472" s="5" t="s">
        <v>1233</v>
      </c>
    </row>
    <row r="473" spans="1:3" x14ac:dyDescent="0.25">
      <c r="C473" s="5"/>
    </row>
    <row r="474" spans="1:3" x14ac:dyDescent="0.25">
      <c r="A474" s="7">
        <v>40496</v>
      </c>
      <c r="C474" s="5" t="s">
        <v>1241</v>
      </c>
    </row>
    <row r="475" spans="1:3" x14ac:dyDescent="0.25">
      <c r="C475" s="5" t="s">
        <v>1242</v>
      </c>
    </row>
    <row r="476" spans="1:3" x14ac:dyDescent="0.25">
      <c r="C476" s="84"/>
    </row>
    <row r="477" spans="1:3" x14ac:dyDescent="0.25">
      <c r="A477" s="7">
        <v>40502</v>
      </c>
      <c r="C477" s="5" t="s">
        <v>1235</v>
      </c>
    </row>
    <row r="478" spans="1:3" x14ac:dyDescent="0.25">
      <c r="C478" s="5" t="s">
        <v>1236</v>
      </c>
    </row>
    <row r="479" spans="1:3" x14ac:dyDescent="0.25">
      <c r="C479" s="84"/>
    </row>
    <row r="480" spans="1:3" x14ac:dyDescent="0.25">
      <c r="A480" s="7">
        <v>40559</v>
      </c>
      <c r="C480" s="5" t="s">
        <v>1237</v>
      </c>
    </row>
    <row r="481" spans="1:3" x14ac:dyDescent="0.25">
      <c r="C481" s="5" t="s">
        <v>1238</v>
      </c>
    </row>
    <row r="482" spans="1:3" x14ac:dyDescent="0.25">
      <c r="C482" s="84"/>
    </row>
    <row r="483" spans="1:3" x14ac:dyDescent="0.25">
      <c r="A483" s="7">
        <v>40561</v>
      </c>
      <c r="C483" s="5" t="s">
        <v>1239</v>
      </c>
    </row>
    <row r="484" spans="1:3" x14ac:dyDescent="0.25">
      <c r="C484" s="5" t="s">
        <v>1240</v>
      </c>
    </row>
    <row r="485" spans="1:3" x14ac:dyDescent="0.25">
      <c r="C485" s="84"/>
    </row>
    <row r="486" spans="1:3" x14ac:dyDescent="0.25">
      <c r="A486" s="7">
        <v>40579</v>
      </c>
      <c r="C486" s="5" t="s">
        <v>1244</v>
      </c>
    </row>
    <row r="487" spans="1:3" x14ac:dyDescent="0.25">
      <c r="C487" s="5" t="s">
        <v>1243</v>
      </c>
    </row>
    <row r="488" spans="1:3" x14ac:dyDescent="0.25">
      <c r="C488" s="84"/>
    </row>
    <row r="489" spans="1:3" x14ac:dyDescent="0.25">
      <c r="A489" s="7">
        <v>40579</v>
      </c>
      <c r="C489" s="5" t="s">
        <v>1245</v>
      </c>
    </row>
    <row r="490" spans="1:3" x14ac:dyDescent="0.25">
      <c r="C490" s="5" t="s">
        <v>1246</v>
      </c>
    </row>
    <row r="491" spans="1:3" x14ac:dyDescent="0.25">
      <c r="C491" s="84"/>
    </row>
    <row r="492" spans="1:3" x14ac:dyDescent="0.25">
      <c r="A492" s="7">
        <v>40580</v>
      </c>
      <c r="C492" s="5" t="s">
        <v>1248</v>
      </c>
    </row>
    <row r="493" spans="1:3" x14ac:dyDescent="0.25">
      <c r="C493" s="5" t="s">
        <v>1247</v>
      </c>
    </row>
    <row r="494" spans="1:3" x14ac:dyDescent="0.25">
      <c r="C494" s="84"/>
    </row>
    <row r="495" spans="1:3" x14ac:dyDescent="0.25">
      <c r="A495" s="7">
        <v>40582</v>
      </c>
      <c r="C495" s="5" t="s">
        <v>1250</v>
      </c>
    </row>
    <row r="496" spans="1:3" x14ac:dyDescent="0.25">
      <c r="C496" s="5" t="s">
        <v>1249</v>
      </c>
    </row>
    <row r="498" spans="1:3" x14ac:dyDescent="0.25">
      <c r="A498" s="7">
        <v>40585</v>
      </c>
      <c r="C498" s="5" t="s">
        <v>1251</v>
      </c>
    </row>
    <row r="499" spans="1:3" x14ac:dyDescent="0.25">
      <c r="C499" s="5" t="s">
        <v>1252</v>
      </c>
    </row>
    <row r="500" spans="1:3" x14ac:dyDescent="0.25">
      <c r="C500" s="84"/>
    </row>
    <row r="501" spans="1:3" x14ac:dyDescent="0.25">
      <c r="A501" s="7">
        <v>40587</v>
      </c>
      <c r="C501" s="5" t="s">
        <v>1253</v>
      </c>
    </row>
    <row r="502" spans="1:3" x14ac:dyDescent="0.25">
      <c r="C502" s="5" t="s">
        <v>1254</v>
      </c>
    </row>
    <row r="503" spans="1:3" x14ac:dyDescent="0.25">
      <c r="C503" s="84"/>
    </row>
    <row r="504" spans="1:3" x14ac:dyDescent="0.25">
      <c r="A504" s="7">
        <v>40587</v>
      </c>
      <c r="C504" s="5" t="s">
        <v>1256</v>
      </c>
    </row>
    <row r="505" spans="1:3" x14ac:dyDescent="0.25">
      <c r="C505" s="5" t="s">
        <v>1255</v>
      </c>
    </row>
    <row r="506" spans="1:3" x14ac:dyDescent="0.25">
      <c r="C506" s="84"/>
    </row>
    <row r="507" spans="1:3" x14ac:dyDescent="0.25">
      <c r="A507" s="7">
        <v>40588</v>
      </c>
      <c r="C507" s="5" t="s">
        <v>1257</v>
      </c>
    </row>
    <row r="508" spans="1:3" x14ac:dyDescent="0.25">
      <c r="C508" s="5" t="s">
        <v>1258</v>
      </c>
    </row>
    <row r="509" spans="1:3" x14ac:dyDescent="0.25">
      <c r="C509" s="84"/>
    </row>
    <row r="510" spans="1:3" x14ac:dyDescent="0.25">
      <c r="A510" s="7">
        <v>40589</v>
      </c>
      <c r="C510" s="5" t="s">
        <v>1259</v>
      </c>
    </row>
    <row r="511" spans="1:3" x14ac:dyDescent="0.25">
      <c r="C511" s="5" t="s">
        <v>1260</v>
      </c>
    </row>
    <row r="513" spans="1:3" x14ac:dyDescent="0.25">
      <c r="A513" s="7">
        <v>40589</v>
      </c>
      <c r="C513" s="5" t="s">
        <v>1261</v>
      </c>
    </row>
    <row r="514" spans="1:3" x14ac:dyDescent="0.25">
      <c r="C514" s="5" t="s">
        <v>1262</v>
      </c>
    </row>
    <row r="515" spans="1:3" x14ac:dyDescent="0.25">
      <c r="C515" s="84"/>
    </row>
    <row r="516" spans="1:3" x14ac:dyDescent="0.25">
      <c r="C516" s="5" t="s">
        <v>1263</v>
      </c>
    </row>
    <row r="517" spans="1:3" x14ac:dyDescent="0.25">
      <c r="C517" s="84"/>
    </row>
    <row r="518" spans="1:3" x14ac:dyDescent="0.25">
      <c r="A518" s="7">
        <v>40590</v>
      </c>
      <c r="C518" s="5" t="s">
        <v>1264</v>
      </c>
    </row>
    <row r="519" spans="1:3" x14ac:dyDescent="0.25">
      <c r="C519" s="5" t="s">
        <v>1265</v>
      </c>
    </row>
    <row r="520" spans="1:3" x14ac:dyDescent="0.25">
      <c r="C520" s="84"/>
    </row>
    <row r="521" spans="1:3" x14ac:dyDescent="0.25">
      <c r="A521" s="7">
        <v>40593</v>
      </c>
      <c r="C521" s="5" t="s">
        <v>1267</v>
      </c>
    </row>
    <row r="522" spans="1:3" x14ac:dyDescent="0.25">
      <c r="C522" s="5" t="s">
        <v>1266</v>
      </c>
    </row>
    <row r="523" spans="1:3" x14ac:dyDescent="0.25">
      <c r="C523" s="84"/>
    </row>
    <row r="524" spans="1:3" x14ac:dyDescent="0.25">
      <c r="A524" s="7">
        <v>40600</v>
      </c>
      <c r="C524" s="5" t="s">
        <v>1268</v>
      </c>
    </row>
    <row r="525" spans="1:3" x14ac:dyDescent="0.25">
      <c r="C525" s="5" t="s">
        <v>1269</v>
      </c>
    </row>
    <row r="526" spans="1:3" x14ac:dyDescent="0.25">
      <c r="C526" s="84"/>
    </row>
    <row r="527" spans="1:3" x14ac:dyDescent="0.25">
      <c r="A527" s="7">
        <v>40602</v>
      </c>
      <c r="C527" s="5" t="s">
        <v>1270</v>
      </c>
    </row>
    <row r="528" spans="1:3" x14ac:dyDescent="0.25">
      <c r="C528" s="5" t="s">
        <v>1271</v>
      </c>
    </row>
    <row r="530" spans="1:3" x14ac:dyDescent="0.25">
      <c r="A530" s="7">
        <v>40635</v>
      </c>
      <c r="C530" s="5" t="s">
        <v>1272</v>
      </c>
    </row>
    <row r="531" spans="1:3" x14ac:dyDescent="0.25">
      <c r="C531" s="5" t="s">
        <v>1273</v>
      </c>
    </row>
    <row r="532" spans="1:3" x14ac:dyDescent="0.25">
      <c r="C532" s="84"/>
    </row>
    <row r="533" spans="1:3" x14ac:dyDescent="0.25">
      <c r="A533" s="7">
        <v>40635</v>
      </c>
      <c r="C533" s="5" t="s">
        <v>1274</v>
      </c>
    </row>
    <row r="534" spans="1:3" x14ac:dyDescent="0.25">
      <c r="C534" s="5" t="s">
        <v>1275</v>
      </c>
    </row>
    <row r="535" spans="1:3" x14ac:dyDescent="0.25">
      <c r="C535" s="84"/>
    </row>
    <row r="536" spans="1:3" x14ac:dyDescent="0.25">
      <c r="A536" s="7">
        <v>40635</v>
      </c>
      <c r="C536" s="5" t="s">
        <v>1277</v>
      </c>
    </row>
    <row r="537" spans="1:3" x14ac:dyDescent="0.25">
      <c r="C537" s="5" t="s">
        <v>1278</v>
      </c>
    </row>
    <row r="538" spans="1:3" x14ac:dyDescent="0.25">
      <c r="C538" s="5"/>
    </row>
    <row r="539" spans="1:3" x14ac:dyDescent="0.25">
      <c r="A539" s="7">
        <v>40635</v>
      </c>
      <c r="C539" s="5" t="s">
        <v>1281</v>
      </c>
    </row>
    <row r="540" spans="1:3" x14ac:dyDescent="0.25">
      <c r="C540" s="5"/>
    </row>
    <row r="541" spans="1:3" x14ac:dyDescent="0.25">
      <c r="A541" s="7">
        <v>40642</v>
      </c>
      <c r="C541" s="5" t="s">
        <v>1279</v>
      </c>
    </row>
    <row r="542" spans="1:3" x14ac:dyDescent="0.25">
      <c r="C542" s="5" t="s">
        <v>1280</v>
      </c>
    </row>
    <row r="543" spans="1:3" x14ac:dyDescent="0.25">
      <c r="C543" s="84"/>
    </row>
    <row r="544" spans="1:3" x14ac:dyDescent="0.25">
      <c r="A544" s="7">
        <v>40642</v>
      </c>
      <c r="C544" s="5" t="s">
        <v>1282</v>
      </c>
    </row>
    <row r="545" spans="1:3" x14ac:dyDescent="0.25">
      <c r="C545" s="5" t="s">
        <v>1283</v>
      </c>
    </row>
    <row r="546" spans="1:3" x14ac:dyDescent="0.25">
      <c r="C546" s="84"/>
    </row>
    <row r="547" spans="1:3" x14ac:dyDescent="0.25">
      <c r="A547" s="7">
        <v>40648</v>
      </c>
      <c r="C547" s="5" t="s">
        <v>1285</v>
      </c>
    </row>
    <row r="548" spans="1:3" x14ac:dyDescent="0.25">
      <c r="C548" s="84"/>
    </row>
    <row r="549" spans="1:3" x14ac:dyDescent="0.25">
      <c r="A549" s="7">
        <v>40659</v>
      </c>
      <c r="C549" s="5" t="s">
        <v>1288</v>
      </c>
    </row>
    <row r="550" spans="1:3" x14ac:dyDescent="0.25">
      <c r="C550" s="5" t="s">
        <v>1289</v>
      </c>
    </row>
    <row r="552" spans="1:3" x14ac:dyDescent="0.25">
      <c r="A552" s="7">
        <v>40684</v>
      </c>
      <c r="C552" s="5" t="s">
        <v>1297</v>
      </c>
    </row>
    <row r="553" spans="1:3" x14ac:dyDescent="0.25">
      <c r="C553" s="5"/>
    </row>
    <row r="554" spans="1:3" x14ac:dyDescent="0.25">
      <c r="A554" s="7">
        <v>40714</v>
      </c>
      <c r="C554" s="5" t="s">
        <v>1298</v>
      </c>
    </row>
    <row r="556" spans="1:3" x14ac:dyDescent="0.25">
      <c r="A556" s="7">
        <v>40744</v>
      </c>
      <c r="C556" s="5" t="s">
        <v>1299</v>
      </c>
    </row>
    <row r="558" spans="1:3" x14ac:dyDescent="0.25">
      <c r="A558" s="7">
        <v>40750</v>
      </c>
      <c r="C558" s="5" t="s">
        <v>1295</v>
      </c>
    </row>
    <row r="559" spans="1:3" x14ac:dyDescent="0.25">
      <c r="C559" s="5" t="s">
        <v>1296</v>
      </c>
    </row>
    <row r="561" spans="1:3" x14ac:dyDescent="0.25">
      <c r="A561" s="7">
        <v>40751</v>
      </c>
      <c r="C561" s="5" t="s">
        <v>1300</v>
      </c>
    </row>
    <row r="562" spans="1:3" x14ac:dyDescent="0.25">
      <c r="C562" s="5" t="s">
        <v>1301</v>
      </c>
    </row>
    <row r="564" spans="1:3" x14ac:dyDescent="0.25">
      <c r="A564" s="7">
        <v>40940</v>
      </c>
      <c r="C564" s="5" t="s">
        <v>1338</v>
      </c>
    </row>
    <row r="565" spans="1:3" x14ac:dyDescent="0.25">
      <c r="C565" s="5" t="s">
        <v>1339</v>
      </c>
    </row>
    <row r="567" spans="1:3" x14ac:dyDescent="0.25">
      <c r="A567" s="7">
        <v>40940</v>
      </c>
      <c r="C567" s="5" t="s">
        <v>1340</v>
      </c>
    </row>
    <row r="568" spans="1:3" x14ac:dyDescent="0.25">
      <c r="C568" s="5" t="s">
        <v>1341</v>
      </c>
    </row>
    <row r="569" spans="1:3" x14ac:dyDescent="0.25">
      <c r="C569" s="5"/>
    </row>
    <row r="570" spans="1:3" x14ac:dyDescent="0.25">
      <c r="A570" s="7">
        <v>40948</v>
      </c>
      <c r="C570" s="5" t="s">
        <v>1342</v>
      </c>
    </row>
    <row r="571" spans="1:3" x14ac:dyDescent="0.25">
      <c r="C571" s="5" t="s">
        <v>1343</v>
      </c>
    </row>
    <row r="573" spans="1:3" x14ac:dyDescent="0.25">
      <c r="A573" s="7">
        <v>40949</v>
      </c>
      <c r="C573" s="5" t="s">
        <v>1344</v>
      </c>
    </row>
    <row r="574" spans="1:3" x14ac:dyDescent="0.25">
      <c r="C574" s="5" t="s">
        <v>1345</v>
      </c>
    </row>
    <row r="576" spans="1:3" x14ac:dyDescent="0.25">
      <c r="A576" s="7">
        <v>40951</v>
      </c>
      <c r="C576" s="5" t="s">
        <v>1346</v>
      </c>
    </row>
    <row r="577" spans="1:3" x14ac:dyDescent="0.25">
      <c r="C577" s="5" t="s">
        <v>1349</v>
      </c>
    </row>
    <row r="579" spans="1:3" x14ac:dyDescent="0.25">
      <c r="A579" s="7">
        <v>40985</v>
      </c>
      <c r="C579" s="5" t="s">
        <v>1348</v>
      </c>
    </row>
    <row r="580" spans="1:3" x14ac:dyDescent="0.25">
      <c r="C580" s="5" t="s">
        <v>1350</v>
      </c>
    </row>
    <row r="582" spans="1:3" x14ac:dyDescent="0.25">
      <c r="A582" s="7">
        <v>40985</v>
      </c>
      <c r="C582" s="5" t="s">
        <v>1353</v>
      </c>
    </row>
    <row r="583" spans="1:3" x14ac:dyDescent="0.25">
      <c r="C583" s="5" t="s">
        <v>1354</v>
      </c>
    </row>
    <row r="585" spans="1:3" x14ac:dyDescent="0.25">
      <c r="A585" s="7">
        <v>40985</v>
      </c>
      <c r="C585" s="5" t="s">
        <v>1351</v>
      </c>
    </row>
    <row r="586" spans="1:3" x14ac:dyDescent="0.25">
      <c r="C586" s="5" t="s">
        <v>1352</v>
      </c>
    </row>
    <row r="588" spans="1:3" x14ac:dyDescent="0.25">
      <c r="A588" s="7">
        <v>40993</v>
      </c>
      <c r="C588" s="5" t="s">
        <v>1356</v>
      </c>
    </row>
    <row r="589" spans="1:3" x14ac:dyDescent="0.25">
      <c r="C589" s="5" t="s">
        <v>1355</v>
      </c>
    </row>
    <row r="591" spans="1:3" x14ac:dyDescent="0.25">
      <c r="A591" s="7">
        <v>40999</v>
      </c>
      <c r="C591" s="5" t="s">
        <v>1510</v>
      </c>
    </row>
    <row r="593" spans="1:3" x14ac:dyDescent="0.25">
      <c r="A593" s="7">
        <v>41000</v>
      </c>
      <c r="C593" s="5" t="s">
        <v>1512</v>
      </c>
    </row>
    <row r="594" spans="1:3" x14ac:dyDescent="0.25">
      <c r="C594" s="5" t="s">
        <v>1511</v>
      </c>
    </row>
    <row r="596" spans="1:3" x14ac:dyDescent="0.25">
      <c r="A596" s="7">
        <v>41001</v>
      </c>
      <c r="C596" s="5" t="s">
        <v>1513</v>
      </c>
    </row>
    <row r="598" spans="1:3" x14ac:dyDescent="0.25">
      <c r="A598" s="7">
        <v>41001</v>
      </c>
      <c r="C598" s="5" t="s">
        <v>1514</v>
      </c>
    </row>
    <row r="600" spans="1:3" x14ac:dyDescent="0.25">
      <c r="A600" s="7">
        <v>41003</v>
      </c>
      <c r="C600" s="5" t="s">
        <v>1515</v>
      </c>
    </row>
    <row r="602" spans="1:3" x14ac:dyDescent="0.25">
      <c r="A602" s="7">
        <v>41008</v>
      </c>
      <c r="C602" s="5" t="s">
        <v>1516</v>
      </c>
    </row>
    <row r="603" spans="1:3" x14ac:dyDescent="0.25">
      <c r="C603" s="5" t="s">
        <v>1521</v>
      </c>
    </row>
    <row r="604" spans="1:3" x14ac:dyDescent="0.25">
      <c r="C604" s="5"/>
    </row>
    <row r="605" spans="1:3" x14ac:dyDescent="0.25">
      <c r="A605" s="7">
        <v>41008</v>
      </c>
      <c r="C605" s="5" t="s">
        <v>1518</v>
      </c>
    </row>
    <row r="606" spans="1:3" x14ac:dyDescent="0.25">
      <c r="C606" s="5" t="s">
        <v>1517</v>
      </c>
    </row>
    <row r="607" spans="1:3" x14ac:dyDescent="0.25">
      <c r="C607" s="5"/>
    </row>
    <row r="608" spans="1:3" x14ac:dyDescent="0.25">
      <c r="A608" s="7">
        <v>41008</v>
      </c>
      <c r="C608" s="5" t="s">
        <v>1519</v>
      </c>
    </row>
    <row r="609" spans="1:3" x14ac:dyDescent="0.25">
      <c r="C609" s="5" t="s">
        <v>1520</v>
      </c>
    </row>
    <row r="610" spans="1:3" x14ac:dyDescent="0.25">
      <c r="C610" s="5"/>
    </row>
    <row r="611" spans="1:3" x14ac:dyDescent="0.25">
      <c r="A611" s="7">
        <v>41010</v>
      </c>
      <c r="C611" s="5" t="s">
        <v>1522</v>
      </c>
    </row>
    <row r="612" spans="1:3" x14ac:dyDescent="0.25">
      <c r="C612" s="5" t="s">
        <v>1523</v>
      </c>
    </row>
    <row r="613" spans="1:3" x14ac:dyDescent="0.25">
      <c r="C613" s="5"/>
    </row>
    <row r="614" spans="1:3" x14ac:dyDescent="0.25">
      <c r="A614" s="7">
        <v>41061</v>
      </c>
      <c r="C614" s="5" t="s">
        <v>1526</v>
      </c>
    </row>
    <row r="615" spans="1:3" x14ac:dyDescent="0.25">
      <c r="C615" s="5" t="s">
        <v>1527</v>
      </c>
    </row>
    <row r="616" spans="1:3" x14ac:dyDescent="0.25">
      <c r="C616" s="5"/>
    </row>
    <row r="617" spans="1:3" x14ac:dyDescent="0.25">
      <c r="A617" s="7">
        <v>41061</v>
      </c>
      <c r="C617" s="5" t="s">
        <v>1528</v>
      </c>
    </row>
    <row r="618" spans="1:3" x14ac:dyDescent="0.25">
      <c r="C618" s="5" t="s">
        <v>1529</v>
      </c>
    </row>
    <row r="619" spans="1:3" ht="13.5" customHeight="1" x14ac:dyDescent="0.25">
      <c r="C619" s="5"/>
    </row>
    <row r="620" spans="1:3" ht="14.25" customHeight="1" x14ac:dyDescent="0.25">
      <c r="A620" s="7">
        <v>41086</v>
      </c>
      <c r="C620" s="109" t="s">
        <v>1533</v>
      </c>
    </row>
    <row r="621" spans="1:3" x14ac:dyDescent="0.25">
      <c r="C621" s="109" t="s">
        <v>1530</v>
      </c>
    </row>
    <row r="622" spans="1:3" x14ac:dyDescent="0.25">
      <c r="C622" s="5"/>
    </row>
    <row r="623" spans="1:3" x14ac:dyDescent="0.25">
      <c r="A623" s="7">
        <v>41122</v>
      </c>
      <c r="C623" s="5" t="s">
        <v>1532</v>
      </c>
    </row>
    <row r="624" spans="1:3" x14ac:dyDescent="0.25">
      <c r="C624" s="5" t="s">
        <v>1531</v>
      </c>
    </row>
    <row r="626" spans="1:3" x14ac:dyDescent="0.25">
      <c r="A626" s="7">
        <v>41149</v>
      </c>
      <c r="C626" s="5" t="s">
        <v>1534</v>
      </c>
    </row>
    <row r="627" spans="1:3" x14ac:dyDescent="0.25">
      <c r="C627" s="5" t="s">
        <v>1535</v>
      </c>
    </row>
    <row r="628" spans="1:3" x14ac:dyDescent="0.25">
      <c r="C628" s="5"/>
    </row>
    <row r="629" spans="1:3" x14ac:dyDescent="0.25">
      <c r="A629" s="7">
        <v>41301</v>
      </c>
      <c r="C629" s="5" t="s">
        <v>1612</v>
      </c>
    </row>
    <row r="630" spans="1:3" x14ac:dyDescent="0.25">
      <c r="C630" s="5" t="s">
        <v>1613</v>
      </c>
    </row>
    <row r="631" spans="1:3" x14ac:dyDescent="0.25">
      <c r="C631" s="5"/>
    </row>
    <row r="632" spans="1:3" x14ac:dyDescent="0.25">
      <c r="A632" s="7">
        <v>41315</v>
      </c>
      <c r="C632" s="5" t="s">
        <v>1615</v>
      </c>
    </row>
    <row r="633" spans="1:3" x14ac:dyDescent="0.25">
      <c r="C633" s="5" t="s">
        <v>1616</v>
      </c>
    </row>
    <row r="634" spans="1:3" x14ac:dyDescent="0.25">
      <c r="C634" s="5"/>
    </row>
    <row r="635" spans="1:3" x14ac:dyDescent="0.25">
      <c r="A635" s="7">
        <v>41319</v>
      </c>
      <c r="C635" s="5" t="s">
        <v>1626</v>
      </c>
    </row>
    <row r="636" spans="1:3" x14ac:dyDescent="0.25">
      <c r="C636" s="5"/>
    </row>
    <row r="637" spans="1:3" x14ac:dyDescent="0.25">
      <c r="A637" s="7">
        <v>41320</v>
      </c>
      <c r="C637" s="5" t="s">
        <v>1621</v>
      </c>
    </row>
    <row r="638" spans="1:3" x14ac:dyDescent="0.25">
      <c r="C638" s="5" t="s">
        <v>1618</v>
      </c>
    </row>
    <row r="639" spans="1:3" x14ac:dyDescent="0.25">
      <c r="C639" s="5"/>
    </row>
    <row r="640" spans="1:3" x14ac:dyDescent="0.25">
      <c r="A640" s="7">
        <v>41320</v>
      </c>
      <c r="C640" s="5" t="s">
        <v>1619</v>
      </c>
    </row>
    <row r="641" spans="1:3" x14ac:dyDescent="0.25">
      <c r="C641" s="5" t="s">
        <v>1620</v>
      </c>
    </row>
    <row r="642" spans="1:3" x14ac:dyDescent="0.25">
      <c r="C642" s="5"/>
    </row>
    <row r="643" spans="1:3" x14ac:dyDescent="0.25">
      <c r="A643" s="7">
        <v>41320</v>
      </c>
      <c r="C643" s="5" t="s">
        <v>1622</v>
      </c>
    </row>
    <row r="644" spans="1:3" x14ac:dyDescent="0.25">
      <c r="C644" s="5" t="s">
        <v>1623</v>
      </c>
    </row>
    <row r="645" spans="1:3" x14ac:dyDescent="0.25">
      <c r="C645" s="5"/>
    </row>
    <row r="646" spans="1:3" x14ac:dyDescent="0.25">
      <c r="A646" s="7">
        <v>41320</v>
      </c>
      <c r="C646" s="5" t="s">
        <v>1625</v>
      </c>
    </row>
    <row r="647" spans="1:3" x14ac:dyDescent="0.25">
      <c r="C647" s="5" t="s">
        <v>1624</v>
      </c>
    </row>
    <row r="648" spans="1:3" x14ac:dyDescent="0.25">
      <c r="C648" s="5"/>
    </row>
    <row r="649" spans="1:3" x14ac:dyDescent="0.25">
      <c r="A649" s="7">
        <v>41325</v>
      </c>
      <c r="C649" s="5" t="s">
        <v>1627</v>
      </c>
    </row>
    <row r="650" spans="1:3" x14ac:dyDescent="0.25">
      <c r="C650" s="5" t="s">
        <v>1628</v>
      </c>
    </row>
    <row r="651" spans="1:3" x14ac:dyDescent="0.25">
      <c r="C651" s="5"/>
    </row>
    <row r="652" spans="1:3" x14ac:dyDescent="0.25">
      <c r="A652" s="7">
        <v>41335</v>
      </c>
      <c r="C652" s="5" t="s">
        <v>1640</v>
      </c>
    </row>
    <row r="653" spans="1:3" x14ac:dyDescent="0.25">
      <c r="C653" s="5" t="s">
        <v>1639</v>
      </c>
    </row>
    <row r="654" spans="1:3" x14ac:dyDescent="0.25">
      <c r="C654" s="5"/>
    </row>
    <row r="655" spans="1:3" x14ac:dyDescent="0.25">
      <c r="A655" s="7">
        <v>41364</v>
      </c>
      <c r="C655" s="5" t="s">
        <v>1646</v>
      </c>
    </row>
    <row r="656" spans="1:3" x14ac:dyDescent="0.25">
      <c r="C656" s="5" t="s">
        <v>1647</v>
      </c>
    </row>
    <row r="658" spans="1:3" x14ac:dyDescent="0.25">
      <c r="A658" s="7">
        <v>41365</v>
      </c>
      <c r="C658" s="5" t="s">
        <v>1648</v>
      </c>
    </row>
    <row r="659" spans="1:3" x14ac:dyDescent="0.25">
      <c r="C659" s="5" t="s">
        <v>1649</v>
      </c>
    </row>
    <row r="660" spans="1:3" x14ac:dyDescent="0.25">
      <c r="C660" s="5"/>
    </row>
    <row r="661" spans="1:3" x14ac:dyDescent="0.25">
      <c r="A661" s="7">
        <v>41365</v>
      </c>
      <c r="C661" s="5" t="s">
        <v>1650</v>
      </c>
    </row>
    <row r="662" spans="1:3" x14ac:dyDescent="0.25">
      <c r="C662" s="5" t="s">
        <v>1651</v>
      </c>
    </row>
    <row r="663" spans="1:3" x14ac:dyDescent="0.25">
      <c r="C663" s="5"/>
    </row>
    <row r="664" spans="1:3" x14ac:dyDescent="0.25">
      <c r="A664" s="7">
        <v>41365</v>
      </c>
      <c r="C664" s="5" t="s">
        <v>1652</v>
      </c>
    </row>
    <row r="665" spans="1:3" x14ac:dyDescent="0.25">
      <c r="C665" s="5" t="s">
        <v>1653</v>
      </c>
    </row>
    <row r="666" spans="1:3" x14ac:dyDescent="0.25">
      <c r="C666" s="5"/>
    </row>
    <row r="667" spans="1:3" x14ac:dyDescent="0.25">
      <c r="A667" s="7">
        <v>41368</v>
      </c>
      <c r="C667" s="5" t="s">
        <v>1654</v>
      </c>
    </row>
    <row r="668" spans="1:3" x14ac:dyDescent="0.25">
      <c r="C668" s="5" t="s">
        <v>1655</v>
      </c>
    </row>
    <row r="669" spans="1:3" x14ac:dyDescent="0.25">
      <c r="C669" s="5"/>
    </row>
    <row r="670" spans="1:3" x14ac:dyDescent="0.25">
      <c r="A670" s="7">
        <v>41368</v>
      </c>
      <c r="C670" s="5" t="s">
        <v>1656</v>
      </c>
    </row>
    <row r="671" spans="1:3" x14ac:dyDescent="0.25">
      <c r="C671" s="5" t="s">
        <v>1657</v>
      </c>
    </row>
    <row r="673" spans="1:3" x14ac:dyDescent="0.25">
      <c r="A673" s="7">
        <v>41368</v>
      </c>
      <c r="C673" s="5" t="s">
        <v>1658</v>
      </c>
    </row>
    <row r="674" spans="1:3" x14ac:dyDescent="0.25">
      <c r="C674" s="5" t="s">
        <v>1659</v>
      </c>
    </row>
    <row r="675" spans="1:3" x14ac:dyDescent="0.25">
      <c r="C675" s="5"/>
    </row>
    <row r="676" spans="1:3" x14ac:dyDescent="0.25">
      <c r="A676" s="7">
        <v>41370</v>
      </c>
      <c r="C676" s="5" t="s">
        <v>1510</v>
      </c>
    </row>
    <row r="677" spans="1:3" x14ac:dyDescent="0.25">
      <c r="C677" s="5"/>
    </row>
    <row r="678" spans="1:3" x14ac:dyDescent="0.25">
      <c r="A678" s="7">
        <v>41376</v>
      </c>
      <c r="C678" s="5" t="s">
        <v>1809</v>
      </c>
    </row>
    <row r="679" spans="1:3" x14ac:dyDescent="0.25">
      <c r="C679" s="5"/>
    </row>
    <row r="680" spans="1:3" x14ac:dyDescent="0.25">
      <c r="A680" s="7">
        <v>41376</v>
      </c>
      <c r="C680" s="5" t="s">
        <v>1813</v>
      </c>
    </row>
    <row r="681" spans="1:3" x14ac:dyDescent="0.25">
      <c r="C681" s="5"/>
    </row>
    <row r="682" spans="1:3" x14ac:dyDescent="0.25">
      <c r="A682" s="7">
        <v>41376</v>
      </c>
      <c r="C682" s="5" t="s">
        <v>1814</v>
      </c>
    </row>
    <row r="683" spans="1:3" x14ac:dyDescent="0.25">
      <c r="C683" s="5"/>
    </row>
    <row r="684" spans="1:3" x14ac:dyDescent="0.25">
      <c r="A684" s="7">
        <v>41378</v>
      </c>
      <c r="C684" s="5" t="s">
        <v>1810</v>
      </c>
    </row>
    <row r="685" spans="1:3" x14ac:dyDescent="0.25">
      <c r="C685" s="5"/>
    </row>
    <row r="686" spans="1:3" x14ac:dyDescent="0.25">
      <c r="A686" s="7">
        <v>41378</v>
      </c>
      <c r="C686" s="5" t="s">
        <v>1811</v>
      </c>
    </row>
    <row r="687" spans="1:3" x14ac:dyDescent="0.25">
      <c r="C687" s="5"/>
    </row>
    <row r="688" spans="1:3" x14ac:dyDescent="0.25">
      <c r="A688" s="7">
        <v>41384</v>
      </c>
      <c r="C688" s="5" t="s">
        <v>1817</v>
      </c>
    </row>
    <row r="689" spans="1:3" x14ac:dyDescent="0.25">
      <c r="C689" s="5" t="s">
        <v>1812</v>
      </c>
    </row>
    <row r="690" spans="1:3" x14ac:dyDescent="0.25">
      <c r="C690" s="5" t="s">
        <v>905</v>
      </c>
    </row>
    <row r="691" spans="1:3" x14ac:dyDescent="0.25">
      <c r="A691" s="7">
        <v>41395</v>
      </c>
      <c r="C691" s="5" t="s">
        <v>1816</v>
      </c>
    </row>
    <row r="692" spans="1:3" x14ac:dyDescent="0.25">
      <c r="C692" s="5"/>
    </row>
    <row r="693" spans="1:3" x14ac:dyDescent="0.25">
      <c r="A693" s="7">
        <v>41446</v>
      </c>
      <c r="C693" s="5" t="s">
        <v>1818</v>
      </c>
    </row>
    <row r="694" spans="1:3" x14ac:dyDescent="0.25">
      <c r="C694" s="5" t="s">
        <v>1819</v>
      </c>
    </row>
    <row r="695" spans="1:3" x14ac:dyDescent="0.25">
      <c r="C695" s="5"/>
    </row>
    <row r="696" spans="1:3" x14ac:dyDescent="0.25">
      <c r="A696" s="7">
        <v>41446</v>
      </c>
      <c r="C696" s="5" t="s">
        <v>1821</v>
      </c>
    </row>
    <row r="697" spans="1:3" x14ac:dyDescent="0.25">
      <c r="C697" s="5" t="s">
        <v>1820</v>
      </c>
    </row>
    <row r="698" spans="1:3" x14ac:dyDescent="0.25">
      <c r="C698" s="5"/>
    </row>
    <row r="699" spans="1:3" x14ac:dyDescent="0.25">
      <c r="A699" s="7">
        <v>41446</v>
      </c>
      <c r="C699" s="5" t="s">
        <v>1822</v>
      </c>
    </row>
    <row r="700" spans="1:3" x14ac:dyDescent="0.25">
      <c r="C700" s="5"/>
    </row>
    <row r="701" spans="1:3" x14ac:dyDescent="0.25">
      <c r="A701" s="7">
        <v>41462</v>
      </c>
      <c r="C701" s="5" t="s">
        <v>1824</v>
      </c>
    </row>
    <row r="702" spans="1:3" x14ac:dyDescent="0.25">
      <c r="C702" s="5" t="s">
        <v>1825</v>
      </c>
    </row>
    <row r="703" spans="1:3" x14ac:dyDescent="0.25">
      <c r="C703" s="5"/>
    </row>
    <row r="704" spans="1:3" x14ac:dyDescent="0.25">
      <c r="A704" s="7">
        <v>41471</v>
      </c>
      <c r="C704" s="5" t="s">
        <v>1826</v>
      </c>
    </row>
    <row r="705" spans="1:3" x14ac:dyDescent="0.25">
      <c r="C705" s="5" t="s">
        <v>1827</v>
      </c>
    </row>
    <row r="706" spans="1:3" x14ac:dyDescent="0.25">
      <c r="C706" s="5"/>
    </row>
    <row r="707" spans="1:3" x14ac:dyDescent="0.25">
      <c r="A707" s="7">
        <v>41667</v>
      </c>
      <c r="C707" s="5" t="s">
        <v>1885</v>
      </c>
    </row>
    <row r="708" spans="1:3" x14ac:dyDescent="0.25">
      <c r="C708" s="5" t="s">
        <v>1886</v>
      </c>
    </row>
    <row r="709" spans="1:3" x14ac:dyDescent="0.25">
      <c r="C709" s="5"/>
    </row>
    <row r="710" spans="1:3" x14ac:dyDescent="0.25">
      <c r="A710" s="7">
        <v>41671</v>
      </c>
      <c r="C710" s="5" t="s">
        <v>1894</v>
      </c>
    </row>
    <row r="711" spans="1:3" x14ac:dyDescent="0.25">
      <c r="C711" s="5"/>
    </row>
    <row r="712" spans="1:3" x14ac:dyDescent="0.25">
      <c r="A712" s="7">
        <v>41671</v>
      </c>
      <c r="C712" s="5" t="s">
        <v>1895</v>
      </c>
    </row>
    <row r="713" spans="1:3" x14ac:dyDescent="0.25">
      <c r="C713" s="5"/>
    </row>
    <row r="714" spans="1:3" x14ac:dyDescent="0.25">
      <c r="A714" s="7">
        <v>41671</v>
      </c>
      <c r="C714" s="5" t="s">
        <v>1888</v>
      </c>
    </row>
    <row r="715" spans="1:3" x14ac:dyDescent="0.25">
      <c r="C715" s="5" t="s">
        <v>1887</v>
      </c>
    </row>
    <row r="716" spans="1:3" x14ac:dyDescent="0.25">
      <c r="C716" s="5"/>
    </row>
    <row r="717" spans="1:3" x14ac:dyDescent="0.25">
      <c r="A717" s="7">
        <v>41671</v>
      </c>
      <c r="C717" s="5" t="s">
        <v>1890</v>
      </c>
    </row>
    <row r="718" spans="1:3" x14ac:dyDescent="0.25">
      <c r="C718" s="5" t="s">
        <v>1889</v>
      </c>
    </row>
    <row r="719" spans="1:3" x14ac:dyDescent="0.25">
      <c r="C719" s="5"/>
    </row>
    <row r="720" spans="1:3" x14ac:dyDescent="0.25">
      <c r="A720" s="7">
        <v>41678</v>
      </c>
      <c r="C720" s="5" t="s">
        <v>1896</v>
      </c>
    </row>
    <row r="721" spans="1:3" x14ac:dyDescent="0.25">
      <c r="C721" s="5" t="s">
        <v>1897</v>
      </c>
    </row>
    <row r="722" spans="1:3" x14ac:dyDescent="0.25">
      <c r="C722" s="5"/>
    </row>
    <row r="723" spans="1:3" x14ac:dyDescent="0.25">
      <c r="A723" s="7">
        <v>41679</v>
      </c>
      <c r="C723" s="5" t="s">
        <v>1898</v>
      </c>
    </row>
    <row r="724" spans="1:3" x14ac:dyDescent="0.25">
      <c r="C724" s="5" t="s">
        <v>1899</v>
      </c>
    </row>
    <row r="725" spans="1:3" x14ac:dyDescent="0.25">
      <c r="C725" s="5"/>
    </row>
    <row r="726" spans="1:3" x14ac:dyDescent="0.25">
      <c r="A726" s="7">
        <v>41679</v>
      </c>
      <c r="C726" s="5" t="s">
        <v>1900</v>
      </c>
    </row>
    <row r="727" spans="1:3" x14ac:dyDescent="0.25">
      <c r="C727" s="5" t="s">
        <v>1901</v>
      </c>
    </row>
    <row r="728" spans="1:3" x14ac:dyDescent="0.25">
      <c r="C728" s="5"/>
    </row>
    <row r="729" spans="1:3" x14ac:dyDescent="0.25">
      <c r="A729" s="7">
        <v>41684</v>
      </c>
      <c r="C729" s="5" t="s">
        <v>1903</v>
      </c>
    </row>
    <row r="730" spans="1:3" x14ac:dyDescent="0.25">
      <c r="C730" s="5" t="s">
        <v>1902</v>
      </c>
    </row>
    <row r="731" spans="1:3" x14ac:dyDescent="0.25">
      <c r="C731" s="5"/>
    </row>
    <row r="732" spans="1:3" x14ac:dyDescent="0.25">
      <c r="A732" s="7">
        <v>41685</v>
      </c>
      <c r="C732" s="5" t="s">
        <v>1904</v>
      </c>
    </row>
    <row r="733" spans="1:3" x14ac:dyDescent="0.25">
      <c r="C733" s="5" t="s">
        <v>1905</v>
      </c>
    </row>
    <row r="735" spans="1:3" x14ac:dyDescent="0.25">
      <c r="A735" s="7">
        <v>41693</v>
      </c>
      <c r="C735" s="5" t="s">
        <v>1906</v>
      </c>
    </row>
    <row r="736" spans="1:3" x14ac:dyDescent="0.25">
      <c r="C736" s="5" t="s">
        <v>1907</v>
      </c>
    </row>
    <row r="738" spans="1:3" x14ac:dyDescent="0.25">
      <c r="A738" s="7">
        <v>41710</v>
      </c>
      <c r="C738" s="5" t="s">
        <v>1908</v>
      </c>
    </row>
    <row r="739" spans="1:3" x14ac:dyDescent="0.25">
      <c r="C739" s="5" t="s">
        <v>1909</v>
      </c>
    </row>
    <row r="741" spans="1:3" x14ac:dyDescent="0.25">
      <c r="A741" s="7">
        <v>41711</v>
      </c>
      <c r="C741" s="5" t="s">
        <v>1910</v>
      </c>
    </row>
    <row r="742" spans="1:3" x14ac:dyDescent="0.25">
      <c r="C742" s="5" t="s">
        <v>1911</v>
      </c>
    </row>
    <row r="744" spans="1:3" x14ac:dyDescent="0.25">
      <c r="A744" s="7">
        <v>41712</v>
      </c>
      <c r="C744" s="5" t="s">
        <v>1913</v>
      </c>
    </row>
    <row r="745" spans="1:3" x14ac:dyDescent="0.25">
      <c r="C745" s="5" t="s">
        <v>1912</v>
      </c>
    </row>
    <row r="746" spans="1:3" x14ac:dyDescent="0.25">
      <c r="C746" s="5"/>
    </row>
    <row r="747" spans="1:3" x14ac:dyDescent="0.25">
      <c r="A747" s="7">
        <v>41713</v>
      </c>
      <c r="C747" s="5" t="s">
        <v>2057</v>
      </c>
    </row>
    <row r="749" spans="1:3" x14ac:dyDescent="0.25">
      <c r="A749" s="7">
        <v>41719</v>
      </c>
      <c r="C749" s="5" t="s">
        <v>2056</v>
      </c>
    </row>
    <row r="750" spans="1:3" x14ac:dyDescent="0.25">
      <c r="C750" s="5" t="s">
        <v>2055</v>
      </c>
    </row>
    <row r="752" spans="1:3" x14ac:dyDescent="0.25">
      <c r="A752" s="7">
        <v>41720</v>
      </c>
      <c r="C752" s="5" t="s">
        <v>2058</v>
      </c>
    </row>
    <row r="753" spans="1:3" x14ac:dyDescent="0.25">
      <c r="C753" s="5" t="s">
        <v>2059</v>
      </c>
    </row>
    <row r="755" spans="1:3" x14ac:dyDescent="0.25">
      <c r="A755" s="7">
        <v>41733</v>
      </c>
      <c r="C755" s="5" t="s">
        <v>2068</v>
      </c>
    </row>
    <row r="756" spans="1:3" x14ac:dyDescent="0.25">
      <c r="C756" s="5" t="s">
        <v>2069</v>
      </c>
    </row>
    <row r="758" spans="1:3" x14ac:dyDescent="0.25">
      <c r="A758" s="7">
        <v>41734</v>
      </c>
      <c r="C758" s="5" t="s">
        <v>2070</v>
      </c>
    </row>
    <row r="760" spans="1:3" x14ac:dyDescent="0.25">
      <c r="A760" s="7">
        <v>41744</v>
      </c>
      <c r="C760" s="5" t="s">
        <v>2071</v>
      </c>
    </row>
    <row r="761" spans="1:3" x14ac:dyDescent="0.25">
      <c r="C761" s="5"/>
    </row>
    <row r="762" spans="1:3" x14ac:dyDescent="0.25">
      <c r="A762" s="7">
        <v>41744</v>
      </c>
      <c r="C762" s="5" t="s">
        <v>2072</v>
      </c>
    </row>
    <row r="763" spans="1:3" x14ac:dyDescent="0.25">
      <c r="C763" s="5"/>
    </row>
    <row r="764" spans="1:3" x14ac:dyDescent="0.25">
      <c r="A764" s="7">
        <v>41744</v>
      </c>
      <c r="C764" s="5" t="s">
        <v>2073</v>
      </c>
    </row>
    <row r="765" spans="1:3" x14ac:dyDescent="0.25">
      <c r="C765" s="5"/>
    </row>
    <row r="766" spans="1:3" x14ac:dyDescent="0.25">
      <c r="A766" s="7">
        <v>41744</v>
      </c>
      <c r="C766" s="5" t="s">
        <v>2078</v>
      </c>
    </row>
    <row r="767" spans="1:3" x14ac:dyDescent="0.25">
      <c r="C767" s="5"/>
    </row>
    <row r="768" spans="1:3" x14ac:dyDescent="0.25">
      <c r="A768" s="7">
        <v>41744</v>
      </c>
      <c r="C768" s="5" t="s">
        <v>2075</v>
      </c>
    </row>
    <row r="769" spans="1:3" x14ac:dyDescent="0.25">
      <c r="C769" s="5" t="s">
        <v>2074</v>
      </c>
    </row>
    <row r="770" spans="1:3" x14ac:dyDescent="0.25">
      <c r="C770" s="5"/>
    </row>
    <row r="771" spans="1:3" x14ac:dyDescent="0.25">
      <c r="A771" s="7">
        <v>41746</v>
      </c>
      <c r="C771" s="5" t="s">
        <v>2076</v>
      </c>
    </row>
    <row r="772" spans="1:3" x14ac:dyDescent="0.25">
      <c r="C772" s="5" t="s">
        <v>2077</v>
      </c>
    </row>
    <row r="773" spans="1:3" x14ac:dyDescent="0.25">
      <c r="C773" s="5"/>
    </row>
    <row r="774" spans="1:3" x14ac:dyDescent="0.25">
      <c r="A774" s="7">
        <v>41757</v>
      </c>
      <c r="C774" s="5" t="s">
        <v>2079</v>
      </c>
    </row>
    <row r="775" spans="1:3" x14ac:dyDescent="0.25">
      <c r="C775" s="5" t="s">
        <v>2080</v>
      </c>
    </row>
    <row r="776" spans="1:3" x14ac:dyDescent="0.25">
      <c r="C776" s="5"/>
    </row>
    <row r="777" spans="1:3" x14ac:dyDescent="0.25">
      <c r="A777" s="7">
        <v>41757</v>
      </c>
      <c r="C777" s="5" t="s">
        <v>2081</v>
      </c>
    </row>
    <row r="778" spans="1:3" x14ac:dyDescent="0.25">
      <c r="C778" s="5"/>
    </row>
    <row r="779" spans="1:3" x14ac:dyDescent="0.25">
      <c r="A779" s="7">
        <v>41760</v>
      </c>
      <c r="C779" s="5" t="s">
        <v>2083</v>
      </c>
    </row>
    <row r="780" spans="1:3" x14ac:dyDescent="0.25">
      <c r="C780" s="5" t="s">
        <v>2082</v>
      </c>
    </row>
    <row r="781" spans="1:3" x14ac:dyDescent="0.25">
      <c r="C781" s="5"/>
    </row>
    <row r="782" spans="1:3" x14ac:dyDescent="0.25">
      <c r="A782" s="7">
        <v>41762</v>
      </c>
      <c r="C782" s="5" t="s">
        <v>2084</v>
      </c>
    </row>
    <row r="783" spans="1:3" x14ac:dyDescent="0.25">
      <c r="C783" s="5" t="s">
        <v>2085</v>
      </c>
    </row>
    <row r="785" spans="1:3" x14ac:dyDescent="0.25">
      <c r="A785" s="7">
        <v>41780</v>
      </c>
      <c r="C785" s="5" t="s">
        <v>2086</v>
      </c>
    </row>
    <row r="786" spans="1:3" x14ac:dyDescent="0.25">
      <c r="C786" s="5"/>
    </row>
    <row r="787" spans="1:3" x14ac:dyDescent="0.25">
      <c r="A787" s="7">
        <v>41883</v>
      </c>
      <c r="C787" s="5" t="s">
        <v>2089</v>
      </c>
    </row>
    <row r="788" spans="1:3" x14ac:dyDescent="0.25">
      <c r="C788" s="5" t="s">
        <v>2090</v>
      </c>
    </row>
    <row r="789" spans="1:3" x14ac:dyDescent="0.25">
      <c r="C789" s="5" t="s">
        <v>2095</v>
      </c>
    </row>
    <row r="790" spans="1:3" x14ac:dyDescent="0.25">
      <c r="C790" s="5"/>
    </row>
    <row r="791" spans="1:3" x14ac:dyDescent="0.25">
      <c r="A791" s="7">
        <v>41883</v>
      </c>
      <c r="C791" s="5" t="s">
        <v>2087</v>
      </c>
    </row>
    <row r="792" spans="1:3" x14ac:dyDescent="0.25">
      <c r="C792" s="5" t="s">
        <v>2088</v>
      </c>
    </row>
    <row r="793" spans="1:3" x14ac:dyDescent="0.25">
      <c r="C793" s="5"/>
    </row>
    <row r="794" spans="1:3" x14ac:dyDescent="0.25">
      <c r="A794" s="7">
        <v>41883</v>
      </c>
      <c r="C794" s="5" t="s">
        <v>2091</v>
      </c>
    </row>
    <row r="795" spans="1:3" x14ac:dyDescent="0.25">
      <c r="C795" s="5" t="s">
        <v>2092</v>
      </c>
    </row>
    <row r="796" spans="1:3" x14ac:dyDescent="0.25">
      <c r="C796" s="5"/>
    </row>
    <row r="797" spans="1:3" x14ac:dyDescent="0.25">
      <c r="A797" s="7">
        <v>41883</v>
      </c>
      <c r="C797" s="5" t="s">
        <v>2093</v>
      </c>
    </row>
    <row r="798" spans="1:3" x14ac:dyDescent="0.25">
      <c r="C798" s="5" t="s">
        <v>2094</v>
      </c>
    </row>
    <row r="799" spans="1:3" x14ac:dyDescent="0.25">
      <c r="C799" s="5"/>
    </row>
    <row r="800" spans="1:3" x14ac:dyDescent="0.25">
      <c r="A800" s="7">
        <v>41895</v>
      </c>
      <c r="C800" s="5" t="s">
        <v>2096</v>
      </c>
    </row>
    <row r="801" spans="1:3" x14ac:dyDescent="0.25">
      <c r="C801" s="5" t="s">
        <v>2097</v>
      </c>
    </row>
    <row r="802" spans="1:3" x14ac:dyDescent="0.25">
      <c r="C802" s="5"/>
    </row>
    <row r="803" spans="1:3" x14ac:dyDescent="0.25">
      <c r="A803" s="7">
        <v>41910</v>
      </c>
      <c r="C803" s="5" t="s">
        <v>2098</v>
      </c>
    </row>
    <row r="804" spans="1:3" x14ac:dyDescent="0.25">
      <c r="C804" s="5" t="s">
        <v>2099</v>
      </c>
    </row>
    <row r="805" spans="1:3" x14ac:dyDescent="0.25">
      <c r="C805" s="5"/>
    </row>
    <row r="806" spans="1:3" x14ac:dyDescent="0.25">
      <c r="A806" s="7">
        <v>41910</v>
      </c>
      <c r="C806" s="5" t="s">
        <v>2100</v>
      </c>
    </row>
    <row r="807" spans="1:3" x14ac:dyDescent="0.25">
      <c r="C807" s="5" t="s">
        <v>2101</v>
      </c>
    </row>
    <row r="808" spans="1:3" x14ac:dyDescent="0.25">
      <c r="C808" s="5"/>
    </row>
    <row r="809" spans="1:3" x14ac:dyDescent="0.25">
      <c r="A809" s="7">
        <v>41928</v>
      </c>
      <c r="C809" s="5" t="s">
        <v>2103</v>
      </c>
    </row>
    <row r="810" spans="1:3" x14ac:dyDescent="0.25">
      <c r="C810" s="5" t="s">
        <v>2102</v>
      </c>
    </row>
    <row r="811" spans="1:3" x14ac:dyDescent="0.25">
      <c r="C811" s="5"/>
    </row>
    <row r="812" spans="1:3" x14ac:dyDescent="0.25">
      <c r="A812" s="7">
        <v>42044</v>
      </c>
      <c r="C812" s="5" t="s">
        <v>2142</v>
      </c>
    </row>
    <row r="813" spans="1:3" x14ac:dyDescent="0.25">
      <c r="C813" s="5" t="s">
        <v>2141</v>
      </c>
    </row>
    <row r="814" spans="1:3" x14ac:dyDescent="0.25">
      <c r="C814" s="5"/>
    </row>
    <row r="815" spans="1:3" x14ac:dyDescent="0.25">
      <c r="A815" s="7">
        <v>42048</v>
      </c>
      <c r="C815" s="5" t="s">
        <v>2143</v>
      </c>
    </row>
    <row r="816" spans="1:3" x14ac:dyDescent="0.25">
      <c r="C816" s="5" t="s">
        <v>2144</v>
      </c>
    </row>
    <row r="818" spans="1:3" x14ac:dyDescent="0.25">
      <c r="A818" s="7">
        <v>42048</v>
      </c>
      <c r="C818" s="5" t="s">
        <v>2145</v>
      </c>
    </row>
    <row r="819" spans="1:3" x14ac:dyDescent="0.25">
      <c r="C819" s="5" t="s">
        <v>2146</v>
      </c>
    </row>
    <row r="820" spans="1:3" x14ac:dyDescent="0.25">
      <c r="C820" s="5"/>
    </row>
    <row r="821" spans="1:3" x14ac:dyDescent="0.25">
      <c r="A821" s="7">
        <v>42049</v>
      </c>
      <c r="C821" s="5" t="s">
        <v>2147</v>
      </c>
    </row>
    <row r="822" spans="1:3" x14ac:dyDescent="0.25">
      <c r="C822" s="5" t="s">
        <v>2148</v>
      </c>
    </row>
    <row r="823" spans="1:3" x14ac:dyDescent="0.25">
      <c r="C823" s="5"/>
    </row>
    <row r="824" spans="1:3" x14ac:dyDescent="0.25">
      <c r="A824" s="7">
        <v>42050</v>
      </c>
      <c r="C824" s="5" t="s">
        <v>2149</v>
      </c>
    </row>
    <row r="825" spans="1:3" x14ac:dyDescent="0.25">
      <c r="C825" s="5" t="s">
        <v>2150</v>
      </c>
    </row>
    <row r="826" spans="1:3" x14ac:dyDescent="0.25">
      <c r="C826" s="5"/>
    </row>
    <row r="827" spans="1:3" x14ac:dyDescent="0.25">
      <c r="A827" s="7">
        <v>42055</v>
      </c>
      <c r="C827" s="5" t="s">
        <v>2154</v>
      </c>
    </row>
    <row r="828" spans="1:3" x14ac:dyDescent="0.25">
      <c r="C828" s="5" t="s">
        <v>2155</v>
      </c>
    </row>
    <row r="829" spans="1:3" x14ac:dyDescent="0.25">
      <c r="C829" s="5"/>
    </row>
    <row r="830" spans="1:3" x14ac:dyDescent="0.25">
      <c r="A830" s="7">
        <v>42056</v>
      </c>
      <c r="C830" s="5" t="s">
        <v>2156</v>
      </c>
    </row>
    <row r="831" spans="1:3" x14ac:dyDescent="0.25">
      <c r="C831" s="5" t="s">
        <v>2157</v>
      </c>
    </row>
    <row r="833" spans="1:3" x14ac:dyDescent="0.25">
      <c r="A833" s="7">
        <v>42057</v>
      </c>
      <c r="C833" s="5" t="s">
        <v>2158</v>
      </c>
    </row>
    <row r="834" spans="1:3" x14ac:dyDescent="0.25">
      <c r="C834" s="5" t="s">
        <v>2159</v>
      </c>
    </row>
    <row r="835" spans="1:3" x14ac:dyDescent="0.25">
      <c r="C835" s="5"/>
    </row>
    <row r="836" spans="1:3" x14ac:dyDescent="0.25">
      <c r="A836" s="7">
        <v>42057</v>
      </c>
      <c r="C836" s="5" t="s">
        <v>2160</v>
      </c>
    </row>
    <row r="837" spans="1:3" x14ac:dyDescent="0.25">
      <c r="C837" s="5" t="s">
        <v>2161</v>
      </c>
    </row>
    <row r="838" spans="1:3" x14ac:dyDescent="0.25">
      <c r="C838" s="5"/>
    </row>
    <row r="839" spans="1:3" x14ac:dyDescent="0.25">
      <c r="A839" s="7">
        <v>42057</v>
      </c>
      <c r="C839" s="5" t="s">
        <v>2163</v>
      </c>
    </row>
    <row r="840" spans="1:3" x14ac:dyDescent="0.25">
      <c r="C840" s="5" t="s">
        <v>2162</v>
      </c>
    </row>
    <row r="841" spans="1:3" x14ac:dyDescent="0.25">
      <c r="C841" s="5"/>
    </row>
    <row r="842" spans="1:3" x14ac:dyDescent="0.25">
      <c r="A842" s="7">
        <v>42063</v>
      </c>
      <c r="C842" s="5" t="s">
        <v>2164</v>
      </c>
    </row>
    <row r="843" spans="1:3" x14ac:dyDescent="0.25">
      <c r="C843" s="5" t="s">
        <v>2165</v>
      </c>
    </row>
    <row r="844" spans="1:3" x14ac:dyDescent="0.25">
      <c r="C844" s="5"/>
    </row>
    <row r="845" spans="1:3" x14ac:dyDescent="0.25">
      <c r="A845" s="7">
        <v>42070</v>
      </c>
      <c r="C845" s="5" t="s">
        <v>2169</v>
      </c>
    </row>
    <row r="846" spans="1:3" x14ac:dyDescent="0.25">
      <c r="C846" s="5" t="s">
        <v>2168</v>
      </c>
    </row>
    <row r="847" spans="1:3" x14ac:dyDescent="0.25">
      <c r="C847" s="5"/>
    </row>
    <row r="848" spans="1:3" x14ac:dyDescent="0.25">
      <c r="A848" s="7">
        <v>42070</v>
      </c>
      <c r="C848" s="5" t="s">
        <v>2166</v>
      </c>
    </row>
    <row r="849" spans="1:3" x14ac:dyDescent="0.25">
      <c r="C849" s="5" t="s">
        <v>2167</v>
      </c>
    </row>
    <row r="850" spans="1:3" x14ac:dyDescent="0.25">
      <c r="C850" s="5"/>
    </row>
    <row r="851" spans="1:3" x14ac:dyDescent="0.25">
      <c r="A851" s="7">
        <v>42079</v>
      </c>
      <c r="C851" s="5" t="s">
        <v>2171</v>
      </c>
    </row>
    <row r="852" spans="1:3" x14ac:dyDescent="0.25">
      <c r="C852" s="5" t="s">
        <v>2170</v>
      </c>
    </row>
    <row r="853" spans="1:3" x14ac:dyDescent="0.25">
      <c r="C853" s="5"/>
    </row>
    <row r="854" spans="1:3" x14ac:dyDescent="0.25">
      <c r="A854" s="7">
        <v>42095</v>
      </c>
      <c r="C854" s="5" t="s">
        <v>2173</v>
      </c>
    </row>
    <row r="855" spans="1:3" x14ac:dyDescent="0.25">
      <c r="C855" s="5" t="s">
        <v>2172</v>
      </c>
    </row>
    <row r="856" spans="1:3" x14ac:dyDescent="0.25">
      <c r="C856" s="5"/>
    </row>
    <row r="857" spans="1:3" x14ac:dyDescent="0.25">
      <c r="A857" s="7">
        <v>42101</v>
      </c>
      <c r="C857" s="5" t="s">
        <v>2175</v>
      </c>
    </row>
    <row r="858" spans="1:3" x14ac:dyDescent="0.25">
      <c r="C858" s="5" t="s">
        <v>2176</v>
      </c>
    </row>
    <row r="859" spans="1:3" x14ac:dyDescent="0.25">
      <c r="C859" s="5"/>
    </row>
    <row r="860" spans="1:3" x14ac:dyDescent="0.25">
      <c r="A860" s="7">
        <v>42105</v>
      </c>
      <c r="C860" s="5" t="s">
        <v>603</v>
      </c>
    </row>
    <row r="861" spans="1:3" x14ac:dyDescent="0.25">
      <c r="C861" s="125" t="s">
        <v>2174</v>
      </c>
    </row>
    <row r="862" spans="1:3" x14ac:dyDescent="0.25">
      <c r="A862" s="7">
        <v>42109</v>
      </c>
      <c r="C862" s="5" t="s">
        <v>2332</v>
      </c>
    </row>
    <row r="863" spans="1:3" x14ac:dyDescent="0.25">
      <c r="C863" s="5" t="s">
        <v>2342</v>
      </c>
    </row>
    <row r="864" spans="1:3" x14ac:dyDescent="0.25">
      <c r="C864" s="5" t="s">
        <v>2333</v>
      </c>
    </row>
    <row r="865" spans="1:3" x14ac:dyDescent="0.25">
      <c r="C865" s="5" t="s">
        <v>2338</v>
      </c>
    </row>
    <row r="866" spans="1:3" x14ac:dyDescent="0.25">
      <c r="C866" s="5" t="s">
        <v>2339</v>
      </c>
    </row>
    <row r="867" spans="1:3" x14ac:dyDescent="0.25">
      <c r="C867" s="5" t="s">
        <v>2345</v>
      </c>
    </row>
    <row r="868" spans="1:3" x14ac:dyDescent="0.25">
      <c r="C868" s="5" t="s">
        <v>2343</v>
      </c>
    </row>
    <row r="869" spans="1:3" x14ac:dyDescent="0.25">
      <c r="C869" s="5"/>
    </row>
    <row r="870" spans="1:3" x14ac:dyDescent="0.25">
      <c r="A870" s="7">
        <v>42109</v>
      </c>
      <c r="C870" s="5" t="s">
        <v>2335</v>
      </c>
    </row>
    <row r="871" spans="1:3" x14ac:dyDescent="0.25">
      <c r="C871" s="5" t="s">
        <v>2334</v>
      </c>
    </row>
    <row r="872" spans="1:3" x14ac:dyDescent="0.25">
      <c r="C872" s="5"/>
    </row>
    <row r="873" spans="1:3" x14ac:dyDescent="0.25">
      <c r="A873" s="7">
        <v>42109</v>
      </c>
      <c r="C873" s="5" t="s">
        <v>2336</v>
      </c>
    </row>
    <row r="874" spans="1:3" x14ac:dyDescent="0.25">
      <c r="C874" s="5" t="s">
        <v>2337</v>
      </c>
    </row>
    <row r="875" spans="1:3" x14ac:dyDescent="0.25">
      <c r="C875" s="5"/>
    </row>
    <row r="876" spans="1:3" x14ac:dyDescent="0.25">
      <c r="A876" s="7">
        <v>42121</v>
      </c>
      <c r="C876" s="5" t="s">
        <v>2347</v>
      </c>
    </row>
    <row r="877" spans="1:3" x14ac:dyDescent="0.25">
      <c r="C877" s="5"/>
    </row>
    <row r="878" spans="1:3" x14ac:dyDescent="0.25">
      <c r="A878" s="7">
        <v>42127</v>
      </c>
      <c r="C878" s="5" t="s">
        <v>2364</v>
      </c>
    </row>
    <row r="879" spans="1:3" x14ac:dyDescent="0.25">
      <c r="C879" s="5" t="s">
        <v>2365</v>
      </c>
    </row>
    <row r="881" spans="1:7" x14ac:dyDescent="0.25">
      <c r="A881" s="7">
        <v>42134</v>
      </c>
      <c r="C881" s="5" t="s">
        <v>2360</v>
      </c>
    </row>
    <row r="882" spans="1:7" x14ac:dyDescent="0.25">
      <c r="C882" s="5" t="s">
        <v>2361</v>
      </c>
    </row>
    <row r="883" spans="1:7" x14ac:dyDescent="0.25">
      <c r="C883" s="5"/>
      <c r="G883" s="14" t="s">
        <v>2367</v>
      </c>
    </row>
    <row r="884" spans="1:7" x14ac:dyDescent="0.25">
      <c r="A884" s="7">
        <v>42134</v>
      </c>
      <c r="C884" s="5" t="s">
        <v>2362</v>
      </c>
    </row>
    <row r="885" spans="1:7" x14ac:dyDescent="0.25">
      <c r="C885" s="5" t="s">
        <v>2363</v>
      </c>
    </row>
    <row r="886" spans="1:7" x14ac:dyDescent="0.25">
      <c r="C886" s="5"/>
    </row>
    <row r="887" spans="1:7" x14ac:dyDescent="0.25">
      <c r="A887" s="7">
        <v>42134</v>
      </c>
      <c r="C887" s="5" t="s">
        <v>2366</v>
      </c>
    </row>
    <row r="888" spans="1:7" x14ac:dyDescent="0.25">
      <c r="C888" s="5"/>
    </row>
    <row r="889" spans="1:7" x14ac:dyDescent="0.25">
      <c r="A889" s="7">
        <v>42159</v>
      </c>
      <c r="C889" s="5" t="s">
        <v>2370</v>
      </c>
    </row>
    <row r="890" spans="1:7" x14ac:dyDescent="0.25">
      <c r="C890" s="5" t="s">
        <v>2369</v>
      </c>
    </row>
    <row r="891" spans="1:7" x14ac:dyDescent="0.25">
      <c r="C891" s="5"/>
    </row>
    <row r="892" spans="1:7" x14ac:dyDescent="0.25">
      <c r="A892" s="7">
        <v>42165</v>
      </c>
      <c r="C892" s="5" t="s">
        <v>2371</v>
      </c>
    </row>
    <row r="893" spans="1:7" x14ac:dyDescent="0.25">
      <c r="C893" s="5" t="s">
        <v>2368</v>
      </c>
    </row>
    <row r="894" spans="1:7" x14ac:dyDescent="0.25">
      <c r="C894" s="5"/>
    </row>
    <row r="895" spans="1:7" x14ac:dyDescent="0.25">
      <c r="A895" s="7">
        <v>42165</v>
      </c>
      <c r="C895" s="5" t="s">
        <v>2372</v>
      </c>
    </row>
    <row r="897" spans="1:3" x14ac:dyDescent="0.25">
      <c r="A897" s="7">
        <v>42283</v>
      </c>
      <c r="C897" s="5" t="s">
        <v>2375</v>
      </c>
    </row>
    <row r="898" spans="1:3" x14ac:dyDescent="0.25">
      <c r="C898" s="5" t="s">
        <v>2376</v>
      </c>
    </row>
    <row r="899" spans="1:3" x14ac:dyDescent="0.25">
      <c r="C899" s="5"/>
    </row>
    <row r="900" spans="1:3" x14ac:dyDescent="0.25">
      <c r="A900" s="7">
        <v>42291</v>
      </c>
      <c r="C900" s="5" t="s">
        <v>2380</v>
      </c>
    </row>
    <row r="901" spans="1:3" x14ac:dyDescent="0.25">
      <c r="C901" s="5" t="s">
        <v>2377</v>
      </c>
    </row>
    <row r="902" spans="1:3" x14ac:dyDescent="0.25">
      <c r="C902" s="5"/>
    </row>
    <row r="903" spans="1:3" x14ac:dyDescent="0.25">
      <c r="A903" s="7">
        <v>42307</v>
      </c>
      <c r="C903" s="5" t="s">
        <v>2378</v>
      </c>
    </row>
    <row r="904" spans="1:3" x14ac:dyDescent="0.25">
      <c r="C904" s="5" t="s">
        <v>2379</v>
      </c>
    </row>
    <row r="905" spans="1:3" x14ac:dyDescent="0.25">
      <c r="C905" s="5"/>
    </row>
    <row r="906" spans="1:3" x14ac:dyDescent="0.25">
      <c r="A906" s="7">
        <v>42031</v>
      </c>
      <c r="C906" s="5" t="s">
        <v>2424</v>
      </c>
    </row>
    <row r="907" spans="1:3" x14ac:dyDescent="0.25">
      <c r="C907" s="5"/>
    </row>
    <row r="908" spans="1:3" x14ac:dyDescent="0.25">
      <c r="A908" s="7">
        <v>42042</v>
      </c>
      <c r="C908" s="5" t="s">
        <v>2425</v>
      </c>
    </row>
    <row r="909" spans="1:3" x14ac:dyDescent="0.25">
      <c r="C909" s="5" t="s">
        <v>2426</v>
      </c>
    </row>
    <row r="910" spans="1:3" x14ac:dyDescent="0.25">
      <c r="C910" s="5"/>
    </row>
    <row r="911" spans="1:3" x14ac:dyDescent="0.25">
      <c r="A911" s="7">
        <v>42046</v>
      </c>
      <c r="C911" s="5" t="s">
        <v>2428</v>
      </c>
    </row>
    <row r="912" spans="1:3" x14ac:dyDescent="0.25">
      <c r="C912" s="5" t="s">
        <v>2427</v>
      </c>
    </row>
    <row r="914" spans="1:3" x14ac:dyDescent="0.25">
      <c r="A914" s="7">
        <v>42042</v>
      </c>
      <c r="C914" s="5" t="s">
        <v>2429</v>
      </c>
    </row>
    <row r="915" spans="1:3" x14ac:dyDescent="0.25">
      <c r="C915" s="5"/>
    </row>
    <row r="916" spans="1:3" x14ac:dyDescent="0.25">
      <c r="A916" s="7">
        <v>42413</v>
      </c>
      <c r="C916" s="5" t="s">
        <v>2430</v>
      </c>
    </row>
    <row r="917" spans="1:3" x14ac:dyDescent="0.25">
      <c r="C917" s="5" t="s">
        <v>2431</v>
      </c>
    </row>
    <row r="918" spans="1:3" x14ac:dyDescent="0.25">
      <c r="C918" s="5"/>
    </row>
    <row r="919" spans="1:3" x14ac:dyDescent="0.25">
      <c r="A919" s="7">
        <v>42413</v>
      </c>
      <c r="C919" s="5" t="s">
        <v>2432</v>
      </c>
    </row>
    <row r="920" spans="1:3" x14ac:dyDescent="0.25">
      <c r="C920" s="5" t="s">
        <v>2433</v>
      </c>
    </row>
    <row r="921" spans="1:3" x14ac:dyDescent="0.25">
      <c r="C921" s="5"/>
    </row>
    <row r="922" spans="1:3" x14ac:dyDescent="0.25">
      <c r="A922" s="7">
        <v>42416</v>
      </c>
      <c r="C922" s="5" t="s">
        <v>2434</v>
      </c>
    </row>
    <row r="923" spans="1:3" x14ac:dyDescent="0.25">
      <c r="C923" s="5" t="s">
        <v>2435</v>
      </c>
    </row>
    <row r="924" spans="1:3" x14ac:dyDescent="0.25">
      <c r="C924" s="5"/>
    </row>
    <row r="925" spans="1:3" x14ac:dyDescent="0.25">
      <c r="A925" s="7">
        <v>42418</v>
      </c>
      <c r="C925" s="5" t="s">
        <v>2437</v>
      </c>
    </row>
    <row r="926" spans="1:3" x14ac:dyDescent="0.25">
      <c r="C926" s="5" t="s">
        <v>2436</v>
      </c>
    </row>
    <row r="927" spans="1:3" x14ac:dyDescent="0.25">
      <c r="C927" s="5"/>
    </row>
    <row r="928" spans="1:3" x14ac:dyDescent="0.25">
      <c r="A928" s="7">
        <v>42418</v>
      </c>
      <c r="C928" s="5" t="s">
        <v>2439</v>
      </c>
    </row>
    <row r="929" spans="1:3" x14ac:dyDescent="0.25">
      <c r="C929" s="5" t="s">
        <v>2438</v>
      </c>
    </row>
    <row r="930" spans="1:3" x14ac:dyDescent="0.25">
      <c r="C930" s="5"/>
    </row>
    <row r="931" spans="1:3" x14ac:dyDescent="0.25">
      <c r="A931" s="7">
        <v>42421</v>
      </c>
      <c r="C931" s="5" t="s">
        <v>2442</v>
      </c>
    </row>
    <row r="932" spans="1:3" x14ac:dyDescent="0.25">
      <c r="C932" s="5" t="s">
        <v>2443</v>
      </c>
    </row>
    <row r="933" spans="1:3" x14ac:dyDescent="0.25">
      <c r="C933" s="5"/>
    </row>
    <row r="934" spans="1:3" x14ac:dyDescent="0.25">
      <c r="A934" s="7">
        <v>42422</v>
      </c>
      <c r="C934" s="5" t="s">
        <v>2441</v>
      </c>
    </row>
    <row r="935" spans="1:3" x14ac:dyDescent="0.25">
      <c r="C935" s="5" t="s">
        <v>2440</v>
      </c>
    </row>
    <row r="936" spans="1:3" x14ac:dyDescent="0.25">
      <c r="C936" s="5"/>
    </row>
    <row r="937" spans="1:3" x14ac:dyDescent="0.25">
      <c r="A937" s="7">
        <v>42441</v>
      </c>
      <c r="C937" s="5" t="s">
        <v>2444</v>
      </c>
    </row>
    <row r="938" spans="1:3" x14ac:dyDescent="0.25">
      <c r="C938" s="5" t="s">
        <v>2445</v>
      </c>
    </row>
    <row r="939" spans="1:3" x14ac:dyDescent="0.25">
      <c r="C939" s="5"/>
    </row>
    <row r="940" spans="1:3" x14ac:dyDescent="0.25">
      <c r="A940" s="7">
        <v>42443</v>
      </c>
      <c r="C940" s="5" t="s">
        <v>2446</v>
      </c>
    </row>
    <row r="941" spans="1:3" x14ac:dyDescent="0.25">
      <c r="C941" s="5" t="s">
        <v>2447</v>
      </c>
    </row>
    <row r="942" spans="1:3" x14ac:dyDescent="0.25">
      <c r="C942" s="5"/>
    </row>
    <row r="943" spans="1:3" x14ac:dyDescent="0.25">
      <c r="A943" s="7">
        <v>42460</v>
      </c>
      <c r="C943" s="5" t="s">
        <v>2448</v>
      </c>
    </row>
    <row r="945" spans="1:3" x14ac:dyDescent="0.25">
      <c r="A945" s="7">
        <v>42462</v>
      </c>
      <c r="C945" s="5" t="s">
        <v>2057</v>
      </c>
    </row>
    <row r="946" spans="1:3" x14ac:dyDescent="0.25">
      <c r="C946" s="5"/>
    </row>
    <row r="947" spans="1:3" x14ac:dyDescent="0.25">
      <c r="A947" s="7">
        <v>42463</v>
      </c>
      <c r="C947" s="5" t="s">
        <v>2624</v>
      </c>
    </row>
    <row r="948" spans="1:3" x14ac:dyDescent="0.25">
      <c r="C948" s="5"/>
    </row>
    <row r="949" spans="1:3" x14ac:dyDescent="0.25">
      <c r="A949" s="7">
        <v>42464</v>
      </c>
      <c r="C949" s="5" t="s">
        <v>2626</v>
      </c>
    </row>
    <row r="950" spans="1:3" x14ac:dyDescent="0.25">
      <c r="C950" s="5" t="s">
        <v>2625</v>
      </c>
    </row>
    <row r="951" spans="1:3" x14ac:dyDescent="0.25">
      <c r="C951" s="5"/>
    </row>
    <row r="952" spans="1:3" x14ac:dyDescent="0.25">
      <c r="A952" s="7">
        <v>42464</v>
      </c>
      <c r="C952" s="5" t="s">
        <v>2627</v>
      </c>
    </row>
    <row r="953" spans="1:3" x14ac:dyDescent="0.25">
      <c r="C953" s="5" t="s">
        <v>2633</v>
      </c>
    </row>
    <row r="954" spans="1:3" x14ac:dyDescent="0.25">
      <c r="C954" s="5"/>
    </row>
    <row r="955" spans="1:3" x14ac:dyDescent="0.25">
      <c r="A955" s="7">
        <v>42466</v>
      </c>
      <c r="C955" s="5" t="s">
        <v>2628</v>
      </c>
    </row>
    <row r="956" spans="1:3" x14ac:dyDescent="0.25">
      <c r="C956" s="5" t="s">
        <v>2637</v>
      </c>
    </row>
    <row r="957" spans="1:3" x14ac:dyDescent="0.25">
      <c r="C957" s="5"/>
    </row>
    <row r="958" spans="1:3" x14ac:dyDescent="0.25">
      <c r="A958" s="7">
        <v>46118</v>
      </c>
      <c r="C958" s="5" t="s">
        <v>2629</v>
      </c>
    </row>
    <row r="959" spans="1:3" x14ac:dyDescent="0.25">
      <c r="C959" s="5" t="s">
        <v>2630</v>
      </c>
    </row>
    <row r="961" spans="1:3" x14ac:dyDescent="0.25">
      <c r="A961" s="7">
        <v>42466</v>
      </c>
      <c r="C961" s="5" t="s">
        <v>2631</v>
      </c>
    </row>
    <row r="962" spans="1:3" x14ac:dyDescent="0.25">
      <c r="C962" s="5" t="s">
        <v>2632</v>
      </c>
    </row>
    <row r="963" spans="1:3" x14ac:dyDescent="0.25">
      <c r="C963" s="5"/>
    </row>
    <row r="964" spans="1:3" x14ac:dyDescent="0.25">
      <c r="A964" s="7">
        <v>42468</v>
      </c>
      <c r="C964" s="5" t="s">
        <v>2634</v>
      </c>
    </row>
    <row r="965" spans="1:3" x14ac:dyDescent="0.25">
      <c r="C965" s="5" t="s">
        <v>2635</v>
      </c>
    </row>
    <row r="966" spans="1:3" x14ac:dyDescent="0.25">
      <c r="C966" s="5"/>
    </row>
    <row r="967" spans="1:3" x14ac:dyDescent="0.25">
      <c r="A967" s="7">
        <v>42469</v>
      </c>
      <c r="C967" s="5" t="s">
        <v>2636</v>
      </c>
    </row>
    <row r="968" spans="1:3" x14ac:dyDescent="0.25">
      <c r="C968" s="5"/>
    </row>
    <row r="969" spans="1:3" x14ac:dyDescent="0.25">
      <c r="A969" s="7">
        <v>42473</v>
      </c>
      <c r="C969" s="5" t="s">
        <v>2640</v>
      </c>
    </row>
    <row r="970" spans="1:3" x14ac:dyDescent="0.25">
      <c r="C970" s="5"/>
    </row>
    <row r="971" spans="1:3" x14ac:dyDescent="0.25">
      <c r="A971" s="7">
        <v>42473</v>
      </c>
      <c r="C971" s="5" t="s">
        <v>2641</v>
      </c>
    </row>
    <row r="972" spans="1:3" x14ac:dyDescent="0.25">
      <c r="C972" s="5"/>
    </row>
    <row r="973" spans="1:3" x14ac:dyDescent="0.25">
      <c r="A973" s="7">
        <v>42473</v>
      </c>
      <c r="C973" s="5" t="s">
        <v>2642</v>
      </c>
    </row>
    <row r="974" spans="1:3" x14ac:dyDescent="0.25">
      <c r="C974" s="5"/>
    </row>
    <row r="975" spans="1:3" x14ac:dyDescent="0.25">
      <c r="A975" s="7">
        <v>42473</v>
      </c>
      <c r="C975" s="5" t="s">
        <v>2643</v>
      </c>
    </row>
    <row r="977" spans="1:3" x14ac:dyDescent="0.25">
      <c r="A977" s="7">
        <v>42475</v>
      </c>
      <c r="C977" s="5" t="s">
        <v>2644</v>
      </c>
    </row>
    <row r="978" spans="1:3" x14ac:dyDescent="0.25">
      <c r="C978" s="5"/>
    </row>
    <row r="979" spans="1:3" x14ac:dyDescent="0.25">
      <c r="A979" s="7">
        <v>42492</v>
      </c>
      <c r="C979" s="5" t="s">
        <v>2645</v>
      </c>
    </row>
    <row r="980" spans="1:3" x14ac:dyDescent="0.25">
      <c r="C980" s="5"/>
    </row>
    <row r="981" spans="1:3" x14ac:dyDescent="0.25">
      <c r="A981" s="7">
        <v>42669</v>
      </c>
      <c r="C981" s="5" t="s">
        <v>2648</v>
      </c>
    </row>
    <row r="982" spans="1:3" x14ac:dyDescent="0.25">
      <c r="C982" s="5" t="s">
        <v>2649</v>
      </c>
    </row>
    <row r="983" spans="1:3" x14ac:dyDescent="0.25">
      <c r="C983" s="5"/>
    </row>
    <row r="984" spans="1:3" x14ac:dyDescent="0.25">
      <c r="A984" s="7">
        <v>42674</v>
      </c>
      <c r="C984" s="5" t="s">
        <v>2650</v>
      </c>
    </row>
    <row r="985" spans="1:3" x14ac:dyDescent="0.25">
      <c r="C985" s="5" t="s">
        <v>2651</v>
      </c>
    </row>
    <row r="986" spans="1:3" x14ac:dyDescent="0.25">
      <c r="C986" s="5"/>
    </row>
    <row r="987" spans="1:3" x14ac:dyDescent="0.25">
      <c r="A987" s="7">
        <v>42770</v>
      </c>
      <c r="C987" s="5" t="s">
        <v>2697</v>
      </c>
    </row>
    <row r="988" spans="1:3" x14ac:dyDescent="0.25">
      <c r="C988" s="5" t="s">
        <v>2698</v>
      </c>
    </row>
    <row r="989" spans="1:3" x14ac:dyDescent="0.25">
      <c r="C989" s="5"/>
    </row>
    <row r="990" spans="1:3" x14ac:dyDescent="0.25">
      <c r="A990" s="7">
        <v>42771</v>
      </c>
      <c r="C990" s="5" t="s">
        <v>2699</v>
      </c>
    </row>
    <row r="991" spans="1:3" x14ac:dyDescent="0.25">
      <c r="C991" s="5" t="s">
        <v>2700</v>
      </c>
    </row>
    <row r="993" spans="1:3" x14ac:dyDescent="0.25">
      <c r="A993" s="7">
        <v>42779</v>
      </c>
      <c r="C993" s="5" t="s">
        <v>2711</v>
      </c>
    </row>
    <row r="994" spans="1:3" x14ac:dyDescent="0.25">
      <c r="C994" s="5" t="s">
        <v>2701</v>
      </c>
    </row>
    <row r="995" spans="1:3" x14ac:dyDescent="0.25">
      <c r="C995" s="5"/>
    </row>
    <row r="996" spans="1:3" x14ac:dyDescent="0.25">
      <c r="A996" s="7">
        <v>42779</v>
      </c>
      <c r="C996" s="5" t="s">
        <v>2702</v>
      </c>
    </row>
    <row r="997" spans="1:3" x14ac:dyDescent="0.25">
      <c r="C997" s="5" t="s">
        <v>2703</v>
      </c>
    </row>
    <row r="998" spans="1:3" x14ac:dyDescent="0.25">
      <c r="C998" s="5"/>
    </row>
    <row r="999" spans="1:3" x14ac:dyDescent="0.25">
      <c r="A999" s="7">
        <v>42780</v>
      </c>
      <c r="C999" s="5" t="s">
        <v>2704</v>
      </c>
    </row>
    <row r="1000" spans="1:3" x14ac:dyDescent="0.25">
      <c r="C1000" s="5" t="s">
        <v>2705</v>
      </c>
    </row>
    <row r="1001" spans="1:3" x14ac:dyDescent="0.25">
      <c r="C1001" s="5"/>
    </row>
    <row r="1002" spans="1:3" x14ac:dyDescent="0.25">
      <c r="A1002" s="7">
        <v>42781</v>
      </c>
      <c r="C1002" s="5" t="s">
        <v>2708</v>
      </c>
    </row>
    <row r="1003" spans="1:3" x14ac:dyDescent="0.25">
      <c r="C1003" s="5" t="s">
        <v>2709</v>
      </c>
    </row>
    <row r="1004" spans="1:3" x14ac:dyDescent="0.25">
      <c r="C1004" s="5"/>
    </row>
    <row r="1005" spans="1:3" x14ac:dyDescent="0.25">
      <c r="A1005" s="7">
        <v>42785</v>
      </c>
      <c r="C1005" s="5" t="s">
        <v>2713</v>
      </c>
    </row>
    <row r="1006" spans="1:3" x14ac:dyDescent="0.25">
      <c r="C1006" s="5" t="s">
        <v>2712</v>
      </c>
    </row>
    <row r="1007" spans="1:3" x14ac:dyDescent="0.25">
      <c r="C1007" s="5"/>
    </row>
    <row r="1008" spans="1:3" x14ac:dyDescent="0.25">
      <c r="A1008" s="7">
        <v>42786</v>
      </c>
      <c r="C1008" s="5" t="s">
        <v>2715</v>
      </c>
    </row>
    <row r="1009" spans="1:3" x14ac:dyDescent="0.25">
      <c r="C1009" s="5" t="s">
        <v>2714</v>
      </c>
    </row>
    <row r="1010" spans="1:3" x14ac:dyDescent="0.25">
      <c r="C1010" s="5"/>
    </row>
    <row r="1011" spans="1:3" x14ac:dyDescent="0.25">
      <c r="A1011" s="7">
        <v>42787</v>
      </c>
      <c r="C1011" s="5" t="s">
        <v>2716</v>
      </c>
    </row>
    <row r="1012" spans="1:3" x14ac:dyDescent="0.25">
      <c r="C1012" s="5" t="s">
        <v>2717</v>
      </c>
    </row>
    <row r="1013" spans="1:3" x14ac:dyDescent="0.25">
      <c r="C1013" s="5"/>
    </row>
    <row r="1014" spans="1:3" x14ac:dyDescent="0.25">
      <c r="A1014" s="7">
        <v>42824</v>
      </c>
      <c r="C1014" s="5" t="s">
        <v>2726</v>
      </c>
    </row>
    <row r="1015" spans="1:3" x14ac:dyDescent="0.25">
      <c r="C1015" s="5" t="s">
        <v>2725</v>
      </c>
    </row>
    <row r="1016" spans="1:3" x14ac:dyDescent="0.25">
      <c r="C1016" s="5"/>
    </row>
    <row r="1017" spans="1:3" x14ac:dyDescent="0.25">
      <c r="A1017" s="7">
        <v>42824</v>
      </c>
      <c r="C1017" s="5" t="s">
        <v>2728</v>
      </c>
    </row>
    <row r="1018" spans="1:3" x14ac:dyDescent="0.25">
      <c r="C1018" s="5" t="s">
        <v>2729</v>
      </c>
    </row>
    <row r="1019" spans="1:3" x14ac:dyDescent="0.25">
      <c r="C1019" s="5"/>
    </row>
    <row r="1020" spans="1:3" x14ac:dyDescent="0.25">
      <c r="A1020" s="7">
        <v>42824</v>
      </c>
      <c r="C1020" s="5" t="s">
        <v>2732</v>
      </c>
    </row>
    <row r="1021" spans="1:3" x14ac:dyDescent="0.25">
      <c r="C1021" s="5" t="s">
        <v>2731</v>
      </c>
    </row>
    <row r="1022" spans="1:3" x14ac:dyDescent="0.25">
      <c r="C1022" s="5"/>
    </row>
    <row r="1023" spans="1:3" x14ac:dyDescent="0.25">
      <c r="A1023" s="7">
        <v>42826</v>
      </c>
      <c r="C1023" s="5" t="s">
        <v>2899</v>
      </c>
    </row>
    <row r="1025" spans="1:3" x14ac:dyDescent="0.25">
      <c r="A1025" s="7">
        <v>42826</v>
      </c>
      <c r="C1025" s="5" t="s">
        <v>2897</v>
      </c>
    </row>
    <row r="1026" spans="1:3" x14ac:dyDescent="0.25">
      <c r="C1026" s="5" t="s">
        <v>2896</v>
      </c>
    </row>
    <row r="1027" spans="1:3" x14ac:dyDescent="0.25">
      <c r="C1027" s="5"/>
    </row>
    <row r="1028" spans="1:3" x14ac:dyDescent="0.25">
      <c r="A1028" s="7">
        <v>42827</v>
      </c>
      <c r="C1028" s="5" t="s">
        <v>2898</v>
      </c>
    </row>
    <row r="1029" spans="1:3" x14ac:dyDescent="0.25">
      <c r="C1029" s="5"/>
    </row>
    <row r="1030" spans="1:3" x14ac:dyDescent="0.25">
      <c r="A1030" s="7">
        <v>42830</v>
      </c>
      <c r="C1030" s="5" t="s">
        <v>2900</v>
      </c>
    </row>
    <row r="1031" spans="1:3" x14ac:dyDescent="0.25">
      <c r="C1031" s="5" t="s">
        <v>2901</v>
      </c>
    </row>
    <row r="1032" spans="1:3" x14ac:dyDescent="0.25">
      <c r="C1032" s="5"/>
    </row>
    <row r="1033" spans="1:3" x14ac:dyDescent="0.25">
      <c r="A1033" s="7">
        <v>42836</v>
      </c>
      <c r="C1033" s="5" t="s">
        <v>2902</v>
      </c>
    </row>
    <row r="1034" spans="1:3" x14ac:dyDescent="0.25">
      <c r="C1034" s="5" t="s">
        <v>2903</v>
      </c>
    </row>
    <row r="1035" spans="1:3" x14ac:dyDescent="0.25">
      <c r="C1035" s="5"/>
    </row>
    <row r="1036" spans="1:3" x14ac:dyDescent="0.25">
      <c r="A1036" s="7">
        <v>42840</v>
      </c>
      <c r="C1036" s="5" t="s">
        <v>2904</v>
      </c>
    </row>
    <row r="1037" spans="1:3" x14ac:dyDescent="0.25">
      <c r="C1037" s="5"/>
    </row>
    <row r="1038" spans="1:3" x14ac:dyDescent="0.25">
      <c r="A1038" s="7">
        <v>42905</v>
      </c>
      <c r="C1038" s="5" t="s">
        <v>2908</v>
      </c>
    </row>
    <row r="1039" spans="1:3" x14ac:dyDescent="0.25">
      <c r="C1039" s="5" t="s">
        <v>2907</v>
      </c>
    </row>
    <row r="1041" spans="1:3" x14ac:dyDescent="0.25">
      <c r="A1041" s="7">
        <v>42939</v>
      </c>
      <c r="C1041" s="5" t="s">
        <v>2909</v>
      </c>
    </row>
    <row r="1042" spans="1:3" x14ac:dyDescent="0.25">
      <c r="C1042" s="5" t="s">
        <v>2910</v>
      </c>
    </row>
    <row r="1043" spans="1:3" x14ac:dyDescent="0.25">
      <c r="C1043" s="5"/>
    </row>
    <row r="1044" spans="1:3" x14ac:dyDescent="0.25">
      <c r="A1044" s="7">
        <v>42985</v>
      </c>
      <c r="C1044" s="5" t="s">
        <v>2911</v>
      </c>
    </row>
    <row r="1045" spans="1:3" x14ac:dyDescent="0.25">
      <c r="C1045" s="5" t="s">
        <v>2912</v>
      </c>
    </row>
    <row r="1046" spans="1:3" x14ac:dyDescent="0.25">
      <c r="C1046" s="5"/>
    </row>
    <row r="1047" spans="1:3" x14ac:dyDescent="0.25">
      <c r="A1047" s="7">
        <v>42985</v>
      </c>
      <c r="C1047" s="5" t="s">
        <v>2913</v>
      </c>
    </row>
    <row r="1048" spans="1:3" x14ac:dyDescent="0.25">
      <c r="C1048" s="5" t="s">
        <v>2914</v>
      </c>
    </row>
    <row r="1049" spans="1:3" x14ac:dyDescent="0.25">
      <c r="C1049" s="5"/>
    </row>
    <row r="1050" spans="1:3" x14ac:dyDescent="0.25">
      <c r="A1050" s="7">
        <v>42986</v>
      </c>
      <c r="C1050" s="5" t="s">
        <v>2915</v>
      </c>
    </row>
    <row r="1051" spans="1:3" x14ac:dyDescent="0.25">
      <c r="C1051" s="5"/>
    </row>
    <row r="1052" spans="1:3" x14ac:dyDescent="0.25">
      <c r="A1052" s="7">
        <v>42986</v>
      </c>
      <c r="C1052" s="5" t="s">
        <v>2916</v>
      </c>
    </row>
    <row r="1053" spans="1:3" x14ac:dyDescent="0.25">
      <c r="C1053" s="5" t="s">
        <v>2918</v>
      </c>
    </row>
    <row r="1054" spans="1:3" x14ac:dyDescent="0.25">
      <c r="C1054" s="5"/>
    </row>
    <row r="1055" spans="1:3" x14ac:dyDescent="0.25">
      <c r="A1055" s="7">
        <v>42992</v>
      </c>
      <c r="C1055" s="5" t="s">
        <v>2920</v>
      </c>
    </row>
    <row r="1056" spans="1:3" x14ac:dyDescent="0.25">
      <c r="C1056" s="5" t="s">
        <v>2919</v>
      </c>
    </row>
    <row r="1058" spans="1:3" x14ac:dyDescent="0.25">
      <c r="A1058" s="7">
        <v>42992</v>
      </c>
      <c r="C1058" s="5" t="s">
        <v>2921</v>
      </c>
    </row>
    <row r="1059" spans="1:3" x14ac:dyDescent="0.25">
      <c r="C1059" s="5"/>
    </row>
    <row r="1060" spans="1:3" x14ac:dyDescent="0.25">
      <c r="A1060" s="7">
        <v>42996</v>
      </c>
      <c r="C1060" s="5" t="s">
        <v>2922</v>
      </c>
    </row>
    <row r="1061" spans="1:3" x14ac:dyDescent="0.25">
      <c r="C1061" s="5" t="s">
        <v>2923</v>
      </c>
    </row>
    <row r="1062" spans="1:3" x14ac:dyDescent="0.25">
      <c r="C1062" s="5"/>
    </row>
    <row r="1063" spans="1:3" x14ac:dyDescent="0.25">
      <c r="A1063" s="7">
        <v>42996</v>
      </c>
      <c r="C1063" s="5" t="s">
        <v>2924</v>
      </c>
    </row>
    <row r="1064" spans="1:3" x14ac:dyDescent="0.25">
      <c r="C1064" s="5"/>
    </row>
    <row r="1065" spans="1:3" x14ac:dyDescent="0.25">
      <c r="A1065" s="7">
        <v>43007</v>
      </c>
      <c r="C1065" s="5" t="s">
        <v>2932</v>
      </c>
    </row>
    <row r="1066" spans="1:3" x14ac:dyDescent="0.25">
      <c r="C1066" s="5" t="s">
        <v>2931</v>
      </c>
    </row>
    <row r="1067" spans="1:3" x14ac:dyDescent="0.25">
      <c r="C1067" s="5"/>
    </row>
    <row r="1068" spans="1:3" x14ac:dyDescent="0.25">
      <c r="A1068" s="7">
        <v>43145</v>
      </c>
      <c r="C1068" s="5" t="s">
        <v>3015</v>
      </c>
    </row>
    <row r="1069" spans="1:3" x14ac:dyDescent="0.25">
      <c r="C1069" s="5"/>
    </row>
    <row r="1070" spans="1:3" x14ac:dyDescent="0.25">
      <c r="A1070" s="7">
        <v>43147</v>
      </c>
      <c r="C1070" s="5" t="s">
        <v>3013</v>
      </c>
    </row>
    <row r="1071" spans="1:3" x14ac:dyDescent="0.25">
      <c r="C1071" s="5" t="s">
        <v>3014</v>
      </c>
    </row>
    <row r="1073" spans="1:3" x14ac:dyDescent="0.25">
      <c r="A1073" s="7">
        <v>43147</v>
      </c>
      <c r="C1073" s="5" t="s">
        <v>3017</v>
      </c>
    </row>
    <row r="1074" spans="1:3" x14ac:dyDescent="0.25">
      <c r="C1074" s="5" t="s">
        <v>3016</v>
      </c>
    </row>
    <row r="1075" spans="1:3" x14ac:dyDescent="0.25">
      <c r="C1075" s="5"/>
    </row>
    <row r="1076" spans="1:3" x14ac:dyDescent="0.25">
      <c r="A1076" s="7">
        <v>43148</v>
      </c>
      <c r="C1076" s="5" t="s">
        <v>3019</v>
      </c>
    </row>
    <row r="1077" spans="1:3" x14ac:dyDescent="0.25">
      <c r="C1077" s="5" t="s">
        <v>3018</v>
      </c>
    </row>
    <row r="1078" spans="1:3" x14ac:dyDescent="0.25">
      <c r="C1078" s="5"/>
    </row>
    <row r="1079" spans="1:3" x14ac:dyDescent="0.25">
      <c r="A1079" s="7">
        <v>43148</v>
      </c>
      <c r="C1079" s="5" t="s">
        <v>3021</v>
      </c>
    </row>
    <row r="1080" spans="1:3" x14ac:dyDescent="0.25">
      <c r="C1080" s="5" t="s">
        <v>3020</v>
      </c>
    </row>
    <row r="1081" spans="1:3" x14ac:dyDescent="0.25">
      <c r="C1081" s="5"/>
    </row>
    <row r="1082" spans="1:3" x14ac:dyDescent="0.25">
      <c r="A1082" s="7">
        <v>43159</v>
      </c>
      <c r="C1082" s="5" t="s">
        <v>3029</v>
      </c>
    </row>
    <row r="1083" spans="1:3" x14ac:dyDescent="0.25">
      <c r="C1083" s="5" t="s">
        <v>3028</v>
      </c>
    </row>
    <row r="1084" spans="1:3" x14ac:dyDescent="0.25">
      <c r="C1084" s="5"/>
    </row>
    <row r="1085" spans="1:3" x14ac:dyDescent="0.25">
      <c r="A1085" s="7">
        <v>43160</v>
      </c>
      <c r="C1085" s="5" t="s">
        <v>3031</v>
      </c>
    </row>
    <row r="1086" spans="1:3" x14ac:dyDescent="0.25">
      <c r="C1086" s="5" t="s">
        <v>3030</v>
      </c>
    </row>
    <row r="1087" spans="1:3" x14ac:dyDescent="0.25">
      <c r="C1087" s="5"/>
    </row>
    <row r="1088" spans="1:3" x14ac:dyDescent="0.25">
      <c r="A1088" s="7">
        <v>43160</v>
      </c>
      <c r="C1088" s="5" t="s">
        <v>3032</v>
      </c>
    </row>
    <row r="1089" spans="1:3" x14ac:dyDescent="0.25">
      <c r="C1089" s="5" t="s">
        <v>3033</v>
      </c>
    </row>
    <row r="1090" spans="1:3" x14ac:dyDescent="0.25">
      <c r="C1090" s="5"/>
    </row>
    <row r="1091" spans="1:3" x14ac:dyDescent="0.25">
      <c r="A1091" s="7">
        <v>43161</v>
      </c>
      <c r="C1091" s="5" t="s">
        <v>3035</v>
      </c>
    </row>
    <row r="1092" spans="1:3" x14ac:dyDescent="0.25">
      <c r="C1092" s="5" t="s">
        <v>3034</v>
      </c>
    </row>
    <row r="1093" spans="1:3" x14ac:dyDescent="0.25">
      <c r="C1093" s="5"/>
    </row>
    <row r="1094" spans="1:3" x14ac:dyDescent="0.25">
      <c r="A1094" s="7">
        <v>43162</v>
      </c>
      <c r="C1094" s="5" t="s">
        <v>3036</v>
      </c>
    </row>
    <row r="1095" spans="1:3" x14ac:dyDescent="0.25">
      <c r="C1095" s="5" t="s">
        <v>3037</v>
      </c>
    </row>
    <row r="1096" spans="1:3" x14ac:dyDescent="0.25">
      <c r="C1096" s="5"/>
    </row>
    <row r="1097" spans="1:3" x14ac:dyDescent="0.25">
      <c r="A1097" s="7">
        <v>43182</v>
      </c>
      <c r="C1097" s="5" t="s">
        <v>3038</v>
      </c>
    </row>
    <row r="1098" spans="1:3" x14ac:dyDescent="0.25">
      <c r="C1098" s="5" t="s">
        <v>3039</v>
      </c>
    </row>
    <row r="1099" spans="1:3" x14ac:dyDescent="0.25">
      <c r="C1099" s="5"/>
    </row>
    <row r="1100" spans="1:3" x14ac:dyDescent="0.25">
      <c r="A1100" s="7">
        <v>43184</v>
      </c>
      <c r="C1100" s="5" t="s">
        <v>3041</v>
      </c>
    </row>
    <row r="1101" spans="1:3" x14ac:dyDescent="0.25">
      <c r="C1101" s="5" t="s">
        <v>3040</v>
      </c>
    </row>
    <row r="1102" spans="1:3" x14ac:dyDescent="0.25">
      <c r="C1102" s="5"/>
    </row>
    <row r="1103" spans="1:3" x14ac:dyDescent="0.25">
      <c r="A1103" s="7">
        <v>43184</v>
      </c>
      <c r="C1103" s="5" t="s">
        <v>3043</v>
      </c>
    </row>
    <row r="1104" spans="1:3" x14ac:dyDescent="0.25">
      <c r="C1104" s="5" t="s">
        <v>3042</v>
      </c>
    </row>
    <row r="1106" spans="1:3" x14ac:dyDescent="0.25">
      <c r="A1106" s="7">
        <v>43189</v>
      </c>
      <c r="C1106" s="5" t="s">
        <v>3045</v>
      </c>
    </row>
    <row r="1107" spans="1:3" x14ac:dyDescent="0.25">
      <c r="C1107" s="5" t="s">
        <v>3044</v>
      </c>
    </row>
    <row r="1108" spans="1:3" x14ac:dyDescent="0.25">
      <c r="C1108" s="5"/>
    </row>
    <row r="1109" spans="1:3" x14ac:dyDescent="0.25">
      <c r="A1109" s="7">
        <v>43191</v>
      </c>
      <c r="C1109" s="5" t="s">
        <v>3047</v>
      </c>
    </row>
    <row r="1110" spans="1:3" x14ac:dyDescent="0.25">
      <c r="C1110" s="5" t="s">
        <v>3046</v>
      </c>
    </row>
    <row r="1111" spans="1:3" x14ac:dyDescent="0.25">
      <c r="C1111" s="5"/>
    </row>
    <row r="1112" spans="1:3" x14ac:dyDescent="0.25">
      <c r="A1112" s="188">
        <v>43192</v>
      </c>
      <c r="B1112" s="189"/>
      <c r="C1112" s="189" t="s">
        <v>3048</v>
      </c>
    </row>
    <row r="1113" spans="1:3" x14ac:dyDescent="0.25">
      <c r="A1113" s="189"/>
      <c r="B1113" s="189"/>
      <c r="C1113" s="189" t="s">
        <v>3049</v>
      </c>
    </row>
    <row r="1114" spans="1:3" x14ac:dyDescent="0.25">
      <c r="C1114" s="5"/>
    </row>
    <row r="1115" spans="1:3" x14ac:dyDescent="0.25">
      <c r="A1115" s="7">
        <v>43197</v>
      </c>
      <c r="C1115" s="5" t="s">
        <v>3186</v>
      </c>
    </row>
    <row r="1116" spans="1:3" x14ac:dyDescent="0.25">
      <c r="C1116" s="5"/>
    </row>
    <row r="1117" spans="1:3" x14ac:dyDescent="0.25">
      <c r="A1117" s="7">
        <v>43198</v>
      </c>
      <c r="C1117" s="5" t="s">
        <v>3187</v>
      </c>
    </row>
    <row r="1118" spans="1:3" x14ac:dyDescent="0.25">
      <c r="C1118" s="5"/>
    </row>
    <row r="1119" spans="1:3" x14ac:dyDescent="0.25">
      <c r="A1119" s="7">
        <v>43198</v>
      </c>
      <c r="C1119" s="5" t="s">
        <v>3188</v>
      </c>
    </row>
    <row r="1121" spans="1:3" x14ac:dyDescent="0.25">
      <c r="A1121" s="7">
        <v>43198</v>
      </c>
      <c r="C1121" s="5" t="s">
        <v>3189</v>
      </c>
    </row>
    <row r="1122" spans="1:3" x14ac:dyDescent="0.25">
      <c r="C1122" s="5"/>
    </row>
    <row r="1123" spans="1:3" x14ac:dyDescent="0.25">
      <c r="A1123" s="7">
        <v>43198</v>
      </c>
      <c r="C1123" s="5" t="s">
        <v>3207</v>
      </c>
    </row>
    <row r="1124" spans="1:3" x14ac:dyDescent="0.25">
      <c r="C1124" s="5"/>
    </row>
    <row r="1125" spans="1:3" x14ac:dyDescent="0.25">
      <c r="A1125" s="7">
        <v>43199</v>
      </c>
      <c r="C1125" s="5" t="s">
        <v>3190</v>
      </c>
    </row>
    <row r="1126" spans="1:3" x14ac:dyDescent="0.25">
      <c r="C1126" s="5"/>
    </row>
    <row r="1127" spans="1:3" x14ac:dyDescent="0.25">
      <c r="A1127" s="7">
        <v>43199</v>
      </c>
      <c r="C1127" s="5" t="s">
        <v>3209</v>
      </c>
    </row>
    <row r="1128" spans="1:3" x14ac:dyDescent="0.25">
      <c r="C1128" s="5"/>
    </row>
    <row r="1129" spans="1:3" x14ac:dyDescent="0.25">
      <c r="A1129" s="7">
        <v>43200</v>
      </c>
      <c r="C1129" s="5" t="s">
        <v>3198</v>
      </c>
    </row>
    <row r="1130" spans="1:3" x14ac:dyDescent="0.25">
      <c r="C1130" s="5"/>
    </row>
    <row r="1131" spans="1:3" x14ac:dyDescent="0.25">
      <c r="A1131" s="7">
        <v>43200</v>
      </c>
      <c r="C1131" s="5" t="s">
        <v>3195</v>
      </c>
    </row>
    <row r="1132" spans="1:3" x14ac:dyDescent="0.25">
      <c r="C1132" s="5"/>
    </row>
    <row r="1133" spans="1:3" x14ac:dyDescent="0.25">
      <c r="A1133" s="7">
        <v>43202</v>
      </c>
      <c r="C1133" s="5" t="s">
        <v>3197</v>
      </c>
    </row>
    <row r="1134" spans="1:3" x14ac:dyDescent="0.25">
      <c r="C1134" s="5"/>
    </row>
    <row r="1135" spans="1:3" x14ac:dyDescent="0.25">
      <c r="A1135" s="7">
        <v>43212</v>
      </c>
      <c r="C1135" s="5" t="s">
        <v>3200</v>
      </c>
    </row>
    <row r="1136" spans="1:3" x14ac:dyDescent="0.25">
      <c r="C1136" s="5" t="s">
        <v>3199</v>
      </c>
    </row>
    <row r="1138" spans="1:3" x14ac:dyDescent="0.25">
      <c r="A1138" s="7">
        <v>43212</v>
      </c>
      <c r="C1138" s="5" t="s">
        <v>3201</v>
      </c>
    </row>
    <row r="1139" spans="1:3" x14ac:dyDescent="0.25">
      <c r="C1139" s="5"/>
    </row>
    <row r="1140" spans="1:3" x14ac:dyDescent="0.25">
      <c r="A1140" s="7">
        <v>43219</v>
      </c>
      <c r="C1140" s="5" t="s">
        <v>3203</v>
      </c>
    </row>
    <row r="1141" spans="1:3" x14ac:dyDescent="0.25">
      <c r="C1141" s="5" t="s">
        <v>3204</v>
      </c>
    </row>
    <row r="1142" spans="1:3" x14ac:dyDescent="0.25">
      <c r="C1142" s="5"/>
    </row>
    <row r="1143" spans="1:3" x14ac:dyDescent="0.25">
      <c r="A1143" s="7">
        <v>43220</v>
      </c>
      <c r="C1143" s="5" t="s">
        <v>3205</v>
      </c>
    </row>
    <row r="1144" spans="1:3" x14ac:dyDescent="0.25">
      <c r="C1144" s="5" t="s">
        <v>3206</v>
      </c>
    </row>
    <row r="1145" spans="1:3" x14ac:dyDescent="0.25">
      <c r="C1145" s="5"/>
    </row>
    <row r="1146" spans="1:3" x14ac:dyDescent="0.25">
      <c r="A1146" s="7">
        <v>43288</v>
      </c>
      <c r="C1146" s="5" t="s">
        <v>3212</v>
      </c>
    </row>
    <row r="1147" spans="1:3" x14ac:dyDescent="0.25">
      <c r="C1147" s="5" t="s">
        <v>3213</v>
      </c>
    </row>
    <row r="1148" spans="1:3" x14ac:dyDescent="0.25">
      <c r="C1148" s="5"/>
    </row>
    <row r="1149" spans="1:3" x14ac:dyDescent="0.25">
      <c r="A1149" s="7">
        <v>43288</v>
      </c>
      <c r="C1149" s="5" t="s">
        <v>3214</v>
      </c>
    </row>
    <row r="1150" spans="1:3" x14ac:dyDescent="0.25">
      <c r="C1150" s="5"/>
    </row>
    <row r="1151" spans="1:3" x14ac:dyDescent="0.25">
      <c r="A1151" s="7">
        <v>43335</v>
      </c>
      <c r="C1151" s="5" t="s">
        <v>3293</v>
      </c>
    </row>
    <row r="1152" spans="1:3" x14ac:dyDescent="0.25">
      <c r="C1152" s="5" t="s">
        <v>3294</v>
      </c>
    </row>
    <row r="1154" spans="1:3" x14ac:dyDescent="0.25">
      <c r="A1154" s="7">
        <v>43395</v>
      </c>
      <c r="C1154" s="5" t="s">
        <v>3215</v>
      </c>
    </row>
    <row r="1155" spans="1:3" x14ac:dyDescent="0.25">
      <c r="C1155" s="5" t="s">
        <v>3216</v>
      </c>
    </row>
    <row r="1156" spans="1:3" x14ac:dyDescent="0.25">
      <c r="C1156" s="5"/>
    </row>
    <row r="1157" spans="1:3" x14ac:dyDescent="0.25">
      <c r="A1157" s="7">
        <v>43396</v>
      </c>
      <c r="C1157" s="5" t="s">
        <v>3217</v>
      </c>
    </row>
    <row r="1158" spans="1:3" x14ac:dyDescent="0.25">
      <c r="C1158" s="5" t="s">
        <v>3218</v>
      </c>
    </row>
    <row r="1159" spans="1:3" x14ac:dyDescent="0.25">
      <c r="C1159" s="5"/>
    </row>
    <row r="1160" spans="1:3" x14ac:dyDescent="0.25">
      <c r="C1160" s="5" t="s">
        <v>3235</v>
      </c>
    </row>
    <row r="1161" spans="1:3" x14ac:dyDescent="0.25">
      <c r="C1161" s="5"/>
    </row>
    <row r="1162" spans="1:3" x14ac:dyDescent="0.25">
      <c r="A1162" s="7">
        <v>43396</v>
      </c>
      <c r="C1162" s="5" t="s">
        <v>3219</v>
      </c>
    </row>
    <row r="1163" spans="1:3" x14ac:dyDescent="0.25">
      <c r="C1163" s="5" t="s">
        <v>3220</v>
      </c>
    </row>
    <row r="1164" spans="1:3" x14ac:dyDescent="0.25">
      <c r="C1164" s="5"/>
    </row>
    <row r="1165" spans="1:3" x14ac:dyDescent="0.25">
      <c r="A1165" s="7">
        <v>43396</v>
      </c>
      <c r="C1165" s="5" t="s">
        <v>3221</v>
      </c>
    </row>
    <row r="1166" spans="1:3" x14ac:dyDescent="0.25">
      <c r="C1166" s="5" t="s">
        <v>3222</v>
      </c>
    </row>
    <row r="1167" spans="1:3" x14ac:dyDescent="0.25">
      <c r="C1167" s="5"/>
    </row>
    <row r="1168" spans="1:3" x14ac:dyDescent="0.25">
      <c r="A1168" s="7">
        <v>43397</v>
      </c>
      <c r="C1168" s="5" t="s">
        <v>3223</v>
      </c>
    </row>
    <row r="1169" spans="1:3" x14ac:dyDescent="0.25">
      <c r="C1169" s="5" t="s">
        <v>3234</v>
      </c>
    </row>
    <row r="1170" spans="1:3" x14ac:dyDescent="0.25">
      <c r="C1170" s="5"/>
    </row>
    <row r="1171" spans="1:3" x14ac:dyDescent="0.25">
      <c r="A1171" s="7">
        <v>43397</v>
      </c>
      <c r="C1171" s="5" t="s">
        <v>3224</v>
      </c>
    </row>
    <row r="1172" spans="1:3" x14ac:dyDescent="0.25">
      <c r="C1172" s="5" t="s">
        <v>3225</v>
      </c>
    </row>
    <row r="1174" spans="1:3" x14ac:dyDescent="0.25">
      <c r="A1174" s="7">
        <v>43398</v>
      </c>
      <c r="C1174" s="5" t="s">
        <v>3226</v>
      </c>
    </row>
    <row r="1175" spans="1:3" x14ac:dyDescent="0.25">
      <c r="C1175" s="5" t="s">
        <v>3227</v>
      </c>
    </row>
    <row r="1177" spans="1:3" x14ac:dyDescent="0.25">
      <c r="A1177" s="7">
        <v>43398</v>
      </c>
      <c r="C1177" s="5" t="s">
        <v>3229</v>
      </c>
    </row>
    <row r="1178" spans="1:3" x14ac:dyDescent="0.25">
      <c r="C1178" s="5" t="s">
        <v>3228</v>
      </c>
    </row>
    <row r="1179" spans="1:3" x14ac:dyDescent="0.25">
      <c r="C1179" s="5"/>
    </row>
    <row r="1180" spans="1:3" x14ac:dyDescent="0.25">
      <c r="A1180" s="7">
        <v>43398</v>
      </c>
      <c r="C1180" s="5" t="s">
        <v>3230</v>
      </c>
    </row>
    <row r="1181" spans="1:3" x14ac:dyDescent="0.25">
      <c r="C1181" s="5"/>
    </row>
    <row r="1182" spans="1:3" x14ac:dyDescent="0.25">
      <c r="A1182" s="7">
        <v>43398</v>
      </c>
      <c r="C1182" s="5" t="s">
        <v>3231</v>
      </c>
    </row>
    <row r="1183" spans="1:3" x14ac:dyDescent="0.25">
      <c r="C1183" s="5"/>
    </row>
    <row r="1184" spans="1:3" x14ac:dyDescent="0.25">
      <c r="A1184" s="7">
        <v>43398</v>
      </c>
      <c r="C1184" s="5" t="s">
        <v>3232</v>
      </c>
    </row>
    <row r="1185" spans="1:3" x14ac:dyDescent="0.25">
      <c r="C1185" s="5" t="s">
        <v>3233</v>
      </c>
    </row>
    <row r="1186" spans="1:3" x14ac:dyDescent="0.25">
      <c r="C1186" s="5"/>
    </row>
    <row r="1187" spans="1:3" x14ac:dyDescent="0.25">
      <c r="A1187" s="7">
        <v>43398</v>
      </c>
      <c r="C1187" s="5" t="s">
        <v>3236</v>
      </c>
    </row>
    <row r="1188" spans="1:3" x14ac:dyDescent="0.25">
      <c r="C1188" s="5"/>
    </row>
    <row r="1189" spans="1:3" x14ac:dyDescent="0.25">
      <c r="A1189" s="7">
        <v>43403</v>
      </c>
      <c r="C1189" s="5" t="s">
        <v>3237</v>
      </c>
    </row>
    <row r="1190" spans="1:3" x14ac:dyDescent="0.25">
      <c r="C1190" s="5" t="s">
        <v>3238</v>
      </c>
    </row>
    <row r="1191" spans="1:3" x14ac:dyDescent="0.25">
      <c r="C1191" s="5"/>
    </row>
    <row r="1192" spans="1:3" x14ac:dyDescent="0.25">
      <c r="A1192" s="7">
        <v>43394</v>
      </c>
      <c r="C1192" s="5" t="s">
        <v>3239</v>
      </c>
    </row>
    <row r="1193" spans="1:3" x14ac:dyDescent="0.25">
      <c r="C1193" s="5" t="s">
        <v>3240</v>
      </c>
    </row>
    <row r="1194" spans="1:3" x14ac:dyDescent="0.25">
      <c r="C1194" s="5"/>
    </row>
    <row r="1195" spans="1:3" x14ac:dyDescent="0.25">
      <c r="A1195" s="7">
        <v>43394</v>
      </c>
      <c r="C1195" s="5" t="s">
        <v>3292</v>
      </c>
    </row>
    <row r="1196" spans="1:3" x14ac:dyDescent="0.25">
      <c r="C1196" s="5"/>
    </row>
    <row r="1197" spans="1:3" x14ac:dyDescent="0.25">
      <c r="A1197" s="7">
        <v>43487</v>
      </c>
      <c r="C1197" s="5" t="s">
        <v>3295</v>
      </c>
    </row>
    <row r="1198" spans="1:3" x14ac:dyDescent="0.25">
      <c r="C1198" s="5" t="s">
        <v>3296</v>
      </c>
    </row>
    <row r="1199" spans="1:3" x14ac:dyDescent="0.25">
      <c r="C1199" s="5"/>
    </row>
    <row r="1200" spans="1:3" x14ac:dyDescent="0.25">
      <c r="A1200" s="7">
        <v>43500</v>
      </c>
      <c r="C1200" s="5" t="s">
        <v>3297</v>
      </c>
    </row>
    <row r="1201" spans="1:3" x14ac:dyDescent="0.25">
      <c r="C1201" s="5" t="s">
        <v>3298</v>
      </c>
    </row>
    <row r="1202" spans="1:3" x14ac:dyDescent="0.25">
      <c r="C1202" s="5"/>
    </row>
    <row r="1203" spans="1:3" x14ac:dyDescent="0.25">
      <c r="A1203" s="7">
        <v>43500</v>
      </c>
      <c r="C1203" s="5" t="s">
        <v>3299</v>
      </c>
    </row>
    <row r="1204" spans="1:3" x14ac:dyDescent="0.25">
      <c r="C1204" s="5" t="s">
        <v>3300</v>
      </c>
    </row>
    <row r="1205" spans="1:3" x14ac:dyDescent="0.25">
      <c r="C1205" s="5"/>
    </row>
    <row r="1206" spans="1:3" x14ac:dyDescent="0.25">
      <c r="A1206" s="7">
        <v>43501</v>
      </c>
      <c r="C1206" s="5" t="s">
        <v>3302</v>
      </c>
    </row>
    <row r="1207" spans="1:3" x14ac:dyDescent="0.25">
      <c r="C1207" s="5" t="s">
        <v>3303</v>
      </c>
    </row>
    <row r="1208" spans="1:3" x14ac:dyDescent="0.25">
      <c r="C1208" s="5"/>
    </row>
    <row r="1209" spans="1:3" x14ac:dyDescent="0.25">
      <c r="A1209" s="7">
        <v>43501</v>
      </c>
      <c r="C1209" s="5" t="s">
        <v>3305</v>
      </c>
    </row>
    <row r="1210" spans="1:3" x14ac:dyDescent="0.25">
      <c r="C1210" s="5" t="s">
        <v>3304</v>
      </c>
    </row>
    <row r="1211" spans="1:3" x14ac:dyDescent="0.25">
      <c r="C1211" s="5"/>
    </row>
    <row r="1212" spans="1:3" x14ac:dyDescent="0.25">
      <c r="A1212" s="7">
        <v>43507</v>
      </c>
      <c r="C1212" s="5" t="s">
        <v>3306</v>
      </c>
    </row>
    <row r="1213" spans="1:3" x14ac:dyDescent="0.25">
      <c r="C1213" s="5" t="s">
        <v>3307</v>
      </c>
    </row>
    <row r="1214" spans="1:3" x14ac:dyDescent="0.25">
      <c r="C1214" s="5"/>
    </row>
    <row r="1215" spans="1:3" x14ac:dyDescent="0.25">
      <c r="A1215" s="7">
        <v>43507</v>
      </c>
      <c r="C1215" s="5" t="s">
        <v>3369</v>
      </c>
    </row>
    <row r="1216" spans="1:3" x14ac:dyDescent="0.25">
      <c r="C1216" s="5" t="s">
        <v>3308</v>
      </c>
    </row>
    <row r="1218" spans="1:3" x14ac:dyDescent="0.25">
      <c r="A1218" s="7">
        <v>43507</v>
      </c>
      <c r="C1218" s="5" t="s">
        <v>3313</v>
      </c>
    </row>
    <row r="1219" spans="1:3" x14ac:dyDescent="0.25">
      <c r="C1219" s="5" t="s">
        <v>3314</v>
      </c>
    </row>
    <row r="1220" spans="1:3" x14ac:dyDescent="0.25">
      <c r="C1220" s="5"/>
    </row>
    <row r="1221" spans="1:3" x14ac:dyDescent="0.25">
      <c r="A1221" s="7">
        <v>43508</v>
      </c>
      <c r="C1221" s="5" t="s">
        <v>3320</v>
      </c>
    </row>
    <row r="1222" spans="1:3" x14ac:dyDescent="0.25">
      <c r="C1222" s="5" t="s">
        <v>3321</v>
      </c>
    </row>
    <row r="1223" spans="1:3" x14ac:dyDescent="0.25">
      <c r="C1223" s="5"/>
    </row>
    <row r="1224" spans="1:3" x14ac:dyDescent="0.25">
      <c r="A1224" s="7">
        <v>43508</v>
      </c>
      <c r="C1224" s="5" t="s">
        <v>3322</v>
      </c>
    </row>
    <row r="1225" spans="1:3" x14ac:dyDescent="0.25">
      <c r="C1225" s="5" t="s">
        <v>3323</v>
      </c>
    </row>
    <row r="1226" spans="1:3" x14ac:dyDescent="0.25">
      <c r="C1226" s="5"/>
    </row>
    <row r="1227" spans="1:3" x14ac:dyDescent="0.25">
      <c r="A1227" s="7">
        <v>43509</v>
      </c>
      <c r="C1227" s="5" t="s">
        <v>3324</v>
      </c>
    </row>
    <row r="1228" spans="1:3" x14ac:dyDescent="0.25">
      <c r="C1228" s="5" t="s">
        <v>3325</v>
      </c>
    </row>
    <row r="1229" spans="1:3" x14ac:dyDescent="0.25">
      <c r="C1229" s="5"/>
    </row>
    <row r="1230" spans="1:3" x14ac:dyDescent="0.25">
      <c r="A1230" s="7">
        <v>43509</v>
      </c>
      <c r="C1230" s="5" t="s">
        <v>3326</v>
      </c>
    </row>
    <row r="1231" spans="1:3" x14ac:dyDescent="0.25">
      <c r="C1231" s="5" t="s">
        <v>3327</v>
      </c>
    </row>
    <row r="1233" spans="1:3" x14ac:dyDescent="0.25">
      <c r="A1233" s="7">
        <v>43509</v>
      </c>
      <c r="C1233" s="5" t="s">
        <v>3329</v>
      </c>
    </row>
    <row r="1234" spans="1:3" x14ac:dyDescent="0.25">
      <c r="C1234" s="5" t="s">
        <v>3328</v>
      </c>
    </row>
    <row r="1235" spans="1:3" x14ac:dyDescent="0.25">
      <c r="C1235" s="5"/>
    </row>
    <row r="1236" spans="1:3" x14ac:dyDescent="0.25">
      <c r="A1236" s="7">
        <v>43509</v>
      </c>
      <c r="C1236" s="5" t="s">
        <v>3332</v>
      </c>
    </row>
    <row r="1237" spans="1:3" x14ac:dyDescent="0.25">
      <c r="C1237" s="5" t="s">
        <v>3331</v>
      </c>
    </row>
    <row r="1238" spans="1:3" x14ac:dyDescent="0.25">
      <c r="C1238" s="214"/>
    </row>
    <row r="1239" spans="1:3" x14ac:dyDescent="0.25">
      <c r="A1239" s="7">
        <v>43509</v>
      </c>
      <c r="C1239" s="5" t="s">
        <v>3334</v>
      </c>
    </row>
    <row r="1240" spans="1:3" x14ac:dyDescent="0.25">
      <c r="C1240" s="5" t="s">
        <v>3333</v>
      </c>
    </row>
    <row r="1241" spans="1:3" x14ac:dyDescent="0.25">
      <c r="C1241" s="5"/>
    </row>
    <row r="1242" spans="1:3" x14ac:dyDescent="0.25">
      <c r="A1242" s="7">
        <v>43511</v>
      </c>
      <c r="C1242" s="5" t="s">
        <v>3341</v>
      </c>
    </row>
    <row r="1243" spans="1:3" x14ac:dyDescent="0.25">
      <c r="C1243" s="5" t="s">
        <v>3340</v>
      </c>
    </row>
    <row r="1244" spans="1:3" x14ac:dyDescent="0.25">
      <c r="C1244" s="5"/>
    </row>
    <row r="1245" spans="1:3" x14ac:dyDescent="0.25">
      <c r="A1245" s="7">
        <v>43511</v>
      </c>
      <c r="C1245" s="5" t="s">
        <v>3342</v>
      </c>
    </row>
    <row r="1246" spans="1:3" x14ac:dyDescent="0.25">
      <c r="C1246" s="5" t="s">
        <v>3343</v>
      </c>
    </row>
    <row r="1247" spans="1:3" x14ac:dyDescent="0.25">
      <c r="C1247" s="5"/>
    </row>
    <row r="1248" spans="1:3" x14ac:dyDescent="0.25">
      <c r="A1248" s="7">
        <v>43513</v>
      </c>
      <c r="C1248" s="5" t="s">
        <v>3344</v>
      </c>
    </row>
    <row r="1249" spans="1:8" x14ac:dyDescent="0.25">
      <c r="C1249" s="5" t="s">
        <v>3345</v>
      </c>
    </row>
    <row r="1250" spans="1:8" x14ac:dyDescent="0.25">
      <c r="C1250" s="5"/>
    </row>
    <row r="1251" spans="1:8" x14ac:dyDescent="0.25">
      <c r="A1251" s="7">
        <v>43513</v>
      </c>
      <c r="C1251" s="5" t="s">
        <v>3347</v>
      </c>
    </row>
    <row r="1252" spans="1:8" x14ac:dyDescent="0.25">
      <c r="C1252" s="5" t="s">
        <v>3346</v>
      </c>
    </row>
    <row r="1253" spans="1:8" x14ac:dyDescent="0.25">
      <c r="C1253" s="5"/>
    </row>
    <row r="1254" spans="1:8" x14ac:dyDescent="0.25">
      <c r="A1254" s="7">
        <v>43513</v>
      </c>
      <c r="C1254" s="5" t="s">
        <v>3348</v>
      </c>
    </row>
    <row r="1255" spans="1:8" x14ac:dyDescent="0.25">
      <c r="C1255" s="5" t="s">
        <v>3351</v>
      </c>
    </row>
    <row r="1256" spans="1:8" x14ac:dyDescent="0.25">
      <c r="C1256" s="5"/>
    </row>
    <row r="1257" spans="1:8" x14ac:dyDescent="0.25">
      <c r="A1257" s="7">
        <v>43520</v>
      </c>
      <c r="C1257" s="5" t="s">
        <v>3349</v>
      </c>
    </row>
    <row r="1258" spans="1:8" x14ac:dyDescent="0.25">
      <c r="C1258" s="5" t="s">
        <v>3350</v>
      </c>
    </row>
    <row r="1259" spans="1:8" x14ac:dyDescent="0.25">
      <c r="C1259" s="5"/>
    </row>
    <row r="1260" spans="1:8" x14ac:dyDescent="0.25">
      <c r="A1260" s="7">
        <v>43522</v>
      </c>
      <c r="C1260" s="5" t="s">
        <v>3352</v>
      </c>
    </row>
    <row r="1261" spans="1:8" x14ac:dyDescent="0.25">
      <c r="C1261" s="5" t="s">
        <v>3354</v>
      </c>
    </row>
    <row r="1262" spans="1:8" x14ac:dyDescent="0.25">
      <c r="C1262" s="5"/>
    </row>
    <row r="1263" spans="1:8" x14ac:dyDescent="0.25">
      <c r="A1263" s="7">
        <v>43529</v>
      </c>
      <c r="C1263" s="5" t="s">
        <v>3355</v>
      </c>
    </row>
    <row r="1264" spans="1:8" x14ac:dyDescent="0.25">
      <c r="C1264" s="5" t="s">
        <v>3356</v>
      </c>
      <c r="H1264" s="20" t="s">
        <v>3353</v>
      </c>
    </row>
    <row r="1266" spans="1:3" x14ac:dyDescent="0.25">
      <c r="A1266" s="7">
        <v>43543</v>
      </c>
      <c r="C1266" s="5" t="s">
        <v>3370</v>
      </c>
    </row>
    <row r="1267" spans="1:3" x14ac:dyDescent="0.25">
      <c r="C1267" s="5" t="s">
        <v>3371</v>
      </c>
    </row>
    <row r="1268" spans="1:3" x14ac:dyDescent="0.25">
      <c r="C1268" s="5"/>
    </row>
    <row r="1269" spans="1:3" x14ac:dyDescent="0.25">
      <c r="A1269" s="7">
        <v>43553</v>
      </c>
      <c r="C1269" s="5" t="s">
        <v>3374</v>
      </c>
    </row>
    <row r="1270" spans="1:3" x14ac:dyDescent="0.25">
      <c r="C1270" s="5" t="s">
        <v>3375</v>
      </c>
    </row>
    <row r="1271" spans="1:3" x14ac:dyDescent="0.25">
      <c r="C1271" s="5"/>
    </row>
    <row r="1272" spans="1:3" x14ac:dyDescent="0.25">
      <c r="A1272" s="7">
        <v>43558</v>
      </c>
      <c r="C1272" s="5" t="s">
        <v>3541</v>
      </c>
    </row>
    <row r="1273" spans="1:3" x14ac:dyDescent="0.25">
      <c r="C1273" s="5"/>
    </row>
    <row r="1274" spans="1:3" x14ac:dyDescent="0.25">
      <c r="A1274" s="7">
        <v>43558</v>
      </c>
      <c r="C1274" s="5" t="s">
        <v>3542</v>
      </c>
    </row>
    <row r="1275" spans="1:3" x14ac:dyDescent="0.25">
      <c r="C1275" s="5"/>
    </row>
    <row r="1276" spans="1:3" x14ac:dyDescent="0.25">
      <c r="A1276" s="7">
        <v>43560</v>
      </c>
      <c r="C1276" s="5" t="s">
        <v>3552</v>
      </c>
    </row>
    <row r="1277" spans="1:3" x14ac:dyDescent="0.25">
      <c r="C1277" s="5"/>
    </row>
    <row r="1278" spans="1:3" x14ac:dyDescent="0.25">
      <c r="A1278" s="7">
        <v>43562</v>
      </c>
      <c r="C1278" s="5" t="s">
        <v>3554</v>
      </c>
    </row>
    <row r="1279" spans="1:3" x14ac:dyDescent="0.25">
      <c r="C1279" s="5" t="s">
        <v>3553</v>
      </c>
    </row>
    <row r="1281" spans="1:3" x14ac:dyDescent="0.25">
      <c r="A1281" s="7">
        <v>43563</v>
      </c>
      <c r="C1281" s="5" t="s">
        <v>3555</v>
      </c>
    </row>
    <row r="1282" spans="1:3" x14ac:dyDescent="0.25">
      <c r="C1282" s="5" t="s">
        <v>3556</v>
      </c>
    </row>
    <row r="1283" spans="1:3" x14ac:dyDescent="0.25">
      <c r="C1283" s="5"/>
    </row>
    <row r="1284" spans="1:3" x14ac:dyDescent="0.25">
      <c r="A1284" s="7">
        <v>43563</v>
      </c>
      <c r="C1284" s="5" t="s">
        <v>3557</v>
      </c>
    </row>
    <row r="1285" spans="1:3" x14ac:dyDescent="0.25">
      <c r="C1285" s="5"/>
    </row>
    <row r="1286" spans="1:3" x14ac:dyDescent="0.25">
      <c r="A1286" s="7">
        <v>43567</v>
      </c>
      <c r="C1286" s="5" t="s">
        <v>3558</v>
      </c>
    </row>
    <row r="1287" spans="1:3" x14ac:dyDescent="0.25">
      <c r="C1287" s="5" t="s">
        <v>3559</v>
      </c>
    </row>
    <row r="1288" spans="1:3" x14ac:dyDescent="0.25">
      <c r="C1288" s="5"/>
    </row>
    <row r="1289" spans="1:3" x14ac:dyDescent="0.25">
      <c r="A1289" s="7">
        <v>43567</v>
      </c>
      <c r="C1289" s="5" t="s">
        <v>3560</v>
      </c>
    </row>
    <row r="1290" spans="1:3" x14ac:dyDescent="0.25">
      <c r="C1290" s="5"/>
    </row>
    <row r="1291" spans="1:3" x14ac:dyDescent="0.25">
      <c r="A1291" s="7">
        <v>43567</v>
      </c>
      <c r="C1291" s="5" t="s">
        <v>3561</v>
      </c>
    </row>
    <row r="1292" spans="1:3" x14ac:dyDescent="0.25">
      <c r="C1292" s="5"/>
    </row>
    <row r="1293" spans="1:3" x14ac:dyDescent="0.25">
      <c r="A1293" s="7">
        <v>43570</v>
      </c>
      <c r="C1293" s="5" t="s">
        <v>3562</v>
      </c>
    </row>
    <row r="1294" spans="1:3" x14ac:dyDescent="0.25">
      <c r="C1294" s="5"/>
    </row>
    <row r="1295" spans="1:3" x14ac:dyDescent="0.25">
      <c r="A1295" s="7">
        <v>43570</v>
      </c>
      <c r="C1295" s="5" t="s">
        <v>3563</v>
      </c>
    </row>
    <row r="1297" spans="1:3" x14ac:dyDescent="0.25">
      <c r="A1297" s="7">
        <v>43606</v>
      </c>
      <c r="C1297" s="5" t="s">
        <v>1297</v>
      </c>
    </row>
    <row r="1298" spans="1:3" x14ac:dyDescent="0.25">
      <c r="C1298" s="5"/>
    </row>
    <row r="1299" spans="1:3" x14ac:dyDescent="0.25">
      <c r="A1299" s="7">
        <v>43637</v>
      </c>
      <c r="C1299" s="5" t="s">
        <v>1298</v>
      </c>
    </row>
    <row r="1300" spans="1:3" x14ac:dyDescent="0.25">
      <c r="C1300" s="5"/>
    </row>
    <row r="1301" spans="1:3" x14ac:dyDescent="0.25">
      <c r="A1301" s="7">
        <v>43646</v>
      </c>
      <c r="C1301" s="5" t="s">
        <v>3571</v>
      </c>
    </row>
    <row r="1302" spans="1:3" x14ac:dyDescent="0.25">
      <c r="C1302" s="5" t="s">
        <v>3572</v>
      </c>
    </row>
    <row r="1303" spans="1:3" x14ac:dyDescent="0.25">
      <c r="C1303" s="5"/>
    </row>
    <row r="1304" spans="1:3" x14ac:dyDescent="0.25">
      <c r="A1304" s="7">
        <v>43690</v>
      </c>
      <c r="C1304" s="5" t="s">
        <v>3576</v>
      </c>
    </row>
    <row r="1305" spans="1:3" x14ac:dyDescent="0.25">
      <c r="C1305" s="5" t="s">
        <v>3577</v>
      </c>
    </row>
    <row r="1306" spans="1:3" x14ac:dyDescent="0.25">
      <c r="C1306" s="5" t="s">
        <v>3578</v>
      </c>
    </row>
    <row r="1307" spans="1:3" x14ac:dyDescent="0.25">
      <c r="C1307" s="5"/>
    </row>
    <row r="1308" spans="1:3" x14ac:dyDescent="0.25">
      <c r="A1308" s="7">
        <v>43702</v>
      </c>
      <c r="C1308" s="5" t="s">
        <v>3579</v>
      </c>
    </row>
    <row r="1309" spans="1:3" x14ac:dyDescent="0.25">
      <c r="C1309" s="5" t="s">
        <v>3580</v>
      </c>
    </row>
    <row r="1310" spans="1:3" x14ac:dyDescent="0.25">
      <c r="C1310" s="5" t="s">
        <v>3583</v>
      </c>
    </row>
    <row r="1311" spans="1:3" x14ac:dyDescent="0.25">
      <c r="C1311" s="5"/>
    </row>
    <row r="1312" spans="1:3" x14ac:dyDescent="0.25">
      <c r="A1312" s="7">
        <v>43716</v>
      </c>
      <c r="C1312" s="5" t="s">
        <v>3581</v>
      </c>
    </row>
    <row r="1313" spans="1:3" x14ac:dyDescent="0.25">
      <c r="C1313" s="5" t="s">
        <v>3582</v>
      </c>
    </row>
    <row r="1314" spans="1:3" x14ac:dyDescent="0.25">
      <c r="C1314" s="5"/>
    </row>
    <row r="1315" spans="1:3" x14ac:dyDescent="0.25">
      <c r="A1315" s="7">
        <v>43722</v>
      </c>
      <c r="C1315" s="5" t="s">
        <v>3586</v>
      </c>
    </row>
    <row r="1316" spans="1:3" x14ac:dyDescent="0.25">
      <c r="C1316" s="5" t="s">
        <v>3587</v>
      </c>
    </row>
    <row r="1317" spans="1:3" x14ac:dyDescent="0.25">
      <c r="C1317" s="5" t="s">
        <v>3588</v>
      </c>
    </row>
    <row r="1318" spans="1:3" x14ac:dyDescent="0.25">
      <c r="C1318" s="5"/>
    </row>
    <row r="1319" spans="1:3" x14ac:dyDescent="0.25">
      <c r="A1319" s="7">
        <v>43755</v>
      </c>
      <c r="C1319" s="5" t="s">
        <v>3590</v>
      </c>
    </row>
    <row r="1320" spans="1:3" x14ac:dyDescent="0.25">
      <c r="C1320" s="5" t="s">
        <v>3589</v>
      </c>
    </row>
    <row r="1321" spans="1:3" x14ac:dyDescent="0.25">
      <c r="C1321" s="5"/>
    </row>
    <row r="1322" spans="1:3" x14ac:dyDescent="0.25">
      <c r="A1322" s="7">
        <v>43763</v>
      </c>
      <c r="C1322" s="5" t="s">
        <v>3591</v>
      </c>
    </row>
    <row r="1323" spans="1:3" x14ac:dyDescent="0.25">
      <c r="C1323" s="5" t="s">
        <v>3592</v>
      </c>
    </row>
    <row r="1324" spans="1:3" x14ac:dyDescent="0.25">
      <c r="C1324" s="5"/>
    </row>
    <row r="1325" spans="1:3" x14ac:dyDescent="0.25">
      <c r="A1325" s="7">
        <v>43763</v>
      </c>
      <c r="C1325" s="5" t="s">
        <v>3593</v>
      </c>
    </row>
    <row r="1326" spans="1:3" x14ac:dyDescent="0.25">
      <c r="C1326" s="254"/>
    </row>
    <row r="1327" spans="1:3" x14ac:dyDescent="0.25">
      <c r="A1327" s="7">
        <v>43855</v>
      </c>
      <c r="C1327" s="254" t="s">
        <v>4099</v>
      </c>
    </row>
    <row r="1328" spans="1:3" x14ac:dyDescent="0.25">
      <c r="C1328" s="5" t="s">
        <v>4098</v>
      </c>
    </row>
    <row r="1330" spans="1:3" x14ac:dyDescent="0.25">
      <c r="A1330" s="7">
        <v>43856</v>
      </c>
      <c r="C1330" s="5" t="s">
        <v>4101</v>
      </c>
    </row>
    <row r="1331" spans="1:3" x14ac:dyDescent="0.25">
      <c r="C1331" s="5" t="s">
        <v>4100</v>
      </c>
    </row>
    <row r="1332" spans="1:3" x14ac:dyDescent="0.25">
      <c r="C1332" s="5"/>
    </row>
    <row r="1333" spans="1:3" x14ac:dyDescent="0.25">
      <c r="A1333" s="7">
        <v>43856</v>
      </c>
      <c r="C1333" s="5" t="s">
        <v>4102</v>
      </c>
    </row>
    <row r="1334" spans="1:3" x14ac:dyDescent="0.25">
      <c r="C1334" s="5" t="s">
        <v>4103</v>
      </c>
    </row>
    <row r="1335" spans="1:3" x14ac:dyDescent="0.25">
      <c r="C1335" s="5"/>
    </row>
    <row r="1336" spans="1:3" x14ac:dyDescent="0.25">
      <c r="A1336" s="7">
        <v>43856</v>
      </c>
      <c r="C1336" s="5" t="s">
        <v>4104</v>
      </c>
    </row>
    <row r="1337" spans="1:3" x14ac:dyDescent="0.25">
      <c r="C1337" s="5" t="s">
        <v>4105</v>
      </c>
    </row>
    <row r="1338" spans="1:3" x14ac:dyDescent="0.25">
      <c r="C1338" s="5"/>
    </row>
    <row r="1339" spans="1:3" x14ac:dyDescent="0.25">
      <c r="A1339" s="7">
        <v>43856</v>
      </c>
      <c r="C1339" s="5" t="s">
        <v>4107</v>
      </c>
    </row>
    <row r="1340" spans="1:3" x14ac:dyDescent="0.25">
      <c r="C1340" s="5" t="s">
        <v>4106</v>
      </c>
    </row>
    <row r="1341" spans="1:3" x14ac:dyDescent="0.25">
      <c r="C1341" s="5"/>
    </row>
    <row r="1342" spans="1:3" x14ac:dyDescent="0.25">
      <c r="A1342" s="7">
        <v>43857</v>
      </c>
      <c r="C1342" s="5" t="s">
        <v>4108</v>
      </c>
    </row>
    <row r="1343" spans="1:3" x14ac:dyDescent="0.25">
      <c r="C1343" s="5" t="s">
        <v>4109</v>
      </c>
    </row>
    <row r="1345" spans="1:3" x14ac:dyDescent="0.25">
      <c r="A1345" s="7">
        <v>43857</v>
      </c>
      <c r="C1345" s="5" t="s">
        <v>4111</v>
      </c>
    </row>
    <row r="1346" spans="1:3" x14ac:dyDescent="0.25">
      <c r="C1346" s="5" t="s">
        <v>4110</v>
      </c>
    </row>
    <row r="1347" spans="1:3" x14ac:dyDescent="0.25">
      <c r="C1347" s="5"/>
    </row>
    <row r="1348" spans="1:3" x14ac:dyDescent="0.25">
      <c r="A1348" s="7">
        <v>43858</v>
      </c>
      <c r="C1348" s="5" t="s">
        <v>4112</v>
      </c>
    </row>
    <row r="1349" spans="1:3" x14ac:dyDescent="0.25">
      <c r="C1349" s="5" t="s">
        <v>4113</v>
      </c>
    </row>
    <row r="1350" spans="1:3" x14ac:dyDescent="0.25">
      <c r="C1350" s="5"/>
    </row>
    <row r="1351" spans="1:3" x14ac:dyDescent="0.25">
      <c r="A1351" s="7">
        <v>43858</v>
      </c>
      <c r="C1351" s="5" t="s">
        <v>4114</v>
      </c>
    </row>
    <row r="1352" spans="1:3" x14ac:dyDescent="0.25">
      <c r="C1352" s="5" t="s">
        <v>4115</v>
      </c>
    </row>
    <row r="1354" spans="1:3" ht="13.4" customHeight="1" x14ac:dyDescent="0.25">
      <c r="A1354" s="7">
        <v>43860</v>
      </c>
      <c r="C1354" s="109" t="s">
        <v>4117</v>
      </c>
    </row>
    <row r="1355" spans="1:3" ht="13.4" customHeight="1" x14ac:dyDescent="0.25">
      <c r="C1355" s="5" t="s">
        <v>4116</v>
      </c>
    </row>
    <row r="1356" spans="1:3" x14ac:dyDescent="0.25">
      <c r="C1356" s="5"/>
    </row>
    <row r="1357" spans="1:3" x14ac:dyDescent="0.25">
      <c r="A1357" s="7">
        <v>43862</v>
      </c>
      <c r="C1357" s="5" t="s">
        <v>4119</v>
      </c>
    </row>
    <row r="1358" spans="1:3" x14ac:dyDescent="0.25">
      <c r="C1358" s="5" t="s">
        <v>4118</v>
      </c>
    </row>
    <row r="1359" spans="1:3" x14ac:dyDescent="0.25">
      <c r="C1359" s="5"/>
    </row>
    <row r="1360" spans="1:3" x14ac:dyDescent="0.25">
      <c r="A1360" s="7">
        <v>43864</v>
      </c>
      <c r="C1360" s="5" t="s">
        <v>4121</v>
      </c>
    </row>
    <row r="1361" spans="1:3" x14ac:dyDescent="0.25">
      <c r="C1361" s="5" t="s">
        <v>4120</v>
      </c>
    </row>
    <row r="1362" spans="1:3" x14ac:dyDescent="0.25">
      <c r="C1362" s="5"/>
    </row>
    <row r="1363" spans="1:3" x14ac:dyDescent="0.25">
      <c r="A1363" s="7">
        <v>43865</v>
      </c>
      <c r="C1363" s="5" t="s">
        <v>4122</v>
      </c>
    </row>
    <row r="1364" spans="1:3" x14ac:dyDescent="0.25">
      <c r="C1364" s="5" t="s">
        <v>4123</v>
      </c>
    </row>
    <row r="1365" spans="1:3" x14ac:dyDescent="0.25">
      <c r="C1365" s="5"/>
    </row>
    <row r="1366" spans="1:3" x14ac:dyDescent="0.25">
      <c r="A1366" s="7">
        <v>43868</v>
      </c>
      <c r="C1366" s="5" t="s">
        <v>4124</v>
      </c>
    </row>
    <row r="1367" spans="1:3" x14ac:dyDescent="0.25">
      <c r="C1367" s="5" t="s">
        <v>4125</v>
      </c>
    </row>
    <row r="1368" spans="1:3" x14ac:dyDescent="0.25">
      <c r="C1368" s="5"/>
    </row>
    <row r="1369" spans="1:3" x14ac:dyDescent="0.25">
      <c r="A1369" s="7">
        <v>43868</v>
      </c>
      <c r="B1369" s="279"/>
      <c r="C1369" s="5" t="s">
        <v>4126</v>
      </c>
    </row>
    <row r="1370" spans="1:3" x14ac:dyDescent="0.25">
      <c r="B1370" s="279"/>
      <c r="C1370" s="5" t="s">
        <v>4127</v>
      </c>
    </row>
    <row r="1371" spans="1:3" x14ac:dyDescent="0.25">
      <c r="B1371" s="279"/>
      <c r="C1371" s="5"/>
    </row>
    <row r="1372" spans="1:3" x14ac:dyDescent="0.25">
      <c r="A1372" s="7">
        <v>43868</v>
      </c>
      <c r="B1372" s="279"/>
      <c r="C1372" s="5" t="s">
        <v>4129</v>
      </c>
    </row>
    <row r="1373" spans="1:3" x14ac:dyDescent="0.25">
      <c r="B1373" s="279"/>
      <c r="C1373" s="5" t="s">
        <v>4128</v>
      </c>
    </row>
    <row r="1374" spans="1:3" ht="13.4" customHeight="1" x14ac:dyDescent="0.25">
      <c r="B1374" s="279"/>
      <c r="C1374" s="5"/>
    </row>
    <row r="1375" spans="1:3" ht="13.4" customHeight="1" x14ac:dyDescent="0.25">
      <c r="A1375" s="7">
        <v>43869</v>
      </c>
      <c r="B1375" s="279"/>
      <c r="C1375" s="5" t="s">
        <v>4130</v>
      </c>
    </row>
    <row r="1376" spans="1:3" ht="13.4" customHeight="1" x14ac:dyDescent="0.25">
      <c r="B1376" s="279"/>
      <c r="C1376" s="280" t="s">
        <v>4131</v>
      </c>
    </row>
    <row r="1378" spans="1:3" ht="13.4" customHeight="1" x14ac:dyDescent="0.25">
      <c r="A1378" s="7">
        <v>43869</v>
      </c>
      <c r="B1378" s="279"/>
      <c r="C1378" s="5" t="s">
        <v>4133</v>
      </c>
    </row>
    <row r="1379" spans="1:3" ht="13.4" customHeight="1" x14ac:dyDescent="0.25">
      <c r="B1379" s="279"/>
      <c r="C1379" s="5" t="s">
        <v>4132</v>
      </c>
    </row>
    <row r="1380" spans="1:3" ht="13.4" customHeight="1" x14ac:dyDescent="0.25">
      <c r="C1380" s="5"/>
    </row>
    <row r="1381" spans="1:3" x14ac:dyDescent="0.25">
      <c r="A1381" s="7">
        <v>43869</v>
      </c>
      <c r="C1381" s="5" t="s">
        <v>4134</v>
      </c>
    </row>
    <row r="1382" spans="1:3" x14ac:dyDescent="0.25">
      <c r="C1382" s="5" t="s">
        <v>4135</v>
      </c>
    </row>
    <row r="1383" spans="1:3" x14ac:dyDescent="0.25">
      <c r="C1383" s="5"/>
    </row>
    <row r="1384" spans="1:3" x14ac:dyDescent="0.25">
      <c r="A1384" s="7">
        <v>43870</v>
      </c>
      <c r="C1384" s="5" t="s">
        <v>4136</v>
      </c>
    </row>
    <row r="1385" spans="1:3" x14ac:dyDescent="0.25">
      <c r="C1385" s="5" t="s">
        <v>4137</v>
      </c>
    </row>
    <row r="1386" spans="1:3" x14ac:dyDescent="0.25">
      <c r="C1386" s="5"/>
    </row>
    <row r="1387" spans="1:3" x14ac:dyDescent="0.25">
      <c r="A1387" s="7">
        <v>43870</v>
      </c>
      <c r="C1387" s="5" t="s">
        <v>4139</v>
      </c>
    </row>
    <row r="1388" spans="1:3" x14ac:dyDescent="0.25">
      <c r="C1388" s="5" t="s">
        <v>4138</v>
      </c>
    </row>
    <row r="1389" spans="1:3" x14ac:dyDescent="0.25">
      <c r="C1389" s="5"/>
    </row>
    <row r="1390" spans="1:3" x14ac:dyDescent="0.25">
      <c r="A1390" s="7">
        <v>43870</v>
      </c>
      <c r="C1390" s="5" t="s">
        <v>4140</v>
      </c>
    </row>
    <row r="1391" spans="1:3" x14ac:dyDescent="0.25">
      <c r="C1391" s="5" t="s">
        <v>4141</v>
      </c>
    </row>
    <row r="1393" spans="1:3" x14ac:dyDescent="0.25">
      <c r="A1393" s="7">
        <v>43875</v>
      </c>
      <c r="C1393" s="5" t="s">
        <v>4142</v>
      </c>
    </row>
    <row r="1394" spans="1:3" x14ac:dyDescent="0.25">
      <c r="C1394" s="5" t="s">
        <v>4147</v>
      </c>
    </row>
    <row r="1395" spans="1:3" x14ac:dyDescent="0.25">
      <c r="C1395" s="5"/>
    </row>
    <row r="1396" spans="1:3" x14ac:dyDescent="0.25">
      <c r="A1396" s="7">
        <v>43875</v>
      </c>
      <c r="C1396" s="5" t="s">
        <v>4148</v>
      </c>
    </row>
    <row r="1397" spans="1:3" x14ac:dyDescent="0.25">
      <c r="C1397" s="5" t="s">
        <v>4143</v>
      </c>
    </row>
    <row r="1398" spans="1:3" x14ac:dyDescent="0.25">
      <c r="C1398" s="5"/>
    </row>
    <row r="1399" spans="1:3" x14ac:dyDescent="0.25">
      <c r="A1399" s="7">
        <v>43875</v>
      </c>
      <c r="C1399" s="5" t="s">
        <v>4146</v>
      </c>
    </row>
    <row r="1400" spans="1:3" x14ac:dyDescent="0.25">
      <c r="C1400" s="5" t="s">
        <v>4145</v>
      </c>
    </row>
    <row r="1401" spans="1:3" x14ac:dyDescent="0.25">
      <c r="C1401" s="5"/>
    </row>
    <row r="1402" spans="1:3" x14ac:dyDescent="0.25">
      <c r="A1402" s="7">
        <v>43917</v>
      </c>
      <c r="C1402" s="5" t="s">
        <v>4176</v>
      </c>
    </row>
    <row r="1403" spans="1:3" x14ac:dyDescent="0.25">
      <c r="C1403" s="5" t="s">
        <v>4177</v>
      </c>
    </row>
    <row r="1404" spans="1:3" x14ac:dyDescent="0.25">
      <c r="C1404" s="5" t="s">
        <v>4178</v>
      </c>
    </row>
    <row r="1405" spans="1:3" x14ac:dyDescent="0.25">
      <c r="C1405" s="5"/>
    </row>
    <row r="1406" spans="1:3" x14ac:dyDescent="0.25">
      <c r="A1406" s="7">
        <v>43925</v>
      </c>
      <c r="C1406" s="5" t="s">
        <v>2057</v>
      </c>
    </row>
    <row r="1407" spans="1:3" x14ac:dyDescent="0.25">
      <c r="C1407" s="5"/>
    </row>
    <row r="1408" spans="1:3" x14ac:dyDescent="0.25">
      <c r="A1408" s="7">
        <v>43926</v>
      </c>
      <c r="C1408" s="5" t="s">
        <v>4336</v>
      </c>
    </row>
    <row r="1410" spans="1:3" x14ac:dyDescent="0.25">
      <c r="A1410" s="7">
        <v>43926</v>
      </c>
      <c r="C1410" s="5" t="s">
        <v>4337</v>
      </c>
    </row>
    <row r="1411" spans="1:3" x14ac:dyDescent="0.25">
      <c r="C1411" s="5"/>
    </row>
    <row r="1412" spans="1:3" x14ac:dyDescent="0.25">
      <c r="A1412" s="7">
        <v>43926</v>
      </c>
      <c r="C1412" s="5" t="s">
        <v>4339</v>
      </c>
    </row>
    <row r="1413" spans="1:3" x14ac:dyDescent="0.25">
      <c r="C1413" s="5" t="s">
        <v>4338</v>
      </c>
    </row>
    <row r="1414" spans="1:3" x14ac:dyDescent="0.25">
      <c r="C1414" s="5"/>
    </row>
    <row r="1415" spans="1:3" x14ac:dyDescent="0.25">
      <c r="A1415" s="7">
        <v>43926</v>
      </c>
      <c r="C1415" s="5" t="s">
        <v>4340</v>
      </c>
    </row>
    <row r="1416" spans="1:3" x14ac:dyDescent="0.25">
      <c r="C1416" s="5"/>
    </row>
    <row r="1417" spans="1:3" x14ac:dyDescent="0.25">
      <c r="A1417" s="7">
        <v>43926</v>
      </c>
      <c r="C1417" s="5" t="s">
        <v>4342</v>
      </c>
    </row>
    <row r="1418" spans="1:3" x14ac:dyDescent="0.25">
      <c r="C1418" s="5" t="s">
        <v>4343</v>
      </c>
    </row>
    <row r="1419" spans="1:3" x14ac:dyDescent="0.25">
      <c r="C1419" s="5"/>
    </row>
    <row r="1420" spans="1:3" x14ac:dyDescent="0.25">
      <c r="A1420" s="7">
        <v>43926</v>
      </c>
      <c r="C1420" s="5" t="s">
        <v>4344</v>
      </c>
    </row>
    <row r="1421" spans="1:3" x14ac:dyDescent="0.25">
      <c r="C1421" s="5" t="s">
        <v>4345</v>
      </c>
    </row>
    <row r="1422" spans="1:3" x14ac:dyDescent="0.25">
      <c r="C1422" s="5"/>
    </row>
    <row r="1423" spans="1:3" x14ac:dyDescent="0.25">
      <c r="A1423" s="7">
        <v>43926</v>
      </c>
      <c r="C1423" s="5" t="s">
        <v>4346</v>
      </c>
    </row>
    <row r="1425" spans="1:3" x14ac:dyDescent="0.25">
      <c r="A1425" s="7">
        <v>43927</v>
      </c>
      <c r="C1425" s="5" t="s">
        <v>4353</v>
      </c>
    </row>
    <row r="1426" spans="1:3" x14ac:dyDescent="0.25">
      <c r="C1426" s="5"/>
    </row>
    <row r="1427" spans="1:3" x14ac:dyDescent="0.25">
      <c r="A1427" s="7">
        <v>43927</v>
      </c>
      <c r="C1427" s="5" t="s">
        <v>4350</v>
      </c>
    </row>
    <row r="1428" spans="1:3" x14ac:dyDescent="0.25">
      <c r="C1428" s="5" t="s">
        <v>4347</v>
      </c>
    </row>
    <row r="1429" spans="1:3" x14ac:dyDescent="0.25">
      <c r="C1429" s="5"/>
    </row>
    <row r="1430" spans="1:3" x14ac:dyDescent="0.25">
      <c r="A1430" s="7">
        <v>43927</v>
      </c>
      <c r="C1430" s="5" t="s">
        <v>4341</v>
      </c>
    </row>
    <row r="1431" spans="1:3" x14ac:dyDescent="0.25">
      <c r="C1431" s="5"/>
    </row>
    <row r="1432" spans="1:3" x14ac:dyDescent="0.25">
      <c r="A1432" s="7">
        <v>43927</v>
      </c>
      <c r="C1432" s="5" t="s">
        <v>4348</v>
      </c>
    </row>
    <row r="1433" spans="1:3" x14ac:dyDescent="0.25">
      <c r="C1433" s="5" t="s">
        <v>4349</v>
      </c>
    </row>
    <row r="1434" spans="1:3" x14ac:dyDescent="0.25">
      <c r="C1434" s="5"/>
    </row>
    <row r="1435" spans="1:3" x14ac:dyDescent="0.25">
      <c r="A1435" s="7">
        <v>43931</v>
      </c>
      <c r="C1435" s="5" t="s">
        <v>4358</v>
      </c>
    </row>
    <row r="1436" spans="1:3" x14ac:dyDescent="0.25">
      <c r="C1436" s="5"/>
    </row>
    <row r="1437" spans="1:3" x14ac:dyDescent="0.25">
      <c r="A1437" s="7">
        <v>43933</v>
      </c>
      <c r="C1437" s="5" t="s">
        <v>4351</v>
      </c>
    </row>
    <row r="1438" spans="1:3" x14ac:dyDescent="0.25">
      <c r="C1438" s="5"/>
    </row>
    <row r="1439" spans="1:3" x14ac:dyDescent="0.25">
      <c r="A1439" s="7">
        <v>43933</v>
      </c>
      <c r="C1439" s="5" t="s">
        <v>4352</v>
      </c>
    </row>
    <row r="1441" spans="1:3" x14ac:dyDescent="0.25">
      <c r="A1441" s="7">
        <v>43936</v>
      </c>
      <c r="C1441" s="5" t="s">
        <v>4355</v>
      </c>
    </row>
    <row r="1442" spans="1:3" x14ac:dyDescent="0.25">
      <c r="C1442" s="5"/>
    </row>
    <row r="1443" spans="1:3" x14ac:dyDescent="0.25">
      <c r="A1443" s="7">
        <v>43936</v>
      </c>
      <c r="C1443" s="5" t="s">
        <v>4356</v>
      </c>
    </row>
    <row r="1444" spans="1:3" x14ac:dyDescent="0.25">
      <c r="C1444" s="5"/>
    </row>
    <row r="1445" spans="1:3" x14ac:dyDescent="0.25">
      <c r="A1445" s="7">
        <v>44050</v>
      </c>
      <c r="C1445" s="5" t="s">
        <v>4360</v>
      </c>
    </row>
    <row r="1446" spans="1:3" x14ac:dyDescent="0.25">
      <c r="C1446" s="5" t="s">
        <v>4359</v>
      </c>
    </row>
    <row r="1447" spans="1:3" x14ac:dyDescent="0.25">
      <c r="C1447" s="5"/>
    </row>
    <row r="1448" spans="1:3" x14ac:dyDescent="0.25">
      <c r="A1448" s="7">
        <v>44050</v>
      </c>
      <c r="C1448" s="5" t="s">
        <v>4361</v>
      </c>
    </row>
    <row r="1449" spans="1:3" x14ac:dyDescent="0.25">
      <c r="C1449" s="5" t="s">
        <v>4362</v>
      </c>
    </row>
    <row r="1450" spans="1:3" x14ac:dyDescent="0.25">
      <c r="C1450" s="5"/>
    </row>
    <row r="1451" spans="1:3" x14ac:dyDescent="0.25">
      <c r="A1451" s="7">
        <v>44082</v>
      </c>
      <c r="C1451" s="5" t="s">
        <v>4363</v>
      </c>
    </row>
    <row r="1452" spans="1:3" x14ac:dyDescent="0.25">
      <c r="C1452" s="5" t="s">
        <v>4364</v>
      </c>
    </row>
    <row r="1453" spans="1:3" x14ac:dyDescent="0.25">
      <c r="C1453" s="5"/>
    </row>
    <row r="1454" spans="1:3" x14ac:dyDescent="0.25">
      <c r="A1454" s="7">
        <v>44104</v>
      </c>
      <c r="C1454" s="5" t="s">
        <v>4366</v>
      </c>
    </row>
    <row r="1455" spans="1:3" x14ac:dyDescent="0.25">
      <c r="C1455" s="5" t="s">
        <v>4365</v>
      </c>
    </row>
    <row r="1457" spans="1:3" x14ac:dyDescent="0.25">
      <c r="A1457" s="7">
        <v>44105</v>
      </c>
      <c r="C1457" s="5" t="s">
        <v>4367</v>
      </c>
    </row>
    <row r="1458" spans="1:3" x14ac:dyDescent="0.25">
      <c r="C1458" s="5" t="s">
        <v>4369</v>
      </c>
    </row>
    <row r="1459" spans="1:3" x14ac:dyDescent="0.25">
      <c r="C1459" s="5"/>
    </row>
    <row r="1460" spans="1:3" x14ac:dyDescent="0.25">
      <c r="A1460" s="7">
        <v>44105</v>
      </c>
      <c r="C1460" s="5" t="s">
        <v>4370</v>
      </c>
    </row>
    <row r="1461" spans="1:3" x14ac:dyDescent="0.25">
      <c r="C1461" s="5" t="s">
        <v>4368</v>
      </c>
    </row>
    <row r="1462" spans="1:3" x14ac:dyDescent="0.25">
      <c r="C1462" s="5"/>
    </row>
    <row r="1463" spans="1:3" x14ac:dyDescent="0.25">
      <c r="A1463" s="7">
        <v>44105</v>
      </c>
      <c r="C1463" s="5" t="s">
        <v>4371</v>
      </c>
    </row>
    <row r="1464" spans="1:3" x14ac:dyDescent="0.25">
      <c r="C1464" s="5"/>
    </row>
    <row r="1465" spans="1:3" x14ac:dyDescent="0.25">
      <c r="A1465" s="7">
        <v>44118</v>
      </c>
      <c r="C1465" s="5" t="s">
        <v>4373</v>
      </c>
    </row>
    <row r="1466" spans="1:3" x14ac:dyDescent="0.25">
      <c r="C1466" s="5" t="s">
        <v>4372</v>
      </c>
    </row>
    <row r="1467" spans="1:3" x14ac:dyDescent="0.25">
      <c r="C1467" s="5"/>
    </row>
    <row r="1468" spans="1:3" x14ac:dyDescent="0.25">
      <c r="A1468" s="7">
        <v>44118</v>
      </c>
      <c r="B1468" s="20" t="s">
        <v>905</v>
      </c>
      <c r="C1468" s="5" t="s">
        <v>4374</v>
      </c>
    </row>
    <row r="1469" spans="1:3" x14ac:dyDescent="0.25">
      <c r="C1469" s="5"/>
    </row>
    <row r="1470" spans="1:3" x14ac:dyDescent="0.25">
      <c r="A1470" s="7">
        <v>44134</v>
      </c>
      <c r="C1470" s="5" t="s">
        <v>4375</v>
      </c>
    </row>
    <row r="1471" spans="1:3" x14ac:dyDescent="0.25">
      <c r="C1471" s="5" t="s">
        <v>4376</v>
      </c>
    </row>
    <row r="1473" spans="1:3" x14ac:dyDescent="0.25">
      <c r="A1473" s="7">
        <v>44134</v>
      </c>
      <c r="C1473" s="5" t="s">
        <v>4379</v>
      </c>
    </row>
    <row r="1474" spans="1:3" x14ac:dyDescent="0.25">
      <c r="C1474" s="5"/>
    </row>
    <row r="1475" spans="1:3" x14ac:dyDescent="0.25">
      <c r="A1475" s="7">
        <v>44135</v>
      </c>
      <c r="C1475" s="5" t="s">
        <v>4377</v>
      </c>
    </row>
    <row r="1476" spans="1:3" x14ac:dyDescent="0.25">
      <c r="C1476" s="5" t="s">
        <v>4378</v>
      </c>
    </row>
    <row r="1477" spans="1:3" x14ac:dyDescent="0.25">
      <c r="C1477" s="5"/>
    </row>
    <row r="1478" spans="1:3" x14ac:dyDescent="0.25">
      <c r="A1478" s="7">
        <v>44153</v>
      </c>
      <c r="C1478" s="5" t="s">
        <v>4380</v>
      </c>
    </row>
    <row r="1479" spans="1:3" x14ac:dyDescent="0.25">
      <c r="C1479" s="5" t="s">
        <v>4381</v>
      </c>
    </row>
    <row r="1480" spans="1:3" x14ac:dyDescent="0.25">
      <c r="C1480" s="5"/>
    </row>
    <row r="1481" spans="1:3" x14ac:dyDescent="0.25">
      <c r="A1481" s="7">
        <v>44194</v>
      </c>
      <c r="C1481" s="5" t="s">
        <v>4382</v>
      </c>
    </row>
    <row r="1482" spans="1:3" x14ac:dyDescent="0.25">
      <c r="C1482" s="5" t="s">
        <v>4383</v>
      </c>
    </row>
    <row r="1483" spans="1:3" x14ac:dyDescent="0.25">
      <c r="C1483" s="5"/>
    </row>
    <row r="1484" spans="1:3" x14ac:dyDescent="0.25">
      <c r="A1484" s="7">
        <v>44228</v>
      </c>
      <c r="C1484" s="5" t="s">
        <v>4455</v>
      </c>
    </row>
    <row r="1485" spans="1:3" x14ac:dyDescent="0.25">
      <c r="C1485" s="5" t="s">
        <v>4456</v>
      </c>
    </row>
    <row r="1486" spans="1:3" x14ac:dyDescent="0.25">
      <c r="C1486" s="5"/>
    </row>
    <row r="1487" spans="1:3" x14ac:dyDescent="0.25">
      <c r="A1487" s="7">
        <v>44229</v>
      </c>
      <c r="C1487" s="5" t="s">
        <v>4458</v>
      </c>
    </row>
    <row r="1488" spans="1:3" x14ac:dyDescent="0.25">
      <c r="C1488" s="5" t="s">
        <v>4459</v>
      </c>
    </row>
    <row r="1490" spans="1:3" x14ac:dyDescent="0.25">
      <c r="A1490" s="7">
        <v>44230</v>
      </c>
      <c r="C1490" s="5" t="s">
        <v>4463</v>
      </c>
    </row>
    <row r="1491" spans="1:3" x14ac:dyDescent="0.25">
      <c r="C1491" s="5" t="s">
        <v>4462</v>
      </c>
    </row>
    <row r="1492" spans="1:3" x14ac:dyDescent="0.25">
      <c r="C1492" s="5"/>
    </row>
    <row r="1493" spans="1:3" x14ac:dyDescent="0.25">
      <c r="A1493" s="7">
        <v>44237</v>
      </c>
      <c r="C1493" s="5" t="s">
        <v>4467</v>
      </c>
    </row>
    <row r="1494" spans="1:3" x14ac:dyDescent="0.25">
      <c r="C1494" s="5" t="s">
        <v>4468</v>
      </c>
    </row>
    <row r="1495" spans="1:3" x14ac:dyDescent="0.25">
      <c r="C1495" s="5"/>
    </row>
    <row r="1496" spans="1:3" x14ac:dyDescent="0.25">
      <c r="A1496" s="7">
        <v>44239</v>
      </c>
      <c r="C1496" s="5" t="s">
        <v>4474</v>
      </c>
    </row>
    <row r="1497" spans="1:3" x14ac:dyDescent="0.25">
      <c r="C1497" s="5" t="s">
        <v>4469</v>
      </c>
    </row>
    <row r="1498" spans="1:3" x14ac:dyDescent="0.25">
      <c r="C1498" s="5"/>
    </row>
    <row r="1499" spans="1:3" x14ac:dyDescent="0.25">
      <c r="A1499" s="7">
        <v>44239</v>
      </c>
      <c r="C1499" s="5" t="s">
        <v>4471</v>
      </c>
    </row>
    <row r="1500" spans="1:3" x14ac:dyDescent="0.25">
      <c r="C1500" s="5" t="s">
        <v>4470</v>
      </c>
    </row>
    <row r="1501" spans="1:3" x14ac:dyDescent="0.25">
      <c r="C1501" s="5"/>
    </row>
    <row r="1502" spans="1:3" x14ac:dyDescent="0.25">
      <c r="A1502" s="7">
        <v>44240</v>
      </c>
      <c r="C1502" s="5" t="s">
        <v>4473</v>
      </c>
    </row>
    <row r="1503" spans="1:3" x14ac:dyDescent="0.25">
      <c r="C1503" s="5" t="s">
        <v>4472</v>
      </c>
    </row>
    <row r="1505" spans="1:3" x14ac:dyDescent="0.25">
      <c r="A1505" s="7">
        <v>44240</v>
      </c>
      <c r="C1505" s="5" t="s">
        <v>4475</v>
      </c>
    </row>
    <row r="1506" spans="1:3" x14ac:dyDescent="0.25">
      <c r="C1506" s="5" t="s">
        <v>4502</v>
      </c>
    </row>
    <row r="1507" spans="1:3" x14ac:dyDescent="0.25">
      <c r="C1507" s="5"/>
    </row>
    <row r="1508" spans="1:3" x14ac:dyDescent="0.25">
      <c r="A1508" s="7">
        <v>44268</v>
      </c>
      <c r="C1508" s="5" t="s">
        <v>4603</v>
      </c>
    </row>
    <row r="1509" spans="1:3" x14ac:dyDescent="0.25">
      <c r="C1509" s="5" t="s">
        <v>4602</v>
      </c>
    </row>
    <row r="1510" spans="1:3" x14ac:dyDescent="0.25">
      <c r="C1510" s="5"/>
    </row>
    <row r="1511" spans="1:3" x14ac:dyDescent="0.25">
      <c r="A1511" s="7">
        <v>44273</v>
      </c>
      <c r="C1511" s="5" t="s">
        <v>4607</v>
      </c>
    </row>
    <row r="1512" spans="1:3" x14ac:dyDescent="0.25">
      <c r="C1512" s="5"/>
    </row>
    <row r="1513" spans="1:3" x14ac:dyDescent="0.25">
      <c r="A1513" s="7">
        <v>44274</v>
      </c>
      <c r="C1513" s="5" t="s">
        <v>4657</v>
      </c>
    </row>
    <row r="1514" spans="1:3" x14ac:dyDescent="0.25">
      <c r="C1514" s="5" t="s">
        <v>4658</v>
      </c>
    </row>
    <row r="1515" spans="1:3" x14ac:dyDescent="0.25">
      <c r="C1515" s="5"/>
    </row>
    <row r="1516" spans="1:3" x14ac:dyDescent="0.25">
      <c r="A1516" s="7">
        <v>44277</v>
      </c>
      <c r="C1516" s="5" t="s">
        <v>4670</v>
      </c>
    </row>
    <row r="1517" spans="1:3" x14ac:dyDescent="0.25">
      <c r="C1517" s="5" t="s">
        <v>4671</v>
      </c>
    </row>
    <row r="1518" spans="1:3" x14ac:dyDescent="0.25">
      <c r="C1518" s="5"/>
    </row>
    <row r="1519" spans="1:3" x14ac:dyDescent="0.25">
      <c r="A1519" s="7">
        <v>44281</v>
      </c>
      <c r="C1519" s="5" t="s">
        <v>4679</v>
      </c>
    </row>
    <row r="1520" spans="1:3" x14ac:dyDescent="0.25">
      <c r="C1520" s="5" t="s">
        <v>4680</v>
      </c>
    </row>
    <row r="1522" spans="1:3" x14ac:dyDescent="0.25">
      <c r="A1522" s="7">
        <v>44281</v>
      </c>
      <c r="C1522" s="5" t="s">
        <v>4682</v>
      </c>
    </row>
    <row r="1523" spans="1:3" x14ac:dyDescent="0.25">
      <c r="C1523" s="5" t="s">
        <v>4683</v>
      </c>
    </row>
    <row r="1524" spans="1:3" x14ac:dyDescent="0.25">
      <c r="C1524" s="5"/>
    </row>
    <row r="1525" spans="1:3" x14ac:dyDescent="0.25">
      <c r="A1525" s="7">
        <v>44282</v>
      </c>
      <c r="C1525" s="5" t="s">
        <v>4852</v>
      </c>
    </row>
    <row r="1526" spans="1:3" x14ac:dyDescent="0.25">
      <c r="C1526" s="5"/>
    </row>
    <row r="1527" spans="1:3" x14ac:dyDescent="0.25">
      <c r="A1527" s="7">
        <v>44282</v>
      </c>
      <c r="C1527" s="5" t="s">
        <v>4854</v>
      </c>
    </row>
    <row r="1528" spans="1:3" x14ac:dyDescent="0.25">
      <c r="C1528" s="5" t="s">
        <v>4853</v>
      </c>
    </row>
    <row r="1529" spans="1:3" x14ac:dyDescent="0.25">
      <c r="C1529" s="5"/>
    </row>
    <row r="1530" spans="1:3" x14ac:dyDescent="0.25">
      <c r="A1530" s="7">
        <v>44283</v>
      </c>
      <c r="C1530" s="5" t="s">
        <v>4855</v>
      </c>
    </row>
    <row r="1531" spans="1:3" x14ac:dyDescent="0.25">
      <c r="C1531" s="5" t="s">
        <v>4856</v>
      </c>
    </row>
    <row r="1532" spans="1:3" x14ac:dyDescent="0.25">
      <c r="C1532" s="5"/>
    </row>
    <row r="1533" spans="1:3" x14ac:dyDescent="0.25">
      <c r="A1533" s="7">
        <v>44283</v>
      </c>
      <c r="C1533" s="5" t="s">
        <v>4857</v>
      </c>
    </row>
    <row r="1534" spans="1:3" x14ac:dyDescent="0.25">
      <c r="C1534" s="5" t="s">
        <v>4858</v>
      </c>
    </row>
    <row r="1535" spans="1:3" x14ac:dyDescent="0.25">
      <c r="C1535" s="5"/>
    </row>
    <row r="1536" spans="1:3" x14ac:dyDescent="0.25">
      <c r="A1536" s="7">
        <v>44283</v>
      </c>
      <c r="C1536" s="5" t="s">
        <v>4859</v>
      </c>
    </row>
    <row r="1537" spans="1:3" x14ac:dyDescent="0.25">
      <c r="C1537" s="5" t="s">
        <v>4860</v>
      </c>
    </row>
    <row r="1538" spans="1:3" x14ac:dyDescent="0.25">
      <c r="C1538" s="5"/>
    </row>
    <row r="1539" spans="1:3" x14ac:dyDescent="0.25">
      <c r="A1539" s="7">
        <v>44283</v>
      </c>
      <c r="C1539" s="5" t="s">
        <v>4861</v>
      </c>
    </row>
    <row r="1540" spans="1:3" x14ac:dyDescent="0.25">
      <c r="C1540" s="5" t="s">
        <v>4862</v>
      </c>
    </row>
    <row r="1541" spans="1:3" x14ac:dyDescent="0.25">
      <c r="C1541" s="5"/>
    </row>
    <row r="1542" spans="1:3" x14ac:dyDescent="0.25">
      <c r="A1542" s="7">
        <v>44284</v>
      </c>
      <c r="C1542" s="5" t="s">
        <v>4865</v>
      </c>
    </row>
    <row r="1543" spans="1:3" x14ac:dyDescent="0.25">
      <c r="C1543" s="5"/>
    </row>
    <row r="1544" spans="1:3" x14ac:dyDescent="0.25">
      <c r="A1544" s="7">
        <v>44284</v>
      </c>
      <c r="C1544" s="5" t="s">
        <v>4866</v>
      </c>
    </row>
    <row r="1545" spans="1:3" x14ac:dyDescent="0.25">
      <c r="C1545" s="5"/>
    </row>
    <row r="1546" spans="1:3" x14ac:dyDescent="0.25">
      <c r="A1546" s="7">
        <v>44294</v>
      </c>
      <c r="C1546" s="5" t="s">
        <v>4869</v>
      </c>
    </row>
    <row r="1547" spans="1:3" x14ac:dyDescent="0.25">
      <c r="C1547" s="5"/>
    </row>
    <row r="1548" spans="1:3" x14ac:dyDescent="0.25">
      <c r="A1548" s="7">
        <v>44294</v>
      </c>
      <c r="C1548" s="5" t="s">
        <v>4870</v>
      </c>
    </row>
    <row r="1549" spans="1:3" x14ac:dyDescent="0.25">
      <c r="C1549" s="5"/>
    </row>
    <row r="1550" spans="1:3" x14ac:dyDescent="0.25">
      <c r="A1550" s="7">
        <v>44295</v>
      </c>
      <c r="C1550" s="5" t="s">
        <v>4868</v>
      </c>
    </row>
    <row r="1551" spans="1:3" x14ac:dyDescent="0.25">
      <c r="C1551" s="5" t="s">
        <v>4873</v>
      </c>
    </row>
    <row r="1553" spans="1:3" x14ac:dyDescent="0.25">
      <c r="A1553" s="7">
        <v>44296</v>
      </c>
      <c r="C1553" s="5" t="s">
        <v>4872</v>
      </c>
    </row>
    <row r="1554" spans="1:3" x14ac:dyDescent="0.25">
      <c r="C1554" s="5"/>
    </row>
    <row r="1555" spans="1:3" x14ac:dyDescent="0.25">
      <c r="A1555" s="7">
        <v>44296</v>
      </c>
      <c r="C1555" s="5" t="s">
        <v>4871</v>
      </c>
    </row>
    <row r="1556" spans="1:3" x14ac:dyDescent="0.25">
      <c r="C1556" s="5"/>
    </row>
    <row r="1557" spans="1:3" x14ac:dyDescent="0.25">
      <c r="A1557" s="7">
        <v>44296</v>
      </c>
      <c r="C1557" s="5" t="s">
        <v>4879</v>
      </c>
    </row>
    <row r="1558" spans="1:3" x14ac:dyDescent="0.25">
      <c r="C1558" s="5"/>
    </row>
    <row r="1559" spans="1:3" x14ac:dyDescent="0.25">
      <c r="A1559" s="7">
        <v>44345</v>
      </c>
      <c r="C1559" s="5" t="s">
        <v>4877</v>
      </c>
    </row>
    <row r="1560" spans="1:3" x14ac:dyDescent="0.25">
      <c r="C1560" s="5" t="s">
        <v>4878</v>
      </c>
    </row>
    <row r="1561" spans="1:3" x14ac:dyDescent="0.25">
      <c r="C1561" s="5" t="s">
        <v>4880</v>
      </c>
    </row>
    <row r="1562" spans="1:3" x14ac:dyDescent="0.25">
      <c r="C1562" s="5"/>
    </row>
    <row r="1563" spans="1:3" x14ac:dyDescent="0.25">
      <c r="A1563" s="7">
        <v>44348</v>
      </c>
      <c r="C1563" s="5" t="s">
        <v>4883</v>
      </c>
    </row>
    <row r="1564" spans="1:3" x14ac:dyDescent="0.25">
      <c r="C1564" s="5" t="s">
        <v>4876</v>
      </c>
    </row>
    <row r="1565" spans="1:3" x14ac:dyDescent="0.25">
      <c r="C1565" s="5" t="s">
        <v>4882</v>
      </c>
    </row>
    <row r="1566" spans="1:3" x14ac:dyDescent="0.25">
      <c r="C1566" s="5"/>
    </row>
    <row r="1567" spans="1:3" x14ac:dyDescent="0.25">
      <c r="A1567" s="7">
        <v>44348</v>
      </c>
      <c r="C1567" s="5" t="s">
        <v>4875</v>
      </c>
    </row>
    <row r="1568" spans="1:3" x14ac:dyDescent="0.25">
      <c r="C1568" s="5" t="s">
        <v>4874</v>
      </c>
    </row>
    <row r="1569" spans="1:3" x14ac:dyDescent="0.25">
      <c r="C1569" s="5" t="s">
        <v>4881</v>
      </c>
    </row>
    <row r="1570" spans="1:3" x14ac:dyDescent="0.25">
      <c r="C1570" s="5"/>
    </row>
    <row r="1571" spans="1:3" x14ac:dyDescent="0.25">
      <c r="A1571" s="7">
        <v>44365</v>
      </c>
      <c r="C1571" s="5" t="s">
        <v>4885</v>
      </c>
    </row>
    <row r="1572" spans="1:3" x14ac:dyDescent="0.25">
      <c r="C1572" s="5" t="s">
        <v>4884</v>
      </c>
    </row>
    <row r="1573" spans="1:3" x14ac:dyDescent="0.25">
      <c r="C1573" s="5" t="s">
        <v>4888</v>
      </c>
    </row>
    <row r="1574" spans="1:3" x14ac:dyDescent="0.25">
      <c r="C1574" s="5"/>
    </row>
    <row r="1575" spans="1:3" x14ac:dyDescent="0.25">
      <c r="A1575" s="7">
        <v>44354</v>
      </c>
      <c r="C1575" s="5" t="s">
        <v>4887</v>
      </c>
    </row>
    <row r="1576" spans="1:3" x14ac:dyDescent="0.25">
      <c r="C1576" s="5" t="s">
        <v>4886</v>
      </c>
    </row>
    <row r="1577" spans="1:3" x14ac:dyDescent="0.25">
      <c r="C1577" s="5"/>
    </row>
    <row r="1578" spans="1:3" x14ac:dyDescent="0.25">
      <c r="A1578" s="7">
        <v>44371</v>
      </c>
      <c r="C1578" s="5" t="s">
        <v>4889</v>
      </c>
    </row>
    <row r="1579" spans="1:3" x14ac:dyDescent="0.25">
      <c r="C1579" s="5" t="s">
        <v>4890</v>
      </c>
    </row>
    <row r="1580" spans="1:3" x14ac:dyDescent="0.25">
      <c r="C1580" s="5"/>
    </row>
    <row r="1581" spans="1:3" x14ac:dyDescent="0.25">
      <c r="A1581" s="7">
        <v>44372</v>
      </c>
      <c r="C1581" s="5" t="s">
        <v>4891</v>
      </c>
    </row>
    <row r="1582" spans="1:3" x14ac:dyDescent="0.25">
      <c r="C1582" s="5" t="s">
        <v>4892</v>
      </c>
    </row>
    <row r="1583" spans="1:3" x14ac:dyDescent="0.25">
      <c r="C1583" s="5" t="s">
        <v>4893</v>
      </c>
    </row>
    <row r="1585" spans="1:3" x14ac:dyDescent="0.25">
      <c r="A1585" s="7">
        <v>44383</v>
      </c>
      <c r="C1585" s="5" t="s">
        <v>4894</v>
      </c>
    </row>
    <row r="1586" spans="1:3" x14ac:dyDescent="0.25">
      <c r="C1586" s="5" t="s">
        <v>4895</v>
      </c>
    </row>
    <row r="1587" spans="1:3" x14ac:dyDescent="0.25">
      <c r="C1587" s="5"/>
    </row>
    <row r="1588" spans="1:3" x14ac:dyDescent="0.25">
      <c r="A1588" s="7">
        <v>44405</v>
      </c>
      <c r="C1588" s="5" t="s">
        <v>4896</v>
      </c>
    </row>
    <row r="1589" spans="1:3" x14ac:dyDescent="0.25">
      <c r="C1589" s="5" t="s">
        <v>4897</v>
      </c>
    </row>
    <row r="1590" spans="1:3" x14ac:dyDescent="0.25">
      <c r="C1590" s="5" t="s">
        <v>4898</v>
      </c>
    </row>
    <row r="1591" spans="1:3" x14ac:dyDescent="0.25">
      <c r="C1591" s="5"/>
    </row>
    <row r="1592" spans="1:3" x14ac:dyDescent="0.25">
      <c r="A1592" s="7">
        <v>44439</v>
      </c>
      <c r="C1592" s="5" t="s">
        <v>4899</v>
      </c>
    </row>
    <row r="1593" spans="1:3" x14ac:dyDescent="0.25">
      <c r="C1593" s="5" t="s">
        <v>4900</v>
      </c>
    </row>
    <row r="1594" spans="1:3" x14ac:dyDescent="0.25">
      <c r="C1594" s="5"/>
    </row>
    <row r="1595" spans="1:3" x14ac:dyDescent="0.25">
      <c r="A1595" s="7">
        <v>44439</v>
      </c>
      <c r="C1595" s="5" t="s">
        <v>4901</v>
      </c>
    </row>
    <row r="1596" spans="1:3" x14ac:dyDescent="0.25">
      <c r="C1596" s="5" t="s">
        <v>4902</v>
      </c>
    </row>
    <row r="1597" spans="1:3" x14ac:dyDescent="0.25">
      <c r="C1597" s="5"/>
    </row>
    <row r="1598" spans="1:3" x14ac:dyDescent="0.25">
      <c r="A1598" s="7">
        <v>44439</v>
      </c>
      <c r="C1598" s="5" t="s">
        <v>4903</v>
      </c>
    </row>
    <row r="1599" spans="1:3" x14ac:dyDescent="0.25">
      <c r="C1599" s="5" t="s">
        <v>4904</v>
      </c>
    </row>
    <row r="1601" spans="1:3" x14ac:dyDescent="0.25">
      <c r="A1601" s="7">
        <v>44440</v>
      </c>
      <c r="C1601" s="5" t="s">
        <v>4906</v>
      </c>
    </row>
    <row r="1602" spans="1:3" x14ac:dyDescent="0.25">
      <c r="C1602" s="5" t="s">
        <v>4905</v>
      </c>
    </row>
    <row r="1603" spans="1:3" x14ac:dyDescent="0.25">
      <c r="C1603" s="5" t="s">
        <v>4907</v>
      </c>
    </row>
    <row r="1604" spans="1:3" x14ac:dyDescent="0.25">
      <c r="C1604" s="5"/>
    </row>
    <row r="1605" spans="1:3" x14ac:dyDescent="0.25">
      <c r="A1605" s="7">
        <v>44445</v>
      </c>
      <c r="C1605" s="5" t="s">
        <v>4908</v>
      </c>
    </row>
    <row r="1606" spans="1:3" x14ac:dyDescent="0.25">
      <c r="C1606" s="5" t="s">
        <v>4909</v>
      </c>
    </row>
    <row r="1607" spans="1:3" x14ac:dyDescent="0.25">
      <c r="C1607" s="5"/>
    </row>
    <row r="1608" spans="1:3" x14ac:dyDescent="0.25">
      <c r="A1608" s="7">
        <v>44461</v>
      </c>
      <c r="C1608" s="5" t="s">
        <v>4910</v>
      </c>
    </row>
    <row r="1609" spans="1:3" x14ac:dyDescent="0.25">
      <c r="C1609" s="5" t="s">
        <v>4911</v>
      </c>
    </row>
    <row r="1610" spans="1:3" x14ac:dyDescent="0.25">
      <c r="C1610" s="5"/>
    </row>
    <row r="1611" spans="1:3" x14ac:dyDescent="0.25">
      <c r="A1611" s="7">
        <v>44462</v>
      </c>
      <c r="C1611" s="5" t="s">
        <v>4912</v>
      </c>
    </row>
    <row r="1612" spans="1:3" x14ac:dyDescent="0.25">
      <c r="C1612" s="5" t="s">
        <v>4914</v>
      </c>
    </row>
    <row r="1613" spans="1:3" x14ac:dyDescent="0.25">
      <c r="C1613" s="5" t="s">
        <v>4913</v>
      </c>
    </row>
    <row r="1614" spans="1:3" x14ac:dyDescent="0.25">
      <c r="C1614" s="5"/>
    </row>
    <row r="1615" spans="1:3" x14ac:dyDescent="0.25">
      <c r="A1615" s="7">
        <v>44586</v>
      </c>
      <c r="C1615" s="5" t="s">
        <v>5001</v>
      </c>
    </row>
    <row r="1616" spans="1:3" x14ac:dyDescent="0.25">
      <c r="C1616" s="5" t="s">
        <v>5002</v>
      </c>
    </row>
    <row r="1618" spans="1:3" x14ac:dyDescent="0.25">
      <c r="A1618" s="7">
        <v>44591</v>
      </c>
      <c r="C1618" s="5" t="s">
        <v>5013</v>
      </c>
    </row>
    <row r="1619" spans="1:3" x14ac:dyDescent="0.25">
      <c r="C1619" s="5" t="s">
        <v>5107</v>
      </c>
    </row>
    <row r="1620" spans="1:3" x14ac:dyDescent="0.25">
      <c r="C1620" s="5"/>
    </row>
    <row r="1621" spans="1:3" x14ac:dyDescent="0.25">
      <c r="A1621" s="7">
        <v>44593</v>
      </c>
      <c r="C1621" s="5" t="s">
        <v>5011</v>
      </c>
    </row>
    <row r="1622" spans="1:3" x14ac:dyDescent="0.25">
      <c r="C1622" s="5"/>
    </row>
    <row r="1623" spans="1:3" x14ac:dyDescent="0.25">
      <c r="A1623" s="7">
        <v>44594</v>
      </c>
      <c r="C1623" s="5" t="s">
        <v>5014</v>
      </c>
    </row>
    <row r="1624" spans="1:3" x14ac:dyDescent="0.25">
      <c r="C1624" s="5" t="s">
        <v>5015</v>
      </c>
    </row>
    <row r="1625" spans="1:3" x14ac:dyDescent="0.25">
      <c r="C1625" s="5"/>
    </row>
    <row r="1626" spans="1:3" x14ac:dyDescent="0.25">
      <c r="A1626" s="7">
        <v>44596</v>
      </c>
      <c r="C1626" s="5" t="s">
        <v>5033</v>
      </c>
    </row>
    <row r="1627" spans="1:3" x14ac:dyDescent="0.25">
      <c r="C1627" s="5"/>
    </row>
    <row r="1628" spans="1:3" x14ac:dyDescent="0.25">
      <c r="A1628" s="7">
        <v>44599</v>
      </c>
      <c r="C1628" s="5" t="s">
        <v>5034</v>
      </c>
    </row>
    <row r="1629" spans="1:3" x14ac:dyDescent="0.25">
      <c r="C1629" s="5" t="s">
        <v>5041</v>
      </c>
    </row>
    <row r="1630" spans="1:3" x14ac:dyDescent="0.25">
      <c r="C1630" s="5"/>
    </row>
    <row r="1631" spans="1:3" x14ac:dyDescent="0.25">
      <c r="A1631" s="7">
        <v>44599</v>
      </c>
      <c r="C1631" s="5" t="s">
        <v>5035</v>
      </c>
    </row>
    <row r="1632" spans="1:3" x14ac:dyDescent="0.25">
      <c r="C1632" s="5" t="s">
        <v>5036</v>
      </c>
    </row>
    <row r="1634" spans="1:3" x14ac:dyDescent="0.25">
      <c r="A1634" s="7">
        <v>44600</v>
      </c>
      <c r="C1634" s="5" t="s">
        <v>5037</v>
      </c>
    </row>
    <row r="1635" spans="1:3" x14ac:dyDescent="0.25">
      <c r="C1635" s="5" t="s">
        <v>5038</v>
      </c>
    </row>
    <row r="1636" spans="1:3" x14ac:dyDescent="0.25">
      <c r="C1636" s="5"/>
    </row>
    <row r="1637" spans="1:3" x14ac:dyDescent="0.25">
      <c r="A1637" s="7">
        <v>44601</v>
      </c>
      <c r="C1637" s="5" t="s">
        <v>5039</v>
      </c>
    </row>
    <row r="1638" spans="1:3" x14ac:dyDescent="0.25">
      <c r="C1638" s="5" t="s">
        <v>5040</v>
      </c>
    </row>
    <row r="1639" spans="1:3" x14ac:dyDescent="0.25">
      <c r="C1639" s="5"/>
    </row>
    <row r="1640" spans="1:3" x14ac:dyDescent="0.25">
      <c r="A1640" s="7">
        <v>44606</v>
      </c>
      <c r="C1640" s="5" t="s">
        <v>5042</v>
      </c>
    </row>
    <row r="1641" spans="1:3" x14ac:dyDescent="0.25">
      <c r="C1641" s="5" t="s">
        <v>5043</v>
      </c>
    </row>
    <row r="1642" spans="1:3" x14ac:dyDescent="0.25">
      <c r="C1642" s="5"/>
    </row>
    <row r="1643" spans="1:3" x14ac:dyDescent="0.25">
      <c r="A1643" s="7">
        <v>44607</v>
      </c>
      <c r="C1643" s="5" t="s">
        <v>5045</v>
      </c>
    </row>
    <row r="1644" spans="1:3" x14ac:dyDescent="0.25">
      <c r="C1644" s="5" t="s">
        <v>5044</v>
      </c>
    </row>
    <row r="1645" spans="1:3" x14ac:dyDescent="0.25">
      <c r="C1645" s="5"/>
    </row>
    <row r="1646" spans="1:3" x14ac:dyDescent="0.25">
      <c r="A1646" s="7">
        <v>44607</v>
      </c>
      <c r="C1646" s="5" t="s">
        <v>5047</v>
      </c>
    </row>
    <row r="1647" spans="1:3" x14ac:dyDescent="0.25">
      <c r="C1647" s="5" t="s">
        <v>5046</v>
      </c>
    </row>
    <row r="1649" spans="1:3" x14ac:dyDescent="0.25">
      <c r="A1649" s="7">
        <v>44633</v>
      </c>
      <c r="C1649" s="5" t="s">
        <v>5101</v>
      </c>
    </row>
    <row r="1650" spans="1:3" x14ac:dyDescent="0.25">
      <c r="C1650" s="5" t="s">
        <v>5102</v>
      </c>
    </row>
    <row r="1651" spans="1:3" x14ac:dyDescent="0.25">
      <c r="C1651" s="5"/>
    </row>
    <row r="1652" spans="1:3" x14ac:dyDescent="0.25">
      <c r="A1652" s="7">
        <v>44637</v>
      </c>
      <c r="C1652" s="5" t="s">
        <v>5103</v>
      </c>
    </row>
    <row r="1653" spans="1:3" x14ac:dyDescent="0.25">
      <c r="C1653" s="5" t="s">
        <v>5104</v>
      </c>
    </row>
    <row r="1654" spans="1:3" x14ac:dyDescent="0.25">
      <c r="C1654" s="5"/>
    </row>
    <row r="1655" spans="1:3" x14ac:dyDescent="0.25">
      <c r="A1655" s="7">
        <v>44637</v>
      </c>
      <c r="C1655" s="5" t="s">
        <v>5105</v>
      </c>
    </row>
    <row r="1656" spans="1:3" x14ac:dyDescent="0.25">
      <c r="C1656" s="5" t="s">
        <v>5106</v>
      </c>
    </row>
    <row r="1657" spans="1:3" x14ac:dyDescent="0.25">
      <c r="C1657" s="5"/>
    </row>
    <row r="1658" spans="1:3" x14ac:dyDescent="0.25">
      <c r="A1658" s="7">
        <v>44646</v>
      </c>
      <c r="C1658" s="5" t="s">
        <v>5119</v>
      </c>
    </row>
    <row r="1659" spans="1:3" x14ac:dyDescent="0.25">
      <c r="C1659" s="5" t="s">
        <v>5114</v>
      </c>
    </row>
    <row r="1660" spans="1:3" x14ac:dyDescent="0.25">
      <c r="C1660" s="5"/>
    </row>
    <row r="1661" spans="1:3" x14ac:dyDescent="0.25">
      <c r="A1661" s="7">
        <v>44646</v>
      </c>
      <c r="C1661" s="5" t="s">
        <v>5130</v>
      </c>
    </row>
    <row r="1662" spans="1:3" x14ac:dyDescent="0.25">
      <c r="C1662" s="5"/>
    </row>
    <row r="1663" spans="1:3" x14ac:dyDescent="0.25">
      <c r="A1663" s="7">
        <v>44648</v>
      </c>
      <c r="C1663" s="5" t="s">
        <v>5116</v>
      </c>
    </row>
    <row r="1664" spans="1:3" x14ac:dyDescent="0.25">
      <c r="C1664" s="5" t="s">
        <v>5115</v>
      </c>
    </row>
    <row r="1666" spans="1:3" x14ac:dyDescent="0.25">
      <c r="A1666" s="7">
        <v>44648</v>
      </c>
      <c r="C1666" s="5" t="s">
        <v>5118</v>
      </c>
    </row>
    <row r="1667" spans="1:3" x14ac:dyDescent="0.25">
      <c r="C1667" s="5" t="s">
        <v>5117</v>
      </c>
    </row>
    <row r="1668" spans="1:3" x14ac:dyDescent="0.25">
      <c r="C1668" s="5"/>
    </row>
    <row r="1669" spans="1:3" x14ac:dyDescent="0.25">
      <c r="A1669" s="7">
        <v>44648</v>
      </c>
      <c r="C1669" s="5" t="s">
        <v>5124</v>
      </c>
    </row>
    <row r="1670" spans="1:3" x14ac:dyDescent="0.25">
      <c r="C1670" s="5" t="s">
        <v>5123</v>
      </c>
    </row>
    <row r="1671" spans="1:3" x14ac:dyDescent="0.25">
      <c r="C1671" s="5"/>
    </row>
    <row r="1672" spans="1:3" x14ac:dyDescent="0.25">
      <c r="A1672" s="7">
        <v>44648</v>
      </c>
      <c r="C1672" s="5" t="s">
        <v>5125</v>
      </c>
    </row>
    <row r="1673" spans="1:3" x14ac:dyDescent="0.25">
      <c r="C1673" s="5" t="s">
        <v>5126</v>
      </c>
    </row>
    <row r="1674" spans="1:3" x14ac:dyDescent="0.25">
      <c r="C1674" s="5"/>
    </row>
    <row r="1675" spans="1:3" x14ac:dyDescent="0.25">
      <c r="A1675" s="7">
        <v>44649</v>
      </c>
      <c r="C1675" s="5" t="s">
        <v>5127</v>
      </c>
    </row>
    <row r="1676" spans="1:3" x14ac:dyDescent="0.25">
      <c r="C1676" s="5"/>
    </row>
    <row r="1677" spans="1:3" x14ac:dyDescent="0.25">
      <c r="A1677" s="7">
        <v>44651</v>
      </c>
      <c r="C1677" s="5" t="s">
        <v>5131</v>
      </c>
    </row>
    <row r="1678" spans="1:3" x14ac:dyDescent="0.25">
      <c r="C1678" s="5" t="s">
        <v>5132</v>
      </c>
    </row>
    <row r="1679" spans="1:3" x14ac:dyDescent="0.25">
      <c r="C1679" s="5"/>
    </row>
    <row r="1680" spans="1:3" x14ac:dyDescent="0.25">
      <c r="A1680" s="7">
        <v>44658</v>
      </c>
      <c r="C1680" s="5" t="s">
        <v>5133</v>
      </c>
    </row>
    <row r="1681" spans="1:3" x14ac:dyDescent="0.25">
      <c r="C1681" s="5" t="s">
        <v>5134</v>
      </c>
    </row>
    <row r="1682" spans="1:3" x14ac:dyDescent="0.25">
      <c r="C1682" s="5"/>
    </row>
    <row r="1683" spans="1:3" x14ac:dyDescent="0.25">
      <c r="A1683" s="7">
        <v>44658</v>
      </c>
      <c r="C1683" s="5" t="s">
        <v>5137</v>
      </c>
    </row>
    <row r="1684" spans="1:3" x14ac:dyDescent="0.25">
      <c r="C1684" s="5"/>
    </row>
    <row r="1685" spans="1:3" x14ac:dyDescent="0.25">
      <c r="A1685" s="7">
        <v>44658</v>
      </c>
      <c r="C1685" s="5" t="s">
        <v>5138</v>
      </c>
    </row>
    <row r="1686" spans="1:3" x14ac:dyDescent="0.25">
      <c r="C1686" s="5"/>
    </row>
    <row r="1687" spans="1:3" x14ac:dyDescent="0.25">
      <c r="A1687" s="7">
        <v>44658</v>
      </c>
      <c r="C1687" s="5" t="s">
        <v>5139</v>
      </c>
    </row>
    <row r="1688" spans="1:3" x14ac:dyDescent="0.25">
      <c r="C1688" s="5"/>
    </row>
    <row r="1689" spans="1:3" x14ac:dyDescent="0.25">
      <c r="A1689" s="7">
        <v>44659</v>
      </c>
      <c r="C1689" s="5" t="s">
        <v>5136</v>
      </c>
    </row>
    <row r="1690" spans="1:3" x14ac:dyDescent="0.25">
      <c r="C1690" s="5" t="s">
        <v>5135</v>
      </c>
    </row>
    <row r="1691" spans="1:3" x14ac:dyDescent="0.25">
      <c r="C1691" s="5"/>
    </row>
    <row r="1692" spans="1:3" x14ac:dyDescent="0.25">
      <c r="A1692" s="7">
        <v>44659</v>
      </c>
      <c r="C1692" s="5" t="s">
        <v>5140</v>
      </c>
    </row>
    <row r="1693" spans="1:3" x14ac:dyDescent="0.25">
      <c r="C1693" s="5"/>
    </row>
    <row r="1694" spans="1:3" x14ac:dyDescent="0.25">
      <c r="A1694" s="7">
        <v>44660</v>
      </c>
      <c r="C1694" s="5" t="s">
        <v>5141</v>
      </c>
    </row>
    <row r="1695" spans="1:3" x14ac:dyDescent="0.25">
      <c r="C1695" s="5"/>
    </row>
    <row r="1696" spans="1:3" x14ac:dyDescent="0.25">
      <c r="A1696" s="7">
        <v>44660</v>
      </c>
      <c r="C1696" s="5" t="s">
        <v>5142</v>
      </c>
    </row>
    <row r="1698" spans="1:3" x14ac:dyDescent="0.25">
      <c r="A1698" s="7">
        <v>44661</v>
      </c>
      <c r="C1698" s="5" t="s">
        <v>5143</v>
      </c>
    </row>
    <row r="1699" spans="1:3" x14ac:dyDescent="0.25">
      <c r="C1699" s="5"/>
    </row>
    <row r="1700" spans="1:3" x14ac:dyDescent="0.25">
      <c r="A1700" s="7">
        <v>44694</v>
      </c>
      <c r="C1700" s="5" t="s">
        <v>5144</v>
      </c>
    </row>
    <row r="1701" spans="1:3" x14ac:dyDescent="0.25">
      <c r="C1701" s="5" t="s">
        <v>5145</v>
      </c>
    </row>
    <row r="1702" spans="1:3" x14ac:dyDescent="0.25">
      <c r="C1702" s="353"/>
    </row>
    <row r="1703" spans="1:3" x14ac:dyDescent="0.25">
      <c r="A1703" s="7">
        <v>44750</v>
      </c>
      <c r="C1703" s="5" t="s">
        <v>5146</v>
      </c>
    </row>
    <row r="1704" spans="1:3" x14ac:dyDescent="0.25">
      <c r="C1704" s="5" t="s">
        <v>5147</v>
      </c>
    </row>
    <row r="1705" spans="1:3" x14ac:dyDescent="0.25">
      <c r="C1705" s="5"/>
    </row>
    <row r="1706" spans="1:3" x14ac:dyDescent="0.25">
      <c r="A1706" s="7">
        <v>44752</v>
      </c>
      <c r="C1706" s="5" t="s">
        <v>5150</v>
      </c>
    </row>
    <row r="1707" spans="1:3" x14ac:dyDescent="0.25">
      <c r="C1707" s="5" t="s">
        <v>5151</v>
      </c>
    </row>
    <row r="1708" spans="1:3" x14ac:dyDescent="0.25">
      <c r="C1708" s="5"/>
    </row>
    <row r="1709" spans="1:3" x14ac:dyDescent="0.25">
      <c r="A1709" s="7">
        <v>44752</v>
      </c>
      <c r="C1709" s="5" t="s">
        <v>5149</v>
      </c>
    </row>
    <row r="1710" spans="1:3" x14ac:dyDescent="0.25">
      <c r="C1710" s="5" t="s">
        <v>5148</v>
      </c>
    </row>
    <row r="1711" spans="1:3" x14ac:dyDescent="0.25">
      <c r="C1711" s="5"/>
    </row>
    <row r="1712" spans="1:3" x14ac:dyDescent="0.25">
      <c r="A1712" s="7">
        <v>44756</v>
      </c>
      <c r="C1712" s="5" t="s">
        <v>5152</v>
      </c>
    </row>
    <row r="1713" spans="1:3" x14ac:dyDescent="0.25">
      <c r="B1713" s="368">
        <v>44779</v>
      </c>
      <c r="C1713" s="5" t="s">
        <v>5153</v>
      </c>
    </row>
    <row r="1714" spans="1:3" x14ac:dyDescent="0.25">
      <c r="C1714" s="5"/>
    </row>
    <row r="1715" spans="1:3" x14ac:dyDescent="0.25">
      <c r="A1715" s="7">
        <v>44756</v>
      </c>
      <c r="C1715" s="5" t="s">
        <v>5154</v>
      </c>
    </row>
    <row r="1716" spans="1:3" x14ac:dyDescent="0.25">
      <c r="C1716" s="5"/>
    </row>
    <row r="1717" spans="1:3" x14ac:dyDescent="0.25">
      <c r="A1717" s="7">
        <v>44776</v>
      </c>
      <c r="C1717" s="5" t="s">
        <v>5161</v>
      </c>
    </row>
    <row r="1718" spans="1:3" x14ac:dyDescent="0.25">
      <c r="C1718" s="5" t="s">
        <v>5162</v>
      </c>
    </row>
    <row r="1719" spans="1:3" x14ac:dyDescent="0.25">
      <c r="C1719" s="5"/>
    </row>
    <row r="1720" spans="1:3" x14ac:dyDescent="0.25">
      <c r="A1720" s="7">
        <v>44779</v>
      </c>
      <c r="C1720" s="5" t="s">
        <v>5163</v>
      </c>
    </row>
    <row r="1721" spans="1:3" x14ac:dyDescent="0.25">
      <c r="C1721" s="5" t="s">
        <v>5164</v>
      </c>
    </row>
    <row r="1722" spans="1:3" x14ac:dyDescent="0.25">
      <c r="C1722" s="5"/>
    </row>
    <row r="1723" spans="1:3" x14ac:dyDescent="0.25">
      <c r="A1723" s="7">
        <v>44783</v>
      </c>
      <c r="B1723"/>
      <c r="C1723" s="5" t="s">
        <v>5165</v>
      </c>
    </row>
    <row r="1724" spans="1:3" x14ac:dyDescent="0.25">
      <c r="B1724"/>
      <c r="C1724" s="5" t="s">
        <v>5166</v>
      </c>
    </row>
    <row r="1725" spans="1:3" x14ac:dyDescent="0.25">
      <c r="B1725"/>
      <c r="C1725" s="5"/>
    </row>
    <row r="1726" spans="1:3" x14ac:dyDescent="0.25">
      <c r="A1726" s="7">
        <v>44783</v>
      </c>
      <c r="B1726"/>
      <c r="C1726" s="5" t="s">
        <v>5167</v>
      </c>
    </row>
    <row r="1727" spans="1:3" x14ac:dyDescent="0.25">
      <c r="C1727" s="5"/>
    </row>
    <row r="1728" spans="1:3" x14ac:dyDescent="0.25">
      <c r="A1728" s="7">
        <v>44789</v>
      </c>
      <c r="C1728" s="5" t="s">
        <v>5168</v>
      </c>
    </row>
    <row r="1729" spans="1:3" x14ac:dyDescent="0.25">
      <c r="C1729" s="5" t="s">
        <v>5330</v>
      </c>
    </row>
    <row r="1730" spans="1:3" x14ac:dyDescent="0.25">
      <c r="C1730" s="5"/>
    </row>
    <row r="1731" spans="1:3" x14ac:dyDescent="0.25">
      <c r="A1731" s="7">
        <v>44789</v>
      </c>
      <c r="C1731" s="5" t="s">
        <v>5169</v>
      </c>
    </row>
    <row r="1732" spans="1:3" x14ac:dyDescent="0.25">
      <c r="C1732" s="5"/>
    </row>
    <row r="1733" spans="1:3" x14ac:dyDescent="0.25">
      <c r="A1733" s="7">
        <v>44804</v>
      </c>
      <c r="C1733" s="369" t="s">
        <v>5170</v>
      </c>
    </row>
    <row r="1734" spans="1:3" x14ac:dyDescent="0.25">
      <c r="C1734" s="369" t="s">
        <v>5171</v>
      </c>
    </row>
    <row r="1735" spans="1:3" x14ac:dyDescent="0.25">
      <c r="C1735" s="5"/>
    </row>
    <row r="1736" spans="1:3" x14ac:dyDescent="0.25">
      <c r="A1736" s="7">
        <v>44833</v>
      </c>
      <c r="C1736" s="5" t="s">
        <v>5172</v>
      </c>
    </row>
    <row r="1737" spans="1:3" x14ac:dyDescent="0.25">
      <c r="C1737" s="5" t="s">
        <v>5173</v>
      </c>
    </row>
    <row r="1738" spans="1:3" x14ac:dyDescent="0.25">
      <c r="C1738" s="5"/>
    </row>
    <row r="1739" spans="1:3" x14ac:dyDescent="0.25">
      <c r="A1739" s="7">
        <v>44833</v>
      </c>
      <c r="C1739" s="5" t="s">
        <v>5174</v>
      </c>
    </row>
    <row r="1740" spans="1:3" x14ac:dyDescent="0.25">
      <c r="C1740" s="5" t="s">
        <v>5175</v>
      </c>
    </row>
    <row r="1741" spans="1:3" x14ac:dyDescent="0.25">
      <c r="B1741" s="279"/>
      <c r="C1741" s="370" t="s">
        <v>5176</v>
      </c>
    </row>
    <row r="1742" spans="1:3" x14ac:dyDescent="0.25">
      <c r="B1742" s="279"/>
      <c r="C1742" s="5"/>
    </row>
    <row r="1743" spans="1:3" x14ac:dyDescent="0.25">
      <c r="A1743" s="7">
        <v>44841</v>
      </c>
      <c r="B1743" s="279"/>
      <c r="C1743" s="5" t="s">
        <v>5177</v>
      </c>
    </row>
    <row r="1744" spans="1:3" x14ac:dyDescent="0.25">
      <c r="B1744" s="279"/>
      <c r="C1744" s="5" t="s">
        <v>5178</v>
      </c>
    </row>
    <row r="1745" spans="1:3" x14ac:dyDescent="0.25">
      <c r="B1745" s="279"/>
      <c r="C1745" s="5" t="s">
        <v>5140</v>
      </c>
    </row>
    <row r="1746" spans="1:3" x14ac:dyDescent="0.25">
      <c r="B1746" s="279"/>
      <c r="C1746" s="5"/>
    </row>
    <row r="1747" spans="1:3" x14ac:dyDescent="0.25">
      <c r="A1747" s="7">
        <v>44841</v>
      </c>
      <c r="B1747" s="279"/>
      <c r="C1747" s="5" t="s">
        <v>5180</v>
      </c>
    </row>
    <row r="1748" spans="1:3" x14ac:dyDescent="0.25">
      <c r="B1748" s="279"/>
      <c r="C1748" s="5" t="s">
        <v>5179</v>
      </c>
    </row>
    <row r="1749" spans="1:3" x14ac:dyDescent="0.25">
      <c r="B1749" s="279"/>
      <c r="C1749" s="371" t="s">
        <v>5181</v>
      </c>
    </row>
    <row r="1750" spans="1:3" x14ac:dyDescent="0.25">
      <c r="B1750" s="279"/>
      <c r="C1750" s="5"/>
    </row>
    <row r="1751" spans="1:3" x14ac:dyDescent="0.25">
      <c r="A1751" s="7">
        <v>44866</v>
      </c>
      <c r="B1751" s="279"/>
      <c r="C1751" s="5" t="s">
        <v>5184</v>
      </c>
    </row>
    <row r="1752" spans="1:3" x14ac:dyDescent="0.25">
      <c r="B1752" s="279"/>
      <c r="C1752" s="5"/>
    </row>
    <row r="1753" spans="1:3" x14ac:dyDescent="0.25">
      <c r="A1753" s="7">
        <v>44958</v>
      </c>
      <c r="B1753" s="279"/>
      <c r="C1753" s="5" t="s">
        <v>5318</v>
      </c>
    </row>
    <row r="1754" spans="1:3" x14ac:dyDescent="0.25">
      <c r="B1754" s="279"/>
      <c r="C1754" s="5" t="s">
        <v>5319</v>
      </c>
    </row>
    <row r="1755" spans="1:3" x14ac:dyDescent="0.25">
      <c r="B1755" s="279"/>
      <c r="C1755" s="5"/>
    </row>
    <row r="1756" spans="1:3" x14ac:dyDescent="0.25">
      <c r="A1756" s="7">
        <v>44958</v>
      </c>
      <c r="B1756" s="279"/>
      <c r="C1756" s="5" t="s">
        <v>5320</v>
      </c>
    </row>
    <row r="1757" spans="1:3" x14ac:dyDescent="0.25">
      <c r="B1757" s="279"/>
      <c r="C1757" s="5" t="s">
        <v>5321</v>
      </c>
    </row>
    <row r="1758" spans="1:3" x14ac:dyDescent="0.25">
      <c r="B1758" s="279"/>
      <c r="C1758" s="5"/>
    </row>
    <row r="1759" spans="1:3" x14ac:dyDescent="0.25">
      <c r="A1759" s="7">
        <v>44958</v>
      </c>
      <c r="B1759" s="279"/>
      <c r="C1759" s="5" t="s">
        <v>5322</v>
      </c>
    </row>
    <row r="1761" spans="1:3" x14ac:dyDescent="0.25">
      <c r="A1761" s="7">
        <v>44958</v>
      </c>
      <c r="B1761" s="279"/>
      <c r="C1761" s="5" t="s">
        <v>5323</v>
      </c>
    </row>
    <row r="1762" spans="1:3" x14ac:dyDescent="0.25">
      <c r="B1762" s="279"/>
      <c r="C1762" s="5"/>
    </row>
    <row r="1763" spans="1:3" x14ac:dyDescent="0.25">
      <c r="A1763" s="7">
        <v>44958</v>
      </c>
      <c r="B1763" s="279"/>
      <c r="C1763" s="5" t="s">
        <v>5325</v>
      </c>
    </row>
    <row r="1764" spans="1:3" x14ac:dyDescent="0.25">
      <c r="B1764" s="279"/>
      <c r="C1764" s="5" t="s">
        <v>5324</v>
      </c>
    </row>
    <row r="1765" spans="1:3" x14ac:dyDescent="0.25">
      <c r="B1765" s="279"/>
      <c r="C1765" s="5"/>
    </row>
    <row r="1766" spans="1:3" x14ac:dyDescent="0.25">
      <c r="A1766" s="7">
        <v>44959</v>
      </c>
      <c r="B1766" s="279"/>
      <c r="C1766" s="5" t="s">
        <v>5326</v>
      </c>
    </row>
    <row r="1767" spans="1:3" x14ac:dyDescent="0.25">
      <c r="B1767" s="279"/>
      <c r="C1767" s="5" t="s">
        <v>5327</v>
      </c>
    </row>
    <row r="1768" spans="1:3" x14ac:dyDescent="0.25">
      <c r="B1768" s="279"/>
      <c r="C1768" s="5"/>
    </row>
    <row r="1769" spans="1:3" x14ac:dyDescent="0.25">
      <c r="A1769" s="7">
        <v>44959</v>
      </c>
      <c r="B1769" s="279"/>
      <c r="C1769" s="5" t="s">
        <v>5328</v>
      </c>
    </row>
    <row r="1770" spans="1:3" x14ac:dyDescent="0.25">
      <c r="B1770" s="279"/>
      <c r="C1770" s="5" t="s">
        <v>5329</v>
      </c>
    </row>
    <row r="1771" spans="1:3" x14ac:dyDescent="0.25">
      <c r="B1771" s="279"/>
      <c r="C1771" s="5"/>
    </row>
    <row r="1772" spans="1:3" x14ac:dyDescent="0.25">
      <c r="A1772" s="7">
        <v>44959</v>
      </c>
      <c r="B1772" s="279"/>
      <c r="C1772" s="5" t="s">
        <v>5331</v>
      </c>
    </row>
    <row r="1773" spans="1:3" x14ac:dyDescent="0.25">
      <c r="B1773" s="279"/>
      <c r="C1773" s="5" t="s">
        <v>5332</v>
      </c>
    </row>
    <row r="1774" spans="1:3" x14ac:dyDescent="0.25">
      <c r="B1774" s="279"/>
      <c r="C1774" s="5"/>
    </row>
    <row r="1775" spans="1:3" x14ac:dyDescent="0.25">
      <c r="A1775" s="7">
        <v>44959</v>
      </c>
      <c r="B1775" s="279"/>
      <c r="C1775" s="5" t="s">
        <v>5333</v>
      </c>
    </row>
    <row r="1776" spans="1:3" x14ac:dyDescent="0.25">
      <c r="B1776" s="279"/>
      <c r="C1776" s="5" t="s">
        <v>5334</v>
      </c>
    </row>
    <row r="1778" spans="1:3" x14ac:dyDescent="0.25">
      <c r="A1778" s="7">
        <v>44963</v>
      </c>
      <c r="B1778" s="279"/>
      <c r="C1778" s="5" t="s">
        <v>5337</v>
      </c>
    </row>
    <row r="1779" spans="1:3" x14ac:dyDescent="0.25">
      <c r="B1779" s="279"/>
      <c r="C1779" s="5" t="s">
        <v>5338</v>
      </c>
    </row>
    <row r="1780" spans="1:3" x14ac:dyDescent="0.25">
      <c r="B1780" s="279"/>
      <c r="C1780" s="5"/>
    </row>
    <row r="1781" spans="1:3" x14ac:dyDescent="0.25">
      <c r="A1781" s="7">
        <v>44963</v>
      </c>
      <c r="B1781" s="279"/>
      <c r="C1781" s="5" t="s">
        <v>5336</v>
      </c>
    </row>
    <row r="1782" spans="1:3" x14ac:dyDescent="0.25">
      <c r="B1782" s="279"/>
      <c r="C1782" s="5" t="s">
        <v>5335</v>
      </c>
    </row>
    <row r="1783" spans="1:3" x14ac:dyDescent="0.25">
      <c r="B1783" s="279"/>
      <c r="C1783" s="5"/>
    </row>
    <row r="1784" spans="1:3" x14ac:dyDescent="0.25">
      <c r="A1784" s="7">
        <v>44969</v>
      </c>
      <c r="B1784" s="279"/>
      <c r="C1784" s="5" t="s">
        <v>5341</v>
      </c>
    </row>
    <row r="1785" spans="1:3" x14ac:dyDescent="0.25">
      <c r="B1785" s="279"/>
      <c r="C1785" s="5"/>
    </row>
    <row r="1786" spans="1:3" x14ac:dyDescent="0.25">
      <c r="A1786" s="7">
        <v>45009</v>
      </c>
      <c r="B1786" s="279"/>
      <c r="C1786" s="5" t="s">
        <v>5502</v>
      </c>
    </row>
    <row r="1787" spans="1:3" x14ac:dyDescent="0.25">
      <c r="B1787" s="279"/>
      <c r="C1787" s="5" t="s">
        <v>5501</v>
      </c>
    </row>
    <row r="1788" spans="1:3" x14ac:dyDescent="0.25">
      <c r="B1788" s="279"/>
      <c r="C1788" s="5"/>
    </row>
    <row r="1789" spans="1:3" x14ac:dyDescent="0.25">
      <c r="A1789" s="7">
        <v>45010</v>
      </c>
      <c r="B1789" s="279"/>
      <c r="C1789" s="5" t="s">
        <v>5495</v>
      </c>
    </row>
    <row r="1790" spans="1:3" x14ac:dyDescent="0.25">
      <c r="B1790" s="279"/>
      <c r="C1790" s="5"/>
    </row>
    <row r="1791" spans="1:3" x14ac:dyDescent="0.25">
      <c r="A1791" s="7">
        <v>45010</v>
      </c>
      <c r="B1791" s="279"/>
      <c r="C1791" s="5" t="s">
        <v>5496</v>
      </c>
    </row>
    <row r="1792" spans="1:3" x14ac:dyDescent="0.25">
      <c r="B1792" s="279"/>
      <c r="C1792" s="5" t="s">
        <v>5497</v>
      </c>
    </row>
    <row r="1794" spans="1:3" x14ac:dyDescent="0.25">
      <c r="A1794" s="7">
        <v>45011</v>
      </c>
      <c r="B1794" s="279"/>
      <c r="C1794" s="5" t="s">
        <v>5499</v>
      </c>
    </row>
    <row r="1795" spans="1:3" x14ac:dyDescent="0.25">
      <c r="B1795" s="279"/>
      <c r="C1795" s="5"/>
    </row>
    <row r="1796" spans="1:3" x14ac:dyDescent="0.25">
      <c r="A1796" s="7">
        <v>45012</v>
      </c>
      <c r="B1796" s="279"/>
      <c r="C1796" s="5" t="s">
        <v>5504</v>
      </c>
    </row>
    <row r="1797" spans="1:3" x14ac:dyDescent="0.25">
      <c r="B1797" s="279"/>
      <c r="C1797" s="5" t="s">
        <v>5503</v>
      </c>
    </row>
    <row r="1798" spans="1:3" x14ac:dyDescent="0.25">
      <c r="B1798" s="279"/>
      <c r="C1798" s="5"/>
    </row>
    <row r="1799" spans="1:3" x14ac:dyDescent="0.25">
      <c r="A1799" s="7">
        <v>45012</v>
      </c>
      <c r="B1799" s="279"/>
      <c r="C1799" s="5" t="s">
        <v>5506</v>
      </c>
    </row>
    <row r="1800" spans="1:3" x14ac:dyDescent="0.25">
      <c r="B1800" s="279"/>
      <c r="C1800" s="5" t="s">
        <v>5505</v>
      </c>
    </row>
    <row r="1801" spans="1:3" x14ac:dyDescent="0.25">
      <c r="B1801" s="279"/>
      <c r="C1801" s="5"/>
    </row>
    <row r="1802" spans="1:3" x14ac:dyDescent="0.25">
      <c r="A1802" s="7">
        <v>45013</v>
      </c>
      <c r="B1802" s="279"/>
      <c r="C1802" s="5" t="s">
        <v>5507</v>
      </c>
    </row>
    <row r="1803" spans="1:3" x14ac:dyDescent="0.25">
      <c r="B1803" s="279"/>
      <c r="C1803" s="5" t="s">
        <v>5508</v>
      </c>
    </row>
    <row r="1804" spans="1:3" x14ac:dyDescent="0.25">
      <c r="B1804" s="279"/>
      <c r="C1804" s="5"/>
    </row>
    <row r="1805" spans="1:3" x14ac:dyDescent="0.25">
      <c r="A1805" s="7">
        <v>45013</v>
      </c>
      <c r="B1805" s="279"/>
      <c r="C1805" s="5" t="s">
        <v>5509</v>
      </c>
    </row>
    <row r="1806" spans="1:3" x14ac:dyDescent="0.25">
      <c r="B1806" s="279"/>
      <c r="C1806" s="5"/>
    </row>
    <row r="1807" spans="1:3" x14ac:dyDescent="0.25">
      <c r="A1807" s="7">
        <v>45015</v>
      </c>
      <c r="B1807" s="279"/>
      <c r="C1807" s="5" t="s">
        <v>5510</v>
      </c>
    </row>
    <row r="1809" spans="1:3" x14ac:dyDescent="0.25">
      <c r="A1809" s="7">
        <v>45016</v>
      </c>
      <c r="B1809" s="279"/>
      <c r="C1809" s="5" t="s">
        <v>5516</v>
      </c>
    </row>
    <row r="1810" spans="1:3" x14ac:dyDescent="0.25">
      <c r="B1810" s="279"/>
      <c r="C1810" s="5" t="s">
        <v>5511</v>
      </c>
    </row>
    <row r="1811" spans="1:3" x14ac:dyDescent="0.25">
      <c r="B1811" s="279"/>
      <c r="C1811" s="5"/>
    </row>
    <row r="1812" spans="1:3" x14ac:dyDescent="0.25">
      <c r="A1812" s="7">
        <v>45021</v>
      </c>
      <c r="B1812" s="279"/>
      <c r="C1812" s="5" t="s">
        <v>5513</v>
      </c>
    </row>
    <row r="1813" spans="1:3" x14ac:dyDescent="0.25">
      <c r="B1813" s="279"/>
      <c r="C1813" s="5"/>
    </row>
    <row r="1814" spans="1:3" x14ac:dyDescent="0.25">
      <c r="A1814" s="7">
        <v>45022</v>
      </c>
      <c r="B1814" s="279"/>
      <c r="C1814" s="5" t="s">
        <v>5522</v>
      </c>
    </row>
    <row r="1815" spans="1:3" x14ac:dyDescent="0.25">
      <c r="B1815" s="279"/>
      <c r="C1815" s="5"/>
    </row>
    <row r="1816" spans="1:3" x14ac:dyDescent="0.25">
      <c r="A1816" s="7">
        <v>45024</v>
      </c>
      <c r="B1816" s="279"/>
      <c r="C1816" s="5" t="s">
        <v>5514</v>
      </c>
    </row>
    <row r="1817" spans="1:3" x14ac:dyDescent="0.25">
      <c r="B1817" s="279"/>
      <c r="C1817" s="5"/>
    </row>
    <row r="1818" spans="1:3" x14ac:dyDescent="0.25">
      <c r="A1818" s="7">
        <v>45095</v>
      </c>
      <c r="B1818" s="279"/>
      <c r="C1818" s="5" t="s">
        <v>5517</v>
      </c>
    </row>
    <row r="1819" spans="1:3" x14ac:dyDescent="0.25">
      <c r="B1819" s="279"/>
      <c r="C1819" s="5" t="s">
        <v>5518</v>
      </c>
    </row>
    <row r="1820" spans="1:3" x14ac:dyDescent="0.25">
      <c r="B1820" s="279"/>
      <c r="C1820" s="5"/>
    </row>
    <row r="1821" spans="1:3" x14ac:dyDescent="0.25">
      <c r="A1821" s="7">
        <v>45098</v>
      </c>
      <c r="B1821" s="279"/>
      <c r="C1821" s="5" t="s">
        <v>5519</v>
      </c>
    </row>
    <row r="1822" spans="1:3" x14ac:dyDescent="0.25">
      <c r="B1822" s="279"/>
      <c r="C1822" s="5"/>
    </row>
    <row r="1823" spans="1:3" x14ac:dyDescent="0.25">
      <c r="A1823" s="7">
        <v>45100</v>
      </c>
      <c r="B1823" s="279"/>
      <c r="C1823" s="5" t="s">
        <v>5521</v>
      </c>
    </row>
    <row r="1824" spans="1:3" x14ac:dyDescent="0.25">
      <c r="B1824" s="279"/>
      <c r="C1824" s="5" t="s">
        <v>5520</v>
      </c>
    </row>
    <row r="1826" spans="1:3" x14ac:dyDescent="0.25">
      <c r="A1826" s="7">
        <v>45122</v>
      </c>
      <c r="B1826" s="279"/>
      <c r="C1826" s="5" t="s">
        <v>5523</v>
      </c>
    </row>
    <row r="1827" spans="1:3" x14ac:dyDescent="0.25">
      <c r="B1827" s="279"/>
      <c r="C1827" s="5" t="s">
        <v>5524</v>
      </c>
    </row>
    <row r="1828" spans="1:3" x14ac:dyDescent="0.25">
      <c r="B1828" s="279"/>
      <c r="C1828" s="5"/>
    </row>
    <row r="1829" spans="1:3" x14ac:dyDescent="0.25">
      <c r="A1829" s="7">
        <v>45123</v>
      </c>
      <c r="B1829" s="279"/>
      <c r="C1829" s="5" t="s">
        <v>5526</v>
      </c>
    </row>
    <row r="1830" spans="1:3" x14ac:dyDescent="0.25">
      <c r="B1830" s="279"/>
      <c r="C1830" s="5" t="s">
        <v>5525</v>
      </c>
    </row>
    <row r="1831" spans="1:3" x14ac:dyDescent="0.25">
      <c r="A1831" s="7">
        <v>45123</v>
      </c>
      <c r="B1831" s="279"/>
      <c r="C1831" s="5" t="s">
        <v>5527</v>
      </c>
    </row>
    <row r="1832" spans="1:3" x14ac:dyDescent="0.25">
      <c r="B1832" s="279"/>
      <c r="C1832" s="5"/>
    </row>
    <row r="1833" spans="1:3" x14ac:dyDescent="0.25">
      <c r="A1833" s="7">
        <v>45150</v>
      </c>
      <c r="B1833" s="279"/>
      <c r="C1833" s="5" t="s">
        <v>5528</v>
      </c>
    </row>
    <row r="1834" spans="1:3" x14ac:dyDescent="0.25">
      <c r="B1834" s="279"/>
      <c r="C1834" s="5" t="s">
        <v>5529</v>
      </c>
    </row>
    <row r="1835" spans="1:3" x14ac:dyDescent="0.25">
      <c r="B1835" s="279"/>
      <c r="C1835" s="5"/>
    </row>
    <row r="1836" spans="1:3" x14ac:dyDescent="0.25">
      <c r="A1836" s="7">
        <v>45150</v>
      </c>
      <c r="B1836" s="279"/>
      <c r="C1836" s="5" t="s">
        <v>5530</v>
      </c>
    </row>
    <row r="1837" spans="1:3" x14ac:dyDescent="0.25">
      <c r="B1837" s="279"/>
      <c r="C1837" s="5"/>
    </row>
    <row r="1838" spans="1:3" x14ac:dyDescent="0.25">
      <c r="A1838" s="7">
        <v>45154</v>
      </c>
      <c r="B1838" s="279"/>
      <c r="C1838" s="5" t="s">
        <v>5531</v>
      </c>
    </row>
    <row r="1839" spans="1:3" x14ac:dyDescent="0.25">
      <c r="B1839" s="279"/>
      <c r="C1839" s="5" t="s">
        <v>5532</v>
      </c>
    </row>
    <row r="1840" spans="1:3" x14ac:dyDescent="0.25">
      <c r="A1840" s="7">
        <v>45154</v>
      </c>
      <c r="B1840" s="279"/>
      <c r="C1840" s="5" t="s">
        <v>5534</v>
      </c>
    </row>
    <row r="1842" spans="1:3" x14ac:dyDescent="0.25">
      <c r="A1842" s="7">
        <v>45155</v>
      </c>
      <c r="B1842" s="279"/>
      <c r="C1842" s="5" t="s">
        <v>5535</v>
      </c>
    </row>
    <row r="1843" spans="1:3" x14ac:dyDescent="0.25">
      <c r="B1843" s="279"/>
      <c r="C1843" s="5" t="s">
        <v>5537</v>
      </c>
    </row>
    <row r="1844" spans="1:3" x14ac:dyDescent="0.25">
      <c r="B1844" s="279"/>
      <c r="C1844" s="5"/>
    </row>
    <row r="1845" spans="1:3" x14ac:dyDescent="0.25">
      <c r="A1845" s="7">
        <v>45155</v>
      </c>
      <c r="B1845" s="279"/>
      <c r="C1845" s="5" t="s">
        <v>5539</v>
      </c>
    </row>
    <row r="1846" spans="1:3" x14ac:dyDescent="0.25">
      <c r="B1846" s="279"/>
      <c r="C1846" s="5" t="s">
        <v>5536</v>
      </c>
    </row>
    <row r="1847" spans="1:3" x14ac:dyDescent="0.25">
      <c r="B1847" s="279"/>
      <c r="C1847" s="5"/>
    </row>
    <row r="1848" spans="1:3" x14ac:dyDescent="0.25">
      <c r="A1848" s="7">
        <v>45155</v>
      </c>
      <c r="B1848" s="279"/>
      <c r="C1848" s="5" t="s">
        <v>5538</v>
      </c>
    </row>
    <row r="1849" spans="1:3" x14ac:dyDescent="0.25">
      <c r="A1849" s="402"/>
      <c r="B1849" s="279"/>
      <c r="C1849" s="5"/>
    </row>
    <row r="1850" spans="1:3" x14ac:dyDescent="0.25">
      <c r="A1850" s="7">
        <v>45167</v>
      </c>
      <c r="B1850" s="279"/>
      <c r="C1850" s="5" t="s">
        <v>5540</v>
      </c>
    </row>
    <row r="1851" spans="1:3" x14ac:dyDescent="0.25">
      <c r="B1851" s="279"/>
      <c r="C1851" s="5" t="s">
        <v>5541</v>
      </c>
    </row>
    <row r="1852" spans="1:3" x14ac:dyDescent="0.25">
      <c r="B1852" s="279"/>
      <c r="C1852" s="5"/>
    </row>
    <row r="1853" spans="1:3" x14ac:dyDescent="0.25">
      <c r="A1853" s="7">
        <v>45172</v>
      </c>
      <c r="B1853" s="279"/>
      <c r="C1853" s="5" t="s">
        <v>5543</v>
      </c>
    </row>
    <row r="1854" spans="1:3" x14ac:dyDescent="0.25">
      <c r="B1854" s="279"/>
      <c r="C1854" s="5" t="s">
        <v>5542</v>
      </c>
    </row>
    <row r="1855" spans="1:3" x14ac:dyDescent="0.25">
      <c r="B1855" s="279"/>
      <c r="C1855" s="5"/>
    </row>
    <row r="1856" spans="1:3" x14ac:dyDescent="0.25">
      <c r="A1856" s="7">
        <v>45174</v>
      </c>
      <c r="B1856" s="279"/>
      <c r="C1856" s="5" t="s">
        <v>5545</v>
      </c>
    </row>
    <row r="1857" spans="1:3" x14ac:dyDescent="0.25">
      <c r="B1857" s="279"/>
      <c r="C1857" s="5" t="s">
        <v>5544</v>
      </c>
    </row>
    <row r="1858" spans="1:3" x14ac:dyDescent="0.25">
      <c r="B1858" s="279"/>
      <c r="C1858" s="5"/>
    </row>
    <row r="1859" spans="1:3" x14ac:dyDescent="0.25">
      <c r="A1859" s="7">
        <v>45174</v>
      </c>
      <c r="B1859" s="279"/>
      <c r="C1859" s="5" t="s">
        <v>5546</v>
      </c>
    </row>
    <row r="1860" spans="1:3" x14ac:dyDescent="0.25">
      <c r="B1860" s="279"/>
      <c r="C1860" s="5"/>
    </row>
    <row r="1861" spans="1:3" x14ac:dyDescent="0.25">
      <c r="A1861" s="7">
        <v>45175</v>
      </c>
      <c r="B1861" s="279"/>
      <c r="C1861" s="5" t="s">
        <v>5547</v>
      </c>
    </row>
    <row r="1862" spans="1:3" x14ac:dyDescent="0.25">
      <c r="B1862" s="279"/>
      <c r="C1862" s="403" t="s">
        <v>5548</v>
      </c>
    </row>
    <row r="1863" spans="1:3" x14ac:dyDescent="0.25">
      <c r="B1863" s="279"/>
      <c r="C1863" s="5"/>
    </row>
    <row r="1864" spans="1:3" x14ac:dyDescent="0.25">
      <c r="A1864" s="7">
        <v>45184</v>
      </c>
      <c r="B1864" s="279"/>
      <c r="C1864" s="5" t="s">
        <v>5550</v>
      </c>
    </row>
    <row r="1865" spans="1:3" x14ac:dyDescent="0.25">
      <c r="B1865" s="279"/>
      <c r="C1865" s="5" t="s">
        <v>5549</v>
      </c>
    </row>
    <row r="1866" spans="1:3" x14ac:dyDescent="0.25">
      <c r="B1866" s="279"/>
      <c r="C1866" s="5"/>
    </row>
    <row r="1867" spans="1:3" x14ac:dyDescent="0.25">
      <c r="A1867" s="7">
        <v>45184</v>
      </c>
      <c r="B1867" s="279"/>
      <c r="C1867" s="5" t="s">
        <v>5551</v>
      </c>
    </row>
    <row r="1868" spans="1:3" x14ac:dyDescent="0.25">
      <c r="B1868" s="279"/>
      <c r="C1868" s="5"/>
    </row>
    <row r="1869" spans="1:3" x14ac:dyDescent="0.25">
      <c r="A1869" s="7">
        <v>45198</v>
      </c>
      <c r="B1869" s="279"/>
      <c r="C1869" s="5" t="s">
        <v>5553</v>
      </c>
    </row>
    <row r="1870" spans="1:3" x14ac:dyDescent="0.25">
      <c r="B1870" s="279"/>
      <c r="C1870" s="5" t="s">
        <v>5555</v>
      </c>
    </row>
    <row r="1871" spans="1:3" x14ac:dyDescent="0.25">
      <c r="B1871" s="279"/>
      <c r="C1871" s="5"/>
    </row>
    <row r="1872" spans="1:3" x14ac:dyDescent="0.25">
      <c r="A1872" s="7">
        <v>45198</v>
      </c>
      <c r="B1872" s="279"/>
      <c r="C1872" s="5" t="s">
        <v>5554</v>
      </c>
    </row>
    <row r="1874" spans="1:3" x14ac:dyDescent="0.25">
      <c r="A1874" s="7">
        <v>45229</v>
      </c>
      <c r="B1874" s="279"/>
      <c r="C1874" s="5" t="s">
        <v>5556</v>
      </c>
    </row>
    <row r="1875" spans="1:3" x14ac:dyDescent="0.25">
      <c r="B1875" s="279"/>
      <c r="C1875" s="5" t="s">
        <v>5557</v>
      </c>
    </row>
    <row r="1876" spans="1:3" x14ac:dyDescent="0.25">
      <c r="B1876" s="279"/>
      <c r="C1876" s="5"/>
    </row>
    <row r="1877" spans="1:3" x14ac:dyDescent="0.25">
      <c r="A1877" s="7">
        <v>45267</v>
      </c>
      <c r="B1877" s="279"/>
      <c r="C1877" s="5" t="s">
        <v>5719</v>
      </c>
    </row>
    <row r="1878" spans="1:3" x14ac:dyDescent="0.25">
      <c r="B1878" s="279"/>
      <c r="C1878" s="5" t="s">
        <v>5720</v>
      </c>
    </row>
    <row r="1879" spans="1:3" x14ac:dyDescent="0.25">
      <c r="B1879" s="279"/>
      <c r="C1879" s="5"/>
    </row>
    <row r="1880" spans="1:3" x14ac:dyDescent="0.25">
      <c r="A1880" s="7">
        <v>45325</v>
      </c>
      <c r="B1880" s="279"/>
      <c r="C1880" s="5" t="s">
        <v>5724</v>
      </c>
    </row>
    <row r="1881" spans="1:3" x14ac:dyDescent="0.25">
      <c r="B1881" s="279"/>
      <c r="C1881" s="5" t="s">
        <v>5723</v>
      </c>
    </row>
    <row r="1882" spans="1:3" x14ac:dyDescent="0.25">
      <c r="B1882" s="279"/>
      <c r="C1882" s="5"/>
    </row>
    <row r="1883" spans="1:3" x14ac:dyDescent="0.25">
      <c r="A1883" s="7">
        <v>45326</v>
      </c>
      <c r="B1883" s="279"/>
      <c r="C1883" s="5" t="s">
        <v>5726</v>
      </c>
    </row>
    <row r="1884" spans="1:3" x14ac:dyDescent="0.25">
      <c r="B1884" s="279"/>
      <c r="C1884" s="5" t="s">
        <v>5725</v>
      </c>
    </row>
    <row r="1885" spans="1:3" x14ac:dyDescent="0.25">
      <c r="B1885" s="279"/>
      <c r="C1885" s="5"/>
    </row>
    <row r="1886" spans="1:3" x14ac:dyDescent="0.25">
      <c r="A1886" s="7">
        <v>45327</v>
      </c>
      <c r="B1886" s="279"/>
      <c r="C1886" s="5" t="s">
        <v>5729</v>
      </c>
    </row>
    <row r="1887" spans="1:3" x14ac:dyDescent="0.25">
      <c r="B1887" s="279"/>
      <c r="C1887" s="5" t="s">
        <v>5728</v>
      </c>
    </row>
    <row r="1889" spans="1:3" x14ac:dyDescent="0.25">
      <c r="A1889" s="7">
        <v>45327</v>
      </c>
      <c r="B1889" s="279"/>
      <c r="C1889" s="5" t="s">
        <v>5731</v>
      </c>
    </row>
    <row r="1890" spans="1:3" x14ac:dyDescent="0.25">
      <c r="B1890" s="279"/>
      <c r="C1890" s="5" t="s">
        <v>5730</v>
      </c>
    </row>
    <row r="1891" spans="1:3" x14ac:dyDescent="0.25">
      <c r="B1891" s="279"/>
      <c r="C1891" s="5"/>
    </row>
    <row r="1892" spans="1:3" x14ac:dyDescent="0.25">
      <c r="A1892" s="7">
        <v>45330</v>
      </c>
      <c r="B1892" s="279"/>
      <c r="C1892" s="5" t="s">
        <v>5733</v>
      </c>
    </row>
    <row r="1893" spans="1:3" x14ac:dyDescent="0.25">
      <c r="B1893" s="279"/>
      <c r="C1893" s="5" t="s">
        <v>5732</v>
      </c>
    </row>
    <row r="1894" spans="1:3" x14ac:dyDescent="0.25">
      <c r="B1894" s="279"/>
      <c r="C1894" s="5"/>
    </row>
    <row r="1895" spans="1:3" x14ac:dyDescent="0.25">
      <c r="A1895" s="7">
        <v>45331</v>
      </c>
      <c r="B1895" s="279"/>
      <c r="C1895" s="5" t="s">
        <v>5734</v>
      </c>
    </row>
    <row r="1896" spans="1:3" x14ac:dyDescent="0.25">
      <c r="B1896" s="279"/>
      <c r="C1896" s="5" t="s">
        <v>5735</v>
      </c>
    </row>
    <row r="1897" spans="1:3" x14ac:dyDescent="0.25">
      <c r="B1897" s="279"/>
      <c r="C1897" s="5"/>
    </row>
    <row r="1898" spans="1:3" x14ac:dyDescent="0.25">
      <c r="A1898" s="7">
        <v>45332</v>
      </c>
      <c r="B1898" s="279"/>
      <c r="C1898" s="5" t="s">
        <v>5737</v>
      </c>
    </row>
    <row r="1899" spans="1:3" x14ac:dyDescent="0.25">
      <c r="B1899" s="279"/>
      <c r="C1899" s="5" t="s">
        <v>5736</v>
      </c>
    </row>
    <row r="1900" spans="1:3" x14ac:dyDescent="0.25">
      <c r="B1900" s="279"/>
      <c r="C1900" s="5"/>
    </row>
    <row r="1901" spans="1:3" x14ac:dyDescent="0.25">
      <c r="A1901" s="7">
        <v>45333</v>
      </c>
      <c r="B1901" s="279"/>
      <c r="C1901" s="5" t="s">
        <v>5740</v>
      </c>
    </row>
    <row r="1902" spans="1:3" x14ac:dyDescent="0.25">
      <c r="B1902" s="279"/>
      <c r="C1902" s="5" t="s">
        <v>5741</v>
      </c>
    </row>
    <row r="1903" spans="1:3" x14ac:dyDescent="0.25">
      <c r="B1903" s="279"/>
      <c r="C1903" s="5"/>
    </row>
    <row r="1904" spans="1:3" x14ac:dyDescent="0.25">
      <c r="A1904" s="7">
        <v>45333</v>
      </c>
      <c r="B1904" s="279"/>
      <c r="C1904" s="5" t="s">
        <v>5743</v>
      </c>
    </row>
    <row r="1905" spans="1:3" x14ac:dyDescent="0.25">
      <c r="B1905" s="279"/>
      <c r="C1905" s="5" t="s">
        <v>5744</v>
      </c>
    </row>
    <row r="1906" spans="1:3" x14ac:dyDescent="0.25">
      <c r="B1906" s="279"/>
      <c r="C1906" s="5"/>
    </row>
    <row r="1907" spans="1:3" x14ac:dyDescent="0.25">
      <c r="A1907" s="7">
        <v>45336</v>
      </c>
      <c r="B1907" s="279"/>
      <c r="C1907" s="5" t="s">
        <v>5746</v>
      </c>
    </row>
    <row r="1908" spans="1:3" x14ac:dyDescent="0.25">
      <c r="B1908" s="279"/>
      <c r="C1908" s="5" t="s">
        <v>5747</v>
      </c>
    </row>
    <row r="1909" spans="1:3" x14ac:dyDescent="0.25">
      <c r="B1909" s="279"/>
      <c r="C1909" s="5"/>
    </row>
    <row r="1910" spans="1:3" x14ac:dyDescent="0.25">
      <c r="A1910" s="7">
        <v>45336</v>
      </c>
      <c r="B1910" s="279"/>
      <c r="C1910" s="5" t="s">
        <v>5749</v>
      </c>
    </row>
    <row r="1911" spans="1:3" x14ac:dyDescent="0.25">
      <c r="B1911" s="279"/>
      <c r="C1911" s="5" t="s">
        <v>5750</v>
      </c>
    </row>
    <row r="1912" spans="1:3" x14ac:dyDescent="0.25">
      <c r="B1912" s="279"/>
      <c r="C1912" s="5"/>
    </row>
    <row r="1913" spans="1:3" x14ac:dyDescent="0.25">
      <c r="A1913" s="7">
        <v>45337</v>
      </c>
      <c r="B1913" s="279"/>
      <c r="C1913" s="5" t="s">
        <v>5752</v>
      </c>
    </row>
    <row r="1914" spans="1:3" x14ac:dyDescent="0.25">
      <c r="B1914" s="279"/>
      <c r="C1914" s="5" t="s">
        <v>5751</v>
      </c>
    </row>
    <row r="1915" spans="1:3" x14ac:dyDescent="0.25">
      <c r="B1915" s="279"/>
      <c r="C1915" s="5"/>
    </row>
    <row r="1916" spans="1:3" x14ac:dyDescent="0.25">
      <c r="A1916" s="7">
        <v>45338</v>
      </c>
      <c r="B1916" s="279"/>
      <c r="C1916" s="5" t="s">
        <v>5753</v>
      </c>
    </row>
    <row r="1917" spans="1:3" x14ac:dyDescent="0.25">
      <c r="B1917" s="279"/>
      <c r="C1917" s="5" t="s">
        <v>5754</v>
      </c>
    </row>
    <row r="1918" spans="1:3" x14ac:dyDescent="0.25">
      <c r="B1918" s="279"/>
      <c r="C1918" s="5"/>
    </row>
    <row r="1919" spans="1:3" x14ac:dyDescent="0.25">
      <c r="A1919" s="7">
        <v>45355</v>
      </c>
      <c r="B1919" s="279"/>
      <c r="C1919" s="5" t="s">
        <v>5756</v>
      </c>
    </row>
    <row r="1920" spans="1:3" x14ac:dyDescent="0.25">
      <c r="B1920" s="279"/>
      <c r="C1920" s="5" t="s">
        <v>5755</v>
      </c>
    </row>
    <row r="1922" spans="1:3" x14ac:dyDescent="0.25">
      <c r="A1922" s="7">
        <v>45372</v>
      </c>
      <c r="B1922" s="279"/>
      <c r="C1922" s="5" t="s">
        <v>5757</v>
      </c>
    </row>
    <row r="1923" spans="1:3" x14ac:dyDescent="0.25">
      <c r="B1923" s="279"/>
      <c r="C1923" s="5" t="s">
        <v>5758</v>
      </c>
    </row>
    <row r="1924" spans="1:3" x14ac:dyDescent="0.25">
      <c r="B1924" s="279"/>
      <c r="C1924" s="5"/>
    </row>
    <row r="1925" spans="1:3" x14ac:dyDescent="0.25">
      <c r="A1925" s="7">
        <v>45373</v>
      </c>
      <c r="B1925" s="279"/>
      <c r="C1925" s="5" t="s">
        <v>5759</v>
      </c>
    </row>
    <row r="1926" spans="1:3" x14ac:dyDescent="0.25">
      <c r="B1926" s="279"/>
      <c r="C1926" s="5" t="s">
        <v>5760</v>
      </c>
    </row>
    <row r="1927" spans="1:3" x14ac:dyDescent="0.25">
      <c r="B1927" s="279"/>
      <c r="C1927" s="5"/>
    </row>
    <row r="1928" spans="1:3" x14ac:dyDescent="0.25">
      <c r="A1928" s="7">
        <v>45377</v>
      </c>
      <c r="B1928" s="279"/>
      <c r="C1928" s="5" t="s">
        <v>5761</v>
      </c>
    </row>
    <row r="1929" spans="1:3" x14ac:dyDescent="0.25">
      <c r="B1929" s="279"/>
      <c r="C1929" s="5" t="s">
        <v>5762</v>
      </c>
    </row>
    <row r="1930" spans="1:3" x14ac:dyDescent="0.25">
      <c r="B1930" s="279"/>
      <c r="C1930" s="5"/>
    </row>
    <row r="1931" spans="1:3" x14ac:dyDescent="0.25">
      <c r="B1931" s="279"/>
      <c r="C1931" s="5" t="s">
        <v>5763</v>
      </c>
    </row>
    <row r="1932" spans="1:3" x14ac:dyDescent="0.25">
      <c r="B1932" s="279"/>
      <c r="C1932" s="5"/>
    </row>
    <row r="1933" spans="1:3" x14ac:dyDescent="0.25">
      <c r="A1933" s="7">
        <v>45381</v>
      </c>
      <c r="B1933" s="279"/>
      <c r="C1933" s="5" t="s">
        <v>5764</v>
      </c>
    </row>
    <row r="1934" spans="1:3" x14ac:dyDescent="0.25">
      <c r="B1934" s="279"/>
      <c r="C1934" s="5"/>
    </row>
    <row r="1935" spans="1:3" x14ac:dyDescent="0.25">
      <c r="A1935" s="7">
        <v>45381</v>
      </c>
      <c r="B1935" s="279"/>
      <c r="C1935" s="5" t="s">
        <v>5810</v>
      </c>
    </row>
    <row r="1936" spans="1:3" x14ac:dyDescent="0.25">
      <c r="B1936" s="279"/>
      <c r="C1936" s="5" t="s">
        <v>5811</v>
      </c>
    </row>
    <row r="1938" spans="1:3" x14ac:dyDescent="0.25">
      <c r="A1938" s="7">
        <v>45384</v>
      </c>
      <c r="B1938" s="279"/>
      <c r="C1938" s="5" t="s">
        <v>5814</v>
      </c>
    </row>
    <row r="1939" spans="1:3" x14ac:dyDescent="0.25">
      <c r="B1939" s="279"/>
      <c r="C1939" s="5" t="s">
        <v>5822</v>
      </c>
    </row>
    <row r="1940" spans="1:3" x14ac:dyDescent="0.25">
      <c r="B1940" s="279"/>
      <c r="C1940" s="5"/>
    </row>
    <row r="1941" spans="1:3" x14ac:dyDescent="0.25">
      <c r="A1941" s="7">
        <v>45384</v>
      </c>
      <c r="B1941" s="279"/>
      <c r="C1941" s="5" t="s">
        <v>5817</v>
      </c>
    </row>
    <row r="1942" spans="1:3" x14ac:dyDescent="0.25">
      <c r="B1942" s="279"/>
      <c r="C1942" s="5" t="s">
        <v>5816</v>
      </c>
    </row>
    <row r="1943" spans="1:3" x14ac:dyDescent="0.25">
      <c r="B1943" s="279"/>
      <c r="C1943" s="5"/>
    </row>
    <row r="1944" spans="1:3" x14ac:dyDescent="0.25">
      <c r="A1944" s="7">
        <v>45384</v>
      </c>
      <c r="B1944" s="279"/>
      <c r="C1944" s="412" t="s">
        <v>5818</v>
      </c>
    </row>
    <row r="1945" spans="1:3" x14ac:dyDescent="0.25">
      <c r="B1945" s="279"/>
      <c r="C1945" s="5" t="s">
        <v>5819</v>
      </c>
    </row>
    <row r="1946" spans="1:3" x14ac:dyDescent="0.25">
      <c r="B1946" s="279"/>
      <c r="C1946" s="5"/>
    </row>
    <row r="1947" spans="1:3" x14ac:dyDescent="0.25">
      <c r="A1947" s="7">
        <v>45385</v>
      </c>
      <c r="B1947" s="279"/>
      <c r="C1947" s="5" t="s">
        <v>5821</v>
      </c>
    </row>
    <row r="1948" spans="1:3" x14ac:dyDescent="0.25">
      <c r="B1948" s="279"/>
      <c r="C1948" s="5"/>
    </row>
    <row r="1949" spans="1:3" x14ac:dyDescent="0.25">
      <c r="A1949" s="7">
        <v>45386</v>
      </c>
      <c r="B1949" s="279"/>
      <c r="C1949" s="5" t="s">
        <v>5824</v>
      </c>
    </row>
    <row r="1950" spans="1:3" x14ac:dyDescent="0.25">
      <c r="B1950" s="279"/>
      <c r="C1950" s="5" t="s">
        <v>5823</v>
      </c>
    </row>
    <row r="1951" spans="1:3" x14ac:dyDescent="0.25">
      <c r="B1951" s="279"/>
      <c r="C1951" s="5"/>
    </row>
    <row r="1952" spans="1:3" x14ac:dyDescent="0.25">
      <c r="A1952" s="7">
        <v>45387</v>
      </c>
      <c r="B1952" s="279"/>
      <c r="C1952" s="5" t="s">
        <v>5825</v>
      </c>
    </row>
    <row r="1953" spans="1:3" x14ac:dyDescent="0.25">
      <c r="B1953" s="279"/>
      <c r="C1953" s="5" t="s">
        <v>5826</v>
      </c>
    </row>
    <row r="1954" spans="1:3" x14ac:dyDescent="0.25">
      <c r="B1954" s="279"/>
      <c r="C1954" s="5"/>
    </row>
    <row r="1955" spans="1:3" x14ac:dyDescent="0.25">
      <c r="A1955" s="7">
        <v>45389</v>
      </c>
      <c r="B1955" s="279"/>
      <c r="C1955" s="5" t="s">
        <v>5827</v>
      </c>
    </row>
    <row r="1956" spans="1:3" x14ac:dyDescent="0.25">
      <c r="B1956" s="279"/>
      <c r="C1956" s="5" t="s">
        <v>5828</v>
      </c>
    </row>
    <row r="1957" spans="1:3" x14ac:dyDescent="0.25">
      <c r="B1957" s="279"/>
      <c r="C1957" s="5"/>
    </row>
    <row r="1958" spans="1:3" x14ac:dyDescent="0.25">
      <c r="A1958" s="7">
        <v>45389</v>
      </c>
      <c r="B1958" s="279"/>
      <c r="C1958" s="5" t="s">
        <v>5829</v>
      </c>
    </row>
    <row r="1959" spans="1:3" x14ac:dyDescent="0.25">
      <c r="B1959" s="279"/>
      <c r="C1959" s="5"/>
    </row>
    <row r="1960" spans="1:3" x14ac:dyDescent="0.25">
      <c r="A1960" s="7">
        <v>45392</v>
      </c>
      <c r="B1960" s="279"/>
      <c r="C1960" s="5" t="s">
        <v>5831</v>
      </c>
    </row>
    <row r="1961" spans="1:3" x14ac:dyDescent="0.25">
      <c r="B1961" s="279"/>
      <c r="C1961" s="5" t="s">
        <v>5830</v>
      </c>
    </row>
    <row r="1962" spans="1:3" x14ac:dyDescent="0.25">
      <c r="B1962" s="279"/>
      <c r="C1962" s="5"/>
    </row>
    <row r="1963" spans="1:3" x14ac:dyDescent="0.25">
      <c r="A1963" s="7">
        <v>45395</v>
      </c>
      <c r="B1963" s="279"/>
      <c r="C1963" s="5" t="s">
        <v>5832</v>
      </c>
    </row>
    <row r="1964" spans="1:3" x14ac:dyDescent="0.25">
      <c r="B1964" s="279"/>
      <c r="C1964" s="5" t="s">
        <v>5833</v>
      </c>
    </row>
    <row r="1965" spans="1:3" x14ac:dyDescent="0.25">
      <c r="B1965" s="279"/>
      <c r="C1965" s="5"/>
    </row>
    <row r="1966" spans="1:3" x14ac:dyDescent="0.25">
      <c r="A1966" s="7">
        <v>45395</v>
      </c>
      <c r="B1966" s="279"/>
      <c r="C1966" s="5" t="s">
        <v>5834</v>
      </c>
    </row>
    <row r="1967" spans="1:3" x14ac:dyDescent="0.25">
      <c r="B1967" s="279"/>
      <c r="C1967" s="5"/>
    </row>
    <row r="1968" spans="1:3" x14ac:dyDescent="0.25">
      <c r="A1968" s="7">
        <v>45395</v>
      </c>
      <c r="B1968" s="279"/>
      <c r="C1968" s="5" t="s">
        <v>5835</v>
      </c>
    </row>
    <row r="1970" spans="1:3" x14ac:dyDescent="0.25">
      <c r="A1970" s="7">
        <v>45469</v>
      </c>
      <c r="B1970" s="279"/>
      <c r="C1970" s="5" t="s">
        <v>5859</v>
      </c>
    </row>
    <row r="1971" spans="1:3" x14ac:dyDescent="0.25">
      <c r="B1971" s="279"/>
      <c r="C1971" s="5" t="s">
        <v>5858</v>
      </c>
    </row>
    <row r="1972" spans="1:3" x14ac:dyDescent="0.25">
      <c r="B1972" s="279"/>
      <c r="C1972" s="5"/>
    </row>
    <row r="1973" spans="1:3" x14ac:dyDescent="0.25">
      <c r="A1973" s="402">
        <v>45511</v>
      </c>
      <c r="B1973" s="279"/>
      <c r="C1973" s="5" t="s">
        <v>5861</v>
      </c>
    </row>
    <row r="1974" spans="1:3" x14ac:dyDescent="0.25">
      <c r="B1974" s="279"/>
      <c r="C1974" s="5" t="s">
        <v>5860</v>
      </c>
    </row>
    <row r="1975" spans="1:3" x14ac:dyDescent="0.25">
      <c r="B1975" s="279"/>
      <c r="C1975" s="5"/>
    </row>
    <row r="1976" spans="1:3" x14ac:dyDescent="0.25">
      <c r="A1976" s="7">
        <v>45516</v>
      </c>
      <c r="B1976" s="279"/>
      <c r="C1976" s="5" t="s">
        <v>5869</v>
      </c>
    </row>
    <row r="1977" spans="1:3" x14ac:dyDescent="0.25">
      <c r="B1977" s="279"/>
      <c r="C1977" s="5" t="s">
        <v>5870</v>
      </c>
    </row>
    <row r="1978" spans="1:3" x14ac:dyDescent="0.25">
      <c r="B1978" s="279"/>
      <c r="C1978" s="5"/>
    </row>
    <row r="1979" spans="1:3" x14ac:dyDescent="0.25">
      <c r="A1979" s="7">
        <v>45517</v>
      </c>
      <c r="B1979" s="279"/>
      <c r="C1979" s="5" t="s">
        <v>5862</v>
      </c>
    </row>
    <row r="1980" spans="1:3" x14ac:dyDescent="0.25">
      <c r="B1980" s="279"/>
      <c r="C1980" s="5" t="s">
        <v>5863</v>
      </c>
    </row>
    <row r="1981" spans="1:3" x14ac:dyDescent="0.25">
      <c r="B1981" s="279"/>
      <c r="C1981" s="5"/>
    </row>
    <row r="1982" spans="1:3" x14ac:dyDescent="0.25">
      <c r="A1982" s="7">
        <v>45519</v>
      </c>
      <c r="B1982" s="279"/>
      <c r="C1982" s="5" t="s">
        <v>5864</v>
      </c>
    </row>
    <row r="1983" spans="1:3" x14ac:dyDescent="0.25">
      <c r="B1983" s="279"/>
      <c r="C1983" s="5" t="s">
        <v>5871</v>
      </c>
    </row>
    <row r="1985" spans="1:3" x14ac:dyDescent="0.25">
      <c r="B1985" s="279"/>
      <c r="C1985" s="5" t="s">
        <v>5865</v>
      </c>
    </row>
    <row r="1986" spans="1:3" x14ac:dyDescent="0.25">
      <c r="B1986" s="279"/>
      <c r="C1986" s="5"/>
    </row>
    <row r="1987" spans="1:3" x14ac:dyDescent="0.25">
      <c r="A1987" s="7">
        <v>45535</v>
      </c>
      <c r="B1987" s="279"/>
      <c r="C1987" s="5" t="s">
        <v>5866</v>
      </c>
    </row>
    <row r="1988" spans="1:3" x14ac:dyDescent="0.25">
      <c r="B1988" s="279"/>
      <c r="C1988" s="5" t="s">
        <v>5867</v>
      </c>
    </row>
    <row r="1989" spans="1:3" x14ac:dyDescent="0.25">
      <c r="B1989" s="279"/>
      <c r="C1989" s="5"/>
    </row>
    <row r="1990" spans="1:3" x14ac:dyDescent="0.25">
      <c r="B1990" s="279"/>
      <c r="C1990" s="5" t="s">
        <v>5868</v>
      </c>
    </row>
    <row r="1991" spans="1:3" x14ac:dyDescent="0.25">
      <c r="B1991" s="279"/>
      <c r="C1991" s="5"/>
    </row>
    <row r="1992" spans="1:3" x14ac:dyDescent="0.25">
      <c r="A1992" s="7">
        <v>45539</v>
      </c>
      <c r="B1992" s="279"/>
      <c r="C1992" s="5" t="s">
        <v>5872</v>
      </c>
    </row>
    <row r="1993" spans="1:3" x14ac:dyDescent="0.25">
      <c r="B1993" s="279"/>
      <c r="C1993" s="5" t="s">
        <v>5873</v>
      </c>
    </row>
    <row r="1994" spans="1:3" x14ac:dyDescent="0.25">
      <c r="B1994" s="279"/>
      <c r="C1994" s="5"/>
    </row>
    <row r="1995" spans="1:3" x14ac:dyDescent="0.25">
      <c r="B1995" s="279"/>
      <c r="C1995" s="5" t="s">
        <v>5874</v>
      </c>
    </row>
    <row r="1996" spans="1:3" x14ac:dyDescent="0.25">
      <c r="B1996" s="279"/>
      <c r="C1996" s="5"/>
    </row>
    <row r="1997" spans="1:3" x14ac:dyDescent="0.25">
      <c r="A1997" s="7">
        <v>45543</v>
      </c>
      <c r="B1997" s="279"/>
      <c r="C1997" s="5" t="s">
        <v>5877</v>
      </c>
    </row>
    <row r="1998" spans="1:3" x14ac:dyDescent="0.25">
      <c r="B1998" s="279"/>
      <c r="C1998" s="5" t="s">
        <v>5875</v>
      </c>
    </row>
    <row r="1999" spans="1:3" x14ac:dyDescent="0.25">
      <c r="B1999" s="279"/>
      <c r="C1999" s="5"/>
    </row>
    <row r="2000" spans="1:3" x14ac:dyDescent="0.25">
      <c r="A2000" s="7">
        <v>45543</v>
      </c>
      <c r="B2000" s="279"/>
      <c r="C2000" s="5" t="s">
        <v>5878</v>
      </c>
    </row>
    <row r="2001" spans="1:3" x14ac:dyDescent="0.25">
      <c r="B2001" s="279"/>
      <c r="C2001" s="5" t="s">
        <v>5876</v>
      </c>
    </row>
    <row r="2002" spans="1:3" x14ac:dyDescent="0.25">
      <c r="B2002" s="279"/>
      <c r="C2002" s="5"/>
    </row>
    <row r="2003" spans="1:3" x14ac:dyDescent="0.25">
      <c r="A2003" s="7">
        <v>45559</v>
      </c>
      <c r="B2003" s="279"/>
      <c r="C2003" s="5" t="s">
        <v>5881</v>
      </c>
    </row>
    <row r="2004" spans="1:3" x14ac:dyDescent="0.25">
      <c r="B2004" s="279"/>
      <c r="C2004" s="5" t="s">
        <v>5880</v>
      </c>
    </row>
    <row r="2005" spans="1:3" x14ac:dyDescent="0.25">
      <c r="B2005" s="279"/>
      <c r="C2005" s="5"/>
    </row>
    <row r="2006" spans="1:3" x14ac:dyDescent="0.25">
      <c r="A2006" s="7">
        <v>45563</v>
      </c>
      <c r="B2006" s="279"/>
      <c r="C2006" s="5" t="s">
        <v>5883</v>
      </c>
    </row>
    <row r="2007" spans="1:3" x14ac:dyDescent="0.25">
      <c r="B2007" s="279"/>
      <c r="C2007" s="5" t="s">
        <v>5882</v>
      </c>
    </row>
    <row r="2008" spans="1:3" x14ac:dyDescent="0.25">
      <c r="B2008" s="279"/>
      <c r="C2008" s="5"/>
    </row>
    <row r="2009" spans="1:3" x14ac:dyDescent="0.25">
      <c r="A2009" s="7">
        <v>45591</v>
      </c>
      <c r="B2009" s="279"/>
      <c r="C2009" s="5" t="s">
        <v>5885</v>
      </c>
    </row>
    <row r="2010" spans="1:3" x14ac:dyDescent="0.25">
      <c r="B2010" s="279"/>
      <c r="C2010" s="5" t="s">
        <v>5884</v>
      </c>
    </row>
    <row r="2011" spans="1:3" x14ac:dyDescent="0.25">
      <c r="B2011" s="279"/>
      <c r="C2011" s="5"/>
    </row>
    <row r="2012" spans="1:3" x14ac:dyDescent="0.25">
      <c r="A2012" s="7">
        <v>45593</v>
      </c>
      <c r="B2012" s="279"/>
      <c r="C2012" s="5" t="s">
        <v>5886</v>
      </c>
    </row>
    <row r="2013" spans="1:3" x14ac:dyDescent="0.25">
      <c r="B2013" s="279"/>
      <c r="C2013" s="5" t="s">
        <v>5887</v>
      </c>
    </row>
    <row r="2014" spans="1:3" x14ac:dyDescent="0.25">
      <c r="B2014" s="279"/>
      <c r="C2014" s="5"/>
    </row>
    <row r="2015" spans="1:3" x14ac:dyDescent="0.25">
      <c r="A2015" s="7">
        <v>45593</v>
      </c>
      <c r="B2015" s="279"/>
      <c r="C2015" s="5" t="s">
        <v>6122</v>
      </c>
    </row>
    <row r="2016" spans="1:3" x14ac:dyDescent="0.25">
      <c r="B2016" s="279"/>
      <c r="C2016" s="5" t="s">
        <v>6121</v>
      </c>
    </row>
    <row r="2017" spans="1:3" x14ac:dyDescent="0.25">
      <c r="B2017" s="279"/>
      <c r="C2017" s="5" t="s">
        <v>6120</v>
      </c>
    </row>
    <row r="2018" spans="1:3" x14ac:dyDescent="0.25">
      <c r="B2018" s="279"/>
      <c r="C2018" s="5"/>
    </row>
    <row r="2019" spans="1:3" x14ac:dyDescent="0.25">
      <c r="A2019" s="7">
        <v>45633</v>
      </c>
      <c r="B2019" s="279"/>
      <c r="C2019" s="5" t="s">
        <v>6110</v>
      </c>
    </row>
    <row r="2020" spans="1:3" x14ac:dyDescent="0.25">
      <c r="B2020" s="279"/>
      <c r="C2020" s="5" t="s">
        <v>6111</v>
      </c>
    </row>
    <row r="2021" spans="1:3" x14ac:dyDescent="0.25">
      <c r="B2021" s="279"/>
      <c r="C2021" s="5" t="s">
        <v>6112</v>
      </c>
    </row>
    <row r="2022" spans="1:3" x14ac:dyDescent="0.25">
      <c r="B2022" s="279"/>
      <c r="C2022" s="5"/>
    </row>
    <row r="2023" spans="1:3" x14ac:dyDescent="0.25">
      <c r="A2023" s="7">
        <v>45681</v>
      </c>
      <c r="B2023" s="279"/>
      <c r="C2023" s="5" t="s">
        <v>6155</v>
      </c>
    </row>
    <row r="2024" spans="1:3" x14ac:dyDescent="0.25">
      <c r="B2024" s="279"/>
      <c r="C2024" s="5" t="s">
        <v>6156</v>
      </c>
    </row>
    <row r="2025" spans="1:3" x14ac:dyDescent="0.25">
      <c r="B2025" s="279"/>
      <c r="C2025" s="5"/>
    </row>
    <row r="2026" spans="1:3" x14ac:dyDescent="0.25">
      <c r="A2026" s="7">
        <v>45682</v>
      </c>
      <c r="B2026" s="279"/>
      <c r="C2026" s="5" t="s">
        <v>6164</v>
      </c>
    </row>
    <row r="2027" spans="1:3" x14ac:dyDescent="0.25">
      <c r="B2027" s="279"/>
      <c r="C2027" s="5" t="s">
        <v>6163</v>
      </c>
    </row>
    <row r="2028" spans="1:3" x14ac:dyDescent="0.25">
      <c r="B2028" s="279"/>
      <c r="C2028" s="5"/>
    </row>
    <row r="2029" spans="1:3" x14ac:dyDescent="0.25">
      <c r="A2029" s="7">
        <v>45697</v>
      </c>
      <c r="B2029" s="279"/>
      <c r="C2029" s="5" t="s">
        <v>6172</v>
      </c>
    </row>
    <row r="2030" spans="1:3" x14ac:dyDescent="0.25">
      <c r="B2030" s="279"/>
      <c r="C2030" s="5" t="s">
        <v>6171</v>
      </c>
    </row>
    <row r="2031" spans="1:3" x14ac:dyDescent="0.25">
      <c r="C2031" s="5"/>
    </row>
    <row r="2032" spans="1:3" x14ac:dyDescent="0.25">
      <c r="A2032" s="7">
        <v>45698</v>
      </c>
      <c r="C2032" s="5" t="s">
        <v>6174</v>
      </c>
    </row>
    <row r="2033" spans="1:3" x14ac:dyDescent="0.25">
      <c r="C2033" s="5" t="s">
        <v>6173</v>
      </c>
    </row>
    <row r="2034" spans="1:3" x14ac:dyDescent="0.25">
      <c r="C2034" s="5"/>
    </row>
    <row r="2035" spans="1:3" x14ac:dyDescent="0.25">
      <c r="A2035" s="7">
        <v>45700</v>
      </c>
      <c r="C2035" s="5" t="s">
        <v>6176</v>
      </c>
    </row>
    <row r="2036" spans="1:3" x14ac:dyDescent="0.25">
      <c r="C2036" s="5" t="s">
        <v>6175</v>
      </c>
    </row>
    <row r="2037" spans="1:3" x14ac:dyDescent="0.25">
      <c r="C2037" s="5"/>
    </row>
    <row r="2038" spans="1:3" x14ac:dyDescent="0.25">
      <c r="A2038" s="7">
        <v>45701</v>
      </c>
      <c r="C2038" s="5" t="s">
        <v>6177</v>
      </c>
    </row>
    <row r="2039" spans="1:3" x14ac:dyDescent="0.25">
      <c r="C2039" s="5" t="s">
        <v>6178</v>
      </c>
    </row>
    <row r="2040" spans="1:3" x14ac:dyDescent="0.25">
      <c r="C2040" s="5"/>
    </row>
    <row r="2041" spans="1:3" x14ac:dyDescent="0.25">
      <c r="A2041" s="7">
        <v>45701</v>
      </c>
      <c r="C2041" s="5" t="s">
        <v>6179</v>
      </c>
    </row>
    <row r="2042" spans="1:3" x14ac:dyDescent="0.25">
      <c r="C2042" s="5" t="s">
        <v>6180</v>
      </c>
    </row>
    <row r="2043" spans="1:3" x14ac:dyDescent="0.25">
      <c r="C2043" s="5"/>
    </row>
    <row r="2044" spans="1:3" x14ac:dyDescent="0.25">
      <c r="A2044" s="7">
        <v>45707</v>
      </c>
      <c r="C2044" s="5" t="s">
        <v>6206</v>
      </c>
    </row>
    <row r="2045" spans="1:3" x14ac:dyDescent="0.25">
      <c r="C2045" s="5" t="s">
        <v>6207</v>
      </c>
    </row>
    <row r="2046" spans="1:3" x14ac:dyDescent="0.25">
      <c r="C2046" s="5"/>
    </row>
    <row r="2047" spans="1:3" x14ac:dyDescent="0.25">
      <c r="A2047" s="7">
        <v>45718</v>
      </c>
      <c r="C2047" s="5" t="s">
        <v>6210</v>
      </c>
    </row>
    <row r="2048" spans="1:3" x14ac:dyDescent="0.25">
      <c r="C2048" s="5" t="s">
        <v>6211</v>
      </c>
    </row>
    <row r="2050" spans="1:3" x14ac:dyDescent="0.25">
      <c r="A2050" s="7">
        <v>45732</v>
      </c>
      <c r="C2050" s="5" t="s">
        <v>6212</v>
      </c>
    </row>
    <row r="2051" spans="1:3" x14ac:dyDescent="0.25">
      <c r="C2051" s="5" t="s">
        <v>6213</v>
      </c>
    </row>
    <row r="2052" spans="1:3" x14ac:dyDescent="0.25">
      <c r="C2052" s="5"/>
    </row>
    <row r="2053" spans="1:3" x14ac:dyDescent="0.25">
      <c r="A2053" s="7">
        <v>45735</v>
      </c>
      <c r="C2053" s="5" t="s">
        <v>6214</v>
      </c>
    </row>
    <row r="2054" spans="1:3" x14ac:dyDescent="0.25">
      <c r="C2054" s="5" t="s">
        <v>6215</v>
      </c>
    </row>
    <row r="2055" spans="1:3" x14ac:dyDescent="0.25">
      <c r="C2055" s="5"/>
    </row>
    <row r="2056" spans="1:3" x14ac:dyDescent="0.25">
      <c r="A2056" s="7">
        <v>45738</v>
      </c>
      <c r="C2056" s="5" t="s">
        <v>6217</v>
      </c>
    </row>
    <row r="2057" spans="1:3" x14ac:dyDescent="0.25">
      <c r="C2057" s="5" t="s">
        <v>6216</v>
      </c>
    </row>
    <row r="2058" spans="1:3" x14ac:dyDescent="0.25">
      <c r="C2058" s="5"/>
    </row>
    <row r="2059" spans="1:3" x14ac:dyDescent="0.25">
      <c r="A2059" s="7">
        <v>45743</v>
      </c>
      <c r="C2059" s="5" t="s">
        <v>6221</v>
      </c>
    </row>
    <row r="2060" spans="1:3" x14ac:dyDescent="0.25">
      <c r="C2060" s="5" t="s">
        <v>6222</v>
      </c>
    </row>
    <row r="2061" spans="1:3" x14ac:dyDescent="0.25">
      <c r="C2061" s="5"/>
    </row>
    <row r="2062" spans="1:3" x14ac:dyDescent="0.25">
      <c r="A2062" s="7">
        <v>45745</v>
      </c>
      <c r="C2062" s="5" t="s">
        <v>6223</v>
      </c>
    </row>
    <row r="2063" spans="1:3" x14ac:dyDescent="0.25">
      <c r="C2063" s="5"/>
    </row>
    <row r="2064" spans="1:3" x14ac:dyDescent="0.25">
      <c r="A2064" s="7">
        <v>45749</v>
      </c>
      <c r="C2064" s="5" t="s">
        <v>6363</v>
      </c>
    </row>
    <row r="2065" spans="1:3" x14ac:dyDescent="0.25">
      <c r="C2065" s="5" t="s">
        <v>6364</v>
      </c>
    </row>
    <row r="2066" spans="1:3" x14ac:dyDescent="0.25">
      <c r="C2066" s="5"/>
    </row>
    <row r="2067" spans="1:3" x14ac:dyDescent="0.25">
      <c r="A2067" s="402">
        <v>45750</v>
      </c>
      <c r="C2067" s="5" t="s">
        <v>6367</v>
      </c>
    </row>
    <row r="2068" spans="1:3" x14ac:dyDescent="0.25">
      <c r="C2068" s="5" t="s">
        <v>6368</v>
      </c>
    </row>
    <row r="2069" spans="1:3" x14ac:dyDescent="0.25">
      <c r="C2069" s="5"/>
    </row>
    <row r="2070" spans="1:3" x14ac:dyDescent="0.25">
      <c r="A2070" s="402">
        <v>45756</v>
      </c>
      <c r="C2070" s="5" t="s">
        <v>6369</v>
      </c>
    </row>
    <row r="2071" spans="1:3" x14ac:dyDescent="0.25">
      <c r="C2071" s="5" t="s">
        <v>6370</v>
      </c>
    </row>
    <row r="2072" spans="1:3" x14ac:dyDescent="0.25">
      <c r="C2072" s="5"/>
    </row>
    <row r="2073" spans="1:3" x14ac:dyDescent="0.25">
      <c r="A2073" s="402">
        <v>45759</v>
      </c>
      <c r="C2073" s="5" t="s">
        <v>6371</v>
      </c>
    </row>
    <row r="2074" spans="1:3" x14ac:dyDescent="0.25">
      <c r="C2074" s="5" t="s">
        <v>6372</v>
      </c>
    </row>
    <row r="2075" spans="1:3" x14ac:dyDescent="0.25">
      <c r="C2075" s="5" t="s">
        <v>6373</v>
      </c>
    </row>
    <row r="2076" spans="1:3" x14ac:dyDescent="0.25">
      <c r="C2076" s="5" t="s">
        <v>6374</v>
      </c>
    </row>
    <row r="2077" spans="1:3" x14ac:dyDescent="0.25">
      <c r="C2077" s="5"/>
    </row>
    <row r="2078" spans="1:3" x14ac:dyDescent="0.25">
      <c r="A2078" s="402">
        <v>45760</v>
      </c>
      <c r="C2078" s="5" t="s">
        <v>6375</v>
      </c>
    </row>
    <row r="2079" spans="1:3" x14ac:dyDescent="0.25">
      <c r="C2079" s="5" t="s">
        <v>6376</v>
      </c>
    </row>
    <row r="2080" spans="1:3" x14ac:dyDescent="0.25">
      <c r="C2080" s="5"/>
    </row>
    <row r="2081" spans="1:3" x14ac:dyDescent="0.25">
      <c r="A2081" s="7">
        <v>45760</v>
      </c>
      <c r="C2081" s="5" t="s">
        <v>6377</v>
      </c>
    </row>
    <row r="2082" spans="1:3" x14ac:dyDescent="0.25">
      <c r="C2082" s="5"/>
    </row>
    <row r="2083" spans="1:3" x14ac:dyDescent="0.25">
      <c r="A2083" s="402">
        <v>45825</v>
      </c>
      <c r="C2083" s="5" t="s">
        <v>6481</v>
      </c>
    </row>
    <row r="2084" spans="1:3" x14ac:dyDescent="0.25">
      <c r="C2084" s="5" t="s">
        <v>6482</v>
      </c>
    </row>
    <row r="2085" spans="1:3" x14ac:dyDescent="0.25">
      <c r="C2085" s="5"/>
    </row>
    <row r="2086" spans="1:3" x14ac:dyDescent="0.25">
      <c r="A2086" s="7">
        <v>45827</v>
      </c>
      <c r="C2086" s="5" t="s">
        <v>6483</v>
      </c>
    </row>
    <row r="2087" spans="1:3" x14ac:dyDescent="0.25">
      <c r="C2087" s="5" t="s">
        <v>6484</v>
      </c>
    </row>
    <row r="2088" spans="1:3" x14ac:dyDescent="0.25">
      <c r="C2088" s="5"/>
    </row>
    <row r="2089" spans="1:3" x14ac:dyDescent="0.25">
      <c r="A2089" s="7">
        <v>45827</v>
      </c>
      <c r="C2089" s="5" t="s">
        <v>6485</v>
      </c>
    </row>
    <row r="2090" spans="1:3" x14ac:dyDescent="0.25">
      <c r="C2090" s="5" t="s">
        <v>6486</v>
      </c>
    </row>
    <row r="2091" spans="1:3" x14ac:dyDescent="0.25">
      <c r="C2091" s="5" t="s">
        <v>6487</v>
      </c>
    </row>
    <row r="2092" spans="1:3" x14ac:dyDescent="0.25">
      <c r="C2092" s="5"/>
    </row>
    <row r="2093" spans="1:3" x14ac:dyDescent="0.25">
      <c r="A2093" s="7">
        <v>45846</v>
      </c>
      <c r="C2093" s="5" t="s">
        <v>6515</v>
      </c>
    </row>
    <row r="2094" spans="1:3" x14ac:dyDescent="0.25">
      <c r="C2094" s="5" t="s">
        <v>6516</v>
      </c>
    </row>
    <row r="2095" spans="1:3" x14ac:dyDescent="0.25">
      <c r="C2095" s="5"/>
    </row>
    <row r="2096" spans="1:3" x14ac:dyDescent="0.25">
      <c r="A2096" s="7">
        <v>45860</v>
      </c>
      <c r="C2096" s="5" t="s">
        <v>6552</v>
      </c>
    </row>
    <row r="2097" spans="1:3" x14ac:dyDescent="0.25">
      <c r="C2097" s="5" t="s">
        <v>6553</v>
      </c>
    </row>
    <row r="2099" spans="1:3" x14ac:dyDescent="0.25">
      <c r="A2099" s="7">
        <v>45879</v>
      </c>
      <c r="C2099" s="5" t="s">
        <v>6556</v>
      </c>
    </row>
    <row r="2100" spans="1:3" x14ac:dyDescent="0.25">
      <c r="C2100" s="5" t="s">
        <v>6557</v>
      </c>
    </row>
    <row r="2102" spans="1:3" x14ac:dyDescent="0.25">
      <c r="A2102" s="7">
        <v>45879</v>
      </c>
      <c r="C2102" s="5" t="s">
        <v>6558</v>
      </c>
    </row>
    <row r="2103" spans="1:3" x14ac:dyDescent="0.25">
      <c r="C2103" s="5" t="s">
        <v>6559</v>
      </c>
    </row>
    <row r="2104" spans="1:3" x14ac:dyDescent="0.25">
      <c r="C2104" s="5" t="s">
        <v>6560</v>
      </c>
    </row>
    <row r="2106" spans="1:3" x14ac:dyDescent="0.25">
      <c r="A2106" s="7">
        <v>45882</v>
      </c>
      <c r="C2106" s="5" t="s">
        <v>6562</v>
      </c>
    </row>
    <row r="2107" spans="1:3" x14ac:dyDescent="0.25">
      <c r="C2107" s="5" t="s">
        <v>6563</v>
      </c>
    </row>
    <row r="2108" spans="1:3" x14ac:dyDescent="0.25">
      <c r="C2108" s="5" t="s">
        <v>6564</v>
      </c>
    </row>
    <row r="2110" spans="1:3" x14ac:dyDescent="0.25">
      <c r="A2110" s="7">
        <v>45899</v>
      </c>
      <c r="C2110" s="5" t="s">
        <v>6565</v>
      </c>
    </row>
    <row r="2111" spans="1:3" x14ac:dyDescent="0.25">
      <c r="C2111" s="5" t="s">
        <v>6566</v>
      </c>
    </row>
    <row r="2113" spans="1:3" x14ac:dyDescent="0.25">
      <c r="A2113" s="7">
        <v>45899</v>
      </c>
      <c r="C2113" s="5" t="s">
        <v>6568</v>
      </c>
    </row>
    <row r="2114" spans="1:3" x14ac:dyDescent="0.25">
      <c r="C2114" s="5" t="s">
        <v>6567</v>
      </c>
    </row>
  </sheetData>
  <phoneticPr fontId="13" type="noConversion"/>
  <pageMargins left="0.75" right="0.75" top="1" bottom="1" header="0.5" footer="0.5"/>
  <pageSetup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1"/>
  <dimension ref="A1:BW260"/>
  <sheetViews>
    <sheetView topLeftCell="M1" zoomScale="115" zoomScaleNormal="115" workbookViewId="0">
      <pane ySplit="2" topLeftCell="A3" activePane="bottomLeft" state="frozen"/>
      <selection pane="bottomLeft" activeCell="R13" sqref="R13"/>
    </sheetView>
  </sheetViews>
  <sheetFormatPr defaultColWidth="8.81640625" defaultRowHeight="12.5" x14ac:dyDescent="0.25"/>
  <cols>
    <col min="1" max="1" width="17.1796875" style="4" hidden="1" customWidth="1"/>
    <col min="2" max="2" width="15.81640625" style="4" hidden="1" customWidth="1"/>
    <col min="3" max="3" width="7.81640625" style="3" hidden="1" customWidth="1"/>
    <col min="4" max="4" width="5" style="2" hidden="1" customWidth="1"/>
    <col min="5" max="5" width="4" style="15" hidden="1" customWidth="1"/>
    <col min="6" max="6" width="1.54296875" style="15" customWidth="1"/>
    <col min="7" max="7" width="20.1796875" customWidth="1"/>
    <col min="8" max="8" width="7.1796875" hidden="1" customWidth="1"/>
    <col min="9" max="10" width="20.81640625" style="54" customWidth="1"/>
    <col min="11" max="11" width="23" customWidth="1"/>
    <col min="12" max="12" width="20.81640625" style="54" customWidth="1"/>
    <col min="13" max="13" width="22.1796875" style="54" customWidth="1"/>
    <col min="14" max="14" width="22.26953125" style="54" customWidth="1"/>
    <col min="15" max="16" width="22.1796875" style="54" customWidth="1"/>
    <col min="17" max="17" width="3.81640625" style="14" customWidth="1"/>
    <col min="18" max="18" width="13.1796875" style="14" customWidth="1"/>
    <col min="19" max="75" width="9.1796875" style="14" customWidth="1"/>
  </cols>
  <sheetData>
    <row r="1" spans="1:16" ht="18" x14ac:dyDescent="0.4">
      <c r="A1" s="523" t="s">
        <v>865</v>
      </c>
      <c r="B1" s="523"/>
      <c r="C1" s="523"/>
      <c r="D1" s="523"/>
      <c r="G1" s="22" t="s">
        <v>905</v>
      </c>
      <c r="H1" s="22"/>
      <c r="I1" s="51"/>
      <c r="J1" s="51"/>
      <c r="K1" s="22"/>
      <c r="L1" s="51"/>
      <c r="M1" s="51"/>
      <c r="N1" s="51"/>
      <c r="O1" s="51"/>
      <c r="P1" s="51"/>
    </row>
    <row r="2" spans="1:16" ht="13.5" customHeight="1" x14ac:dyDescent="0.25">
      <c r="A2" s="36" t="s">
        <v>688</v>
      </c>
      <c r="B2" s="36" t="s">
        <v>689</v>
      </c>
      <c r="C2" s="36" t="s">
        <v>690</v>
      </c>
      <c r="D2" s="36" t="s">
        <v>692</v>
      </c>
      <c r="E2" s="19"/>
      <c r="F2" s="19"/>
      <c r="G2" s="37" t="s">
        <v>447</v>
      </c>
      <c r="H2" s="38" t="s">
        <v>488</v>
      </c>
      <c r="I2" s="108" t="s">
        <v>211</v>
      </c>
      <c r="J2" s="57" t="s">
        <v>214</v>
      </c>
      <c r="K2" s="37" t="s">
        <v>447</v>
      </c>
      <c r="L2" s="52" t="s">
        <v>213</v>
      </c>
      <c r="M2" s="52" t="s">
        <v>212</v>
      </c>
      <c r="N2" s="37" t="s">
        <v>447</v>
      </c>
      <c r="O2" s="98" t="s">
        <v>1286</v>
      </c>
      <c r="P2" s="98" t="s">
        <v>1287</v>
      </c>
    </row>
    <row r="3" spans="1:16" x14ac:dyDescent="0.25">
      <c r="A3" s="27"/>
      <c r="B3" s="31"/>
      <c r="C3" s="28"/>
      <c r="D3" s="28"/>
      <c r="F3" s="499"/>
      <c r="G3" s="185" t="s">
        <v>490</v>
      </c>
      <c r="H3" s="1"/>
      <c r="I3" s="56"/>
      <c r="J3" s="56"/>
      <c r="K3" s="185" t="s">
        <v>490</v>
      </c>
      <c r="L3" s="53"/>
      <c r="M3" s="53" t="s">
        <v>905</v>
      </c>
      <c r="N3" s="185" t="s">
        <v>490</v>
      </c>
      <c r="O3" s="53"/>
      <c r="P3" s="53" t="s">
        <v>905</v>
      </c>
    </row>
    <row r="4" spans="1:16" x14ac:dyDescent="0.25">
      <c r="A4" s="27"/>
      <c r="B4" s="31"/>
      <c r="C4" s="28"/>
      <c r="D4" s="30"/>
      <c r="G4" s="492" t="s">
        <v>4464</v>
      </c>
      <c r="H4" s="484"/>
      <c r="I4" s="493" t="s">
        <v>6388</v>
      </c>
      <c r="J4" s="494" t="s">
        <v>6400</v>
      </c>
      <c r="K4" s="459" t="s">
        <v>4464</v>
      </c>
      <c r="L4" s="164" t="s">
        <v>6459</v>
      </c>
      <c r="M4" s="165" t="s">
        <v>6394</v>
      </c>
      <c r="N4" s="459" t="s">
        <v>4464</v>
      </c>
      <c r="O4" s="443" t="s">
        <v>6523</v>
      </c>
      <c r="P4" s="444" t="s">
        <v>6524</v>
      </c>
    </row>
    <row r="5" spans="1:16" x14ac:dyDescent="0.25">
      <c r="A5" s="27"/>
      <c r="B5" s="31"/>
      <c r="C5" s="28"/>
      <c r="D5" s="28"/>
      <c r="G5" s="489" t="s">
        <v>482</v>
      </c>
      <c r="H5" s="484"/>
      <c r="I5" s="493" t="s">
        <v>6387</v>
      </c>
      <c r="J5" s="494" t="s">
        <v>6401</v>
      </c>
      <c r="K5" s="460" t="s">
        <v>482</v>
      </c>
      <c r="L5" s="166" t="s">
        <v>6488</v>
      </c>
      <c r="M5" s="167" t="s">
        <v>6489</v>
      </c>
      <c r="N5" s="460" t="s">
        <v>482</v>
      </c>
      <c r="O5" s="443" t="s">
        <v>6525</v>
      </c>
      <c r="P5" s="444" t="s">
        <v>6526</v>
      </c>
    </row>
    <row r="6" spans="1:16" x14ac:dyDescent="0.25">
      <c r="A6" s="27"/>
      <c r="B6" s="31"/>
      <c r="C6" s="28"/>
      <c r="D6" s="28"/>
      <c r="G6" s="492" t="s">
        <v>906</v>
      </c>
      <c r="H6" s="484"/>
      <c r="I6" s="490" t="s">
        <v>6389</v>
      </c>
      <c r="J6" s="494" t="s">
        <v>6402</v>
      </c>
      <c r="K6" s="459" t="s">
        <v>906</v>
      </c>
      <c r="L6" s="166"/>
      <c r="M6" s="165"/>
      <c r="N6" s="459" t="s">
        <v>906</v>
      </c>
      <c r="O6" s="505"/>
      <c r="P6" s="506"/>
    </row>
    <row r="7" spans="1:16" x14ac:dyDescent="0.25">
      <c r="A7" s="27"/>
      <c r="B7" s="31"/>
      <c r="C7" s="28"/>
      <c r="D7" s="30"/>
      <c r="G7" s="492" t="s">
        <v>5183</v>
      </c>
      <c r="H7" s="484"/>
      <c r="I7" s="493" t="s">
        <v>6474</v>
      </c>
      <c r="J7" s="494" t="s">
        <v>6394</v>
      </c>
      <c r="K7" s="459" t="s">
        <v>5183</v>
      </c>
      <c r="L7" s="166" t="s">
        <v>6490</v>
      </c>
      <c r="M7" s="165" t="s">
        <v>6394</v>
      </c>
      <c r="N7" s="459" t="s">
        <v>5183</v>
      </c>
      <c r="O7" s="445" t="s">
        <v>6527</v>
      </c>
      <c r="P7" s="444" t="s">
        <v>6394</v>
      </c>
    </row>
    <row r="8" spans="1:16" x14ac:dyDescent="0.25">
      <c r="A8" s="27"/>
      <c r="B8" s="31"/>
      <c r="C8" s="28"/>
      <c r="D8" s="30"/>
      <c r="G8" s="489" t="s">
        <v>5552</v>
      </c>
      <c r="H8" s="484"/>
      <c r="I8" s="493" t="s">
        <v>6390</v>
      </c>
      <c r="J8" s="494" t="s">
        <v>6394</v>
      </c>
      <c r="K8" s="460" t="s">
        <v>5552</v>
      </c>
      <c r="L8" s="164" t="s">
        <v>6491</v>
      </c>
      <c r="M8" s="165" t="s">
        <v>6394</v>
      </c>
      <c r="N8" s="460" t="s">
        <v>5552</v>
      </c>
      <c r="O8" s="443" t="s">
        <v>6423</v>
      </c>
      <c r="P8" s="444" t="s">
        <v>6528</v>
      </c>
    </row>
    <row r="9" spans="1:16" x14ac:dyDescent="0.25">
      <c r="A9" s="27"/>
      <c r="B9" s="31"/>
      <c r="C9" s="28"/>
      <c r="D9" s="28"/>
      <c r="G9" s="489" t="s">
        <v>487</v>
      </c>
      <c r="H9" s="484"/>
      <c r="I9" s="493" t="s">
        <v>6391</v>
      </c>
      <c r="J9" s="494" t="s">
        <v>6403</v>
      </c>
      <c r="K9" s="460" t="s">
        <v>487</v>
      </c>
      <c r="L9" s="164" t="s">
        <v>6427</v>
      </c>
      <c r="M9" s="165" t="s">
        <v>6492</v>
      </c>
      <c r="N9" s="460" t="s">
        <v>487</v>
      </c>
      <c r="O9" s="443" t="s">
        <v>6408</v>
      </c>
      <c r="P9" s="444" t="s">
        <v>6529</v>
      </c>
    </row>
    <row r="10" spans="1:16" x14ac:dyDescent="0.25">
      <c r="A10" s="27"/>
      <c r="B10" s="31"/>
      <c r="C10" s="28"/>
      <c r="D10" s="28"/>
      <c r="G10" s="492" t="s">
        <v>5340</v>
      </c>
      <c r="H10" s="484"/>
      <c r="I10" s="490" t="s">
        <v>6392</v>
      </c>
      <c r="J10" s="494" t="s">
        <v>6404</v>
      </c>
      <c r="K10" s="459" t="s">
        <v>5340</v>
      </c>
      <c r="L10" s="164" t="s">
        <v>6493</v>
      </c>
      <c r="M10" s="165"/>
      <c r="N10" s="459" t="s">
        <v>5340</v>
      </c>
      <c r="O10" s="443" t="s">
        <v>6530</v>
      </c>
      <c r="P10" s="444"/>
    </row>
    <row r="11" spans="1:16" x14ac:dyDescent="0.25">
      <c r="A11" s="27"/>
      <c r="B11" s="31"/>
      <c r="C11" s="28"/>
      <c r="D11" s="28"/>
      <c r="G11" s="489" t="s">
        <v>481</v>
      </c>
      <c r="H11" s="484"/>
      <c r="I11" s="493" t="s">
        <v>6393</v>
      </c>
      <c r="J11" s="494" t="s">
        <v>6394</v>
      </c>
      <c r="K11" s="460" t="s">
        <v>481</v>
      </c>
      <c r="L11" s="164" t="s">
        <v>6494</v>
      </c>
      <c r="M11" s="165" t="s">
        <v>6495</v>
      </c>
      <c r="N11" s="460" t="s">
        <v>481</v>
      </c>
      <c r="O11" s="503"/>
      <c r="P11" s="504"/>
    </row>
    <row r="12" spans="1:16" x14ac:dyDescent="0.25">
      <c r="A12" s="27"/>
      <c r="B12" s="31"/>
      <c r="C12" s="28"/>
      <c r="D12" s="30"/>
      <c r="G12" s="492" t="s">
        <v>2718</v>
      </c>
      <c r="H12" s="484"/>
      <c r="I12" s="495"/>
      <c r="J12" s="496"/>
      <c r="K12" s="459" t="s">
        <v>2718</v>
      </c>
      <c r="L12" s="164"/>
      <c r="M12" s="165"/>
      <c r="N12" s="459" t="s">
        <v>2718</v>
      </c>
      <c r="O12" s="503"/>
      <c r="P12" s="504"/>
    </row>
    <row r="13" spans="1:16" x14ac:dyDescent="0.25">
      <c r="A13" s="27"/>
      <c r="B13" s="31"/>
      <c r="C13" s="28"/>
      <c r="D13" s="28"/>
      <c r="G13" s="488" t="s">
        <v>3311</v>
      </c>
      <c r="H13" s="484"/>
      <c r="I13" s="493" t="s">
        <v>6475</v>
      </c>
      <c r="J13" s="494" t="s">
        <v>6405</v>
      </c>
      <c r="K13" s="461" t="s">
        <v>3311</v>
      </c>
      <c r="L13" s="164" t="s">
        <v>6496</v>
      </c>
      <c r="M13" s="165" t="s">
        <v>6497</v>
      </c>
      <c r="N13" s="461" t="s">
        <v>3311</v>
      </c>
      <c r="O13" s="443" t="s">
        <v>6531</v>
      </c>
      <c r="P13" s="444" t="s">
        <v>6532</v>
      </c>
    </row>
    <row r="14" spans="1:16" x14ac:dyDescent="0.25">
      <c r="A14" s="27"/>
      <c r="B14" s="31"/>
      <c r="C14" s="28"/>
      <c r="D14" s="28"/>
      <c r="G14" s="492" t="s">
        <v>229</v>
      </c>
      <c r="H14" s="484"/>
      <c r="I14" s="493" t="s">
        <v>6395</v>
      </c>
      <c r="J14" s="494" t="s">
        <v>6406</v>
      </c>
      <c r="K14" s="459" t="s">
        <v>229</v>
      </c>
      <c r="L14" s="164"/>
      <c r="M14" s="165"/>
      <c r="N14" s="459" t="s">
        <v>229</v>
      </c>
      <c r="O14" s="443" t="s">
        <v>6533</v>
      </c>
      <c r="P14" s="444" t="s">
        <v>6433</v>
      </c>
    </row>
    <row r="15" spans="1:16" x14ac:dyDescent="0.25">
      <c r="A15" s="27"/>
      <c r="B15" s="31"/>
      <c r="C15" s="28"/>
      <c r="D15" s="28"/>
      <c r="G15" s="492" t="s">
        <v>484</v>
      </c>
      <c r="H15" s="484"/>
      <c r="I15" s="490" t="s">
        <v>6396</v>
      </c>
      <c r="J15" s="485" t="s">
        <v>6407</v>
      </c>
      <c r="K15" s="459" t="s">
        <v>484</v>
      </c>
      <c r="L15" s="164" t="s">
        <v>6498</v>
      </c>
      <c r="M15" s="165" t="s">
        <v>6499</v>
      </c>
      <c r="N15" s="459" t="s">
        <v>484</v>
      </c>
      <c r="O15" s="443" t="s">
        <v>6534</v>
      </c>
      <c r="P15" s="444" t="s">
        <v>6535</v>
      </c>
    </row>
    <row r="16" spans="1:16" x14ac:dyDescent="0.25">
      <c r="A16" s="27"/>
      <c r="B16" s="31"/>
      <c r="C16" s="28"/>
      <c r="D16" s="30"/>
      <c r="G16" s="492" t="s">
        <v>483</v>
      </c>
      <c r="H16" s="484"/>
      <c r="I16" s="495"/>
      <c r="J16" s="496"/>
      <c r="K16" s="459" t="s">
        <v>483</v>
      </c>
      <c r="L16" s="164"/>
      <c r="M16" s="165"/>
      <c r="N16" s="459" t="s">
        <v>483</v>
      </c>
      <c r="O16" s="503"/>
      <c r="P16" s="504"/>
    </row>
    <row r="17" spans="5:16" x14ac:dyDescent="0.25">
      <c r="G17" s="492" t="s">
        <v>4555</v>
      </c>
      <c r="H17" s="484"/>
      <c r="I17" s="490" t="s">
        <v>6397</v>
      </c>
      <c r="J17" s="494" t="s">
        <v>6394</v>
      </c>
      <c r="K17" s="459" t="s">
        <v>4555</v>
      </c>
      <c r="L17" s="164" t="s">
        <v>6493</v>
      </c>
      <c r="M17" s="165"/>
      <c r="N17" s="459" t="s">
        <v>4555</v>
      </c>
      <c r="O17" s="443" t="s">
        <v>6536</v>
      </c>
      <c r="P17" s="444" t="s">
        <v>6480</v>
      </c>
    </row>
    <row r="18" spans="5:16" x14ac:dyDescent="0.25">
      <c r="G18" s="489" t="s">
        <v>1136</v>
      </c>
      <c r="H18" s="484"/>
      <c r="I18" s="495"/>
      <c r="J18" s="496"/>
      <c r="K18" s="460" t="s">
        <v>1136</v>
      </c>
      <c r="L18" s="164" t="s">
        <v>6500</v>
      </c>
      <c r="M18" s="165" t="s">
        <v>6501</v>
      </c>
      <c r="N18" s="460" t="s">
        <v>1136</v>
      </c>
      <c r="O18" s="443" t="s">
        <v>6465</v>
      </c>
      <c r="P18" s="444" t="s">
        <v>6537</v>
      </c>
    </row>
    <row r="19" spans="5:16" x14ac:dyDescent="0.25">
      <c r="G19" s="492" t="s">
        <v>5311</v>
      </c>
      <c r="H19" s="484"/>
      <c r="I19" s="495"/>
      <c r="J19" s="496"/>
      <c r="K19" s="459" t="s">
        <v>5311</v>
      </c>
      <c r="L19" s="164"/>
      <c r="M19" s="165"/>
      <c r="N19" s="459" t="s">
        <v>5311</v>
      </c>
      <c r="O19" s="443" t="s">
        <v>6501</v>
      </c>
      <c r="P19" s="444" t="s">
        <v>6538</v>
      </c>
    </row>
    <row r="20" spans="5:16" x14ac:dyDescent="0.25">
      <c r="G20" s="492" t="s">
        <v>4991</v>
      </c>
      <c r="H20" s="484"/>
      <c r="I20" s="493" t="s">
        <v>6398</v>
      </c>
      <c r="J20" s="494" t="s">
        <v>6408</v>
      </c>
      <c r="K20" s="459" t="s">
        <v>4991</v>
      </c>
      <c r="L20" s="166" t="s">
        <v>6502</v>
      </c>
      <c r="M20" s="167" t="s">
        <v>6503</v>
      </c>
      <c r="N20" s="459" t="s">
        <v>5006</v>
      </c>
      <c r="O20" s="505"/>
      <c r="P20" s="506"/>
    </row>
    <row r="21" spans="5:16" x14ac:dyDescent="0.25">
      <c r="G21" s="488" t="s">
        <v>474</v>
      </c>
      <c r="H21" s="484"/>
      <c r="I21" s="490" t="s">
        <v>6399</v>
      </c>
      <c r="J21" s="494" t="s">
        <v>6409</v>
      </c>
      <c r="K21" s="461" t="s">
        <v>474</v>
      </c>
      <c r="L21" s="164" t="s">
        <v>6508</v>
      </c>
      <c r="M21" s="167" t="s">
        <v>6467</v>
      </c>
      <c r="N21" s="461" t="s">
        <v>474</v>
      </c>
      <c r="O21" s="443" t="s">
        <v>6539</v>
      </c>
      <c r="P21" s="446" t="s">
        <v>6511</v>
      </c>
    </row>
    <row r="22" spans="5:16" x14ac:dyDescent="0.25">
      <c r="G22" s="14"/>
      <c r="H22" s="14"/>
      <c r="I22" s="439"/>
      <c r="J22" s="382"/>
      <c r="K22" s="14"/>
      <c r="L22" s="92"/>
      <c r="M22" s="93"/>
      <c r="N22" s="14"/>
      <c r="O22" s="447"/>
      <c r="P22" s="448"/>
    </row>
    <row r="23" spans="5:16" x14ac:dyDescent="0.25">
      <c r="G23" s="186" t="s">
        <v>489</v>
      </c>
      <c r="H23" s="367"/>
      <c r="I23" s="439"/>
      <c r="J23" s="382"/>
      <c r="K23" s="186" t="s">
        <v>489</v>
      </c>
      <c r="L23" s="184"/>
      <c r="M23" s="184"/>
      <c r="N23" s="186" t="s">
        <v>489</v>
      </c>
      <c r="O23" s="447"/>
      <c r="P23" s="448"/>
    </row>
    <row r="24" spans="5:16" ht="13" x14ac:dyDescent="0.3">
      <c r="G24" s="492" t="s">
        <v>4464</v>
      </c>
      <c r="H24" s="484"/>
      <c r="I24" s="493" t="s">
        <v>6410</v>
      </c>
      <c r="J24" s="494" t="s">
        <v>6421</v>
      </c>
      <c r="K24" s="459" t="s">
        <v>4464</v>
      </c>
      <c r="L24" s="164"/>
      <c r="M24" s="165"/>
      <c r="N24" s="366" t="str">
        <f>(G24)</f>
        <v>Shizuoka Samaurai</v>
      </c>
      <c r="O24" s="503"/>
      <c r="P24" s="504"/>
    </row>
    <row r="25" spans="5:16" ht="13" x14ac:dyDescent="0.3">
      <c r="G25" s="489" t="s">
        <v>482</v>
      </c>
      <c r="H25" s="484"/>
      <c r="I25" s="495"/>
      <c r="J25" s="497"/>
      <c r="K25" s="460" t="s">
        <v>482</v>
      </c>
      <c r="L25" s="166"/>
      <c r="M25" s="167"/>
      <c r="N25" s="366" t="str">
        <f t="shared" ref="N25:N41" si="0">(G25)</f>
        <v>Mission Viejo Vigilantes</v>
      </c>
      <c r="O25" s="505"/>
      <c r="P25" s="506"/>
    </row>
    <row r="26" spans="5:16" ht="13" x14ac:dyDescent="0.3">
      <c r="G26" s="492" t="s">
        <v>906</v>
      </c>
      <c r="H26" s="484"/>
      <c r="I26" s="490" t="s">
        <v>6411</v>
      </c>
      <c r="J26" s="494" t="s">
        <v>6422</v>
      </c>
      <c r="K26" s="459" t="s">
        <v>906</v>
      </c>
      <c r="L26" s="166"/>
      <c r="M26" s="165"/>
      <c r="N26" s="366" t="str">
        <f t="shared" si="0"/>
        <v>Metroplex Stars</v>
      </c>
      <c r="O26" s="505"/>
      <c r="P26" s="504"/>
    </row>
    <row r="27" spans="5:16" ht="13" x14ac:dyDescent="0.3">
      <c r="G27" s="492" t="s">
        <v>5183</v>
      </c>
      <c r="H27" s="484"/>
      <c r="I27" s="493" t="s">
        <v>6412</v>
      </c>
      <c r="J27" s="494" t="s">
        <v>6394</v>
      </c>
      <c r="K27" s="459" t="s">
        <v>5183</v>
      </c>
      <c r="L27" s="166" t="s">
        <v>6463</v>
      </c>
      <c r="M27" s="165" t="s">
        <v>6394</v>
      </c>
      <c r="N27" s="366" t="str">
        <f t="shared" si="0"/>
        <v>Las Vegas Neon</v>
      </c>
      <c r="O27" s="445" t="s">
        <v>6505</v>
      </c>
      <c r="P27" s="444" t="s">
        <v>6545</v>
      </c>
    </row>
    <row r="28" spans="5:16" ht="13" x14ac:dyDescent="0.3">
      <c r="G28" s="489" t="s">
        <v>5552</v>
      </c>
      <c r="H28" s="484"/>
      <c r="I28" s="493" t="s">
        <v>6476</v>
      </c>
      <c r="J28" s="494" t="s">
        <v>6423</v>
      </c>
      <c r="K28" s="460" t="s">
        <v>5552</v>
      </c>
      <c r="L28" s="164" t="s">
        <v>6504</v>
      </c>
      <c r="M28" s="165" t="s">
        <v>6394</v>
      </c>
      <c r="N28" s="366" t="str">
        <f t="shared" si="0"/>
        <v>Missoula Moose</v>
      </c>
      <c r="O28" s="443" t="s">
        <v>2359</v>
      </c>
      <c r="P28" s="444" t="s">
        <v>6460</v>
      </c>
    </row>
    <row r="29" spans="5:16" ht="13" x14ac:dyDescent="0.3">
      <c r="E29" s="15" t="s">
        <v>905</v>
      </c>
      <c r="G29" s="489" t="s">
        <v>487</v>
      </c>
      <c r="H29" s="484"/>
      <c r="I29" s="493" t="s">
        <v>6413</v>
      </c>
      <c r="J29" s="494" t="s">
        <v>6424</v>
      </c>
      <c r="K29" s="460" t="s">
        <v>487</v>
      </c>
      <c r="L29" s="164" t="s">
        <v>6349</v>
      </c>
      <c r="M29" s="165" t="s">
        <v>6505</v>
      </c>
      <c r="N29" s="366" t="str">
        <f t="shared" si="0"/>
        <v>New England Mariners</v>
      </c>
      <c r="O29" s="503"/>
      <c r="P29" s="504"/>
    </row>
    <row r="30" spans="5:16" ht="13" x14ac:dyDescent="0.3">
      <c r="G30" s="492" t="s">
        <v>5340</v>
      </c>
      <c r="H30" s="484"/>
      <c r="I30" s="490" t="s">
        <v>6414</v>
      </c>
      <c r="J30" s="494" t="s">
        <v>6425</v>
      </c>
      <c r="K30" s="459" t="s">
        <v>5340</v>
      </c>
      <c r="L30" s="164"/>
      <c r="M30" s="165"/>
      <c r="N30" s="366" t="str">
        <f t="shared" si="0"/>
        <v>Montana Old Geezers</v>
      </c>
      <c r="O30" s="503"/>
      <c r="P30" s="504"/>
    </row>
    <row r="31" spans="5:16" ht="13" x14ac:dyDescent="0.3">
      <c r="G31" s="489" t="s">
        <v>481</v>
      </c>
      <c r="H31" s="484"/>
      <c r="I31" s="493" t="s">
        <v>6415</v>
      </c>
      <c r="J31" s="494" t="s">
        <v>6394</v>
      </c>
      <c r="K31" s="460" t="s">
        <v>481</v>
      </c>
      <c r="L31" s="164" t="s">
        <v>6506</v>
      </c>
      <c r="M31" s="165" t="s">
        <v>6507</v>
      </c>
      <c r="N31" s="366" t="str">
        <f t="shared" si="0"/>
        <v>Red Arrow Trolleys</v>
      </c>
      <c r="O31" s="503"/>
      <c r="P31" s="504"/>
    </row>
    <row r="32" spans="5:16" ht="13" x14ac:dyDescent="0.3">
      <c r="G32" s="492" t="s">
        <v>2718</v>
      </c>
      <c r="H32" s="484"/>
      <c r="I32" s="495"/>
      <c r="J32" s="496"/>
      <c r="K32" s="459" t="s">
        <v>2718</v>
      </c>
      <c r="L32" s="164"/>
      <c r="M32" s="165"/>
      <c r="N32" s="366" t="str">
        <f t="shared" si="0"/>
        <v>St. Paul Ark Angels</v>
      </c>
      <c r="O32" s="503"/>
      <c r="P32" s="504"/>
    </row>
    <row r="33" spans="7:16" ht="13" x14ac:dyDescent="0.3">
      <c r="G33" s="488" t="s">
        <v>3311</v>
      </c>
      <c r="H33" s="484"/>
      <c r="I33" s="493" t="s">
        <v>6416</v>
      </c>
      <c r="J33" s="494" t="s">
        <v>6426</v>
      </c>
      <c r="K33" s="461" t="s">
        <v>3311</v>
      </c>
      <c r="L33" s="164"/>
      <c r="M33" s="165"/>
      <c r="N33" s="366" t="str">
        <f t="shared" si="0"/>
        <v>Maui Wowies</v>
      </c>
      <c r="O33" s="503"/>
      <c r="P33" s="504"/>
    </row>
    <row r="34" spans="7:16" ht="13" x14ac:dyDescent="0.3">
      <c r="G34" s="492" t="s">
        <v>229</v>
      </c>
      <c r="H34" s="484"/>
      <c r="I34" s="493" t="s">
        <v>6477</v>
      </c>
      <c r="J34" s="494" t="s">
        <v>6427</v>
      </c>
      <c r="K34" s="459" t="s">
        <v>229</v>
      </c>
      <c r="L34" s="164"/>
      <c r="M34" s="165"/>
      <c r="N34" s="366" t="str">
        <f t="shared" si="0"/>
        <v>Terrapin Flyers</v>
      </c>
      <c r="O34" s="443" t="s">
        <v>6540</v>
      </c>
      <c r="P34" s="444" t="s">
        <v>6541</v>
      </c>
    </row>
    <row r="35" spans="7:16" ht="13" x14ac:dyDescent="0.3">
      <c r="G35" s="492" t="s">
        <v>484</v>
      </c>
      <c r="H35" s="484"/>
      <c r="I35" s="490" t="s">
        <v>6417</v>
      </c>
      <c r="J35" s="485" t="s">
        <v>6428</v>
      </c>
      <c r="K35" s="459" t="s">
        <v>484</v>
      </c>
      <c r="L35" s="164"/>
      <c r="M35" s="165"/>
      <c r="N35" s="366" t="str">
        <f t="shared" si="0"/>
        <v>Orlando Lightning</v>
      </c>
      <c r="O35" s="503"/>
      <c r="P35" s="504"/>
    </row>
    <row r="36" spans="7:16" ht="13" x14ac:dyDescent="0.3">
      <c r="G36" s="492" t="s">
        <v>483</v>
      </c>
      <c r="H36" s="484"/>
      <c r="I36" s="495"/>
      <c r="J36" s="496"/>
      <c r="K36" s="459" t="s">
        <v>483</v>
      </c>
      <c r="L36" s="164"/>
      <c r="M36" s="165"/>
      <c r="N36" s="366" t="str">
        <f t="shared" si="0"/>
        <v>Groton Antiques</v>
      </c>
      <c r="O36" s="503"/>
      <c r="P36" s="504"/>
    </row>
    <row r="37" spans="7:16" ht="13" x14ac:dyDescent="0.3">
      <c r="G37" s="492" t="s">
        <v>4555</v>
      </c>
      <c r="H37" s="484"/>
      <c r="I37" s="490" t="s">
        <v>6418</v>
      </c>
      <c r="J37" s="494" t="s">
        <v>6429</v>
      </c>
      <c r="K37" s="459" t="s">
        <v>4555</v>
      </c>
      <c r="L37" s="164"/>
      <c r="M37" s="165"/>
      <c r="N37" s="366" t="str">
        <f t="shared" si="0"/>
        <v>Cedar Rapids Rampage</v>
      </c>
      <c r="O37" s="503"/>
      <c r="P37" s="504"/>
    </row>
    <row r="38" spans="7:16" ht="13" x14ac:dyDescent="0.3">
      <c r="G38" s="489" t="s">
        <v>1136</v>
      </c>
      <c r="H38" s="484"/>
      <c r="I38" s="495"/>
      <c r="J38" s="496"/>
      <c r="K38" s="460" t="s">
        <v>1136</v>
      </c>
      <c r="L38" s="164"/>
      <c r="M38" s="165"/>
      <c r="N38" s="366" t="str">
        <f t="shared" si="0"/>
        <v>Capistrano Cougars</v>
      </c>
      <c r="O38" s="503"/>
      <c r="P38" s="504"/>
    </row>
    <row r="39" spans="7:16" ht="13" x14ac:dyDescent="0.3">
      <c r="G39" s="492" t="s">
        <v>5311</v>
      </c>
      <c r="H39" s="484"/>
      <c r="I39" s="495"/>
      <c r="J39" s="496"/>
      <c r="K39" s="459" t="s">
        <v>5311</v>
      </c>
      <c r="L39" s="164"/>
      <c r="M39" s="165"/>
      <c r="N39" s="366" t="str">
        <f t="shared" si="0"/>
        <v>Shenango Valley Storm</v>
      </c>
      <c r="O39" s="439" t="s">
        <v>6542</v>
      </c>
      <c r="P39" s="444" t="s">
        <v>6543</v>
      </c>
    </row>
    <row r="40" spans="7:16" ht="13" x14ac:dyDescent="0.3">
      <c r="G40" s="492" t="s">
        <v>4991</v>
      </c>
      <c r="H40" s="484"/>
      <c r="I40" s="495"/>
      <c r="J40" s="496"/>
      <c r="K40" s="459" t="s">
        <v>4991</v>
      </c>
      <c r="L40" s="166"/>
      <c r="M40" s="167"/>
      <c r="N40" s="366" t="str">
        <f t="shared" si="0"/>
        <v>Key West Manatees</v>
      </c>
      <c r="O40" s="505"/>
      <c r="P40" s="506"/>
    </row>
    <row r="41" spans="7:16" ht="13" x14ac:dyDescent="0.3">
      <c r="G41" s="488" t="s">
        <v>474</v>
      </c>
      <c r="H41" s="484"/>
      <c r="I41" s="490" t="s">
        <v>6419</v>
      </c>
      <c r="J41" s="494" t="s">
        <v>6420</v>
      </c>
      <c r="K41" s="461" t="s">
        <v>474</v>
      </c>
      <c r="L41" s="164" t="s">
        <v>6510</v>
      </c>
      <c r="M41" s="167" t="s">
        <v>6509</v>
      </c>
      <c r="N41" s="366" t="str">
        <f t="shared" si="0"/>
        <v>Cazadero Crushers</v>
      </c>
      <c r="O41" s="443" t="s">
        <v>6544</v>
      </c>
      <c r="P41" s="446" t="s">
        <v>4547</v>
      </c>
    </row>
    <row r="42" spans="7:16" x14ac:dyDescent="0.25">
      <c r="G42" s="14"/>
      <c r="H42" s="14"/>
      <c r="I42" s="439"/>
      <c r="J42" s="382"/>
      <c r="K42" s="14"/>
      <c r="L42" s="92"/>
      <c r="M42" s="93"/>
      <c r="N42" s="14"/>
      <c r="O42" s="449"/>
      <c r="P42" s="450"/>
    </row>
    <row r="43" spans="7:16" x14ac:dyDescent="0.25">
      <c r="G43" s="378" t="s">
        <v>380</v>
      </c>
      <c r="H43" s="381"/>
      <c r="I43" s="439"/>
      <c r="J43" s="382"/>
      <c r="K43" s="378" t="s">
        <v>380</v>
      </c>
      <c r="L43" s="184"/>
      <c r="M43" s="184"/>
      <c r="N43" s="378" t="s">
        <v>380</v>
      </c>
      <c r="O43" s="449"/>
      <c r="P43" s="450"/>
    </row>
    <row r="44" spans="7:16" ht="13" x14ac:dyDescent="0.3">
      <c r="G44" s="492" t="s">
        <v>4464</v>
      </c>
      <c r="H44" s="484"/>
      <c r="I44" s="493" t="s">
        <v>6430</v>
      </c>
      <c r="J44" s="494" t="s">
        <v>6435</v>
      </c>
      <c r="K44" s="366" t="str">
        <f>(G44)</f>
        <v>Shizuoka Samaurai</v>
      </c>
      <c r="L44" s="164"/>
      <c r="M44" s="165"/>
      <c r="N44" s="366" t="str">
        <f>(G44)</f>
        <v>Shizuoka Samaurai</v>
      </c>
      <c r="O44" s="503"/>
      <c r="P44" s="504"/>
    </row>
    <row r="45" spans="7:16" ht="13" x14ac:dyDescent="0.3">
      <c r="G45" s="489" t="s">
        <v>482</v>
      </c>
      <c r="H45" s="484"/>
      <c r="I45" s="495"/>
      <c r="J45" s="497"/>
      <c r="K45" s="366" t="str">
        <f t="shared" ref="K45:K61" si="1">(G45)</f>
        <v>Mission Viejo Vigilantes</v>
      </c>
      <c r="L45" s="166"/>
      <c r="M45" s="167"/>
      <c r="N45" s="366" t="str">
        <f t="shared" ref="N45:N61" si="2">(G45)</f>
        <v>Mission Viejo Vigilantes</v>
      </c>
      <c r="O45" s="505"/>
      <c r="P45" s="506"/>
    </row>
    <row r="46" spans="7:16" ht="13" x14ac:dyDescent="0.3">
      <c r="G46" s="492" t="s">
        <v>906</v>
      </c>
      <c r="H46" s="484"/>
      <c r="I46" s="498"/>
      <c r="J46" s="496"/>
      <c r="K46" s="366" t="str">
        <f t="shared" si="1"/>
        <v>Metroplex Stars</v>
      </c>
      <c r="L46" s="166"/>
      <c r="M46" s="165"/>
      <c r="N46" s="366" t="str">
        <f t="shared" si="2"/>
        <v>Metroplex Stars</v>
      </c>
      <c r="O46" s="505"/>
      <c r="P46" s="504"/>
    </row>
    <row r="47" spans="7:16" ht="13" x14ac:dyDescent="0.3">
      <c r="G47" s="492" t="s">
        <v>5183</v>
      </c>
      <c r="H47" s="484"/>
      <c r="I47" s="495"/>
      <c r="J47" s="496"/>
      <c r="K47" s="366" t="str">
        <f t="shared" si="1"/>
        <v>Las Vegas Neon</v>
      </c>
      <c r="L47" s="166"/>
      <c r="M47" s="165"/>
      <c r="N47" s="366" t="str">
        <f t="shared" si="2"/>
        <v>Las Vegas Neon</v>
      </c>
      <c r="O47" s="445" t="s">
        <v>6402</v>
      </c>
      <c r="P47" s="444" t="s">
        <v>6548</v>
      </c>
    </row>
    <row r="48" spans="7:16" ht="13" x14ac:dyDescent="0.3">
      <c r="G48" s="489" t="s">
        <v>5552</v>
      </c>
      <c r="H48" s="484"/>
      <c r="I48" s="493" t="s">
        <v>6431</v>
      </c>
      <c r="J48" s="494" t="s">
        <v>6436</v>
      </c>
      <c r="K48" s="366" t="str">
        <f t="shared" si="1"/>
        <v>Missoula Moose</v>
      </c>
      <c r="L48" s="164"/>
      <c r="M48" s="165"/>
      <c r="N48" s="366" t="str">
        <f t="shared" si="2"/>
        <v>Missoula Moose</v>
      </c>
      <c r="O48" s="503"/>
      <c r="P48" s="504"/>
    </row>
    <row r="49" spans="5:16" ht="13" x14ac:dyDescent="0.3">
      <c r="E49" s="19" t="s">
        <v>3570</v>
      </c>
      <c r="G49" s="489" t="s">
        <v>487</v>
      </c>
      <c r="H49" s="484"/>
      <c r="I49" s="493" t="s">
        <v>6432</v>
      </c>
      <c r="J49" s="494" t="s">
        <v>6437</v>
      </c>
      <c r="K49" s="366" t="str">
        <f t="shared" si="1"/>
        <v>New England Mariners</v>
      </c>
      <c r="L49" s="164" t="s">
        <v>6424</v>
      </c>
      <c r="M49" s="165" t="s">
        <v>6453</v>
      </c>
      <c r="N49" s="366" t="str">
        <f t="shared" si="2"/>
        <v>New England Mariners</v>
      </c>
      <c r="O49" s="503"/>
      <c r="P49" s="504"/>
    </row>
    <row r="50" spans="5:16" ht="13" x14ac:dyDescent="0.3">
      <c r="G50" s="492" t="s">
        <v>5340</v>
      </c>
      <c r="H50" s="484"/>
      <c r="I50" s="498"/>
      <c r="J50" s="496"/>
      <c r="K50" s="366" t="str">
        <f t="shared" si="1"/>
        <v>Montana Old Geezers</v>
      </c>
      <c r="L50" s="164"/>
      <c r="M50" s="165"/>
      <c r="N50" s="366" t="str">
        <f t="shared" si="2"/>
        <v>Montana Old Geezers</v>
      </c>
      <c r="O50" s="503"/>
      <c r="P50" s="504"/>
    </row>
    <row r="51" spans="5:16" ht="13" x14ac:dyDescent="0.3">
      <c r="G51" s="489" t="s">
        <v>481</v>
      </c>
      <c r="H51" s="484"/>
      <c r="I51" s="493" t="s">
        <v>6478</v>
      </c>
      <c r="J51" s="494" t="s">
        <v>6394</v>
      </c>
      <c r="K51" s="366" t="str">
        <f t="shared" si="1"/>
        <v>Red Arrow Trolleys</v>
      </c>
      <c r="L51" s="164"/>
      <c r="M51" s="165"/>
      <c r="N51" s="366" t="str">
        <f t="shared" si="2"/>
        <v>Red Arrow Trolleys</v>
      </c>
      <c r="O51" s="503"/>
      <c r="P51" s="504"/>
    </row>
    <row r="52" spans="5:16" ht="13" x14ac:dyDescent="0.3">
      <c r="G52" s="492" t="s">
        <v>2718</v>
      </c>
      <c r="H52" s="484"/>
      <c r="I52" s="495"/>
      <c r="J52" s="496"/>
      <c r="K52" s="366" t="str">
        <f t="shared" si="1"/>
        <v>St. Paul Ark Angels</v>
      </c>
      <c r="L52" s="164"/>
      <c r="M52" s="165"/>
      <c r="N52" s="366" t="str">
        <f t="shared" si="2"/>
        <v>St. Paul Ark Angels</v>
      </c>
      <c r="O52" s="503"/>
      <c r="P52" s="504"/>
    </row>
    <row r="53" spans="5:16" ht="13" x14ac:dyDescent="0.3">
      <c r="G53" s="488" t="s">
        <v>3311</v>
      </c>
      <c r="H53" s="484"/>
      <c r="I53" s="495"/>
      <c r="J53" s="496"/>
      <c r="K53" s="366" t="str">
        <f t="shared" si="1"/>
        <v>Maui Wowies</v>
      </c>
      <c r="L53" s="164"/>
      <c r="M53" s="165"/>
      <c r="N53" s="366" t="str">
        <f t="shared" si="2"/>
        <v>Maui Wowies</v>
      </c>
      <c r="O53" s="503"/>
      <c r="P53" s="504"/>
    </row>
    <row r="54" spans="5:16" ht="13" x14ac:dyDescent="0.3">
      <c r="G54" s="492" t="s">
        <v>229</v>
      </c>
      <c r="H54" s="484"/>
      <c r="I54" s="493" t="s">
        <v>6433</v>
      </c>
      <c r="J54" s="494" t="s">
        <v>6438</v>
      </c>
      <c r="K54" s="366" t="str">
        <f t="shared" si="1"/>
        <v>Terrapin Flyers</v>
      </c>
      <c r="L54" s="164"/>
      <c r="M54" s="165"/>
      <c r="N54" s="366" t="str">
        <f t="shared" si="2"/>
        <v>Terrapin Flyers</v>
      </c>
      <c r="O54" s="443" t="s">
        <v>6509</v>
      </c>
      <c r="P54" s="444" t="s">
        <v>6546</v>
      </c>
    </row>
    <row r="55" spans="5:16" ht="13" x14ac:dyDescent="0.3">
      <c r="G55" s="492" t="s">
        <v>484</v>
      </c>
      <c r="H55" s="484"/>
      <c r="I55" s="498"/>
      <c r="J55" s="497"/>
      <c r="K55" s="366" t="str">
        <f t="shared" si="1"/>
        <v>Orlando Lightning</v>
      </c>
      <c r="L55" s="164"/>
      <c r="M55" s="165"/>
      <c r="N55" s="366" t="str">
        <f t="shared" si="2"/>
        <v>Orlando Lightning</v>
      </c>
      <c r="O55" s="503"/>
      <c r="P55" s="504"/>
    </row>
    <row r="56" spans="5:16" ht="13" x14ac:dyDescent="0.3">
      <c r="G56" s="492" t="s">
        <v>483</v>
      </c>
      <c r="H56" s="484"/>
      <c r="I56" s="495"/>
      <c r="J56" s="496"/>
      <c r="K56" s="366" t="str">
        <f t="shared" si="1"/>
        <v>Groton Antiques</v>
      </c>
      <c r="L56" s="164"/>
      <c r="M56" s="165"/>
      <c r="N56" s="366" t="str">
        <f t="shared" si="2"/>
        <v>Groton Antiques</v>
      </c>
      <c r="O56" s="503"/>
      <c r="P56" s="504"/>
    </row>
    <row r="57" spans="5:16" ht="13" x14ac:dyDescent="0.3">
      <c r="G57" s="492" t="s">
        <v>4555</v>
      </c>
      <c r="H57" s="484"/>
      <c r="I57" s="490" t="s">
        <v>6480</v>
      </c>
      <c r="J57" s="494" t="s">
        <v>6439</v>
      </c>
      <c r="K57" s="366" t="str">
        <f t="shared" si="1"/>
        <v>Cedar Rapids Rampage</v>
      </c>
      <c r="L57" s="164"/>
      <c r="M57" s="165"/>
      <c r="N57" s="366" t="str">
        <f t="shared" si="2"/>
        <v>Cedar Rapids Rampage</v>
      </c>
      <c r="O57" s="503"/>
      <c r="P57" s="504"/>
    </row>
    <row r="58" spans="5:16" ht="13" x14ac:dyDescent="0.3">
      <c r="G58" s="489" t="s">
        <v>1136</v>
      </c>
      <c r="H58" s="484"/>
      <c r="I58" s="495"/>
      <c r="J58" s="496"/>
      <c r="K58" s="366" t="str">
        <f t="shared" si="1"/>
        <v>Capistrano Cougars</v>
      </c>
      <c r="L58" s="164"/>
      <c r="M58" s="165"/>
      <c r="N58" s="366" t="str">
        <f t="shared" si="2"/>
        <v>Capistrano Cougars</v>
      </c>
      <c r="O58" s="503"/>
      <c r="P58" s="504"/>
    </row>
    <row r="59" spans="5:16" ht="13" x14ac:dyDescent="0.3">
      <c r="G59" s="492" t="s">
        <v>5311</v>
      </c>
      <c r="H59" s="484"/>
      <c r="I59" s="495"/>
      <c r="J59" s="496"/>
      <c r="K59" s="366" t="str">
        <f t="shared" si="1"/>
        <v>Shenango Valley Storm</v>
      </c>
      <c r="L59" s="164"/>
      <c r="M59" s="165"/>
      <c r="N59" s="366" t="str">
        <f t="shared" si="2"/>
        <v>Shenango Valley Storm</v>
      </c>
      <c r="O59" s="503"/>
      <c r="P59" s="504"/>
    </row>
    <row r="60" spans="5:16" ht="13" x14ac:dyDescent="0.3">
      <c r="G60" s="492" t="s">
        <v>4991</v>
      </c>
      <c r="H60" s="484"/>
      <c r="I60" s="495"/>
      <c r="J60" s="496"/>
      <c r="K60" s="366" t="str">
        <f t="shared" si="1"/>
        <v>Key West Manatees</v>
      </c>
      <c r="L60" s="166"/>
      <c r="M60" s="167"/>
      <c r="N60" s="366" t="str">
        <f t="shared" si="2"/>
        <v>Key West Manatees</v>
      </c>
      <c r="O60" s="505"/>
      <c r="P60" s="506"/>
    </row>
    <row r="61" spans="5:16" ht="13" x14ac:dyDescent="0.3">
      <c r="G61" s="488" t="s">
        <v>474</v>
      </c>
      <c r="H61" s="484"/>
      <c r="I61" s="490" t="s">
        <v>6434</v>
      </c>
      <c r="J61" s="494" t="s">
        <v>6440</v>
      </c>
      <c r="K61" s="366" t="str">
        <f t="shared" si="1"/>
        <v>Cazadero Crushers</v>
      </c>
      <c r="L61" s="164" t="s">
        <v>6511</v>
      </c>
      <c r="M61" s="167" t="s">
        <v>6434</v>
      </c>
      <c r="N61" s="366" t="str">
        <f t="shared" si="2"/>
        <v>Cazadero Crushers</v>
      </c>
      <c r="O61" s="443" t="s">
        <v>6437</v>
      </c>
      <c r="P61" s="446" t="s">
        <v>6399</v>
      </c>
    </row>
    <row r="62" spans="5:16" ht="15" customHeight="1" x14ac:dyDescent="0.25">
      <c r="G62" s="14"/>
      <c r="H62" s="14"/>
      <c r="I62" s="439"/>
      <c r="J62" s="382"/>
      <c r="K62" s="14"/>
      <c r="L62" s="92"/>
      <c r="M62" s="93"/>
      <c r="N62" s="14"/>
      <c r="O62" s="449"/>
      <c r="P62" s="450"/>
    </row>
    <row r="63" spans="5:16" x14ac:dyDescent="0.25">
      <c r="G63" s="378" t="s">
        <v>3211</v>
      </c>
      <c r="H63" s="14"/>
      <c r="I63" s="439"/>
      <c r="J63" s="382"/>
      <c r="K63" s="378" t="s">
        <v>3211</v>
      </c>
      <c r="L63" s="382"/>
      <c r="M63" s="93"/>
      <c r="N63" s="378" t="s">
        <v>3211</v>
      </c>
      <c r="O63" s="449"/>
      <c r="P63" s="450"/>
    </row>
    <row r="64" spans="5:16" ht="13" x14ac:dyDescent="0.3">
      <c r="G64" s="492" t="s">
        <v>4464</v>
      </c>
      <c r="H64" s="484"/>
      <c r="I64" s="495"/>
      <c r="J64" s="496"/>
      <c r="K64" s="366" t="str">
        <f>(G64)</f>
        <v>Shizuoka Samaurai</v>
      </c>
      <c r="L64" s="164"/>
      <c r="M64" s="165"/>
      <c r="N64" s="366" t="str">
        <f>(G64)</f>
        <v>Shizuoka Samaurai</v>
      </c>
      <c r="O64" s="503"/>
      <c r="P64" s="504"/>
    </row>
    <row r="65" spans="7:16" ht="13" x14ac:dyDescent="0.3">
      <c r="G65" s="489" t="s">
        <v>482</v>
      </c>
      <c r="H65" s="484"/>
      <c r="I65" s="495"/>
      <c r="J65" s="497"/>
      <c r="K65" s="366" t="str">
        <f t="shared" ref="K65:K81" si="3">(G65)</f>
        <v>Mission Viejo Vigilantes</v>
      </c>
      <c r="L65" s="166"/>
      <c r="M65" s="167"/>
      <c r="N65" s="366" t="str">
        <f t="shared" ref="N65:N81" si="4">(G65)</f>
        <v>Mission Viejo Vigilantes</v>
      </c>
      <c r="O65" s="505"/>
      <c r="P65" s="506"/>
    </row>
    <row r="66" spans="7:16" ht="13" x14ac:dyDescent="0.3">
      <c r="G66" s="492" t="s">
        <v>906</v>
      </c>
      <c r="H66" s="484"/>
      <c r="I66" s="498"/>
      <c r="J66" s="496"/>
      <c r="K66" s="366" t="str">
        <f t="shared" si="3"/>
        <v>Metroplex Stars</v>
      </c>
      <c r="L66" s="166"/>
      <c r="M66" s="165"/>
      <c r="N66" s="366" t="str">
        <f t="shared" si="4"/>
        <v>Metroplex Stars</v>
      </c>
      <c r="O66" s="505"/>
      <c r="P66" s="504"/>
    </row>
    <row r="67" spans="7:16" ht="13" x14ac:dyDescent="0.3">
      <c r="G67" s="492" t="s">
        <v>5183</v>
      </c>
      <c r="H67" s="484"/>
      <c r="I67" s="495"/>
      <c r="J67" s="496"/>
      <c r="K67" s="366" t="str">
        <f t="shared" si="3"/>
        <v>Las Vegas Neon</v>
      </c>
      <c r="L67" s="166"/>
      <c r="M67" s="165"/>
      <c r="N67" s="366" t="str">
        <f t="shared" si="4"/>
        <v>Las Vegas Neon</v>
      </c>
      <c r="O67" s="445" t="s">
        <v>6547</v>
      </c>
      <c r="P67" s="444" t="s">
        <v>6551</v>
      </c>
    </row>
    <row r="68" spans="7:16" ht="13" x14ac:dyDescent="0.3">
      <c r="G68" s="489" t="s">
        <v>5552</v>
      </c>
      <c r="H68" s="484"/>
      <c r="I68" s="493" t="s">
        <v>6441</v>
      </c>
      <c r="J68" s="494" t="s">
        <v>6442</v>
      </c>
      <c r="K68" s="366" t="str">
        <f t="shared" si="3"/>
        <v>Missoula Moose</v>
      </c>
      <c r="L68" s="164"/>
      <c r="M68" s="165"/>
      <c r="N68" s="366" t="str">
        <f t="shared" si="4"/>
        <v>Missoula Moose</v>
      </c>
      <c r="O68" s="503"/>
      <c r="P68" s="504"/>
    </row>
    <row r="69" spans="7:16" ht="13" x14ac:dyDescent="0.3">
      <c r="G69" s="489" t="s">
        <v>487</v>
      </c>
      <c r="H69" s="484"/>
      <c r="I69" s="493" t="s">
        <v>6443</v>
      </c>
      <c r="J69" s="494" t="s">
        <v>6349</v>
      </c>
      <c r="K69" s="366" t="str">
        <f t="shared" si="3"/>
        <v>New England Mariners</v>
      </c>
      <c r="L69" s="164"/>
      <c r="M69" s="165"/>
      <c r="N69" s="366" t="str">
        <f t="shared" si="4"/>
        <v>New England Mariners</v>
      </c>
      <c r="O69" s="503"/>
      <c r="P69" s="504"/>
    </row>
    <row r="70" spans="7:16" ht="13" x14ac:dyDescent="0.3">
      <c r="G70" s="492" t="s">
        <v>5340</v>
      </c>
      <c r="H70" s="484"/>
      <c r="I70" s="498"/>
      <c r="J70" s="496"/>
      <c r="K70" s="366" t="str">
        <f t="shared" si="3"/>
        <v>Montana Old Geezers</v>
      </c>
      <c r="L70" s="164"/>
      <c r="M70" s="165"/>
      <c r="N70" s="366" t="str">
        <f t="shared" si="4"/>
        <v>Montana Old Geezers</v>
      </c>
      <c r="O70" s="503"/>
      <c r="P70" s="504"/>
    </row>
    <row r="71" spans="7:16" ht="13" x14ac:dyDescent="0.3">
      <c r="G71" s="489" t="s">
        <v>481</v>
      </c>
      <c r="H71" s="484"/>
      <c r="I71" s="493" t="s">
        <v>6444</v>
      </c>
      <c r="J71" s="494" t="s">
        <v>6448</v>
      </c>
      <c r="K71" s="366" t="str">
        <f t="shared" si="3"/>
        <v>Red Arrow Trolleys</v>
      </c>
      <c r="L71" s="164"/>
      <c r="M71" s="165"/>
      <c r="N71" s="366" t="str">
        <f t="shared" si="4"/>
        <v>Red Arrow Trolleys</v>
      </c>
      <c r="O71" s="503"/>
      <c r="P71" s="504"/>
    </row>
    <row r="72" spans="7:16" ht="13" x14ac:dyDescent="0.3">
      <c r="G72" s="492" t="s">
        <v>2718</v>
      </c>
      <c r="H72" s="484"/>
      <c r="I72" s="495"/>
      <c r="J72" s="496"/>
      <c r="K72" s="366" t="str">
        <f t="shared" si="3"/>
        <v>St. Paul Ark Angels</v>
      </c>
      <c r="L72" s="164"/>
      <c r="M72" s="165"/>
      <c r="N72" s="366" t="str">
        <f t="shared" si="4"/>
        <v>St. Paul Ark Angels</v>
      </c>
      <c r="O72" s="503"/>
      <c r="P72" s="504"/>
    </row>
    <row r="73" spans="7:16" ht="13" x14ac:dyDescent="0.3">
      <c r="G73" s="488" t="s">
        <v>3311</v>
      </c>
      <c r="H73" s="484"/>
      <c r="I73" s="495"/>
      <c r="J73" s="496"/>
      <c r="K73" s="366" t="str">
        <f t="shared" si="3"/>
        <v>Maui Wowies</v>
      </c>
      <c r="L73" s="164"/>
      <c r="M73" s="165"/>
      <c r="N73" s="366" t="str">
        <f t="shared" si="4"/>
        <v>Maui Wowies</v>
      </c>
      <c r="O73" s="503"/>
      <c r="P73" s="504"/>
    </row>
    <row r="74" spans="7:16" ht="13" x14ac:dyDescent="0.3">
      <c r="G74" s="492" t="s">
        <v>229</v>
      </c>
      <c r="H74" s="484"/>
      <c r="I74" s="493" t="s">
        <v>6445</v>
      </c>
      <c r="J74" s="494" t="s">
        <v>6449</v>
      </c>
      <c r="K74" s="366" t="str">
        <f t="shared" si="3"/>
        <v>Terrapin Flyers</v>
      </c>
      <c r="L74" s="164"/>
      <c r="M74" s="165"/>
      <c r="N74" s="366" t="str">
        <f t="shared" si="4"/>
        <v>Terrapin Flyers</v>
      </c>
      <c r="O74" s="443" t="s">
        <v>6549</v>
      </c>
      <c r="P74" s="444" t="s">
        <v>6550</v>
      </c>
    </row>
    <row r="75" spans="7:16" ht="13" x14ac:dyDescent="0.3">
      <c r="G75" s="492" t="s">
        <v>484</v>
      </c>
      <c r="H75" s="484"/>
      <c r="I75" s="498"/>
      <c r="J75" s="497"/>
      <c r="K75" s="366" t="str">
        <f t="shared" si="3"/>
        <v>Orlando Lightning</v>
      </c>
      <c r="L75" s="164"/>
      <c r="M75" s="165"/>
      <c r="N75" s="366" t="str">
        <f t="shared" si="4"/>
        <v>Orlando Lightning</v>
      </c>
      <c r="O75" s="503"/>
      <c r="P75" s="504"/>
    </row>
    <row r="76" spans="7:16" ht="13" x14ac:dyDescent="0.3">
      <c r="G76" s="492" t="s">
        <v>483</v>
      </c>
      <c r="H76" s="484"/>
      <c r="I76" s="495"/>
      <c r="J76" s="496"/>
      <c r="K76" s="366" t="str">
        <f t="shared" si="3"/>
        <v>Groton Antiques</v>
      </c>
      <c r="L76" s="164"/>
      <c r="M76" s="165"/>
      <c r="N76" s="366" t="str">
        <f t="shared" si="4"/>
        <v>Groton Antiques</v>
      </c>
      <c r="O76" s="503"/>
      <c r="P76" s="504"/>
    </row>
    <row r="77" spans="7:16" ht="13" x14ac:dyDescent="0.3">
      <c r="G77" s="492" t="s">
        <v>4555</v>
      </c>
      <c r="H77" s="484"/>
      <c r="I77" s="490" t="s">
        <v>6446</v>
      </c>
      <c r="J77" s="494" t="s">
        <v>6450</v>
      </c>
      <c r="K77" s="366" t="str">
        <f t="shared" si="3"/>
        <v>Cedar Rapids Rampage</v>
      </c>
      <c r="L77" s="164"/>
      <c r="M77" s="165"/>
      <c r="N77" s="366" t="str">
        <f t="shared" si="4"/>
        <v>Cedar Rapids Rampage</v>
      </c>
      <c r="O77" s="503"/>
      <c r="P77" s="504"/>
    </row>
    <row r="78" spans="7:16" ht="13" x14ac:dyDescent="0.3">
      <c r="G78" s="489" t="s">
        <v>1136</v>
      </c>
      <c r="H78" s="484"/>
      <c r="I78" s="495"/>
      <c r="J78" s="496"/>
      <c r="K78" s="366" t="str">
        <f t="shared" si="3"/>
        <v>Capistrano Cougars</v>
      </c>
      <c r="L78" s="164"/>
      <c r="M78" s="165"/>
      <c r="N78" s="366" t="str">
        <f t="shared" si="4"/>
        <v>Capistrano Cougars</v>
      </c>
      <c r="O78" s="503"/>
      <c r="P78" s="504"/>
    </row>
    <row r="79" spans="7:16" ht="13" x14ac:dyDescent="0.3">
      <c r="G79" s="492" t="s">
        <v>5311</v>
      </c>
      <c r="H79" s="484"/>
      <c r="I79" s="495"/>
      <c r="J79" s="496"/>
      <c r="K79" s="366" t="str">
        <f t="shared" si="3"/>
        <v>Shenango Valley Storm</v>
      </c>
      <c r="L79" s="164"/>
      <c r="M79" s="165"/>
      <c r="N79" s="366" t="str">
        <f t="shared" si="4"/>
        <v>Shenango Valley Storm</v>
      </c>
      <c r="O79" s="503"/>
      <c r="P79" s="504"/>
    </row>
    <row r="80" spans="7:16" ht="13" x14ac:dyDescent="0.3">
      <c r="G80" s="492" t="s">
        <v>4991</v>
      </c>
      <c r="H80" s="484"/>
      <c r="I80" s="495"/>
      <c r="J80" s="496"/>
      <c r="K80" s="366" t="str">
        <f t="shared" si="3"/>
        <v>Key West Manatees</v>
      </c>
      <c r="L80" s="166"/>
      <c r="M80" s="167"/>
      <c r="N80" s="366" t="str">
        <f t="shared" si="4"/>
        <v>Key West Manatees</v>
      </c>
      <c r="O80" s="505"/>
      <c r="P80" s="506"/>
    </row>
    <row r="81" spans="7:16" ht="13" x14ac:dyDescent="0.3">
      <c r="G81" s="488" t="s">
        <v>474</v>
      </c>
      <c r="H81" s="484"/>
      <c r="I81" s="490" t="s">
        <v>6447</v>
      </c>
      <c r="J81" s="494" t="s">
        <v>6451</v>
      </c>
      <c r="K81" s="366" t="str">
        <f t="shared" si="3"/>
        <v>Cazadero Crushers</v>
      </c>
      <c r="L81" s="164" t="s">
        <v>6513</v>
      </c>
      <c r="M81" s="167" t="s">
        <v>6512</v>
      </c>
      <c r="N81" s="366" t="str">
        <f t="shared" si="4"/>
        <v>Cazadero Crushers</v>
      </c>
      <c r="O81" s="503"/>
      <c r="P81" s="506"/>
    </row>
    <row r="82" spans="7:16" x14ac:dyDescent="0.25">
      <c r="G82" s="14"/>
      <c r="H82" s="14"/>
      <c r="I82" s="439"/>
      <c r="J82" s="382"/>
      <c r="K82" s="14"/>
      <c r="L82" s="92"/>
      <c r="M82" s="93"/>
      <c r="N82" s="14"/>
      <c r="O82" s="449"/>
      <c r="P82" s="450"/>
    </row>
    <row r="83" spans="7:16" x14ac:dyDescent="0.25">
      <c r="G83" s="378" t="s">
        <v>493</v>
      </c>
      <c r="H83" s="14"/>
      <c r="I83" s="439"/>
      <c r="J83" s="382"/>
      <c r="K83" s="378" t="s">
        <v>493</v>
      </c>
      <c r="L83" s="92"/>
      <c r="M83" s="93"/>
      <c r="N83" s="378" t="s">
        <v>493</v>
      </c>
      <c r="O83" s="449"/>
      <c r="P83" s="450"/>
    </row>
    <row r="84" spans="7:16" ht="13" x14ac:dyDescent="0.3">
      <c r="G84" s="492" t="s">
        <v>4464</v>
      </c>
      <c r="H84" s="484"/>
      <c r="I84" s="495"/>
      <c r="J84" s="496"/>
      <c r="K84" s="366" t="str">
        <f>(G84)</f>
        <v>Shizuoka Samaurai</v>
      </c>
      <c r="L84" s="164"/>
      <c r="M84" s="165"/>
      <c r="N84" s="366" t="str">
        <f>(G84)</f>
        <v>Shizuoka Samaurai</v>
      </c>
      <c r="O84" s="443"/>
      <c r="P84" s="444"/>
    </row>
    <row r="85" spans="7:16" ht="13" x14ac:dyDescent="0.3">
      <c r="G85" s="489" t="s">
        <v>482</v>
      </c>
      <c r="H85" s="484"/>
      <c r="I85" s="495"/>
      <c r="J85" s="497"/>
      <c r="K85" s="366" t="str">
        <f t="shared" ref="K85:K101" si="5">(G85)</f>
        <v>Mission Viejo Vigilantes</v>
      </c>
      <c r="L85" s="166"/>
      <c r="M85" s="167"/>
      <c r="N85" s="366" t="str">
        <f t="shared" ref="N85:N101" si="6">(G85)</f>
        <v>Mission Viejo Vigilantes</v>
      </c>
      <c r="O85" s="445"/>
      <c r="P85" s="446"/>
    </row>
    <row r="86" spans="7:16" ht="13" x14ac:dyDescent="0.3">
      <c r="G86" s="492" t="s">
        <v>906</v>
      </c>
      <c r="H86" s="484"/>
      <c r="I86" s="498"/>
      <c r="J86" s="496"/>
      <c r="K86" s="366" t="str">
        <f t="shared" si="5"/>
        <v>Metroplex Stars</v>
      </c>
      <c r="L86" s="166"/>
      <c r="M86" s="165"/>
      <c r="N86" s="366" t="str">
        <f t="shared" si="6"/>
        <v>Metroplex Stars</v>
      </c>
      <c r="O86" s="445"/>
      <c r="P86" s="444"/>
    </row>
    <row r="87" spans="7:16" ht="13" x14ac:dyDescent="0.3">
      <c r="G87" s="492" t="s">
        <v>5183</v>
      </c>
      <c r="H87" s="484"/>
      <c r="I87" s="495"/>
      <c r="J87" s="496"/>
      <c r="K87" s="366" t="str">
        <f t="shared" si="5"/>
        <v>Las Vegas Neon</v>
      </c>
      <c r="L87" s="166"/>
      <c r="M87" s="165"/>
      <c r="N87" s="366" t="str">
        <f t="shared" si="6"/>
        <v>Las Vegas Neon</v>
      </c>
      <c r="O87" s="445"/>
      <c r="P87" s="444"/>
    </row>
    <row r="88" spans="7:16" ht="13" x14ac:dyDescent="0.3">
      <c r="G88" s="489" t="s">
        <v>5552</v>
      </c>
      <c r="H88" s="484"/>
      <c r="I88" s="493" t="s">
        <v>6452</v>
      </c>
      <c r="J88" s="494" t="s">
        <v>6456</v>
      </c>
      <c r="K88" s="366" t="str">
        <f t="shared" si="5"/>
        <v>Missoula Moose</v>
      </c>
      <c r="L88" s="164"/>
      <c r="M88" s="165"/>
      <c r="N88" s="366" t="str">
        <f t="shared" si="6"/>
        <v>Missoula Moose</v>
      </c>
      <c r="O88" s="443"/>
      <c r="P88" s="444"/>
    </row>
    <row r="89" spans="7:16" ht="13" x14ac:dyDescent="0.3">
      <c r="G89" s="489" t="s">
        <v>487</v>
      </c>
      <c r="H89" s="484"/>
      <c r="I89" s="493" t="s">
        <v>6453</v>
      </c>
      <c r="J89" s="494" t="s">
        <v>6457</v>
      </c>
      <c r="K89" s="366" t="str">
        <f t="shared" si="5"/>
        <v>New England Mariners</v>
      </c>
      <c r="L89" s="164"/>
      <c r="M89" s="165"/>
      <c r="N89" s="366" t="str">
        <f t="shared" si="6"/>
        <v>New England Mariners</v>
      </c>
      <c r="O89" s="443"/>
      <c r="P89" s="444"/>
    </row>
    <row r="90" spans="7:16" ht="13" x14ac:dyDescent="0.3">
      <c r="G90" s="492" t="s">
        <v>5340</v>
      </c>
      <c r="H90" s="484"/>
      <c r="I90" s="498"/>
      <c r="J90" s="496"/>
      <c r="K90" s="366" t="str">
        <f t="shared" si="5"/>
        <v>Montana Old Geezers</v>
      </c>
      <c r="L90" s="164"/>
      <c r="M90" s="165"/>
      <c r="N90" s="366" t="str">
        <f t="shared" si="6"/>
        <v>Montana Old Geezers</v>
      </c>
      <c r="O90" s="443"/>
      <c r="P90" s="444"/>
    </row>
    <row r="91" spans="7:16" ht="13" x14ac:dyDescent="0.3">
      <c r="G91" s="489" t="s">
        <v>481</v>
      </c>
      <c r="H91" s="484"/>
      <c r="I91" s="493" t="s">
        <v>6454</v>
      </c>
      <c r="J91" s="494" t="s">
        <v>6458</v>
      </c>
      <c r="K91" s="366" t="str">
        <f t="shared" si="5"/>
        <v>Red Arrow Trolleys</v>
      </c>
      <c r="L91" s="164"/>
      <c r="M91" s="165"/>
      <c r="N91" s="366" t="str">
        <f t="shared" si="6"/>
        <v>Red Arrow Trolleys</v>
      </c>
      <c r="O91" s="443"/>
      <c r="P91" s="444"/>
    </row>
    <row r="92" spans="7:16" ht="13" x14ac:dyDescent="0.3">
      <c r="G92" s="492" t="s">
        <v>2718</v>
      </c>
      <c r="H92" s="484"/>
      <c r="I92" s="495"/>
      <c r="J92" s="496"/>
      <c r="K92" s="366" t="str">
        <f t="shared" si="5"/>
        <v>St. Paul Ark Angels</v>
      </c>
      <c r="L92" s="164"/>
      <c r="M92" s="165"/>
      <c r="N92" s="366" t="str">
        <f t="shared" si="6"/>
        <v>St. Paul Ark Angels</v>
      </c>
      <c r="O92" s="443"/>
      <c r="P92" s="444"/>
    </row>
    <row r="93" spans="7:16" ht="13" x14ac:dyDescent="0.3">
      <c r="G93" s="488" t="s">
        <v>3311</v>
      </c>
      <c r="H93" s="484"/>
      <c r="I93" s="495"/>
      <c r="J93" s="496"/>
      <c r="K93" s="366" t="str">
        <f t="shared" si="5"/>
        <v>Maui Wowies</v>
      </c>
      <c r="L93" s="164"/>
      <c r="M93" s="165"/>
      <c r="N93" s="366" t="str">
        <f t="shared" si="6"/>
        <v>Maui Wowies</v>
      </c>
      <c r="O93" s="443"/>
      <c r="P93" s="444"/>
    </row>
    <row r="94" spans="7:16" ht="13" x14ac:dyDescent="0.3">
      <c r="G94" s="492" t="s">
        <v>229</v>
      </c>
      <c r="H94" s="484"/>
      <c r="I94" s="495"/>
      <c r="J94" s="496"/>
      <c r="K94" s="366" t="str">
        <f t="shared" si="5"/>
        <v>Terrapin Flyers</v>
      </c>
      <c r="L94" s="164"/>
      <c r="M94" s="165"/>
      <c r="N94" s="366" t="str">
        <f t="shared" si="6"/>
        <v>Terrapin Flyers</v>
      </c>
      <c r="O94" s="443"/>
      <c r="P94" s="444"/>
    </row>
    <row r="95" spans="7:16" ht="13" x14ac:dyDescent="0.3">
      <c r="G95" s="492" t="s">
        <v>484</v>
      </c>
      <c r="H95" s="484"/>
      <c r="I95" s="498"/>
      <c r="J95" s="497"/>
      <c r="K95" s="366" t="str">
        <f t="shared" si="5"/>
        <v>Orlando Lightning</v>
      </c>
      <c r="L95" s="164"/>
      <c r="M95" s="165"/>
      <c r="N95" s="366" t="str">
        <f t="shared" si="6"/>
        <v>Orlando Lightning</v>
      </c>
      <c r="O95" s="443"/>
      <c r="P95" s="444"/>
    </row>
    <row r="96" spans="7:16" ht="13" x14ac:dyDescent="0.3">
      <c r="G96" s="492" t="s">
        <v>483</v>
      </c>
      <c r="H96" s="484"/>
      <c r="I96" s="495"/>
      <c r="J96" s="496"/>
      <c r="K96" s="366" t="str">
        <f t="shared" si="5"/>
        <v>Groton Antiques</v>
      </c>
      <c r="L96" s="164"/>
      <c r="M96" s="165"/>
      <c r="N96" s="366" t="str">
        <f t="shared" si="6"/>
        <v>Groton Antiques</v>
      </c>
      <c r="O96" s="443"/>
      <c r="P96" s="444"/>
    </row>
    <row r="97" spans="7:16" ht="13" x14ac:dyDescent="0.3">
      <c r="G97" s="492" t="s">
        <v>4555</v>
      </c>
      <c r="H97" s="484"/>
      <c r="I97" s="498"/>
      <c r="J97" s="496"/>
      <c r="K97" s="366" t="str">
        <f t="shared" si="5"/>
        <v>Cedar Rapids Rampage</v>
      </c>
      <c r="L97" s="164"/>
      <c r="M97" s="165"/>
      <c r="N97" s="366" t="str">
        <f t="shared" si="6"/>
        <v>Cedar Rapids Rampage</v>
      </c>
      <c r="O97" s="443"/>
      <c r="P97" s="444"/>
    </row>
    <row r="98" spans="7:16" ht="13" x14ac:dyDescent="0.3">
      <c r="G98" s="489" t="s">
        <v>1136</v>
      </c>
      <c r="H98" s="484"/>
      <c r="I98" s="495"/>
      <c r="J98" s="496"/>
      <c r="K98" s="366" t="str">
        <f t="shared" si="5"/>
        <v>Capistrano Cougars</v>
      </c>
      <c r="L98" s="164"/>
      <c r="M98" s="165"/>
      <c r="N98" s="366" t="str">
        <f t="shared" si="6"/>
        <v>Capistrano Cougars</v>
      </c>
      <c r="O98" s="443"/>
      <c r="P98" s="444"/>
    </row>
    <row r="99" spans="7:16" ht="13" x14ac:dyDescent="0.3">
      <c r="G99" s="492" t="s">
        <v>5311</v>
      </c>
      <c r="H99" s="484"/>
      <c r="I99" s="495"/>
      <c r="J99" s="496"/>
      <c r="K99" s="366" t="str">
        <f t="shared" si="5"/>
        <v>Shenango Valley Storm</v>
      </c>
      <c r="L99" s="164"/>
      <c r="M99" s="165"/>
      <c r="N99" s="366" t="str">
        <f t="shared" si="6"/>
        <v>Shenango Valley Storm</v>
      </c>
      <c r="O99" s="443"/>
      <c r="P99" s="444"/>
    </row>
    <row r="100" spans="7:16" ht="13" x14ac:dyDescent="0.3">
      <c r="G100" s="492" t="s">
        <v>4991</v>
      </c>
      <c r="H100" s="484"/>
      <c r="I100" s="495"/>
      <c r="J100" s="496"/>
      <c r="K100" s="366" t="str">
        <f t="shared" si="5"/>
        <v>Key West Manatees</v>
      </c>
      <c r="L100" s="166"/>
      <c r="M100" s="167"/>
      <c r="N100" s="366" t="str">
        <f t="shared" si="6"/>
        <v>Key West Manatees</v>
      </c>
      <c r="O100" s="445"/>
      <c r="P100" s="446"/>
    </row>
    <row r="101" spans="7:16" ht="13" x14ac:dyDescent="0.3">
      <c r="G101" s="488" t="s">
        <v>474</v>
      </c>
      <c r="H101" s="484"/>
      <c r="I101" s="490" t="s">
        <v>6455</v>
      </c>
      <c r="J101" s="494" t="s">
        <v>6459</v>
      </c>
      <c r="K101" s="366" t="str">
        <f t="shared" si="5"/>
        <v>Cazadero Crushers</v>
      </c>
      <c r="L101" s="164" t="s">
        <v>6514</v>
      </c>
      <c r="M101" s="167" t="s">
        <v>6465</v>
      </c>
      <c r="N101" s="366" t="str">
        <f t="shared" si="6"/>
        <v>Cazadero Crushers</v>
      </c>
      <c r="O101" s="443"/>
      <c r="P101" s="446"/>
    </row>
    <row r="102" spans="7:16" x14ac:dyDescent="0.25">
      <c r="G102" s="14"/>
      <c r="H102" s="14"/>
      <c r="I102" s="439"/>
      <c r="J102" s="382"/>
      <c r="N102" s="14"/>
      <c r="O102" s="439"/>
      <c r="P102" s="439"/>
    </row>
    <row r="103" spans="7:16" x14ac:dyDescent="0.25">
      <c r="G103" s="378" t="s">
        <v>492</v>
      </c>
      <c r="H103" s="14"/>
      <c r="I103" s="439"/>
      <c r="J103" s="382"/>
      <c r="K103" s="379"/>
      <c r="N103" s="383" t="s">
        <v>492</v>
      </c>
      <c r="O103" s="439"/>
      <c r="P103" s="439"/>
    </row>
    <row r="104" spans="7:16" ht="13" x14ac:dyDescent="0.3">
      <c r="G104" s="492" t="s">
        <v>4464</v>
      </c>
      <c r="H104" s="484"/>
      <c r="I104" s="495"/>
      <c r="J104" s="496"/>
      <c r="K104" s="366" t="str">
        <f>(G104)</f>
        <v>Shizuoka Samaurai</v>
      </c>
      <c r="L104" s="164"/>
      <c r="M104" s="165"/>
      <c r="N104" s="366" t="str">
        <f>(G104)</f>
        <v>Shizuoka Samaurai</v>
      </c>
      <c r="O104" s="500"/>
      <c r="P104" s="500"/>
    </row>
    <row r="105" spans="7:16" ht="13" x14ac:dyDescent="0.3">
      <c r="G105" s="489" t="s">
        <v>482</v>
      </c>
      <c r="H105" s="484"/>
      <c r="I105" s="495"/>
      <c r="J105" s="497"/>
      <c r="K105" s="366" t="str">
        <f t="shared" ref="K105:K121" si="7">(G105)</f>
        <v>Mission Viejo Vigilantes</v>
      </c>
      <c r="L105" s="166"/>
      <c r="M105" s="167"/>
      <c r="N105" s="366" t="str">
        <f t="shared" ref="N105:N121" si="8">(G105)</f>
        <v>Mission Viejo Vigilantes</v>
      </c>
      <c r="O105" s="500"/>
      <c r="P105" s="500"/>
    </row>
    <row r="106" spans="7:16" ht="13" x14ac:dyDescent="0.3">
      <c r="G106" s="492" t="s">
        <v>906</v>
      </c>
      <c r="H106" s="484"/>
      <c r="I106" s="498"/>
      <c r="J106" s="496"/>
      <c r="K106" s="366" t="str">
        <f t="shared" si="7"/>
        <v>Metroplex Stars</v>
      </c>
      <c r="L106" s="166"/>
      <c r="M106" s="165"/>
      <c r="N106" s="366" t="str">
        <f t="shared" si="8"/>
        <v>Metroplex Stars</v>
      </c>
      <c r="O106" s="500"/>
      <c r="P106" s="500"/>
    </row>
    <row r="107" spans="7:16" ht="13" x14ac:dyDescent="0.3">
      <c r="G107" s="492" t="s">
        <v>5183</v>
      </c>
      <c r="H107" s="484"/>
      <c r="I107" s="495"/>
      <c r="J107" s="496"/>
      <c r="K107" s="366" t="str">
        <f t="shared" si="7"/>
        <v>Las Vegas Neon</v>
      </c>
      <c r="L107" s="166"/>
      <c r="M107" s="165"/>
      <c r="N107" s="366" t="str">
        <f t="shared" si="8"/>
        <v>Las Vegas Neon</v>
      </c>
      <c r="O107" s="500"/>
      <c r="P107" s="500"/>
    </row>
    <row r="108" spans="7:16" ht="13" x14ac:dyDescent="0.3">
      <c r="G108" s="489" t="s">
        <v>5552</v>
      </c>
      <c r="H108" s="484"/>
      <c r="I108" s="493" t="s">
        <v>6460</v>
      </c>
      <c r="J108" s="494" t="s">
        <v>6464</v>
      </c>
      <c r="K108" s="366" t="str">
        <f t="shared" si="7"/>
        <v>Missoula Moose</v>
      </c>
      <c r="L108" s="164"/>
      <c r="M108" s="165"/>
      <c r="N108" s="366" t="str">
        <f t="shared" si="8"/>
        <v>Missoula Moose</v>
      </c>
      <c r="O108" s="500"/>
      <c r="P108" s="500"/>
    </row>
    <row r="109" spans="7:16" ht="13" x14ac:dyDescent="0.3">
      <c r="G109" s="489" t="s">
        <v>487</v>
      </c>
      <c r="H109" s="484"/>
      <c r="I109" s="495"/>
      <c r="J109" s="496"/>
      <c r="K109" s="366" t="str">
        <f t="shared" si="7"/>
        <v>New England Mariners</v>
      </c>
      <c r="L109" s="164"/>
      <c r="M109" s="165"/>
      <c r="N109" s="366" t="str">
        <f t="shared" si="8"/>
        <v>New England Mariners</v>
      </c>
      <c r="O109" s="500"/>
      <c r="P109" s="500"/>
    </row>
    <row r="110" spans="7:16" ht="13" x14ac:dyDescent="0.3">
      <c r="G110" s="492" t="s">
        <v>5340</v>
      </c>
      <c r="H110" s="484"/>
      <c r="I110" s="498"/>
      <c r="J110" s="496"/>
      <c r="K110" s="366" t="str">
        <f t="shared" si="7"/>
        <v>Montana Old Geezers</v>
      </c>
      <c r="L110" s="164"/>
      <c r="M110" s="165"/>
      <c r="N110" s="366" t="str">
        <f t="shared" si="8"/>
        <v>Montana Old Geezers</v>
      </c>
      <c r="O110" s="500"/>
      <c r="P110" s="500"/>
    </row>
    <row r="111" spans="7:16" ht="13" x14ac:dyDescent="0.3">
      <c r="G111" s="489" t="s">
        <v>481</v>
      </c>
      <c r="H111" s="484"/>
      <c r="I111" s="493" t="s">
        <v>6461</v>
      </c>
      <c r="J111" s="494" t="s">
        <v>6473</v>
      </c>
      <c r="K111" s="366" t="str">
        <f t="shared" si="7"/>
        <v>Red Arrow Trolleys</v>
      </c>
      <c r="L111" s="164"/>
      <c r="M111" s="165"/>
      <c r="N111" s="366" t="str">
        <f t="shared" si="8"/>
        <v>Red Arrow Trolleys</v>
      </c>
      <c r="O111" s="501"/>
      <c r="P111" s="501"/>
    </row>
    <row r="112" spans="7:16" ht="13" x14ac:dyDescent="0.3">
      <c r="G112" s="492" t="s">
        <v>2718</v>
      </c>
      <c r="H112" s="484"/>
      <c r="I112" s="495"/>
      <c r="J112" s="496"/>
      <c r="K112" s="366" t="str">
        <f t="shared" si="7"/>
        <v>St. Paul Ark Angels</v>
      </c>
      <c r="L112" s="164"/>
      <c r="M112" s="165"/>
      <c r="N112" s="366" t="str">
        <f t="shared" si="8"/>
        <v>St. Paul Ark Angels</v>
      </c>
      <c r="O112" s="501"/>
      <c r="P112" s="501"/>
    </row>
    <row r="113" spans="7:16" ht="13" x14ac:dyDescent="0.3">
      <c r="G113" s="488" t="s">
        <v>3311</v>
      </c>
      <c r="H113" s="484"/>
      <c r="I113" s="495"/>
      <c r="J113" s="496"/>
      <c r="K113" s="366" t="str">
        <f t="shared" si="7"/>
        <v>Maui Wowies</v>
      </c>
      <c r="L113" s="164"/>
      <c r="M113" s="165"/>
      <c r="N113" s="366" t="str">
        <f t="shared" si="8"/>
        <v>Maui Wowies</v>
      </c>
      <c r="O113" s="501"/>
      <c r="P113" s="501"/>
    </row>
    <row r="114" spans="7:16" ht="13" x14ac:dyDescent="0.3">
      <c r="G114" s="492" t="s">
        <v>229</v>
      </c>
      <c r="H114" s="484"/>
      <c r="I114" s="495"/>
      <c r="J114" s="496"/>
      <c r="K114" s="366" t="str">
        <f t="shared" si="7"/>
        <v>Terrapin Flyers</v>
      </c>
      <c r="L114" s="164"/>
      <c r="M114" s="165"/>
      <c r="N114" s="366" t="str">
        <f t="shared" si="8"/>
        <v>Terrapin Flyers</v>
      </c>
      <c r="O114" s="501"/>
      <c r="P114" s="501"/>
    </row>
    <row r="115" spans="7:16" ht="13" x14ac:dyDescent="0.3">
      <c r="G115" s="492" t="s">
        <v>484</v>
      </c>
      <c r="H115" s="484"/>
      <c r="I115" s="498"/>
      <c r="J115" s="497"/>
      <c r="K115" s="366" t="str">
        <f t="shared" si="7"/>
        <v>Orlando Lightning</v>
      </c>
      <c r="L115" s="164"/>
      <c r="M115" s="165"/>
      <c r="N115" s="366" t="str">
        <f t="shared" si="8"/>
        <v>Orlando Lightning</v>
      </c>
      <c r="O115" s="501"/>
      <c r="P115" s="501"/>
    </row>
    <row r="116" spans="7:16" ht="13" x14ac:dyDescent="0.3">
      <c r="G116" s="492" t="s">
        <v>483</v>
      </c>
      <c r="H116" s="484"/>
      <c r="I116" s="495"/>
      <c r="J116" s="496"/>
      <c r="K116" s="366" t="str">
        <f t="shared" si="7"/>
        <v>Groton Antiques</v>
      </c>
      <c r="L116" s="164"/>
      <c r="M116" s="165"/>
      <c r="N116" s="366" t="str">
        <f t="shared" si="8"/>
        <v>Groton Antiques</v>
      </c>
      <c r="O116" s="501"/>
      <c r="P116" s="501"/>
    </row>
    <row r="117" spans="7:16" ht="13" x14ac:dyDescent="0.3">
      <c r="G117" s="492" t="s">
        <v>4555</v>
      </c>
      <c r="H117" s="484"/>
      <c r="I117" s="498"/>
      <c r="J117" s="496"/>
      <c r="K117" s="366" t="str">
        <f t="shared" si="7"/>
        <v>Cedar Rapids Rampage</v>
      </c>
      <c r="L117" s="164"/>
      <c r="M117" s="165"/>
      <c r="N117" s="366" t="str">
        <f t="shared" si="8"/>
        <v>Cedar Rapids Rampage</v>
      </c>
      <c r="O117" s="501"/>
      <c r="P117" s="501"/>
    </row>
    <row r="118" spans="7:16" ht="13" x14ac:dyDescent="0.3">
      <c r="G118" s="489" t="s">
        <v>1136</v>
      </c>
      <c r="H118" s="484"/>
      <c r="I118" s="495"/>
      <c r="J118" s="496"/>
      <c r="K118" s="366" t="str">
        <f t="shared" si="7"/>
        <v>Capistrano Cougars</v>
      </c>
      <c r="L118" s="164"/>
      <c r="M118" s="165"/>
      <c r="N118" s="366" t="str">
        <f t="shared" si="8"/>
        <v>Capistrano Cougars</v>
      </c>
      <c r="O118" s="501"/>
      <c r="P118" s="501"/>
    </row>
    <row r="119" spans="7:16" ht="13" x14ac:dyDescent="0.3">
      <c r="G119" s="492" t="s">
        <v>5311</v>
      </c>
      <c r="H119" s="484"/>
      <c r="I119" s="495"/>
      <c r="J119" s="496"/>
      <c r="K119" s="366" t="str">
        <f t="shared" si="7"/>
        <v>Shenango Valley Storm</v>
      </c>
      <c r="L119" s="164"/>
      <c r="M119" s="165"/>
      <c r="N119" s="366" t="str">
        <f t="shared" si="8"/>
        <v>Shenango Valley Storm</v>
      </c>
      <c r="O119" s="501"/>
      <c r="P119" s="501"/>
    </row>
    <row r="120" spans="7:16" ht="13" x14ac:dyDescent="0.3">
      <c r="G120" s="492" t="s">
        <v>4991</v>
      </c>
      <c r="H120" s="484"/>
      <c r="I120" s="495"/>
      <c r="J120" s="496"/>
      <c r="K120" s="366" t="str">
        <f t="shared" si="7"/>
        <v>Key West Manatees</v>
      </c>
      <c r="L120" s="166"/>
      <c r="M120" s="167"/>
      <c r="N120" s="366" t="str">
        <f t="shared" si="8"/>
        <v>Key West Manatees</v>
      </c>
      <c r="O120" s="501"/>
      <c r="P120" s="501"/>
    </row>
    <row r="121" spans="7:16" ht="13" x14ac:dyDescent="0.3">
      <c r="G121" s="488" t="s">
        <v>474</v>
      </c>
      <c r="H121" s="484"/>
      <c r="I121" s="490" t="s">
        <v>6462</v>
      </c>
      <c r="J121" s="494" t="s">
        <v>6463</v>
      </c>
      <c r="K121" s="366" t="str">
        <f t="shared" si="7"/>
        <v>Cazadero Crushers</v>
      </c>
      <c r="L121" s="164"/>
      <c r="M121" s="167"/>
      <c r="N121" s="366" t="str">
        <f t="shared" si="8"/>
        <v>Cazadero Crushers</v>
      </c>
      <c r="O121" s="501"/>
      <c r="P121" s="501"/>
    </row>
    <row r="122" spans="7:16" x14ac:dyDescent="0.25">
      <c r="G122" s="384"/>
      <c r="H122" s="55"/>
      <c r="I122" s="119"/>
      <c r="J122" s="441"/>
      <c r="N122" s="14"/>
      <c r="O122" s="442"/>
      <c r="P122" s="442"/>
    </row>
    <row r="123" spans="7:16" x14ac:dyDescent="0.25">
      <c r="G123" s="378" t="s">
        <v>491</v>
      </c>
      <c r="H123" s="63"/>
      <c r="I123" s="63"/>
      <c r="J123" s="382"/>
      <c r="K123" s="378" t="s">
        <v>491</v>
      </c>
      <c r="L123" s="92"/>
      <c r="M123" s="93"/>
      <c r="N123" s="378" t="s">
        <v>491</v>
      </c>
      <c r="O123" s="442"/>
      <c r="P123" s="442"/>
    </row>
    <row r="124" spans="7:16" x14ac:dyDescent="0.25">
      <c r="G124" s="489" t="s">
        <v>481</v>
      </c>
      <c r="H124" s="484"/>
      <c r="I124" s="490" t="s">
        <v>6472</v>
      </c>
      <c r="J124" s="485" t="s">
        <v>6468</v>
      </c>
      <c r="K124" s="483"/>
      <c r="L124" s="486"/>
      <c r="M124" s="487"/>
      <c r="N124" s="483"/>
      <c r="O124" s="442"/>
      <c r="P124" s="442"/>
    </row>
    <row r="125" spans="7:16" x14ac:dyDescent="0.25">
      <c r="G125" s="488" t="s">
        <v>474</v>
      </c>
      <c r="H125" s="385"/>
      <c r="I125" s="493" t="s">
        <v>6465</v>
      </c>
      <c r="J125" s="494" t="s">
        <v>6469</v>
      </c>
      <c r="K125" s="380"/>
      <c r="L125" s="88"/>
      <c r="M125" s="90"/>
      <c r="N125" s="380"/>
      <c r="O125" s="442"/>
      <c r="P125" s="442"/>
    </row>
    <row r="126" spans="7:16" x14ac:dyDescent="0.25">
      <c r="G126" s="378" t="s">
        <v>382</v>
      </c>
      <c r="H126" s="386"/>
      <c r="I126" s="491"/>
      <c r="J126" s="440"/>
      <c r="K126" s="380"/>
      <c r="L126" s="89"/>
      <c r="M126" s="91"/>
      <c r="N126" s="380"/>
      <c r="O126" s="442"/>
      <c r="P126" s="442"/>
    </row>
    <row r="127" spans="7:16" x14ac:dyDescent="0.25">
      <c r="G127" s="489" t="s">
        <v>481</v>
      </c>
      <c r="H127" s="385"/>
      <c r="I127" s="493" t="s">
        <v>6466</v>
      </c>
      <c r="J127" s="494" t="s">
        <v>6470</v>
      </c>
      <c r="K127" s="380"/>
      <c r="L127" s="89"/>
      <c r="M127" s="90"/>
      <c r="N127" s="380"/>
      <c r="O127" s="442"/>
      <c r="P127" s="442"/>
    </row>
    <row r="128" spans="7:16" x14ac:dyDescent="0.25">
      <c r="G128" s="488" t="s">
        <v>474</v>
      </c>
      <c r="H128" s="385"/>
      <c r="I128" s="493" t="s">
        <v>6467</v>
      </c>
      <c r="J128" s="494" t="s">
        <v>6471</v>
      </c>
      <c r="K128" s="380"/>
      <c r="L128" s="89"/>
      <c r="M128" s="90"/>
      <c r="N128" s="380"/>
      <c r="O128" s="442"/>
      <c r="P128" s="442"/>
    </row>
    <row r="129" spans="7:7" x14ac:dyDescent="0.25">
      <c r="G129" s="378" t="s">
        <v>1126</v>
      </c>
    </row>
    <row r="243" spans="6:7" ht="15.5" x14ac:dyDescent="0.35">
      <c r="F243" s="15">
        <v>1</v>
      </c>
      <c r="G243" s="387" t="s">
        <v>5311</v>
      </c>
    </row>
    <row r="244" spans="6:7" ht="15.5" x14ac:dyDescent="0.35">
      <c r="F244" s="15">
        <v>2</v>
      </c>
      <c r="G244" s="387" t="s">
        <v>5183</v>
      </c>
    </row>
    <row r="245" spans="6:7" ht="15.5" x14ac:dyDescent="0.35">
      <c r="F245" s="15">
        <v>3</v>
      </c>
      <c r="G245" s="388" t="s">
        <v>4601</v>
      </c>
    </row>
    <row r="246" spans="6:7" ht="15.5" x14ac:dyDescent="0.35">
      <c r="F246" s="15">
        <v>4</v>
      </c>
      <c r="G246" s="387" t="s">
        <v>906</v>
      </c>
    </row>
    <row r="247" spans="6:7" ht="15.5" x14ac:dyDescent="0.35">
      <c r="F247" s="15">
        <v>5</v>
      </c>
      <c r="G247" s="387" t="s">
        <v>5006</v>
      </c>
    </row>
    <row r="248" spans="6:7" ht="15.5" x14ac:dyDescent="0.35">
      <c r="F248" s="15">
        <v>6</v>
      </c>
      <c r="G248" s="351" t="s">
        <v>3311</v>
      </c>
    </row>
    <row r="249" spans="6:7" ht="15.5" x14ac:dyDescent="0.35">
      <c r="F249" s="15">
        <v>7</v>
      </c>
      <c r="G249" s="387" t="s">
        <v>483</v>
      </c>
    </row>
    <row r="250" spans="6:7" ht="15.5" x14ac:dyDescent="0.35">
      <c r="F250" s="15">
        <v>8</v>
      </c>
      <c r="G250" s="388" t="s">
        <v>1136</v>
      </c>
    </row>
    <row r="251" spans="6:7" ht="15.5" x14ac:dyDescent="0.35">
      <c r="F251" s="15">
        <v>9</v>
      </c>
      <c r="G251" s="387" t="s">
        <v>4555</v>
      </c>
    </row>
    <row r="252" spans="6:7" ht="15.5" x14ac:dyDescent="0.35">
      <c r="F252" s="15">
        <v>10</v>
      </c>
      <c r="G252" s="388" t="s">
        <v>482</v>
      </c>
    </row>
    <row r="253" spans="6:7" ht="15.5" x14ac:dyDescent="0.35">
      <c r="F253" s="15">
        <v>11</v>
      </c>
      <c r="G253" s="387" t="s">
        <v>5340</v>
      </c>
    </row>
    <row r="254" spans="6:7" ht="15.5" x14ac:dyDescent="0.35">
      <c r="F254" s="15">
        <v>12</v>
      </c>
      <c r="G254" s="387" t="s">
        <v>229</v>
      </c>
    </row>
    <row r="255" spans="6:7" ht="15.5" x14ac:dyDescent="0.35">
      <c r="F255" s="15">
        <v>13</v>
      </c>
      <c r="G255" s="387" t="s">
        <v>484</v>
      </c>
    </row>
    <row r="256" spans="6:7" ht="15.5" x14ac:dyDescent="0.35">
      <c r="F256" s="15">
        <v>14</v>
      </c>
      <c r="G256" s="388" t="s">
        <v>481</v>
      </c>
    </row>
    <row r="257" spans="6:7" ht="15.5" x14ac:dyDescent="0.35">
      <c r="F257" s="15">
        <v>15</v>
      </c>
      <c r="G257" s="387" t="s">
        <v>485</v>
      </c>
    </row>
    <row r="258" spans="6:7" ht="15.5" x14ac:dyDescent="0.35">
      <c r="F258" s="15">
        <v>16</v>
      </c>
      <c r="G258" s="387" t="s">
        <v>2718</v>
      </c>
    </row>
    <row r="259" spans="6:7" ht="15.5" x14ac:dyDescent="0.35">
      <c r="F259" s="15">
        <v>17</v>
      </c>
      <c r="G259" s="351" t="s">
        <v>474</v>
      </c>
    </row>
    <row r="260" spans="6:7" ht="15.5" x14ac:dyDescent="0.35">
      <c r="F260" s="15">
        <v>18</v>
      </c>
      <c r="G260" s="388" t="s">
        <v>487</v>
      </c>
    </row>
  </sheetData>
  <sortState xmlns:xlrd2="http://schemas.microsoft.com/office/spreadsheetml/2017/richdata2" ref="F243:G277">
    <sortCondition ref="F243:F277"/>
  </sortState>
  <mergeCells count="1">
    <mergeCell ref="A1:D1"/>
  </mergeCells>
  <phoneticPr fontId="0" type="noConversion"/>
  <pageMargins left="0.75" right="0.75" top="0.96" bottom="0.2" header="0.17" footer="0.16"/>
  <pageSetup scale="82" orientation="portrait" r:id="rId1"/>
  <headerFooter alignWithMargins="0"/>
  <rowBreaks count="1" manualBreakCount="1">
    <brk id="62" min="10" max="12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0"/>
  <dimension ref="B1:K31"/>
  <sheetViews>
    <sheetView workbookViewId="0">
      <selection activeCell="H3" sqref="H3"/>
    </sheetView>
  </sheetViews>
  <sheetFormatPr defaultRowHeight="12.5" x14ac:dyDescent="0.25"/>
  <cols>
    <col min="1" max="1" width="2.81640625" customWidth="1"/>
    <col min="3" max="3" width="18.81640625" customWidth="1"/>
    <col min="4" max="4" width="12.54296875" customWidth="1"/>
    <col min="5" max="5" width="16.81640625" customWidth="1"/>
    <col min="6" max="6" width="12.54296875" customWidth="1"/>
    <col min="7" max="7" width="17.453125" customWidth="1"/>
    <col min="8" max="8" width="14.54296875" customWidth="1"/>
    <col min="9" max="16" width="12.54296875" customWidth="1"/>
  </cols>
  <sheetData>
    <row r="1" spans="2:11" ht="23.5" x14ac:dyDescent="0.55000000000000004">
      <c r="C1" s="330" t="s">
        <v>4608</v>
      </c>
    </row>
    <row r="5" spans="2:11" ht="15.5" x14ac:dyDescent="0.35">
      <c r="B5" s="331" t="s">
        <v>692</v>
      </c>
      <c r="C5" s="332" t="s">
        <v>381</v>
      </c>
      <c r="D5" s="331" t="s">
        <v>490</v>
      </c>
      <c r="E5" s="331" t="s">
        <v>489</v>
      </c>
      <c r="F5" s="331" t="s">
        <v>380</v>
      </c>
      <c r="G5" s="331" t="s">
        <v>494</v>
      </c>
      <c r="H5" s="331" t="s">
        <v>493</v>
      </c>
      <c r="I5" s="331" t="s">
        <v>492</v>
      </c>
      <c r="J5" s="331" t="s">
        <v>491</v>
      </c>
      <c r="K5" s="331" t="s">
        <v>382</v>
      </c>
    </row>
    <row r="6" spans="2:11" ht="14" x14ac:dyDescent="0.3">
      <c r="B6" s="333">
        <v>1</v>
      </c>
      <c r="C6" s="334" t="s">
        <v>4605</v>
      </c>
      <c r="D6" s="335" t="s">
        <v>4615</v>
      </c>
      <c r="E6" s="336" t="s">
        <v>4235</v>
      </c>
      <c r="F6" s="336" t="s">
        <v>1398</v>
      </c>
      <c r="G6" s="336" t="s">
        <v>3124</v>
      </c>
      <c r="H6" s="336" t="s">
        <v>433</v>
      </c>
      <c r="I6" s="336" t="s">
        <v>1470</v>
      </c>
      <c r="J6" s="336" t="s">
        <v>3175</v>
      </c>
      <c r="K6" s="336" t="s">
        <v>3474</v>
      </c>
    </row>
    <row r="7" spans="2:11" ht="14.5" thickBot="1" x14ac:dyDescent="0.35">
      <c r="B7" s="337"/>
      <c r="C7" s="338"/>
      <c r="D7" s="339"/>
      <c r="E7" s="339"/>
      <c r="F7" s="339"/>
      <c r="G7" s="339"/>
      <c r="H7" s="339"/>
      <c r="I7" s="340"/>
      <c r="J7" s="339"/>
      <c r="K7" s="339"/>
    </row>
    <row r="8" spans="2:11" ht="14" x14ac:dyDescent="0.3">
      <c r="B8" s="341">
        <v>2</v>
      </c>
      <c r="C8" s="342" t="s">
        <v>4606</v>
      </c>
      <c r="D8" s="336" t="s">
        <v>1072</v>
      </c>
      <c r="E8" s="336" t="s">
        <v>4616</v>
      </c>
      <c r="F8" s="336" t="s">
        <v>3052</v>
      </c>
      <c r="G8" s="336" t="s">
        <v>4617</v>
      </c>
      <c r="H8" s="336" t="s">
        <v>4618</v>
      </c>
      <c r="I8" s="336" t="s">
        <v>3488</v>
      </c>
      <c r="J8" s="336" t="s">
        <v>1731</v>
      </c>
      <c r="K8" s="336" t="s">
        <v>4264</v>
      </c>
    </row>
    <row r="9" spans="2:11" ht="14.5" thickBot="1" x14ac:dyDescent="0.35">
      <c r="B9" s="337"/>
      <c r="C9" s="338"/>
      <c r="D9" s="339"/>
      <c r="E9" s="339"/>
      <c r="F9" s="339"/>
      <c r="G9" s="339"/>
      <c r="H9" s="339"/>
      <c r="I9" s="339"/>
      <c r="J9" s="339"/>
      <c r="K9" s="339"/>
    </row>
    <row r="10" spans="2:11" ht="14" x14ac:dyDescent="0.3">
      <c r="B10" s="341">
        <v>3</v>
      </c>
      <c r="C10" s="334" t="s">
        <v>4609</v>
      </c>
      <c r="D10" s="336" t="s">
        <v>1670</v>
      </c>
      <c r="E10" s="336" t="s">
        <v>1411</v>
      </c>
      <c r="F10" s="336" t="s">
        <v>4619</v>
      </c>
      <c r="G10" s="336" t="s">
        <v>4620</v>
      </c>
      <c r="H10" s="336" t="s">
        <v>4265</v>
      </c>
      <c r="I10" s="336" t="s">
        <v>1431</v>
      </c>
      <c r="J10" s="336" t="s">
        <v>1358</v>
      </c>
      <c r="K10" s="336" t="s">
        <v>3427</v>
      </c>
    </row>
    <row r="11" spans="2:11" ht="14.5" thickBot="1" x14ac:dyDescent="0.35">
      <c r="B11" s="337"/>
      <c r="C11" s="338"/>
      <c r="D11" s="339"/>
      <c r="E11" s="339"/>
      <c r="F11" s="339"/>
      <c r="G11" s="339"/>
      <c r="H11" s="339"/>
      <c r="I11" s="339"/>
      <c r="J11" s="339"/>
      <c r="K11" s="339"/>
    </row>
    <row r="12" spans="2:11" ht="14" x14ac:dyDescent="0.3">
      <c r="B12" s="341">
        <v>4</v>
      </c>
      <c r="C12" s="342" t="s">
        <v>4609</v>
      </c>
      <c r="D12" s="336" t="s">
        <v>4621</v>
      </c>
      <c r="E12" s="336" t="s">
        <v>1726</v>
      </c>
      <c r="F12" s="336" t="s">
        <v>4186</v>
      </c>
      <c r="G12" s="336" t="s">
        <v>4622</v>
      </c>
      <c r="H12" s="336" t="s">
        <v>3418</v>
      </c>
      <c r="I12" s="336" t="s">
        <v>4623</v>
      </c>
      <c r="J12" s="336" t="s">
        <v>4624</v>
      </c>
      <c r="K12" s="336" t="s">
        <v>4625</v>
      </c>
    </row>
    <row r="13" spans="2:11" ht="14.5" thickBot="1" x14ac:dyDescent="0.35">
      <c r="B13" s="337"/>
      <c r="C13" s="338"/>
      <c r="D13" s="339"/>
      <c r="E13" s="339"/>
      <c r="F13" s="339"/>
      <c r="G13" s="339"/>
      <c r="H13" s="339"/>
      <c r="I13" s="339"/>
      <c r="J13" s="339"/>
      <c r="K13" s="339"/>
    </row>
    <row r="14" spans="2:11" ht="14" x14ac:dyDescent="0.3">
      <c r="B14" s="341">
        <v>5</v>
      </c>
      <c r="C14" s="334" t="s">
        <v>4606</v>
      </c>
      <c r="D14" s="336" t="s">
        <v>4626</v>
      </c>
      <c r="E14" s="336" t="s">
        <v>4627</v>
      </c>
      <c r="F14" s="336" t="s">
        <v>4628</v>
      </c>
      <c r="G14" s="336" t="s">
        <v>3066</v>
      </c>
      <c r="H14" s="336" t="s">
        <v>3526</v>
      </c>
      <c r="I14" s="336" t="s">
        <v>4629</v>
      </c>
      <c r="J14" s="336" t="s">
        <v>1504</v>
      </c>
      <c r="K14" s="336" t="s">
        <v>3378</v>
      </c>
    </row>
    <row r="15" spans="2:11" ht="14.5" thickBot="1" x14ac:dyDescent="0.35">
      <c r="B15" s="337"/>
      <c r="C15" s="338"/>
      <c r="D15" s="339"/>
      <c r="E15" s="339"/>
      <c r="F15" s="339"/>
      <c r="G15" s="339"/>
      <c r="H15" s="339"/>
      <c r="I15" s="339"/>
      <c r="J15" s="339"/>
      <c r="K15" s="339"/>
    </row>
    <row r="16" spans="2:11" ht="14" x14ac:dyDescent="0.3">
      <c r="B16" s="341">
        <v>6</v>
      </c>
      <c r="C16" s="342" t="s">
        <v>4605</v>
      </c>
      <c r="D16" s="336" t="s">
        <v>1370</v>
      </c>
      <c r="E16" s="336" t="s">
        <v>1748</v>
      </c>
      <c r="F16" s="336" t="s">
        <v>972</v>
      </c>
      <c r="G16" s="336" t="s">
        <v>3053</v>
      </c>
      <c r="H16" s="336" t="s">
        <v>4630</v>
      </c>
      <c r="I16" s="336" t="s">
        <v>940</v>
      </c>
      <c r="J16" s="336" t="s">
        <v>4631</v>
      </c>
      <c r="K16" s="336" t="s">
        <v>4632</v>
      </c>
    </row>
    <row r="20" spans="2:11" ht="15.5" x14ac:dyDescent="0.35">
      <c r="B20" s="331" t="s">
        <v>692</v>
      </c>
      <c r="C20" s="332" t="s">
        <v>381</v>
      </c>
      <c r="D20" s="331" t="s">
        <v>1126</v>
      </c>
      <c r="E20" s="331" t="s">
        <v>1127</v>
      </c>
      <c r="F20" s="331" t="s">
        <v>4610</v>
      </c>
      <c r="G20" s="331" t="s">
        <v>4611</v>
      </c>
      <c r="H20" s="331" t="s">
        <v>4612</v>
      </c>
      <c r="I20" s="331" t="s">
        <v>4613</v>
      </c>
      <c r="J20" s="331" t="s">
        <v>4614</v>
      </c>
      <c r="K20" s="331" t="s">
        <v>4633</v>
      </c>
    </row>
    <row r="21" spans="2:11" ht="14" x14ac:dyDescent="0.3">
      <c r="B21" s="333">
        <v>1</v>
      </c>
      <c r="C21" s="334" t="s">
        <v>4605</v>
      </c>
      <c r="D21" s="346" t="s">
        <v>4634</v>
      </c>
      <c r="E21" s="346" t="s">
        <v>4635</v>
      </c>
      <c r="F21" s="346" t="s">
        <v>1390</v>
      </c>
      <c r="G21" s="346" t="s">
        <v>4636</v>
      </c>
      <c r="H21" s="346" t="s">
        <v>4234</v>
      </c>
      <c r="I21" s="346" t="s">
        <v>4637</v>
      </c>
      <c r="J21" s="346" t="s">
        <v>4268</v>
      </c>
      <c r="K21" s="346"/>
    </row>
    <row r="22" spans="2:11" ht="14.5" thickBot="1" x14ac:dyDescent="0.35">
      <c r="B22" s="337"/>
      <c r="C22" s="338"/>
      <c r="D22" s="347"/>
      <c r="E22" s="347"/>
      <c r="F22" s="347"/>
      <c r="G22" s="347"/>
      <c r="H22" s="347"/>
      <c r="I22" s="347"/>
      <c r="J22" s="347"/>
      <c r="K22" s="347"/>
    </row>
    <row r="23" spans="2:11" ht="14" x14ac:dyDescent="0.3">
      <c r="B23" s="341">
        <v>2</v>
      </c>
      <c r="C23" s="342" t="s">
        <v>4606</v>
      </c>
      <c r="D23" s="346" t="s">
        <v>4638</v>
      </c>
      <c r="E23" s="346" t="s">
        <v>3103</v>
      </c>
      <c r="F23" s="346" t="s">
        <v>1497</v>
      </c>
      <c r="G23" s="346" t="s">
        <v>1920</v>
      </c>
      <c r="H23" s="346" t="s">
        <v>4639</v>
      </c>
      <c r="I23" s="346" t="s">
        <v>4640</v>
      </c>
      <c r="J23" s="346" t="s">
        <v>4269</v>
      </c>
      <c r="K23" s="346" t="s">
        <v>4641</v>
      </c>
    </row>
    <row r="24" spans="2:11" ht="14.5" thickBot="1" x14ac:dyDescent="0.35">
      <c r="B24" s="337"/>
      <c r="C24" s="338"/>
      <c r="D24" s="347"/>
      <c r="E24" s="347"/>
      <c r="F24" s="347"/>
      <c r="G24" s="347"/>
      <c r="H24" s="347"/>
      <c r="I24" s="347"/>
      <c r="J24" s="347"/>
      <c r="K24" s="347"/>
    </row>
    <row r="25" spans="2:11" ht="14" x14ac:dyDescent="0.3">
      <c r="B25" s="341">
        <v>3</v>
      </c>
      <c r="C25" s="334" t="s">
        <v>4609</v>
      </c>
      <c r="D25" s="346" t="s">
        <v>4642</v>
      </c>
      <c r="E25" s="346" t="s">
        <v>1703</v>
      </c>
      <c r="F25" s="346" t="s">
        <v>296</v>
      </c>
      <c r="G25" s="346" t="s">
        <v>1388</v>
      </c>
      <c r="H25" s="346" t="s">
        <v>1987</v>
      </c>
      <c r="I25" s="346" t="s">
        <v>4643</v>
      </c>
      <c r="J25" s="346" t="s">
        <v>4644</v>
      </c>
      <c r="K25" s="346" t="s">
        <v>4645</v>
      </c>
    </row>
    <row r="26" spans="2:11" ht="14.5" thickBot="1" x14ac:dyDescent="0.35">
      <c r="B26" s="337"/>
      <c r="C26" s="338"/>
      <c r="D26" s="347"/>
      <c r="E26" s="347"/>
      <c r="F26" s="347"/>
      <c r="G26" s="347"/>
      <c r="H26" s="347"/>
      <c r="I26" s="347"/>
      <c r="J26" s="347"/>
      <c r="K26" s="347"/>
    </row>
    <row r="27" spans="2:11" ht="14" x14ac:dyDescent="0.3">
      <c r="B27" s="341">
        <v>4</v>
      </c>
      <c r="C27" s="342" t="s">
        <v>4609</v>
      </c>
      <c r="D27" s="346" t="s">
        <v>4646</v>
      </c>
      <c r="E27" s="346" t="s">
        <v>4323</v>
      </c>
      <c r="F27" s="346" t="s">
        <v>4647</v>
      </c>
      <c r="G27" s="346" t="s">
        <v>4648</v>
      </c>
      <c r="H27" s="346" t="s">
        <v>4649</v>
      </c>
      <c r="I27" s="346" t="s">
        <v>4650</v>
      </c>
      <c r="J27" s="346" t="s">
        <v>4192</v>
      </c>
      <c r="K27" s="346"/>
    </row>
    <row r="28" spans="2:11" ht="14.5" thickBot="1" x14ac:dyDescent="0.35">
      <c r="B28" s="337"/>
      <c r="C28" s="338"/>
      <c r="D28" s="347"/>
      <c r="E28" s="347"/>
      <c r="F28" s="347"/>
      <c r="G28" s="347"/>
      <c r="H28" s="347"/>
      <c r="I28" s="347"/>
      <c r="J28" s="347"/>
      <c r="K28" s="347"/>
    </row>
    <row r="29" spans="2:11" ht="14" x14ac:dyDescent="0.3">
      <c r="B29" s="341">
        <v>5</v>
      </c>
      <c r="C29" s="334" t="s">
        <v>4606</v>
      </c>
      <c r="D29" s="346" t="s">
        <v>4651</v>
      </c>
      <c r="E29" s="346" t="s">
        <v>3051</v>
      </c>
      <c r="F29" s="346" t="s">
        <v>3063</v>
      </c>
      <c r="G29" s="346" t="s">
        <v>4652</v>
      </c>
      <c r="H29" s="346" t="s">
        <v>1917</v>
      </c>
      <c r="I29" s="346" t="s">
        <v>3095</v>
      </c>
      <c r="J29" s="346" t="s">
        <v>4653</v>
      </c>
      <c r="K29" s="346"/>
    </row>
    <row r="30" spans="2:11" ht="14.5" thickBot="1" x14ac:dyDescent="0.35">
      <c r="B30" s="337"/>
      <c r="C30" s="338"/>
      <c r="D30" s="347"/>
      <c r="E30" s="347"/>
      <c r="F30" s="347"/>
      <c r="G30" s="347"/>
      <c r="H30" s="347"/>
      <c r="I30" s="347"/>
      <c r="J30" s="347"/>
      <c r="K30" s="347"/>
    </row>
    <row r="31" spans="2:11" ht="14" x14ac:dyDescent="0.3">
      <c r="B31" s="341">
        <v>6</v>
      </c>
      <c r="C31" s="342" t="s">
        <v>4605</v>
      </c>
      <c r="D31" s="346" t="s">
        <v>1357</v>
      </c>
      <c r="E31" s="346" t="s">
        <v>4198</v>
      </c>
      <c r="F31" s="346" t="s">
        <v>4654</v>
      </c>
      <c r="G31" s="346" t="s">
        <v>1080</v>
      </c>
      <c r="H31" s="346" t="s">
        <v>4655</v>
      </c>
      <c r="I31" s="346" t="s">
        <v>3148</v>
      </c>
      <c r="J31" s="346" t="s">
        <v>4656</v>
      </c>
      <c r="K31" s="346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9">
    <pageSetUpPr fitToPage="1"/>
  </sheetPr>
  <dimension ref="A1:L52"/>
  <sheetViews>
    <sheetView zoomScale="54" zoomScaleNormal="54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2.5" x14ac:dyDescent="0.25"/>
  <cols>
    <col min="2" max="2" width="35.81640625" customWidth="1"/>
    <col min="3" max="12" width="25.54296875" customWidth="1"/>
  </cols>
  <sheetData>
    <row r="1" spans="1:12" ht="23" x14ac:dyDescent="0.5">
      <c r="A1" s="522" t="s">
        <v>5745</v>
      </c>
      <c r="B1" s="516"/>
      <c r="C1" s="516"/>
      <c r="D1" s="516"/>
      <c r="E1" s="516"/>
      <c r="F1" s="516"/>
      <c r="G1" s="516"/>
      <c r="H1" s="516"/>
      <c r="I1" s="516"/>
      <c r="J1" s="516"/>
      <c r="K1" s="516"/>
      <c r="L1" s="516"/>
    </row>
    <row r="2" spans="1:12" ht="13" x14ac:dyDescent="0.3">
      <c r="A2" s="190"/>
      <c r="B2" s="191"/>
      <c r="C2" s="218"/>
      <c r="D2" s="190"/>
      <c r="E2" s="190"/>
      <c r="F2" s="190"/>
      <c r="G2" s="190"/>
      <c r="H2" s="190"/>
      <c r="I2" s="190"/>
      <c r="J2" s="190"/>
      <c r="K2" s="190"/>
      <c r="L2" s="190"/>
    </row>
    <row r="3" spans="1:12" ht="18" x14ac:dyDescent="0.4">
      <c r="A3" s="217" t="s">
        <v>692</v>
      </c>
      <c r="B3" s="218" t="s">
        <v>381</v>
      </c>
      <c r="C3" s="361" t="s">
        <v>490</v>
      </c>
      <c r="D3" s="361" t="s">
        <v>489</v>
      </c>
      <c r="E3" s="361" t="s">
        <v>380</v>
      </c>
      <c r="F3" s="361" t="s">
        <v>494</v>
      </c>
      <c r="G3" s="361" t="s">
        <v>493</v>
      </c>
      <c r="H3" s="361" t="s">
        <v>492</v>
      </c>
      <c r="I3" s="361" t="s">
        <v>491</v>
      </c>
      <c r="J3" s="361" t="s">
        <v>382</v>
      </c>
      <c r="K3" s="361" t="s">
        <v>1126</v>
      </c>
      <c r="L3" s="361" t="s">
        <v>1127</v>
      </c>
    </row>
    <row r="4" spans="1:12" ht="18" customHeight="1" x14ac:dyDescent="0.4">
      <c r="A4" s="357" t="s">
        <v>5012</v>
      </c>
      <c r="B4" s="204" t="s">
        <v>3311</v>
      </c>
      <c r="C4" s="413" t="s">
        <v>5110</v>
      </c>
      <c r="D4" s="360" t="s">
        <v>5765</v>
      </c>
      <c r="E4" s="360" t="s">
        <v>5766</v>
      </c>
      <c r="F4" s="360" t="s">
        <v>5636</v>
      </c>
      <c r="G4" s="360" t="s">
        <v>5623</v>
      </c>
      <c r="H4" s="360" t="s">
        <v>5767</v>
      </c>
      <c r="I4" s="360" t="s">
        <v>5768</v>
      </c>
      <c r="J4" s="360" t="s">
        <v>5769</v>
      </c>
      <c r="K4" s="417"/>
      <c r="L4" s="417"/>
    </row>
    <row r="5" spans="1:12" ht="18.649999999999999" customHeight="1" thickBot="1" x14ac:dyDescent="0.45">
      <c r="A5" s="377"/>
      <c r="B5" s="273" t="s">
        <v>383</v>
      </c>
      <c r="C5" s="274" t="s">
        <v>2638</v>
      </c>
      <c r="D5" s="274"/>
      <c r="E5" s="274"/>
      <c r="F5" s="274"/>
      <c r="G5" s="274"/>
      <c r="H5" s="274" t="s">
        <v>2638</v>
      </c>
      <c r="I5" s="274"/>
      <c r="J5" s="274"/>
      <c r="K5" s="418"/>
      <c r="L5" s="418"/>
    </row>
    <row r="6" spans="1:12" ht="20" x14ac:dyDescent="0.4">
      <c r="A6" s="376" t="s">
        <v>5020</v>
      </c>
      <c r="B6" s="202" t="s">
        <v>2718</v>
      </c>
      <c r="C6" s="360" t="s">
        <v>5662</v>
      </c>
      <c r="D6" s="360" t="s">
        <v>5684</v>
      </c>
      <c r="E6" s="360" t="s">
        <v>5708</v>
      </c>
      <c r="F6" s="360" t="s">
        <v>5604</v>
      </c>
      <c r="G6" s="360" t="s">
        <v>1225</v>
      </c>
      <c r="H6" s="360" t="s">
        <v>407</v>
      </c>
      <c r="I6" s="360" t="s">
        <v>5633</v>
      </c>
      <c r="J6" s="360" t="s">
        <v>671</v>
      </c>
      <c r="K6" s="360" t="s">
        <v>3637</v>
      </c>
      <c r="L6" s="360" t="s">
        <v>5691</v>
      </c>
    </row>
    <row r="7" spans="1:12" ht="18.5" thickBot="1" x14ac:dyDescent="0.45">
      <c r="A7" s="377"/>
      <c r="B7" s="273" t="s">
        <v>383</v>
      </c>
      <c r="C7" s="249"/>
      <c r="D7" s="249"/>
      <c r="E7" s="249"/>
      <c r="F7" s="249"/>
      <c r="G7" s="249"/>
      <c r="H7" s="249"/>
      <c r="I7" s="249"/>
      <c r="J7" s="249"/>
      <c r="K7" s="249"/>
      <c r="L7" s="249"/>
    </row>
    <row r="8" spans="1:12" ht="20" x14ac:dyDescent="0.4">
      <c r="A8" s="376" t="s">
        <v>5025</v>
      </c>
      <c r="B8" s="195" t="s">
        <v>5552</v>
      </c>
      <c r="C8" s="360" t="s">
        <v>5770</v>
      </c>
      <c r="D8" s="360" t="s">
        <v>5772</v>
      </c>
      <c r="E8" s="360" t="s">
        <v>5771</v>
      </c>
      <c r="F8" s="360" t="s">
        <v>5608</v>
      </c>
      <c r="G8" s="360" t="s">
        <v>4957</v>
      </c>
      <c r="H8" s="360" t="s">
        <v>4947</v>
      </c>
      <c r="I8" s="360" t="s">
        <v>4417</v>
      </c>
      <c r="J8" s="360" t="s">
        <v>5695</v>
      </c>
      <c r="K8" s="360" t="s">
        <v>5711</v>
      </c>
      <c r="L8" s="360" t="s">
        <v>5682</v>
      </c>
    </row>
    <row r="9" spans="1:12" ht="18.5" thickBot="1" x14ac:dyDescent="0.45">
      <c r="A9" s="377"/>
      <c r="B9" s="272" t="s">
        <v>383</v>
      </c>
      <c r="C9" s="249" t="s">
        <v>223</v>
      </c>
      <c r="D9" s="249"/>
      <c r="E9" s="249" t="s">
        <v>269</v>
      </c>
      <c r="F9" s="249" t="s">
        <v>3027</v>
      </c>
      <c r="G9" s="249"/>
      <c r="H9" s="249" t="s">
        <v>372</v>
      </c>
      <c r="I9" s="249"/>
      <c r="J9" s="249" t="s">
        <v>3025</v>
      </c>
      <c r="K9" s="249"/>
      <c r="L9" s="249"/>
    </row>
    <row r="10" spans="1:12" ht="20" x14ac:dyDescent="0.4">
      <c r="A10" s="376" t="s">
        <v>5028</v>
      </c>
      <c r="B10" s="202" t="s">
        <v>906</v>
      </c>
      <c r="C10" s="360" t="s">
        <v>5714</v>
      </c>
      <c r="D10" s="360" t="s">
        <v>5707</v>
      </c>
      <c r="E10" s="360" t="s">
        <v>5773</v>
      </c>
      <c r="F10" s="360" t="s">
        <v>2940</v>
      </c>
      <c r="G10" s="360" t="s">
        <v>5613</v>
      </c>
      <c r="H10" s="360" t="s">
        <v>5256</v>
      </c>
      <c r="I10" s="360" t="s">
        <v>683</v>
      </c>
      <c r="J10" s="360" t="s">
        <v>5774</v>
      </c>
      <c r="K10" s="360" t="s">
        <v>5701</v>
      </c>
      <c r="L10" s="360" t="s">
        <v>5625</v>
      </c>
    </row>
    <row r="11" spans="1:12" ht="18.5" thickBot="1" x14ac:dyDescent="0.45">
      <c r="A11" s="377"/>
      <c r="B11" s="272" t="s">
        <v>383</v>
      </c>
      <c r="C11" s="249"/>
      <c r="D11" s="249"/>
      <c r="E11" s="249"/>
      <c r="F11" s="249"/>
      <c r="G11" s="249"/>
      <c r="H11" s="249"/>
      <c r="I11" s="249"/>
      <c r="J11" s="249"/>
      <c r="K11" s="249"/>
      <c r="L11" s="249"/>
    </row>
    <row r="12" spans="1:12" ht="20" x14ac:dyDescent="0.4">
      <c r="A12" s="376" t="s">
        <v>5021</v>
      </c>
      <c r="B12" s="204" t="s">
        <v>474</v>
      </c>
      <c r="C12" s="360" t="s">
        <v>5775</v>
      </c>
      <c r="D12" s="360" t="s">
        <v>5653</v>
      </c>
      <c r="E12" s="360" t="s">
        <v>5776</v>
      </c>
      <c r="F12" s="360" t="s">
        <v>5643</v>
      </c>
      <c r="G12" s="360" t="s">
        <v>558</v>
      </c>
      <c r="H12" s="360" t="s">
        <v>3635</v>
      </c>
      <c r="I12" s="360" t="s">
        <v>1205</v>
      </c>
      <c r="J12" s="360" t="s">
        <v>5614</v>
      </c>
      <c r="K12" s="360" t="s">
        <v>5718</v>
      </c>
      <c r="L12" s="360" t="s">
        <v>5780</v>
      </c>
    </row>
    <row r="13" spans="1:12" ht="18.5" thickBot="1" x14ac:dyDescent="0.45">
      <c r="A13" s="377"/>
      <c r="B13" s="272" t="s">
        <v>383</v>
      </c>
      <c r="C13" s="249"/>
      <c r="D13" s="249" t="s">
        <v>3527</v>
      </c>
      <c r="E13" s="249" t="s">
        <v>3527</v>
      </c>
      <c r="F13" s="249"/>
      <c r="G13" s="249"/>
      <c r="H13" s="249"/>
      <c r="I13" s="249"/>
      <c r="J13" s="249"/>
      <c r="K13" s="249" t="s">
        <v>3026</v>
      </c>
      <c r="L13" s="249"/>
    </row>
    <row r="14" spans="1:12" ht="20" x14ac:dyDescent="0.4">
      <c r="A14" s="376" t="s">
        <v>5017</v>
      </c>
      <c r="B14" s="202" t="s">
        <v>4464</v>
      </c>
      <c r="C14" s="360" t="s">
        <v>5652</v>
      </c>
      <c r="D14" s="360" t="s">
        <v>5675</v>
      </c>
      <c r="E14" s="360" t="s">
        <v>3634</v>
      </c>
      <c r="F14" s="360" t="s">
        <v>2975</v>
      </c>
      <c r="G14" s="360" t="s">
        <v>5606</v>
      </c>
      <c r="H14" s="360" t="s">
        <v>5598</v>
      </c>
      <c r="I14" s="360" t="s">
        <v>5610</v>
      </c>
      <c r="J14" s="363" t="s">
        <v>4922</v>
      </c>
      <c r="K14" s="360" t="s">
        <v>2972</v>
      </c>
      <c r="L14" s="360" t="s">
        <v>5575</v>
      </c>
    </row>
    <row r="15" spans="1:12" ht="18.5" thickBot="1" x14ac:dyDescent="0.45">
      <c r="A15" s="377"/>
      <c r="B15" s="272" t="s">
        <v>383</v>
      </c>
      <c r="C15" s="249"/>
      <c r="D15" s="249"/>
      <c r="E15" s="249"/>
      <c r="F15" s="249"/>
      <c r="G15" s="249" t="s">
        <v>5727</v>
      </c>
      <c r="H15" s="249"/>
      <c r="I15" s="249" t="s">
        <v>2759</v>
      </c>
      <c r="J15" s="249"/>
      <c r="K15" s="249"/>
      <c r="L15" s="249" t="s">
        <v>5489</v>
      </c>
    </row>
    <row r="16" spans="1:12" ht="20" x14ac:dyDescent="0.4">
      <c r="A16" s="376" t="s">
        <v>5016</v>
      </c>
      <c r="B16" s="202" t="s">
        <v>5183</v>
      </c>
      <c r="C16" s="360" t="s">
        <v>5776</v>
      </c>
      <c r="D16" s="360" t="s">
        <v>5777</v>
      </c>
      <c r="E16" s="360" t="s">
        <v>5592</v>
      </c>
      <c r="F16" s="360" t="s">
        <v>5699</v>
      </c>
      <c r="G16" s="360" t="s">
        <v>2977</v>
      </c>
      <c r="H16" s="360" t="s">
        <v>5587</v>
      </c>
      <c r="I16" s="360" t="s">
        <v>5576</v>
      </c>
      <c r="J16" s="360" t="s">
        <v>5673</v>
      </c>
      <c r="K16" s="360" t="s">
        <v>5666</v>
      </c>
      <c r="L16" s="360" t="s">
        <v>3672</v>
      </c>
    </row>
    <row r="17" spans="1:12" ht="18.5" thickBot="1" x14ac:dyDescent="0.45">
      <c r="A17" s="377"/>
      <c r="B17" s="273" t="s">
        <v>383</v>
      </c>
      <c r="C17" s="249"/>
      <c r="D17" s="249"/>
      <c r="E17" s="249"/>
      <c r="F17" s="249"/>
      <c r="G17" s="249"/>
      <c r="H17" s="249"/>
      <c r="I17" s="249"/>
      <c r="J17" s="249"/>
      <c r="K17" s="249"/>
      <c r="L17" s="249"/>
    </row>
    <row r="18" spans="1:12" ht="20" x14ac:dyDescent="0.4">
      <c r="A18" s="376" t="s">
        <v>5029</v>
      </c>
      <c r="B18" s="195" t="s">
        <v>1136</v>
      </c>
      <c r="C18" s="360" t="s">
        <v>5778</v>
      </c>
      <c r="D18" s="360" t="s">
        <v>5584</v>
      </c>
      <c r="E18" s="360" t="s">
        <v>1833</v>
      </c>
      <c r="F18" s="360" t="s">
        <v>5688</v>
      </c>
      <c r="G18" s="360" t="s">
        <v>1832</v>
      </c>
      <c r="H18" s="360" t="s">
        <v>1539</v>
      </c>
      <c r="I18" s="360" t="s">
        <v>1841</v>
      </c>
      <c r="J18" s="360" t="s">
        <v>3606</v>
      </c>
      <c r="K18" s="360" t="s">
        <v>5590</v>
      </c>
      <c r="L18" s="360" t="s">
        <v>5678</v>
      </c>
    </row>
    <row r="19" spans="1:12" ht="18.5" thickBot="1" x14ac:dyDescent="0.45">
      <c r="A19" s="377"/>
      <c r="B19" s="272" t="s">
        <v>383</v>
      </c>
      <c r="C19" s="249"/>
      <c r="D19" s="249"/>
      <c r="E19" s="249"/>
      <c r="F19" s="249"/>
      <c r="G19" s="249"/>
      <c r="H19" s="249"/>
      <c r="I19" s="249" t="s">
        <v>5490</v>
      </c>
      <c r="J19" s="249" t="s">
        <v>5490</v>
      </c>
      <c r="K19" s="249" t="s">
        <v>5490</v>
      </c>
      <c r="L19" s="249" t="s">
        <v>5727</v>
      </c>
    </row>
    <row r="20" spans="1:12" ht="20" x14ac:dyDescent="0.4">
      <c r="A20" s="376" t="s">
        <v>5023</v>
      </c>
      <c r="B20" s="195" t="s">
        <v>481</v>
      </c>
      <c r="C20" s="360" t="s">
        <v>5581</v>
      </c>
      <c r="D20" s="360" t="s">
        <v>5571</v>
      </c>
      <c r="E20" s="360" t="s">
        <v>5717</v>
      </c>
      <c r="F20" s="360" t="s">
        <v>4435</v>
      </c>
      <c r="G20" s="360" t="s">
        <v>137</v>
      </c>
      <c r="H20" s="360" t="s">
        <v>782</v>
      </c>
      <c r="I20" s="363" t="s">
        <v>5779</v>
      </c>
      <c r="J20" s="363" t="s">
        <v>5591</v>
      </c>
      <c r="K20" s="360" t="s">
        <v>5271</v>
      </c>
      <c r="L20" s="360" t="s">
        <v>4949</v>
      </c>
    </row>
    <row r="21" spans="1:12" ht="18.5" thickBot="1" x14ac:dyDescent="0.45">
      <c r="A21" s="377"/>
      <c r="B21" s="272" t="s">
        <v>383</v>
      </c>
      <c r="C21" s="249"/>
      <c r="D21" s="249"/>
      <c r="E21" s="249"/>
      <c r="F21" s="249" t="s">
        <v>2341</v>
      </c>
      <c r="G21" s="249"/>
      <c r="H21" s="249"/>
      <c r="I21" s="249"/>
      <c r="J21" s="249"/>
      <c r="K21" s="249"/>
      <c r="L21" s="249"/>
    </row>
    <row r="22" spans="1:12" ht="20" x14ac:dyDescent="0.4">
      <c r="A22" s="376" t="s">
        <v>5027</v>
      </c>
      <c r="B22" s="195" t="s">
        <v>482</v>
      </c>
      <c r="C22" s="360" t="s">
        <v>1203</v>
      </c>
      <c r="D22" s="360" t="s">
        <v>4956</v>
      </c>
      <c r="E22" s="360" t="s">
        <v>5644</v>
      </c>
      <c r="F22" s="360" t="s">
        <v>4958</v>
      </c>
      <c r="G22" s="360" t="s">
        <v>5122</v>
      </c>
      <c r="H22" s="360" t="s">
        <v>1016</v>
      </c>
      <c r="I22" s="360" t="s">
        <v>5781</v>
      </c>
      <c r="J22" s="360" t="s">
        <v>5281</v>
      </c>
      <c r="K22" s="360" t="s">
        <v>5230</v>
      </c>
      <c r="L22" s="360" t="s">
        <v>5710</v>
      </c>
    </row>
    <row r="23" spans="1:12" ht="18.5" thickBot="1" x14ac:dyDescent="0.45">
      <c r="A23" s="377"/>
      <c r="B23" s="272" t="s">
        <v>383</v>
      </c>
      <c r="C23" s="249"/>
      <c r="D23" s="249"/>
      <c r="E23" s="249"/>
      <c r="F23" s="249"/>
      <c r="G23" s="249"/>
      <c r="H23" s="249"/>
      <c r="I23" s="249" t="s">
        <v>5533</v>
      </c>
      <c r="J23" s="249" t="s">
        <v>5533</v>
      </c>
      <c r="K23" s="249" t="s">
        <v>5533</v>
      </c>
      <c r="L23" s="249" t="s">
        <v>5533</v>
      </c>
    </row>
    <row r="24" spans="1:12" ht="20" x14ac:dyDescent="0.4">
      <c r="A24" s="376" t="s">
        <v>5026</v>
      </c>
      <c r="B24" s="202" t="s">
        <v>484</v>
      </c>
      <c r="C24" s="360" t="s">
        <v>5569</v>
      </c>
      <c r="D24" s="360" t="s">
        <v>1570</v>
      </c>
      <c r="E24" s="360" t="s">
        <v>5611</v>
      </c>
      <c r="F24" s="360" t="s">
        <v>5681</v>
      </c>
      <c r="G24" s="360" t="s">
        <v>5238</v>
      </c>
      <c r="H24" s="360" t="s">
        <v>3680</v>
      </c>
      <c r="I24" s="360" t="s">
        <v>5674</v>
      </c>
      <c r="J24" s="360" t="s">
        <v>5603</v>
      </c>
      <c r="K24" s="360" t="s">
        <v>1016</v>
      </c>
      <c r="L24" s="417"/>
    </row>
    <row r="25" spans="1:12" ht="18.5" thickBot="1" x14ac:dyDescent="0.45">
      <c r="A25" s="377"/>
      <c r="B25" s="273" t="s">
        <v>383</v>
      </c>
      <c r="C25" s="249"/>
      <c r="D25" s="249"/>
      <c r="E25" s="249"/>
      <c r="F25" s="249"/>
      <c r="G25" s="249"/>
      <c r="H25" s="249"/>
      <c r="I25" s="249"/>
      <c r="J25" s="249"/>
      <c r="K25" s="249"/>
      <c r="L25" s="339"/>
    </row>
    <row r="26" spans="1:12" ht="20" x14ac:dyDescent="0.4">
      <c r="A26" s="376" t="s">
        <v>5022</v>
      </c>
      <c r="B26" s="202" t="s">
        <v>5311</v>
      </c>
      <c r="C26" s="414" t="s">
        <v>5639</v>
      </c>
      <c r="D26" s="360" t="s">
        <v>5782</v>
      </c>
      <c r="E26" s="360" t="s">
        <v>5635</v>
      </c>
      <c r="F26" s="360" t="s">
        <v>5629</v>
      </c>
      <c r="G26" s="360" t="s">
        <v>645</v>
      </c>
      <c r="H26" s="360" t="s">
        <v>3282</v>
      </c>
      <c r="I26" s="360" t="s">
        <v>3655</v>
      </c>
      <c r="J26" s="360" t="s">
        <v>5574</v>
      </c>
      <c r="K26" s="360" t="s">
        <v>5783</v>
      </c>
      <c r="L26" s="360" t="s">
        <v>5624</v>
      </c>
    </row>
    <row r="27" spans="1:12" ht="18.5" thickBot="1" x14ac:dyDescent="0.45">
      <c r="A27" s="377"/>
      <c r="B27" s="273" t="s">
        <v>383</v>
      </c>
      <c r="C27" s="415" t="s">
        <v>3527</v>
      </c>
      <c r="D27" s="416"/>
      <c r="E27" s="249" t="s">
        <v>3527</v>
      </c>
      <c r="F27" s="249" t="s">
        <v>3241</v>
      </c>
      <c r="G27" s="249"/>
      <c r="H27" s="249" t="s">
        <v>2638</v>
      </c>
      <c r="I27" s="249"/>
      <c r="J27" s="249"/>
      <c r="K27" s="249"/>
      <c r="L27" s="249" t="s">
        <v>2638</v>
      </c>
    </row>
    <row r="28" spans="1:12" ht="20" x14ac:dyDescent="0.4">
      <c r="A28" s="376" t="s">
        <v>5024</v>
      </c>
      <c r="B28" s="202" t="s">
        <v>4555</v>
      </c>
      <c r="C28" s="362" t="s">
        <v>588</v>
      </c>
      <c r="D28" s="362" t="s">
        <v>5650</v>
      </c>
      <c r="E28" s="362" t="s">
        <v>5687</v>
      </c>
      <c r="F28" s="362" t="s">
        <v>5649</v>
      </c>
      <c r="G28" s="362" t="s">
        <v>5663</v>
      </c>
      <c r="H28" s="362" t="s">
        <v>5637</v>
      </c>
      <c r="I28" s="362" t="s">
        <v>2120</v>
      </c>
      <c r="J28" s="362" t="s">
        <v>5655</v>
      </c>
      <c r="K28" s="362" t="s">
        <v>4423</v>
      </c>
      <c r="L28" s="362" t="s">
        <v>5621</v>
      </c>
    </row>
    <row r="29" spans="1:12" ht="18.5" thickBot="1" x14ac:dyDescent="0.45">
      <c r="A29" s="377"/>
      <c r="B29" s="273"/>
      <c r="C29" s="276"/>
      <c r="D29" s="249"/>
      <c r="E29" s="249"/>
      <c r="F29" s="249"/>
      <c r="G29" s="274"/>
      <c r="H29" s="249"/>
      <c r="I29" s="249"/>
      <c r="J29" s="249"/>
      <c r="K29" s="249"/>
      <c r="L29" s="249"/>
    </row>
    <row r="30" spans="1:12" ht="20" x14ac:dyDescent="0.4">
      <c r="A30" s="376" t="s">
        <v>5019</v>
      </c>
      <c r="B30" s="202" t="s">
        <v>483</v>
      </c>
      <c r="C30" s="360" t="s">
        <v>5616</v>
      </c>
      <c r="D30" s="360" t="s">
        <v>5784</v>
      </c>
      <c r="E30" s="360" t="s">
        <v>5785</v>
      </c>
      <c r="F30" s="360" t="s">
        <v>5786</v>
      </c>
      <c r="G30" s="360" t="s">
        <v>5787</v>
      </c>
      <c r="H30" s="360" t="s">
        <v>772</v>
      </c>
      <c r="I30" s="360" t="s">
        <v>5700</v>
      </c>
      <c r="J30" s="360" t="s">
        <v>5739</v>
      </c>
      <c r="K30" s="360" t="s">
        <v>174</v>
      </c>
      <c r="L30" s="360" t="s">
        <v>5820</v>
      </c>
    </row>
    <row r="31" spans="1:12" ht="18.5" thickBot="1" x14ac:dyDescent="0.45">
      <c r="A31" s="377"/>
      <c r="B31" s="272" t="s">
        <v>383</v>
      </c>
      <c r="C31" s="249"/>
      <c r="D31" s="249"/>
      <c r="E31" s="249"/>
      <c r="F31" s="249"/>
      <c r="G31" s="249"/>
      <c r="H31" s="249"/>
      <c r="I31" s="249"/>
      <c r="J31" s="249"/>
      <c r="K31" s="249"/>
      <c r="L31" s="249" t="s">
        <v>5727</v>
      </c>
    </row>
    <row r="32" spans="1:12" ht="20" x14ac:dyDescent="0.4">
      <c r="A32" s="376" t="s">
        <v>5018</v>
      </c>
      <c r="B32" s="202" t="s">
        <v>5006</v>
      </c>
      <c r="C32" s="360" t="s">
        <v>5580</v>
      </c>
      <c r="D32" s="360" t="s">
        <v>5647</v>
      </c>
      <c r="E32" s="360" t="s">
        <v>5588</v>
      </c>
      <c r="F32" s="360" t="s">
        <v>5788</v>
      </c>
      <c r="G32" s="360" t="s">
        <v>5789</v>
      </c>
      <c r="H32" s="360" t="s">
        <v>1016</v>
      </c>
      <c r="I32" s="360" t="s">
        <v>5790</v>
      </c>
      <c r="J32" s="360" t="s">
        <v>1303</v>
      </c>
      <c r="K32" s="360" t="s">
        <v>5791</v>
      </c>
      <c r="L32" s="360" t="s">
        <v>5792</v>
      </c>
    </row>
    <row r="33" spans="1:12" ht="18.5" thickBot="1" x14ac:dyDescent="0.45">
      <c r="A33" s="377"/>
      <c r="B33" s="272" t="s">
        <v>383</v>
      </c>
      <c r="C33" s="249"/>
      <c r="D33" s="249"/>
      <c r="E33" s="249"/>
      <c r="F33" s="249"/>
      <c r="G33" s="249"/>
      <c r="H33" s="249" t="s">
        <v>3330</v>
      </c>
      <c r="I33" s="249"/>
      <c r="J33" s="249" t="s">
        <v>3025</v>
      </c>
      <c r="K33" s="249"/>
      <c r="L33" s="249"/>
    </row>
    <row r="34" spans="1:12" ht="20" x14ac:dyDescent="0.4">
      <c r="A34" s="376" t="s">
        <v>5030</v>
      </c>
      <c r="B34" s="202" t="s">
        <v>5340</v>
      </c>
      <c r="C34" s="360" t="s">
        <v>5793</v>
      </c>
      <c r="D34" s="419" t="s">
        <v>5583</v>
      </c>
      <c r="E34" s="360" t="s">
        <v>5680</v>
      </c>
      <c r="F34" s="360" t="s">
        <v>2126</v>
      </c>
      <c r="G34" s="360" t="s">
        <v>4982</v>
      </c>
      <c r="H34" s="360" t="s">
        <v>4408</v>
      </c>
      <c r="I34" s="363" t="s">
        <v>5307</v>
      </c>
      <c r="J34" s="363" t="s">
        <v>5794</v>
      </c>
      <c r="K34" s="360" t="s">
        <v>5795</v>
      </c>
      <c r="L34" s="360" t="s">
        <v>5715</v>
      </c>
    </row>
    <row r="35" spans="1:12" ht="18.5" thickBot="1" x14ac:dyDescent="0.45">
      <c r="A35" s="377"/>
      <c r="B35" s="273" t="s">
        <v>383</v>
      </c>
      <c r="C35" s="249" t="s">
        <v>5727</v>
      </c>
      <c r="D35" s="249" t="s">
        <v>5727</v>
      </c>
      <c r="E35" s="249" t="s">
        <v>2341</v>
      </c>
      <c r="F35" s="249" t="s">
        <v>269</v>
      </c>
      <c r="G35" s="249" t="s">
        <v>5727</v>
      </c>
      <c r="H35" s="249"/>
      <c r="I35" s="249" t="s">
        <v>2341</v>
      </c>
      <c r="J35" s="249" t="s">
        <v>3025</v>
      </c>
      <c r="K35" s="249"/>
      <c r="L35" s="249" t="s">
        <v>5533</v>
      </c>
    </row>
    <row r="36" spans="1:12" ht="20" x14ac:dyDescent="0.4">
      <c r="A36" s="376" t="s">
        <v>5032</v>
      </c>
      <c r="B36" s="202" t="s">
        <v>229</v>
      </c>
      <c r="C36" s="360" t="s">
        <v>5689</v>
      </c>
      <c r="D36" s="360" t="s">
        <v>5599</v>
      </c>
      <c r="E36" s="360" t="s">
        <v>5798</v>
      </c>
      <c r="F36" s="360" t="s">
        <v>5593</v>
      </c>
      <c r="G36" s="360" t="s">
        <v>5694</v>
      </c>
      <c r="H36" s="360" t="s">
        <v>4988</v>
      </c>
      <c r="I36" s="360" t="s">
        <v>5676</v>
      </c>
      <c r="J36" s="360" t="s">
        <v>1016</v>
      </c>
      <c r="K36" s="417"/>
      <c r="L36" s="417"/>
    </row>
    <row r="37" spans="1:12" ht="18.5" thickBot="1" x14ac:dyDescent="0.45">
      <c r="A37" s="377"/>
      <c r="B37" s="273" t="s">
        <v>383</v>
      </c>
      <c r="C37" s="249" t="s">
        <v>5727</v>
      </c>
      <c r="D37" s="249" t="s">
        <v>5727</v>
      </c>
      <c r="E37" s="249" t="s">
        <v>5727</v>
      </c>
      <c r="F37" s="249"/>
      <c r="G37" s="249"/>
      <c r="H37" s="249"/>
      <c r="I37" s="249"/>
      <c r="J37" s="249"/>
      <c r="K37" s="339"/>
      <c r="L37" s="339"/>
    </row>
    <row r="38" spans="1:12" ht="20" x14ac:dyDescent="0.4">
      <c r="A38" s="376" t="s">
        <v>5031</v>
      </c>
      <c r="B38" s="195" t="s">
        <v>487</v>
      </c>
      <c r="C38" s="360" t="s">
        <v>5799</v>
      </c>
      <c r="D38" s="360" t="s">
        <v>5679</v>
      </c>
      <c r="E38" s="360" t="s">
        <v>134</v>
      </c>
      <c r="F38" s="360" t="s">
        <v>5800</v>
      </c>
      <c r="G38" s="360" t="s">
        <v>5698</v>
      </c>
      <c r="H38" s="360" t="s">
        <v>3602</v>
      </c>
      <c r="I38" s="417"/>
      <c r="J38" s="360" t="s">
        <v>5716</v>
      </c>
      <c r="K38" s="360" t="s">
        <v>5661</v>
      </c>
      <c r="L38" s="360" t="s">
        <v>5596</v>
      </c>
    </row>
    <row r="39" spans="1:12" ht="18.5" thickBot="1" x14ac:dyDescent="0.45">
      <c r="A39" s="377"/>
      <c r="B39" s="273" t="s">
        <v>383</v>
      </c>
      <c r="C39" s="274" t="s">
        <v>3527</v>
      </c>
      <c r="D39" s="274" t="s">
        <v>5738</v>
      </c>
      <c r="E39" s="274" t="s">
        <v>5742</v>
      </c>
      <c r="F39" s="274" t="s">
        <v>5742</v>
      </c>
      <c r="G39" s="274"/>
      <c r="H39" s="274"/>
      <c r="I39" s="418" t="s">
        <v>3330</v>
      </c>
      <c r="J39" s="274"/>
      <c r="K39" s="274" t="s">
        <v>5727</v>
      </c>
      <c r="L39" s="274"/>
    </row>
    <row r="40" spans="1:12" ht="20" x14ac:dyDescent="0.4">
      <c r="A40" s="376" t="s">
        <v>5566</v>
      </c>
      <c r="B40" s="195" t="s">
        <v>5552</v>
      </c>
      <c r="C40" s="417"/>
      <c r="D40" s="417"/>
      <c r="E40" s="360" t="s">
        <v>5796</v>
      </c>
      <c r="F40" s="360" t="s">
        <v>4428</v>
      </c>
      <c r="G40" s="417"/>
      <c r="H40" s="417"/>
      <c r="I40" s="417"/>
      <c r="J40" s="360" t="s">
        <v>5797</v>
      </c>
      <c r="K40" s="417"/>
      <c r="L40" s="417"/>
    </row>
    <row r="41" spans="1:12" ht="20.5" thickBot="1" x14ac:dyDescent="0.45">
      <c r="A41" s="377"/>
      <c r="B41" s="273" t="s">
        <v>383</v>
      </c>
      <c r="C41" s="418"/>
      <c r="D41" s="418"/>
      <c r="E41" s="274"/>
      <c r="F41" s="274" t="s">
        <v>2341</v>
      </c>
      <c r="G41" s="417"/>
      <c r="H41" s="417"/>
      <c r="I41" s="417"/>
      <c r="J41" s="274" t="s">
        <v>2638</v>
      </c>
      <c r="K41" s="418"/>
      <c r="L41" s="418"/>
    </row>
    <row r="42" spans="1:12" ht="18" x14ac:dyDescent="0.4">
      <c r="A42" s="405"/>
      <c r="B42" s="406"/>
      <c r="C42" s="344"/>
      <c r="D42" s="344"/>
      <c r="E42" s="344"/>
      <c r="F42" s="344"/>
      <c r="G42" s="344"/>
      <c r="H42" s="344"/>
      <c r="I42" s="344"/>
      <c r="J42" s="344"/>
      <c r="K42" s="344"/>
      <c r="L42" s="344"/>
    </row>
    <row r="44" spans="1:12" ht="20.149999999999999" customHeight="1" x14ac:dyDescent="0.5">
      <c r="B44" s="364" t="s">
        <v>164</v>
      </c>
      <c r="C44" s="6"/>
      <c r="D44" s="6"/>
      <c r="E44" s="6"/>
      <c r="F44" s="6"/>
      <c r="G44" s="6"/>
    </row>
    <row r="45" spans="1:12" ht="16" customHeight="1" x14ac:dyDescent="0.3">
      <c r="B45" s="6"/>
      <c r="C45" s="6"/>
      <c r="D45" s="6"/>
      <c r="E45" s="6"/>
      <c r="F45" s="6"/>
      <c r="G45" s="6"/>
    </row>
    <row r="46" spans="1:12" ht="20.25" customHeight="1" x14ac:dyDescent="0.4">
      <c r="B46" s="359" t="s">
        <v>561</v>
      </c>
      <c r="C46" s="359" t="s">
        <v>5801</v>
      </c>
      <c r="D46" s="359" t="s">
        <v>5802</v>
      </c>
      <c r="E46" s="359" t="s">
        <v>5803</v>
      </c>
      <c r="F46" s="359"/>
      <c r="G46" s="359"/>
      <c r="H46" s="129"/>
      <c r="I46" s="129"/>
    </row>
    <row r="47" spans="1:12" ht="20.25" customHeight="1" x14ac:dyDescent="0.4">
      <c r="B47" s="359" t="s">
        <v>1137</v>
      </c>
      <c r="C47" s="359" t="s">
        <v>5804</v>
      </c>
      <c r="D47" s="359" t="s">
        <v>5805</v>
      </c>
      <c r="E47" s="359" t="s">
        <v>3652</v>
      </c>
      <c r="F47" s="359" t="s">
        <v>4424</v>
      </c>
      <c r="G47" s="359"/>
      <c r="H47" s="129"/>
      <c r="I47" s="129"/>
    </row>
    <row r="48" spans="1:12" ht="20.25" customHeight="1" x14ac:dyDescent="0.4">
      <c r="B48" s="359" t="s">
        <v>233</v>
      </c>
      <c r="C48" s="359" t="s">
        <v>5280</v>
      </c>
      <c r="D48" s="359" t="s">
        <v>4451</v>
      </c>
      <c r="E48" s="359" t="s">
        <v>2954</v>
      </c>
      <c r="F48" s="359"/>
      <c r="G48" s="359"/>
      <c r="H48" s="129"/>
      <c r="I48" s="129"/>
    </row>
    <row r="49" spans="2:9" ht="20.25" customHeight="1" x14ac:dyDescent="0.4">
      <c r="B49" s="359" t="s">
        <v>730</v>
      </c>
      <c r="C49" s="359" t="s">
        <v>3252</v>
      </c>
      <c r="D49" s="359"/>
      <c r="E49" s="359"/>
      <c r="F49" s="359"/>
      <c r="G49" s="359"/>
      <c r="H49" s="129"/>
      <c r="I49" s="129"/>
    </row>
    <row r="50" spans="2:9" ht="20.25" customHeight="1" x14ac:dyDescent="0.4">
      <c r="B50" s="359" t="s">
        <v>540</v>
      </c>
      <c r="C50" s="359" t="s">
        <v>4398</v>
      </c>
      <c r="D50" s="359" t="s">
        <v>758</v>
      </c>
      <c r="E50" s="359"/>
      <c r="F50" s="359"/>
      <c r="G50" s="359"/>
      <c r="H50" s="129"/>
      <c r="I50" s="129"/>
    </row>
    <row r="51" spans="2:9" ht="20.25" customHeight="1" x14ac:dyDescent="0.4">
      <c r="B51" s="359" t="s">
        <v>587</v>
      </c>
      <c r="C51" s="359"/>
      <c r="D51" s="359"/>
      <c r="E51" s="359"/>
      <c r="F51" s="359"/>
      <c r="G51" s="359"/>
      <c r="H51" s="129"/>
      <c r="I51" s="129"/>
    </row>
    <row r="52" spans="2:9" ht="20.25" customHeight="1" x14ac:dyDescent="0.4">
      <c r="B52" s="359" t="s">
        <v>5157</v>
      </c>
      <c r="C52" s="359" t="s">
        <v>5806</v>
      </c>
      <c r="D52" s="359" t="s">
        <v>5807</v>
      </c>
      <c r="E52" s="359" t="s">
        <v>5808</v>
      </c>
      <c r="F52" s="359" t="s">
        <v>5809</v>
      </c>
      <c r="G52" s="359"/>
      <c r="H52" s="129"/>
      <c r="I52" s="129"/>
    </row>
  </sheetData>
  <sortState xmlns:xlrd2="http://schemas.microsoft.com/office/spreadsheetml/2017/richdata2" ref="A4:L39">
    <sortCondition ref="A4:A39"/>
  </sortState>
  <mergeCells count="1">
    <mergeCell ref="A1:L1"/>
  </mergeCells>
  <phoneticPr fontId="8" type="noConversion"/>
  <pageMargins left="0.7" right="0.7" top="0.75" bottom="0.75" header="0.3" footer="0.3"/>
  <pageSetup scale="41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BA4BA-3675-45E6-BE50-F68F7200D6B4}">
  <dimension ref="A1:L39"/>
  <sheetViews>
    <sheetView topLeftCell="A4" zoomScale="54" zoomScaleNormal="54" workbookViewId="0">
      <selection activeCell="I22" sqref="I22"/>
    </sheetView>
  </sheetViews>
  <sheetFormatPr defaultRowHeight="12.5" x14ac:dyDescent="0.25"/>
  <cols>
    <col min="2" max="2" width="34.08984375" customWidth="1"/>
    <col min="3" max="12" width="25.6328125" customWidth="1"/>
  </cols>
  <sheetData>
    <row r="1" spans="1:12" ht="23" x14ac:dyDescent="0.5">
      <c r="A1" s="522" t="s">
        <v>6365</v>
      </c>
      <c r="B1" s="516"/>
      <c r="C1" s="516"/>
      <c r="D1" s="516"/>
      <c r="E1" s="516"/>
      <c r="F1" s="516"/>
      <c r="G1" s="516"/>
      <c r="H1" s="516"/>
      <c r="I1" s="516"/>
      <c r="J1" s="516"/>
      <c r="K1" s="516"/>
      <c r="L1" s="516"/>
    </row>
    <row r="2" spans="1:12" ht="13" x14ac:dyDescent="0.3">
      <c r="A2" s="190"/>
      <c r="B2" s="191"/>
      <c r="C2" s="218"/>
      <c r="D2" s="190"/>
      <c r="E2" s="190"/>
      <c r="F2" s="190"/>
      <c r="G2" s="190"/>
      <c r="H2" s="190"/>
      <c r="I2" s="190"/>
      <c r="J2" s="190"/>
      <c r="K2" s="190"/>
      <c r="L2" s="190"/>
    </row>
    <row r="3" spans="1:12" ht="18" x14ac:dyDescent="0.4">
      <c r="A3" s="217" t="s">
        <v>692</v>
      </c>
      <c r="B3" s="218" t="s">
        <v>381</v>
      </c>
      <c r="C3" s="361" t="s">
        <v>490</v>
      </c>
      <c r="D3" s="361" t="s">
        <v>489</v>
      </c>
      <c r="E3" s="361" t="s">
        <v>380</v>
      </c>
      <c r="F3" s="361" t="s">
        <v>494</v>
      </c>
      <c r="G3" s="361" t="s">
        <v>493</v>
      </c>
      <c r="H3" s="361" t="s">
        <v>492</v>
      </c>
      <c r="I3" s="361" t="s">
        <v>491</v>
      </c>
      <c r="J3" s="361" t="s">
        <v>382</v>
      </c>
      <c r="K3" s="361" t="s">
        <v>1126</v>
      </c>
      <c r="L3" s="361" t="s">
        <v>1127</v>
      </c>
    </row>
    <row r="4" spans="1:12" ht="20" x14ac:dyDescent="0.4">
      <c r="A4" s="357" t="s">
        <v>5012</v>
      </c>
      <c r="B4" s="202" t="s">
        <v>4464</v>
      </c>
      <c r="C4" s="413"/>
      <c r="D4" s="360"/>
      <c r="E4" s="360"/>
      <c r="F4" s="360"/>
      <c r="G4" s="360"/>
      <c r="H4" s="360"/>
      <c r="I4" s="360"/>
      <c r="J4" s="363"/>
      <c r="K4" s="360"/>
      <c r="L4" s="360"/>
    </row>
    <row r="5" spans="1:12" ht="18.5" thickBot="1" x14ac:dyDescent="0.45">
      <c r="A5" s="377"/>
      <c r="B5" s="272" t="s">
        <v>383</v>
      </c>
      <c r="C5" s="274"/>
      <c r="D5" s="274"/>
      <c r="E5" s="274"/>
      <c r="F5" s="274"/>
      <c r="G5" s="274"/>
      <c r="H5" s="274"/>
      <c r="I5" s="274"/>
      <c r="J5" s="274"/>
      <c r="K5" s="274"/>
      <c r="L5" s="274"/>
    </row>
    <row r="6" spans="1:12" ht="20" x14ac:dyDescent="0.4">
      <c r="A6" s="376" t="s">
        <v>5020</v>
      </c>
      <c r="B6" s="195" t="s">
        <v>482</v>
      </c>
      <c r="C6" s="360"/>
      <c r="D6" s="360"/>
      <c r="E6" s="360"/>
      <c r="F6" s="360"/>
      <c r="G6" s="360"/>
      <c r="H6" s="360"/>
      <c r="I6" s="360"/>
      <c r="J6" s="360"/>
      <c r="K6" s="360"/>
      <c r="L6" s="360"/>
    </row>
    <row r="7" spans="1:12" ht="18.5" thickBot="1" x14ac:dyDescent="0.45">
      <c r="A7" s="377"/>
      <c r="B7" s="272" t="s">
        <v>383</v>
      </c>
      <c r="C7" s="249"/>
      <c r="D7" s="249"/>
      <c r="E7" s="249"/>
      <c r="F7" s="249"/>
      <c r="G7" s="249"/>
      <c r="H7" s="249"/>
      <c r="I7" s="249"/>
      <c r="J7" s="249"/>
      <c r="K7" s="249"/>
      <c r="L7" s="249"/>
    </row>
    <row r="8" spans="1:12" ht="20" x14ac:dyDescent="0.4">
      <c r="A8" s="376" t="s">
        <v>5025</v>
      </c>
      <c r="B8" s="202" t="s">
        <v>906</v>
      </c>
      <c r="C8" s="360"/>
      <c r="D8" s="360"/>
      <c r="E8" s="360"/>
      <c r="F8" s="360"/>
      <c r="G8" s="360"/>
      <c r="H8" s="360"/>
      <c r="I8" s="360"/>
      <c r="J8" s="360"/>
      <c r="K8" s="360"/>
      <c r="L8" s="360"/>
    </row>
    <row r="9" spans="1:12" ht="18.5" thickBot="1" x14ac:dyDescent="0.45">
      <c r="A9" s="377"/>
      <c r="B9" s="272" t="s">
        <v>383</v>
      </c>
      <c r="C9" s="249"/>
      <c r="D9" s="249"/>
      <c r="E9" s="249"/>
      <c r="F9" s="249"/>
      <c r="G9" s="482" t="s">
        <v>3025</v>
      </c>
      <c r="H9" s="482" t="s">
        <v>3025</v>
      </c>
      <c r="I9" s="249"/>
      <c r="J9" s="249"/>
      <c r="K9" s="249"/>
      <c r="L9" s="249"/>
    </row>
    <row r="10" spans="1:12" ht="20" x14ac:dyDescent="0.4">
      <c r="A10" s="376" t="s">
        <v>5028</v>
      </c>
      <c r="B10" s="202" t="s">
        <v>5183</v>
      </c>
      <c r="C10" s="360"/>
      <c r="D10" s="419"/>
      <c r="E10" s="360"/>
      <c r="F10" s="360"/>
      <c r="G10" s="360"/>
      <c r="H10" s="360"/>
      <c r="I10" s="360"/>
      <c r="J10" s="360"/>
      <c r="K10" s="360"/>
      <c r="L10" s="360"/>
    </row>
    <row r="11" spans="1:12" ht="18.5" thickBot="1" x14ac:dyDescent="0.45">
      <c r="A11" s="377"/>
      <c r="B11" s="273" t="s">
        <v>383</v>
      </c>
      <c r="C11" s="249"/>
      <c r="D11" s="249"/>
      <c r="E11" s="249"/>
      <c r="F11" s="249"/>
      <c r="G11" s="249"/>
      <c r="H11" s="249"/>
      <c r="I11" s="249"/>
      <c r="J11" s="249"/>
      <c r="K11" s="249"/>
      <c r="L11" s="249"/>
    </row>
    <row r="12" spans="1:12" ht="20" x14ac:dyDescent="0.4">
      <c r="A12" s="376" t="s">
        <v>5021</v>
      </c>
      <c r="B12" s="195" t="s">
        <v>5552</v>
      </c>
      <c r="C12" s="360"/>
      <c r="D12" s="360"/>
      <c r="E12" s="360"/>
      <c r="F12" s="360"/>
      <c r="G12" s="360"/>
      <c r="H12" s="360"/>
      <c r="I12" s="360"/>
      <c r="J12" s="360"/>
      <c r="K12" s="360"/>
      <c r="L12" s="360"/>
    </row>
    <row r="13" spans="1:12" ht="18.5" thickBot="1" x14ac:dyDescent="0.45">
      <c r="A13" s="377"/>
      <c r="B13" s="272" t="s">
        <v>383</v>
      </c>
      <c r="C13" s="249"/>
      <c r="D13" s="249"/>
      <c r="E13" s="249"/>
      <c r="F13" s="249"/>
      <c r="G13" s="249"/>
      <c r="H13" s="249"/>
      <c r="I13" s="249"/>
      <c r="J13" s="249"/>
      <c r="K13" s="249"/>
      <c r="L13" s="249"/>
    </row>
    <row r="14" spans="1:12" ht="20" x14ac:dyDescent="0.4">
      <c r="A14" s="376" t="s">
        <v>5017</v>
      </c>
      <c r="B14" s="195" t="s">
        <v>487</v>
      </c>
      <c r="C14" s="419"/>
      <c r="D14" s="360"/>
      <c r="E14" s="360"/>
      <c r="F14" s="360"/>
      <c r="G14" s="360"/>
      <c r="H14" s="360"/>
      <c r="I14" s="360"/>
      <c r="J14" s="360"/>
      <c r="K14" s="360"/>
      <c r="L14" s="360"/>
    </row>
    <row r="15" spans="1:12" ht="18.5" thickBot="1" x14ac:dyDescent="0.45">
      <c r="A15" s="377"/>
      <c r="B15" s="273" t="s">
        <v>383</v>
      </c>
      <c r="C15" s="249"/>
      <c r="D15" s="249"/>
      <c r="E15" s="249"/>
      <c r="F15" s="482" t="s">
        <v>3025</v>
      </c>
      <c r="G15" s="249"/>
      <c r="H15" s="249"/>
      <c r="I15" s="249"/>
      <c r="J15" s="249"/>
      <c r="K15" s="482" t="s">
        <v>2759</v>
      </c>
      <c r="L15" s="482" t="s">
        <v>2759</v>
      </c>
    </row>
    <row r="16" spans="1:12" ht="20" x14ac:dyDescent="0.4">
      <c r="A16" s="376" t="s">
        <v>5016</v>
      </c>
      <c r="B16" s="202" t="s">
        <v>5340</v>
      </c>
      <c r="C16" s="360"/>
      <c r="D16" s="419"/>
      <c r="E16" s="360"/>
      <c r="F16" s="360"/>
      <c r="G16" s="360"/>
      <c r="H16" s="360"/>
      <c r="I16" s="363"/>
      <c r="J16" s="363"/>
      <c r="K16" s="360"/>
      <c r="L16" s="360"/>
    </row>
    <row r="17" spans="1:12" ht="18.5" thickBot="1" x14ac:dyDescent="0.45">
      <c r="A17" s="377"/>
      <c r="B17" s="273" t="s">
        <v>383</v>
      </c>
      <c r="C17" s="249"/>
      <c r="D17" s="482" t="s">
        <v>5815</v>
      </c>
      <c r="E17" s="482" t="s">
        <v>372</v>
      </c>
      <c r="F17" s="482" t="s">
        <v>5815</v>
      </c>
      <c r="G17" s="482" t="s">
        <v>3025</v>
      </c>
      <c r="H17" s="482" t="s">
        <v>3025</v>
      </c>
      <c r="I17" s="249"/>
      <c r="J17" s="249"/>
      <c r="K17" s="482" t="s">
        <v>2341</v>
      </c>
      <c r="L17" s="249"/>
    </row>
    <row r="18" spans="1:12" ht="20" x14ac:dyDescent="0.4">
      <c r="A18" s="376" t="s">
        <v>5029</v>
      </c>
      <c r="B18" s="195" t="s">
        <v>481</v>
      </c>
      <c r="C18" s="360"/>
      <c r="D18" s="360"/>
      <c r="E18" s="360"/>
      <c r="F18" s="360"/>
      <c r="G18" s="360"/>
      <c r="H18" s="360"/>
      <c r="I18" s="363"/>
      <c r="J18" s="363"/>
      <c r="K18" s="360"/>
      <c r="L18" s="360"/>
    </row>
    <row r="19" spans="1:12" ht="18.5" thickBot="1" x14ac:dyDescent="0.45">
      <c r="A19" s="377"/>
      <c r="B19" s="272" t="s">
        <v>383</v>
      </c>
      <c r="C19" s="249"/>
      <c r="D19" s="249"/>
      <c r="E19" s="249"/>
      <c r="F19" s="249"/>
      <c r="G19" s="249"/>
      <c r="H19" s="249"/>
      <c r="I19" s="249"/>
      <c r="J19" s="249"/>
      <c r="K19" s="249"/>
      <c r="L19" s="249"/>
    </row>
    <row r="20" spans="1:12" ht="20" x14ac:dyDescent="0.4">
      <c r="A20" s="376" t="s">
        <v>5023</v>
      </c>
      <c r="B20" s="202" t="s">
        <v>2718</v>
      </c>
      <c r="C20" s="360"/>
      <c r="D20" s="360"/>
      <c r="E20" s="360"/>
      <c r="F20" s="360"/>
      <c r="G20" s="360"/>
      <c r="H20" s="360"/>
      <c r="I20" s="360"/>
      <c r="J20" s="360"/>
      <c r="K20" s="360"/>
      <c r="L20" s="360"/>
    </row>
    <row r="21" spans="1:12" ht="18.5" thickBot="1" x14ac:dyDescent="0.45">
      <c r="A21" s="377"/>
      <c r="B21" s="273" t="s">
        <v>383</v>
      </c>
      <c r="C21" s="249"/>
      <c r="D21" s="249"/>
      <c r="E21" s="249"/>
      <c r="F21" s="249"/>
      <c r="G21" s="249"/>
      <c r="H21" s="249"/>
      <c r="I21" s="249"/>
      <c r="J21" s="249"/>
      <c r="K21" s="249"/>
      <c r="L21" s="249"/>
    </row>
    <row r="22" spans="1:12" ht="20" x14ac:dyDescent="0.4">
      <c r="A22" s="376" t="s">
        <v>5027</v>
      </c>
      <c r="B22" s="204" t="s">
        <v>3311</v>
      </c>
      <c r="C22" s="360"/>
      <c r="D22" s="360"/>
      <c r="E22" s="360"/>
      <c r="F22" s="360"/>
      <c r="G22" s="360"/>
      <c r="H22" s="360"/>
      <c r="I22" s="360"/>
      <c r="J22" s="360"/>
      <c r="K22" s="360"/>
      <c r="L22" s="360"/>
    </row>
    <row r="23" spans="1:12" ht="18.5" thickBot="1" x14ac:dyDescent="0.45">
      <c r="A23" s="377"/>
      <c r="B23" s="273" t="s">
        <v>383</v>
      </c>
      <c r="C23" s="249"/>
      <c r="D23" s="249"/>
      <c r="E23" s="249"/>
      <c r="F23" s="249"/>
      <c r="G23" s="249"/>
      <c r="H23" s="249"/>
      <c r="I23" s="249"/>
      <c r="J23" s="249"/>
      <c r="K23" s="482" t="s">
        <v>5815</v>
      </c>
      <c r="L23" s="249"/>
    </row>
    <row r="24" spans="1:12" ht="20" x14ac:dyDescent="0.4">
      <c r="A24" s="376" t="s">
        <v>5026</v>
      </c>
      <c r="B24" s="202" t="s">
        <v>229</v>
      </c>
      <c r="C24" s="360"/>
      <c r="D24" s="360"/>
      <c r="E24" s="360"/>
      <c r="F24" s="360"/>
      <c r="G24" s="290"/>
      <c r="H24" s="360"/>
      <c r="I24" s="360"/>
      <c r="J24" s="360"/>
      <c r="K24" s="360"/>
      <c r="L24" s="360"/>
    </row>
    <row r="25" spans="1:12" ht="18.5" thickBot="1" x14ac:dyDescent="0.45">
      <c r="A25" s="377"/>
      <c r="B25" s="273" t="s">
        <v>383</v>
      </c>
      <c r="C25" s="249"/>
      <c r="D25" s="249"/>
      <c r="E25" s="249"/>
      <c r="F25" s="249"/>
      <c r="G25" s="249"/>
      <c r="H25" s="249"/>
      <c r="I25" s="249"/>
      <c r="J25" s="249"/>
      <c r="K25" s="249"/>
      <c r="L25" s="249"/>
    </row>
    <row r="26" spans="1:12" ht="20" x14ac:dyDescent="0.4">
      <c r="A26" s="376" t="s">
        <v>5022</v>
      </c>
      <c r="B26" s="202" t="s">
        <v>484</v>
      </c>
      <c r="C26" s="360"/>
      <c r="D26" s="360"/>
      <c r="E26" s="360"/>
      <c r="F26" s="360"/>
      <c r="G26" s="360"/>
      <c r="H26" s="360"/>
      <c r="I26" s="360"/>
      <c r="J26" s="360"/>
      <c r="K26" s="360"/>
      <c r="L26" s="360"/>
    </row>
    <row r="27" spans="1:12" ht="18.5" thickBot="1" x14ac:dyDescent="0.45">
      <c r="A27" s="377"/>
      <c r="B27" s="273" t="s">
        <v>383</v>
      </c>
      <c r="C27" s="249"/>
      <c r="D27" s="249"/>
      <c r="E27" s="249"/>
      <c r="F27" s="249"/>
      <c r="G27" s="249"/>
      <c r="H27" s="249"/>
      <c r="I27" s="249"/>
      <c r="J27" s="249"/>
      <c r="K27" s="249"/>
      <c r="L27" s="249"/>
    </row>
    <row r="28" spans="1:12" ht="20" x14ac:dyDescent="0.4">
      <c r="A28" s="376" t="s">
        <v>5024</v>
      </c>
      <c r="B28" s="202" t="s">
        <v>483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0"/>
    </row>
    <row r="29" spans="1:12" ht="18.5" thickBot="1" x14ac:dyDescent="0.45">
      <c r="A29" s="377"/>
      <c r="B29" s="272" t="s">
        <v>383</v>
      </c>
      <c r="C29" s="249"/>
      <c r="D29" s="249"/>
      <c r="E29" s="249"/>
      <c r="F29" s="249"/>
      <c r="G29" s="274"/>
      <c r="H29" s="249"/>
      <c r="I29" s="249"/>
      <c r="J29" s="482" t="s">
        <v>2638</v>
      </c>
      <c r="K29" s="482" t="s">
        <v>3026</v>
      </c>
      <c r="L29" s="249"/>
    </row>
    <row r="30" spans="1:12" ht="20" x14ac:dyDescent="0.4">
      <c r="A30" s="376" t="s">
        <v>5019</v>
      </c>
      <c r="B30" s="202" t="s">
        <v>4555</v>
      </c>
      <c r="C30" s="362"/>
      <c r="D30" s="362"/>
      <c r="E30" s="362"/>
      <c r="F30" s="362"/>
      <c r="G30" s="362"/>
      <c r="H30" s="362"/>
      <c r="I30" s="362"/>
      <c r="J30" s="362"/>
      <c r="K30" s="362"/>
      <c r="L30" s="362"/>
    </row>
    <row r="31" spans="1:12" ht="18.5" thickBot="1" x14ac:dyDescent="0.45">
      <c r="A31" s="377"/>
      <c r="B31" s="272" t="s">
        <v>383</v>
      </c>
      <c r="C31" s="276"/>
      <c r="D31" s="249"/>
      <c r="E31" s="249"/>
      <c r="F31" s="249"/>
      <c r="G31" s="249"/>
      <c r="H31" s="249"/>
      <c r="I31" s="249"/>
      <c r="J31" s="249"/>
      <c r="K31" s="249"/>
      <c r="L31" s="249"/>
    </row>
    <row r="32" spans="1:12" ht="20" x14ac:dyDescent="0.4">
      <c r="A32" s="376" t="s">
        <v>5018</v>
      </c>
      <c r="B32" s="195" t="s">
        <v>1136</v>
      </c>
      <c r="C32" s="360"/>
      <c r="D32" s="360"/>
      <c r="E32" s="360"/>
      <c r="F32" s="360"/>
      <c r="G32" s="360"/>
      <c r="H32" s="360"/>
      <c r="I32" s="360"/>
      <c r="J32" s="360"/>
      <c r="K32" s="360"/>
      <c r="L32" s="465"/>
    </row>
    <row r="33" spans="1:12" ht="18.5" thickBot="1" x14ac:dyDescent="0.45">
      <c r="A33" s="377"/>
      <c r="B33" s="272" t="s">
        <v>383</v>
      </c>
      <c r="C33" s="249"/>
      <c r="D33" s="249"/>
      <c r="E33" s="249"/>
      <c r="F33" s="249"/>
      <c r="G33" s="249"/>
      <c r="H33" s="249"/>
      <c r="I33" s="249"/>
      <c r="J33" s="249"/>
      <c r="K33" s="249"/>
      <c r="L33" s="288"/>
    </row>
    <row r="34" spans="1:12" ht="20" x14ac:dyDescent="0.4">
      <c r="A34" s="376" t="s">
        <v>5030</v>
      </c>
      <c r="B34" s="202" t="s">
        <v>5311</v>
      </c>
      <c r="C34" s="414"/>
      <c r="D34" s="360"/>
      <c r="E34" s="360"/>
      <c r="F34" s="360"/>
      <c r="G34" s="360"/>
      <c r="H34" s="360"/>
      <c r="I34" s="360"/>
      <c r="J34" s="360"/>
      <c r="K34" s="360"/>
      <c r="L34" s="360"/>
    </row>
    <row r="35" spans="1:12" ht="18.5" thickBot="1" x14ac:dyDescent="0.45">
      <c r="A35" s="377"/>
      <c r="B35" s="273" t="s">
        <v>383</v>
      </c>
      <c r="C35" s="415"/>
      <c r="D35" s="415"/>
      <c r="E35" s="249"/>
      <c r="F35" s="249"/>
      <c r="G35" s="249"/>
      <c r="H35" s="249"/>
      <c r="I35" s="249"/>
      <c r="J35" s="249"/>
      <c r="K35" s="482" t="s">
        <v>2341</v>
      </c>
      <c r="L35" s="249"/>
    </row>
    <row r="36" spans="1:12" ht="20" x14ac:dyDescent="0.4">
      <c r="A36" s="376" t="s">
        <v>5032</v>
      </c>
      <c r="B36" s="202" t="s">
        <v>5006</v>
      </c>
      <c r="C36" s="360"/>
      <c r="D36" s="360"/>
      <c r="E36" s="360"/>
      <c r="F36" s="360"/>
      <c r="G36" s="360"/>
      <c r="H36" s="360"/>
      <c r="I36" s="360"/>
      <c r="J36" s="360"/>
      <c r="K36" s="360"/>
      <c r="L36" s="360"/>
    </row>
    <row r="37" spans="1:12" ht="18.5" thickBot="1" x14ac:dyDescent="0.45">
      <c r="A37" s="377"/>
      <c r="B37" s="272" t="s">
        <v>383</v>
      </c>
      <c r="C37" s="249"/>
      <c r="D37" s="249"/>
      <c r="E37" s="249"/>
      <c r="F37" s="249"/>
      <c r="G37" s="249"/>
      <c r="H37" s="249"/>
      <c r="I37" s="249"/>
      <c r="J37" s="249"/>
      <c r="K37" s="249"/>
      <c r="L37" s="249"/>
    </row>
    <row r="38" spans="1:12" ht="20" x14ac:dyDescent="0.4">
      <c r="A38" s="376" t="s">
        <v>5031</v>
      </c>
      <c r="B38" s="204" t="s">
        <v>474</v>
      </c>
      <c r="C38" s="360"/>
      <c r="D38" s="360"/>
      <c r="E38" s="360"/>
      <c r="F38" s="360"/>
      <c r="G38" s="360"/>
      <c r="H38" s="360"/>
      <c r="I38" s="360"/>
      <c r="J38" s="360"/>
      <c r="K38" s="360"/>
      <c r="L38" s="360"/>
    </row>
    <row r="39" spans="1:12" ht="18.5" thickBot="1" x14ac:dyDescent="0.45">
      <c r="A39" s="377"/>
      <c r="B39" s="272" t="s">
        <v>383</v>
      </c>
      <c r="C39" s="274"/>
      <c r="D39" s="274"/>
      <c r="E39" s="274"/>
      <c r="F39" s="274"/>
      <c r="G39" s="274"/>
      <c r="H39" s="274"/>
      <c r="I39" s="274"/>
      <c r="J39" s="274"/>
      <c r="K39" s="274"/>
      <c r="L39" s="274"/>
    </row>
  </sheetData>
  <mergeCells count="1">
    <mergeCell ref="A1:L1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2">
    <pageSetUpPr fitToPage="1"/>
  </sheetPr>
  <dimension ref="A1:AK51"/>
  <sheetViews>
    <sheetView topLeftCell="A26" zoomScale="90" zoomScaleNormal="90" zoomScalePageLayoutView="90" workbookViewId="0">
      <selection activeCell="P49" sqref="P49"/>
    </sheetView>
  </sheetViews>
  <sheetFormatPr defaultColWidth="8.81640625" defaultRowHeight="13" x14ac:dyDescent="0.3"/>
  <cols>
    <col min="1" max="1" width="7.81640625" style="13" customWidth="1"/>
    <col min="2" max="19" width="7.81640625" style="1" customWidth="1"/>
    <col min="20" max="20" width="7.81640625" style="15" customWidth="1"/>
    <col min="21" max="37" width="9.1796875" style="14" customWidth="1"/>
  </cols>
  <sheetData>
    <row r="1" spans="1:19" ht="18" x14ac:dyDescent="0.4">
      <c r="A1" s="525" t="s">
        <v>6123</v>
      </c>
      <c r="B1" s="525"/>
      <c r="C1" s="525"/>
      <c r="D1" s="525"/>
      <c r="E1" s="525"/>
      <c r="F1" s="525"/>
      <c r="G1" s="525"/>
      <c r="H1" s="525"/>
      <c r="I1" s="525"/>
      <c r="J1" s="525"/>
      <c r="K1" s="525"/>
      <c r="L1" s="525"/>
      <c r="M1" s="525"/>
      <c r="N1" s="525"/>
      <c r="O1" s="525"/>
      <c r="P1" s="525"/>
      <c r="Q1" s="525"/>
      <c r="R1" s="525"/>
      <c r="S1" s="525"/>
    </row>
    <row r="2" spans="1:19" ht="9" customHeight="1" x14ac:dyDescent="0.3">
      <c r="A2" s="18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spans="1:19" ht="15.5" x14ac:dyDescent="0.35">
      <c r="A3" s="18"/>
      <c r="B3" s="524" t="s">
        <v>454</v>
      </c>
      <c r="C3" s="524"/>
      <c r="D3" s="524"/>
      <c r="E3" s="524"/>
      <c r="F3" s="524"/>
      <c r="G3" s="524"/>
      <c r="H3" s="524"/>
      <c r="I3" s="524"/>
      <c r="J3" s="524"/>
      <c r="K3" s="524"/>
      <c r="L3" s="524"/>
      <c r="M3" s="524"/>
      <c r="N3" s="524"/>
      <c r="O3" s="524"/>
      <c r="P3" s="524"/>
      <c r="Q3" s="524"/>
      <c r="R3" s="524"/>
      <c r="S3" s="524"/>
    </row>
    <row r="4" spans="1:19" x14ac:dyDescent="0.3">
      <c r="A4" s="420" t="s">
        <v>455</v>
      </c>
      <c r="B4" s="420" t="s">
        <v>456</v>
      </c>
      <c r="C4" s="420" t="s">
        <v>3335</v>
      </c>
      <c r="D4" s="420" t="s">
        <v>2996</v>
      </c>
      <c r="E4" s="420" t="s">
        <v>235</v>
      </c>
      <c r="F4" s="420" t="s">
        <v>5185</v>
      </c>
      <c r="G4" s="420" t="s">
        <v>1139</v>
      </c>
      <c r="H4" s="420" t="s">
        <v>4659</v>
      </c>
      <c r="I4" s="420" t="s">
        <v>459</v>
      </c>
      <c r="J4" s="420" t="s">
        <v>460</v>
      </c>
      <c r="K4" s="420" t="s">
        <v>5312</v>
      </c>
      <c r="L4" s="420" t="s">
        <v>2893</v>
      </c>
      <c r="M4" s="420" t="s">
        <v>913</v>
      </c>
      <c r="N4" s="420" t="s">
        <v>2989</v>
      </c>
      <c r="O4" s="420" t="s">
        <v>458</v>
      </c>
      <c r="P4" s="420" t="s">
        <v>1194</v>
      </c>
      <c r="Q4" s="420" t="s">
        <v>5007</v>
      </c>
      <c r="R4" s="420" t="s">
        <v>5561</v>
      </c>
      <c r="S4" s="420" t="s">
        <v>457</v>
      </c>
    </row>
    <row r="5" spans="1:19" x14ac:dyDescent="0.3">
      <c r="A5" s="420">
        <v>1</v>
      </c>
      <c r="B5" s="421" t="s">
        <v>235</v>
      </c>
      <c r="C5" s="422" t="s">
        <v>5185</v>
      </c>
      <c r="D5" s="421" t="s">
        <v>1139</v>
      </c>
      <c r="E5" s="421" t="s">
        <v>456</v>
      </c>
      <c r="F5" s="422" t="s">
        <v>3335</v>
      </c>
      <c r="G5" s="421" t="s">
        <v>2996</v>
      </c>
      <c r="H5" s="421" t="s">
        <v>5312</v>
      </c>
      <c r="I5" s="422" t="s">
        <v>2893</v>
      </c>
      <c r="J5" s="422" t="s">
        <v>913</v>
      </c>
      <c r="K5" s="421" t="s">
        <v>4659</v>
      </c>
      <c r="L5" s="421" t="s">
        <v>459</v>
      </c>
      <c r="M5" s="421" t="s">
        <v>460</v>
      </c>
      <c r="N5" s="422" t="s">
        <v>5007</v>
      </c>
      <c r="O5" s="422" t="s">
        <v>5561</v>
      </c>
      <c r="P5" s="421" t="s">
        <v>457</v>
      </c>
      <c r="Q5" s="421" t="s">
        <v>2989</v>
      </c>
      <c r="R5" s="421" t="s">
        <v>458</v>
      </c>
      <c r="S5" s="421" t="s">
        <v>1194</v>
      </c>
    </row>
    <row r="6" spans="1:19" x14ac:dyDescent="0.3">
      <c r="A6" s="420">
        <v>2</v>
      </c>
      <c r="B6" s="422" t="s">
        <v>5185</v>
      </c>
      <c r="C6" s="421" t="s">
        <v>2996</v>
      </c>
      <c r="D6" s="422" t="s">
        <v>3335</v>
      </c>
      <c r="E6" s="421" t="s">
        <v>1139</v>
      </c>
      <c r="F6" s="421" t="s">
        <v>456</v>
      </c>
      <c r="G6" s="421" t="s">
        <v>235</v>
      </c>
      <c r="H6" s="422" t="s">
        <v>2893</v>
      </c>
      <c r="I6" s="421" t="s">
        <v>460</v>
      </c>
      <c r="J6" s="421" t="s">
        <v>459</v>
      </c>
      <c r="K6" s="422" t="s">
        <v>913</v>
      </c>
      <c r="L6" s="421" t="s">
        <v>4659</v>
      </c>
      <c r="M6" s="421" t="s">
        <v>5312</v>
      </c>
      <c r="N6" s="422" t="s">
        <v>5561</v>
      </c>
      <c r="O6" s="421" t="s">
        <v>1194</v>
      </c>
      <c r="P6" s="421" t="s">
        <v>458</v>
      </c>
      <c r="Q6" s="421" t="s">
        <v>457</v>
      </c>
      <c r="R6" s="421" t="s">
        <v>2989</v>
      </c>
      <c r="S6" s="422" t="s">
        <v>5007</v>
      </c>
    </row>
    <row r="7" spans="1:19" x14ac:dyDescent="0.3">
      <c r="A7" s="6"/>
    </row>
    <row r="8" spans="1:19" x14ac:dyDescent="0.3">
      <c r="A8" s="420" t="s">
        <v>1142</v>
      </c>
      <c r="B8" s="420" t="s">
        <v>456</v>
      </c>
      <c r="C8" s="420" t="s">
        <v>3335</v>
      </c>
      <c r="D8" s="420" t="s">
        <v>2996</v>
      </c>
      <c r="E8" s="420" t="s">
        <v>235</v>
      </c>
      <c r="F8" s="420" t="s">
        <v>5185</v>
      </c>
      <c r="G8" s="420" t="s">
        <v>1139</v>
      </c>
      <c r="H8" s="420" t="s">
        <v>4659</v>
      </c>
      <c r="I8" s="420" t="s">
        <v>459</v>
      </c>
      <c r="J8" s="420" t="s">
        <v>460</v>
      </c>
      <c r="K8" s="420" t="s">
        <v>5312</v>
      </c>
      <c r="L8" s="420" t="s">
        <v>2893</v>
      </c>
      <c r="M8" s="420" t="s">
        <v>913</v>
      </c>
      <c r="N8" s="420" t="s">
        <v>2989</v>
      </c>
      <c r="O8" s="420" t="s">
        <v>458</v>
      </c>
      <c r="P8" s="420" t="s">
        <v>1194</v>
      </c>
      <c r="Q8" s="420" t="s">
        <v>5007</v>
      </c>
      <c r="R8" s="420" t="s">
        <v>5561</v>
      </c>
      <c r="S8" s="420" t="s">
        <v>457</v>
      </c>
    </row>
    <row r="9" spans="1:19" x14ac:dyDescent="0.3">
      <c r="A9" s="420">
        <v>1</v>
      </c>
      <c r="B9" s="434" t="s">
        <v>2992</v>
      </c>
      <c r="C9" s="434" t="s">
        <v>464</v>
      </c>
      <c r="D9" s="434" t="s">
        <v>1195</v>
      </c>
      <c r="E9" s="434" t="s">
        <v>4660</v>
      </c>
      <c r="F9" s="434" t="s">
        <v>469</v>
      </c>
      <c r="G9" s="423" t="s">
        <v>5841</v>
      </c>
      <c r="H9" s="424" t="s">
        <v>5842</v>
      </c>
      <c r="I9" s="425" t="s">
        <v>5186</v>
      </c>
      <c r="J9" s="424" t="s">
        <v>1140</v>
      </c>
      <c r="K9" s="426" t="s">
        <v>5008</v>
      </c>
      <c r="L9" s="426" t="s">
        <v>5562</v>
      </c>
      <c r="M9" s="424" t="s">
        <v>3564</v>
      </c>
      <c r="N9" s="424" t="s">
        <v>5839</v>
      </c>
      <c r="O9" s="426" t="s">
        <v>3336</v>
      </c>
      <c r="P9" s="424" t="s">
        <v>2997</v>
      </c>
      <c r="Q9" s="424" t="s">
        <v>5313</v>
      </c>
      <c r="R9" s="426" t="s">
        <v>2894</v>
      </c>
      <c r="S9" s="426" t="s">
        <v>3338</v>
      </c>
    </row>
    <row r="10" spans="1:19" x14ac:dyDescent="0.3">
      <c r="A10" s="420">
        <v>2</v>
      </c>
      <c r="B10" s="434" t="s">
        <v>1195</v>
      </c>
      <c r="C10" s="434" t="s">
        <v>2992</v>
      </c>
      <c r="D10" s="434" t="s">
        <v>5840</v>
      </c>
      <c r="E10" s="434" t="s">
        <v>469</v>
      </c>
      <c r="F10" s="434" t="s">
        <v>5841</v>
      </c>
      <c r="G10" s="423" t="s">
        <v>4660</v>
      </c>
      <c r="H10" s="424" t="s">
        <v>5843</v>
      </c>
      <c r="I10" s="424" t="s">
        <v>5842</v>
      </c>
      <c r="J10" s="425" t="s">
        <v>5186</v>
      </c>
      <c r="K10" s="424" t="s">
        <v>3564</v>
      </c>
      <c r="L10" s="426" t="s">
        <v>5008</v>
      </c>
      <c r="M10" s="432" t="s">
        <v>5562</v>
      </c>
      <c r="N10" s="433" t="s">
        <v>5838</v>
      </c>
      <c r="O10" s="433" t="s">
        <v>2997</v>
      </c>
      <c r="P10" s="432" t="s">
        <v>5839</v>
      </c>
      <c r="Q10" s="426" t="s">
        <v>2894</v>
      </c>
      <c r="R10" s="426" t="s">
        <v>3338</v>
      </c>
      <c r="S10" s="424" t="s">
        <v>5313</v>
      </c>
    </row>
    <row r="11" spans="1:19" x14ac:dyDescent="0.3">
      <c r="A11" s="420">
        <v>3</v>
      </c>
      <c r="B11" s="434" t="s">
        <v>5840</v>
      </c>
      <c r="C11" s="434" t="s">
        <v>1195</v>
      </c>
      <c r="D11" s="434" t="s">
        <v>2992</v>
      </c>
      <c r="E11" s="434" t="s">
        <v>5841</v>
      </c>
      <c r="F11" s="434" t="s">
        <v>4660</v>
      </c>
      <c r="G11" s="423" t="s">
        <v>469</v>
      </c>
      <c r="H11" s="425" t="s">
        <v>5186</v>
      </c>
      <c r="I11" s="424" t="s">
        <v>5843</v>
      </c>
      <c r="J11" s="424" t="s">
        <v>5842</v>
      </c>
      <c r="K11" s="426" t="s">
        <v>5562</v>
      </c>
      <c r="L11" s="424" t="s">
        <v>3564</v>
      </c>
      <c r="M11" s="426" t="s">
        <v>5008</v>
      </c>
      <c r="N11" s="432" t="s">
        <v>2997</v>
      </c>
      <c r="O11" s="433" t="s">
        <v>5839</v>
      </c>
      <c r="P11" s="433" t="s">
        <v>5838</v>
      </c>
      <c r="Q11" s="426" t="s">
        <v>3338</v>
      </c>
      <c r="R11" s="424" t="s">
        <v>5313</v>
      </c>
      <c r="S11" s="426" t="s">
        <v>2894</v>
      </c>
    </row>
    <row r="12" spans="1:19" x14ac:dyDescent="0.3">
      <c r="A12" s="6"/>
    </row>
    <row r="13" spans="1:19" x14ac:dyDescent="0.3">
      <c r="A13" s="420" t="s">
        <v>462</v>
      </c>
      <c r="B13" s="420" t="s">
        <v>456</v>
      </c>
      <c r="C13" s="420" t="s">
        <v>3335</v>
      </c>
      <c r="D13" s="420" t="s">
        <v>2996</v>
      </c>
      <c r="E13" s="420" t="s">
        <v>235</v>
      </c>
      <c r="F13" s="420" t="s">
        <v>5185</v>
      </c>
      <c r="G13" s="420" t="s">
        <v>1139</v>
      </c>
      <c r="H13" s="420" t="s">
        <v>4659</v>
      </c>
      <c r="I13" s="420" t="s">
        <v>459</v>
      </c>
      <c r="J13" s="420" t="s">
        <v>460</v>
      </c>
      <c r="K13" s="420" t="s">
        <v>5312</v>
      </c>
      <c r="L13" s="420" t="s">
        <v>2893</v>
      </c>
      <c r="M13" s="420" t="s">
        <v>913</v>
      </c>
      <c r="N13" s="420" t="s">
        <v>2989</v>
      </c>
      <c r="O13" s="420" t="s">
        <v>458</v>
      </c>
      <c r="P13" s="420" t="s">
        <v>1194</v>
      </c>
      <c r="Q13" s="420" t="s">
        <v>5007</v>
      </c>
      <c r="R13" s="420" t="s">
        <v>5561</v>
      </c>
      <c r="S13" s="420" t="s">
        <v>457</v>
      </c>
    </row>
    <row r="14" spans="1:19" x14ac:dyDescent="0.3">
      <c r="A14" s="420">
        <v>1</v>
      </c>
      <c r="B14" s="421" t="s">
        <v>1139</v>
      </c>
      <c r="C14" s="421" t="s">
        <v>235</v>
      </c>
      <c r="D14" s="422" t="s">
        <v>5185</v>
      </c>
      <c r="E14" s="422" t="s">
        <v>3335</v>
      </c>
      <c r="F14" s="421" t="s">
        <v>2996</v>
      </c>
      <c r="G14" s="421" t="s">
        <v>456</v>
      </c>
      <c r="H14" s="422" t="s">
        <v>913</v>
      </c>
      <c r="I14" s="421" t="s">
        <v>5312</v>
      </c>
      <c r="J14" s="422" t="s">
        <v>2893</v>
      </c>
      <c r="K14" s="421" t="s">
        <v>459</v>
      </c>
      <c r="L14" s="421" t="s">
        <v>460</v>
      </c>
      <c r="M14" s="421" t="s">
        <v>4659</v>
      </c>
      <c r="N14" s="421" t="s">
        <v>457</v>
      </c>
      <c r="O14" s="422" t="s">
        <v>5007</v>
      </c>
      <c r="P14" s="422" t="s">
        <v>5561</v>
      </c>
      <c r="Q14" s="421" t="s">
        <v>458</v>
      </c>
      <c r="R14" s="421" t="s">
        <v>1194</v>
      </c>
      <c r="S14" s="421" t="s">
        <v>2989</v>
      </c>
    </row>
    <row r="15" spans="1:19" x14ac:dyDescent="0.3">
      <c r="A15" s="420">
        <v>2</v>
      </c>
      <c r="B15" s="422" t="s">
        <v>5185</v>
      </c>
      <c r="C15" s="421" t="s">
        <v>2996</v>
      </c>
      <c r="D15" s="422" t="s">
        <v>3335</v>
      </c>
      <c r="E15" s="421" t="s">
        <v>1139</v>
      </c>
      <c r="F15" s="421" t="s">
        <v>456</v>
      </c>
      <c r="G15" s="421" t="s">
        <v>235</v>
      </c>
      <c r="H15" s="422" t="s">
        <v>2893</v>
      </c>
      <c r="I15" s="421" t="s">
        <v>460</v>
      </c>
      <c r="J15" s="421" t="s">
        <v>459</v>
      </c>
      <c r="K15" s="422" t="s">
        <v>913</v>
      </c>
      <c r="L15" s="421" t="s">
        <v>4659</v>
      </c>
      <c r="M15" s="421" t="s">
        <v>5312</v>
      </c>
      <c r="N15" s="422" t="s">
        <v>5561</v>
      </c>
      <c r="O15" s="421" t="s">
        <v>1194</v>
      </c>
      <c r="P15" s="421" t="s">
        <v>458</v>
      </c>
      <c r="Q15" s="421" t="s">
        <v>457</v>
      </c>
      <c r="R15" s="421" t="s">
        <v>2989</v>
      </c>
      <c r="S15" s="422" t="s">
        <v>5007</v>
      </c>
    </row>
    <row r="16" spans="1:19" x14ac:dyDescent="0.3">
      <c r="A16" s="6"/>
    </row>
    <row r="17" spans="1:19" x14ac:dyDescent="0.3">
      <c r="A17" s="420" t="s">
        <v>463</v>
      </c>
      <c r="B17" s="420" t="s">
        <v>456</v>
      </c>
      <c r="C17" s="420" t="s">
        <v>3335</v>
      </c>
      <c r="D17" s="420" t="s">
        <v>2996</v>
      </c>
      <c r="E17" s="420" t="s">
        <v>235</v>
      </c>
      <c r="F17" s="420" t="s">
        <v>5185</v>
      </c>
      <c r="G17" s="420" t="s">
        <v>1139</v>
      </c>
      <c r="H17" s="420" t="s">
        <v>4659</v>
      </c>
      <c r="I17" s="420" t="s">
        <v>459</v>
      </c>
      <c r="J17" s="420" t="s">
        <v>460</v>
      </c>
      <c r="K17" s="420" t="s">
        <v>5312</v>
      </c>
      <c r="L17" s="420" t="s">
        <v>2893</v>
      </c>
      <c r="M17" s="420" t="s">
        <v>913</v>
      </c>
      <c r="N17" s="420" t="s">
        <v>2989</v>
      </c>
      <c r="O17" s="420" t="s">
        <v>458</v>
      </c>
      <c r="P17" s="420" t="s">
        <v>1194</v>
      </c>
      <c r="Q17" s="420" t="s">
        <v>5007</v>
      </c>
      <c r="R17" s="420" t="s">
        <v>5561</v>
      </c>
      <c r="S17" s="420" t="s">
        <v>457</v>
      </c>
    </row>
    <row r="18" spans="1:19" x14ac:dyDescent="0.3">
      <c r="A18" s="420">
        <v>1</v>
      </c>
      <c r="B18" s="424" t="s">
        <v>5313</v>
      </c>
      <c r="C18" s="426" t="s">
        <v>2894</v>
      </c>
      <c r="D18" s="426" t="s">
        <v>3338</v>
      </c>
      <c r="E18" s="424" t="s">
        <v>2993</v>
      </c>
      <c r="F18" s="424" t="s">
        <v>5844</v>
      </c>
      <c r="G18" s="424" t="s">
        <v>1196</v>
      </c>
      <c r="H18" s="427" t="s">
        <v>5010</v>
      </c>
      <c r="I18" s="427" t="s">
        <v>5563</v>
      </c>
      <c r="J18" s="423" t="s">
        <v>5845</v>
      </c>
      <c r="K18" s="423" t="s">
        <v>1</v>
      </c>
      <c r="L18" s="427" t="s">
        <v>3337</v>
      </c>
      <c r="M18" s="423" t="s">
        <v>2998</v>
      </c>
      <c r="N18" s="424" t="s">
        <v>5842</v>
      </c>
      <c r="O18" s="425" t="s">
        <v>5186</v>
      </c>
      <c r="P18" s="424" t="s">
        <v>5843</v>
      </c>
      <c r="Q18" s="424" t="s">
        <v>4661</v>
      </c>
      <c r="R18" s="424" t="s">
        <v>461</v>
      </c>
      <c r="S18" s="424" t="s">
        <v>5847</v>
      </c>
    </row>
    <row r="19" spans="1:19" x14ac:dyDescent="0.3">
      <c r="A19" s="420">
        <v>2</v>
      </c>
      <c r="B19" s="426" t="s">
        <v>2894</v>
      </c>
      <c r="C19" s="426" t="s">
        <v>3338</v>
      </c>
      <c r="D19" s="424" t="s">
        <v>5313</v>
      </c>
      <c r="E19" s="424" t="s">
        <v>1196</v>
      </c>
      <c r="F19" s="424" t="s">
        <v>2993</v>
      </c>
      <c r="G19" s="424" t="s">
        <v>5844</v>
      </c>
      <c r="H19" s="427" t="s">
        <v>5563</v>
      </c>
      <c r="I19" s="423" t="s">
        <v>5845</v>
      </c>
      <c r="J19" s="427" t="s">
        <v>5009</v>
      </c>
      <c r="K19" s="423" t="s">
        <v>2998</v>
      </c>
      <c r="L19" s="423" t="s">
        <v>5846</v>
      </c>
      <c r="M19" s="427" t="s">
        <v>3337</v>
      </c>
      <c r="N19" s="425" t="s">
        <v>5186</v>
      </c>
      <c r="O19" s="424" t="s">
        <v>5843</v>
      </c>
      <c r="P19" s="424" t="s">
        <v>5842</v>
      </c>
      <c r="Q19" s="424" t="s">
        <v>5847</v>
      </c>
      <c r="R19" s="424" t="s">
        <v>4661</v>
      </c>
      <c r="S19" s="424" t="s">
        <v>461</v>
      </c>
    </row>
    <row r="20" spans="1:19" x14ac:dyDescent="0.3">
      <c r="A20" s="420">
        <v>3</v>
      </c>
      <c r="B20" s="426" t="s">
        <v>3338</v>
      </c>
      <c r="C20" s="424" t="s">
        <v>5313</v>
      </c>
      <c r="D20" s="426" t="s">
        <v>2894</v>
      </c>
      <c r="E20" s="424" t="s">
        <v>5844</v>
      </c>
      <c r="F20" s="424" t="s">
        <v>1196</v>
      </c>
      <c r="G20" s="424" t="s">
        <v>2993</v>
      </c>
      <c r="H20" s="423" t="s">
        <v>5845</v>
      </c>
      <c r="I20" s="427" t="s">
        <v>5009</v>
      </c>
      <c r="J20" s="427" t="s">
        <v>5563</v>
      </c>
      <c r="K20" s="427" t="s">
        <v>3337</v>
      </c>
      <c r="L20" s="423" t="s">
        <v>2998</v>
      </c>
      <c r="M20" s="423" t="s">
        <v>5846</v>
      </c>
      <c r="N20" s="424" t="s">
        <v>5843</v>
      </c>
      <c r="O20" s="424" t="s">
        <v>5842</v>
      </c>
      <c r="P20" s="425" t="s">
        <v>5186</v>
      </c>
      <c r="Q20" s="424" t="s">
        <v>461</v>
      </c>
      <c r="R20" s="424" t="s">
        <v>5847</v>
      </c>
      <c r="S20" s="424" t="s">
        <v>4661</v>
      </c>
    </row>
    <row r="21" spans="1:19" x14ac:dyDescent="0.3">
      <c r="A21" s="6"/>
    </row>
    <row r="22" spans="1:19" x14ac:dyDescent="0.3">
      <c r="A22" s="420" t="s">
        <v>465</v>
      </c>
      <c r="B22" s="420" t="s">
        <v>456</v>
      </c>
      <c r="C22" s="420" t="s">
        <v>3335</v>
      </c>
      <c r="D22" s="420" t="s">
        <v>2996</v>
      </c>
      <c r="E22" s="420" t="s">
        <v>235</v>
      </c>
      <c r="F22" s="420" t="s">
        <v>5185</v>
      </c>
      <c r="G22" s="420" t="s">
        <v>1139</v>
      </c>
      <c r="H22" s="420" t="s">
        <v>4659</v>
      </c>
      <c r="I22" s="420" t="s">
        <v>459</v>
      </c>
      <c r="J22" s="420" t="s">
        <v>460</v>
      </c>
      <c r="K22" s="420" t="s">
        <v>5312</v>
      </c>
      <c r="L22" s="420" t="s">
        <v>2893</v>
      </c>
      <c r="M22" s="420" t="s">
        <v>913</v>
      </c>
      <c r="N22" s="420" t="s">
        <v>2989</v>
      </c>
      <c r="O22" s="420" t="s">
        <v>458</v>
      </c>
      <c r="P22" s="420" t="s">
        <v>1194</v>
      </c>
      <c r="Q22" s="420" t="s">
        <v>5007</v>
      </c>
      <c r="R22" s="420" t="s">
        <v>5561</v>
      </c>
      <c r="S22" s="420" t="s">
        <v>457</v>
      </c>
    </row>
    <row r="23" spans="1:19" x14ac:dyDescent="0.3">
      <c r="A23" s="420">
        <v>1</v>
      </c>
      <c r="B23" s="421" t="s">
        <v>235</v>
      </c>
      <c r="C23" s="422" t="s">
        <v>5185</v>
      </c>
      <c r="D23" s="421" t="s">
        <v>1139</v>
      </c>
      <c r="E23" s="421" t="s">
        <v>456</v>
      </c>
      <c r="F23" s="422" t="s">
        <v>3335</v>
      </c>
      <c r="G23" s="421" t="s">
        <v>2996</v>
      </c>
      <c r="H23" s="421" t="s">
        <v>5312</v>
      </c>
      <c r="I23" s="422" t="s">
        <v>2893</v>
      </c>
      <c r="J23" s="422" t="s">
        <v>913</v>
      </c>
      <c r="K23" s="421" t="s">
        <v>4659</v>
      </c>
      <c r="L23" s="421" t="s">
        <v>459</v>
      </c>
      <c r="M23" s="421" t="s">
        <v>460</v>
      </c>
      <c r="N23" s="422" t="s">
        <v>5007</v>
      </c>
      <c r="O23" s="422" t="s">
        <v>5561</v>
      </c>
      <c r="P23" s="421" t="s">
        <v>457</v>
      </c>
      <c r="Q23" s="421" t="s">
        <v>2989</v>
      </c>
      <c r="R23" s="421" t="s">
        <v>458</v>
      </c>
      <c r="S23" s="421" t="s">
        <v>1194</v>
      </c>
    </row>
    <row r="24" spans="1:19" x14ac:dyDescent="0.3">
      <c r="A24" s="420">
        <v>2</v>
      </c>
      <c r="B24" s="421" t="s">
        <v>2996</v>
      </c>
      <c r="C24" s="421" t="s">
        <v>1139</v>
      </c>
      <c r="D24" s="421" t="s">
        <v>456</v>
      </c>
      <c r="E24" s="422" t="s">
        <v>5185</v>
      </c>
      <c r="F24" s="421" t="s">
        <v>235</v>
      </c>
      <c r="G24" s="422" t="s">
        <v>3335</v>
      </c>
      <c r="H24" s="421" t="s">
        <v>460</v>
      </c>
      <c r="I24" s="422" t="s">
        <v>913</v>
      </c>
      <c r="J24" s="421" t="s">
        <v>4659</v>
      </c>
      <c r="K24" s="422" t="s">
        <v>2893</v>
      </c>
      <c r="L24" s="421" t="s">
        <v>5312</v>
      </c>
      <c r="M24" s="421" t="s">
        <v>459</v>
      </c>
      <c r="N24" s="421" t="s">
        <v>1194</v>
      </c>
      <c r="O24" s="421" t="s">
        <v>457</v>
      </c>
      <c r="P24" s="421" t="s">
        <v>2989</v>
      </c>
      <c r="Q24" s="422" t="s">
        <v>5561</v>
      </c>
      <c r="R24" s="422" t="s">
        <v>5007</v>
      </c>
      <c r="S24" s="421" t="s">
        <v>458</v>
      </c>
    </row>
    <row r="25" spans="1:19" x14ac:dyDescent="0.3">
      <c r="A25" s="6"/>
    </row>
    <row r="26" spans="1:19" x14ac:dyDescent="0.3">
      <c r="A26" s="420" t="s">
        <v>466</v>
      </c>
      <c r="B26" s="420" t="s">
        <v>456</v>
      </c>
      <c r="C26" s="420" t="s">
        <v>3335</v>
      </c>
      <c r="D26" s="420" t="s">
        <v>2996</v>
      </c>
      <c r="E26" s="420" t="s">
        <v>235</v>
      </c>
      <c r="F26" s="420" t="s">
        <v>5185</v>
      </c>
      <c r="G26" s="420" t="s">
        <v>1139</v>
      </c>
      <c r="H26" s="420" t="s">
        <v>4659</v>
      </c>
      <c r="I26" s="420" t="s">
        <v>459</v>
      </c>
      <c r="J26" s="420" t="s">
        <v>460</v>
      </c>
      <c r="K26" s="420" t="s">
        <v>5312</v>
      </c>
      <c r="L26" s="420" t="s">
        <v>2893</v>
      </c>
      <c r="M26" s="420" t="s">
        <v>913</v>
      </c>
      <c r="N26" s="420" t="s">
        <v>2989</v>
      </c>
      <c r="O26" s="420" t="s">
        <v>458</v>
      </c>
      <c r="P26" s="420" t="s">
        <v>1194</v>
      </c>
      <c r="Q26" s="420" t="s">
        <v>5007</v>
      </c>
      <c r="R26" s="420" t="s">
        <v>5561</v>
      </c>
      <c r="S26" s="420" t="s">
        <v>457</v>
      </c>
    </row>
    <row r="27" spans="1:19" x14ac:dyDescent="0.3">
      <c r="A27" s="420">
        <v>1</v>
      </c>
      <c r="B27" s="424" t="s">
        <v>4661</v>
      </c>
      <c r="C27" s="424" t="s">
        <v>461</v>
      </c>
      <c r="D27" s="424" t="s">
        <v>5847</v>
      </c>
      <c r="E27" s="426" t="s">
        <v>5128</v>
      </c>
      <c r="F27" s="426" t="s">
        <v>5562</v>
      </c>
      <c r="G27" s="424" t="s">
        <v>3564</v>
      </c>
      <c r="H27" s="424" t="s">
        <v>5839</v>
      </c>
      <c r="I27" s="426" t="s">
        <v>3336</v>
      </c>
      <c r="J27" s="424" t="s">
        <v>2997</v>
      </c>
      <c r="K27" s="424" t="s">
        <v>2993</v>
      </c>
      <c r="L27" s="424" t="s">
        <v>5844</v>
      </c>
      <c r="M27" s="424" t="s">
        <v>1196</v>
      </c>
      <c r="N27" s="423" t="s">
        <v>5314</v>
      </c>
      <c r="O27" s="427" t="s">
        <v>2895</v>
      </c>
      <c r="P27" s="427" t="s">
        <v>3339</v>
      </c>
      <c r="Q27" s="423" t="s">
        <v>5848</v>
      </c>
      <c r="R27" s="428" t="s">
        <v>5187</v>
      </c>
      <c r="S27" s="423" t="s">
        <v>1141</v>
      </c>
    </row>
    <row r="28" spans="1:19" x14ac:dyDescent="0.3">
      <c r="A28" s="420">
        <v>2</v>
      </c>
      <c r="B28" s="424" t="s">
        <v>461</v>
      </c>
      <c r="C28" s="424" t="s">
        <v>5847</v>
      </c>
      <c r="D28" s="424" t="s">
        <v>4661</v>
      </c>
      <c r="E28" s="426" t="s">
        <v>5562</v>
      </c>
      <c r="F28" s="424" t="s">
        <v>3564</v>
      </c>
      <c r="G28" s="426" t="s">
        <v>5128</v>
      </c>
      <c r="H28" s="424" t="s">
        <v>2997</v>
      </c>
      <c r="I28" s="424" t="s">
        <v>5839</v>
      </c>
      <c r="J28" s="426" t="s">
        <v>3336</v>
      </c>
      <c r="K28" s="424" t="s">
        <v>1196</v>
      </c>
      <c r="L28" s="424" t="s">
        <v>2993</v>
      </c>
      <c r="M28" s="424" t="s">
        <v>5844</v>
      </c>
      <c r="N28" s="427" t="s">
        <v>2895</v>
      </c>
      <c r="O28" s="427" t="s">
        <v>3339</v>
      </c>
      <c r="P28" s="423" t="s">
        <v>5314</v>
      </c>
      <c r="Q28" s="423" t="s">
        <v>5849</v>
      </c>
      <c r="R28" s="423" t="s">
        <v>5848</v>
      </c>
      <c r="S28" s="428" t="s">
        <v>5187</v>
      </c>
    </row>
    <row r="29" spans="1:19" x14ac:dyDescent="0.3">
      <c r="A29" s="420">
        <v>3</v>
      </c>
      <c r="B29" s="424" t="s">
        <v>5847</v>
      </c>
      <c r="C29" s="424" t="s">
        <v>4661</v>
      </c>
      <c r="D29" s="424" t="s">
        <v>461</v>
      </c>
      <c r="E29" s="424" t="s">
        <v>3564</v>
      </c>
      <c r="F29" s="426" t="s">
        <v>5128</v>
      </c>
      <c r="G29" s="426" t="s">
        <v>5562</v>
      </c>
      <c r="H29" s="426" t="s">
        <v>3336</v>
      </c>
      <c r="I29" s="424" t="s">
        <v>2997</v>
      </c>
      <c r="J29" s="424" t="s">
        <v>5839</v>
      </c>
      <c r="K29" s="424" t="s">
        <v>5844</v>
      </c>
      <c r="L29" s="424" t="s">
        <v>1196</v>
      </c>
      <c r="M29" s="424" t="s">
        <v>2993</v>
      </c>
      <c r="N29" s="427" t="s">
        <v>3339</v>
      </c>
      <c r="O29" s="423" t="s">
        <v>5314</v>
      </c>
      <c r="P29" s="427" t="s">
        <v>2895</v>
      </c>
      <c r="Q29" s="428" t="s">
        <v>5187</v>
      </c>
      <c r="R29" s="423" t="s">
        <v>5849</v>
      </c>
      <c r="S29" s="423" t="s">
        <v>5848</v>
      </c>
    </row>
    <row r="30" spans="1:19" x14ac:dyDescent="0.3">
      <c r="A30" s="6"/>
    </row>
    <row r="31" spans="1:19" x14ac:dyDescent="0.3">
      <c r="A31" s="420" t="s">
        <v>467</v>
      </c>
      <c r="B31" s="420" t="s">
        <v>456</v>
      </c>
      <c r="C31" s="420" t="s">
        <v>3335</v>
      </c>
      <c r="D31" s="420" t="s">
        <v>2996</v>
      </c>
      <c r="E31" s="420" t="s">
        <v>235</v>
      </c>
      <c r="F31" s="420" t="s">
        <v>5185</v>
      </c>
      <c r="G31" s="420" t="s">
        <v>1139</v>
      </c>
      <c r="H31" s="420" t="s">
        <v>4659</v>
      </c>
      <c r="I31" s="420" t="s">
        <v>459</v>
      </c>
      <c r="J31" s="420" t="s">
        <v>460</v>
      </c>
      <c r="K31" s="420" t="s">
        <v>5312</v>
      </c>
      <c r="L31" s="420" t="s">
        <v>2893</v>
      </c>
      <c r="M31" s="420" t="s">
        <v>913</v>
      </c>
      <c r="N31" s="420" t="s">
        <v>2989</v>
      </c>
      <c r="O31" s="420" t="s">
        <v>458</v>
      </c>
      <c r="P31" s="420" t="s">
        <v>1194</v>
      </c>
      <c r="Q31" s="420" t="s">
        <v>5007</v>
      </c>
      <c r="R31" s="420" t="s">
        <v>5561</v>
      </c>
      <c r="S31" s="420" t="s">
        <v>457</v>
      </c>
    </row>
    <row r="32" spans="1:19" x14ac:dyDescent="0.3">
      <c r="A32" s="420">
        <v>1</v>
      </c>
      <c r="B32" s="421" t="s">
        <v>1139</v>
      </c>
      <c r="C32" s="435" t="s">
        <v>235</v>
      </c>
      <c r="D32" s="436" t="s">
        <v>5185</v>
      </c>
      <c r="E32" s="436" t="s">
        <v>3335</v>
      </c>
      <c r="F32" s="435" t="s">
        <v>2996</v>
      </c>
      <c r="G32" s="435" t="s">
        <v>456</v>
      </c>
      <c r="H32" s="436" t="s">
        <v>913</v>
      </c>
      <c r="I32" s="435" t="s">
        <v>5312</v>
      </c>
      <c r="J32" s="436" t="s">
        <v>2893</v>
      </c>
      <c r="K32" s="435" t="s">
        <v>459</v>
      </c>
      <c r="L32" s="421" t="s">
        <v>460</v>
      </c>
      <c r="M32" s="421" t="s">
        <v>4659</v>
      </c>
      <c r="N32" s="421" t="s">
        <v>457</v>
      </c>
      <c r="O32" s="422" t="s">
        <v>5007</v>
      </c>
      <c r="P32" s="422" t="s">
        <v>5561</v>
      </c>
      <c r="Q32" s="421" t="s">
        <v>458</v>
      </c>
      <c r="R32" s="421" t="s">
        <v>1194</v>
      </c>
      <c r="S32" s="421" t="s">
        <v>2989</v>
      </c>
    </row>
    <row r="33" spans="1:19" x14ac:dyDescent="0.3">
      <c r="A33" s="420">
        <v>2</v>
      </c>
      <c r="B33" s="422" t="s">
        <v>3335</v>
      </c>
      <c r="C33" s="421" t="s">
        <v>456</v>
      </c>
      <c r="D33" s="435" t="s">
        <v>235</v>
      </c>
      <c r="E33" s="436" t="s">
        <v>2996</v>
      </c>
      <c r="F33" s="435" t="s">
        <v>1139</v>
      </c>
      <c r="G33" s="436" t="s">
        <v>5185</v>
      </c>
      <c r="H33" s="435" t="s">
        <v>459</v>
      </c>
      <c r="I33" s="435" t="s">
        <v>4659</v>
      </c>
      <c r="J33" s="435" t="s">
        <v>5312</v>
      </c>
      <c r="K33" s="435" t="s">
        <v>460</v>
      </c>
      <c r="L33" s="422" t="s">
        <v>913</v>
      </c>
      <c r="M33" s="422" t="s">
        <v>2893</v>
      </c>
      <c r="N33" s="421" t="s">
        <v>458</v>
      </c>
      <c r="O33" s="421" t="s">
        <v>2989</v>
      </c>
      <c r="P33" s="422" t="s">
        <v>5007</v>
      </c>
      <c r="Q33" s="421" t="s">
        <v>1194</v>
      </c>
      <c r="R33" s="421" t="s">
        <v>457</v>
      </c>
      <c r="S33" s="422" t="s">
        <v>5561</v>
      </c>
    </row>
    <row r="34" spans="1:19" x14ac:dyDescent="0.3">
      <c r="A34" s="6"/>
    </row>
    <row r="35" spans="1:19" x14ac:dyDescent="0.3">
      <c r="A35" s="420" t="s">
        <v>468</v>
      </c>
      <c r="B35" s="420" t="s">
        <v>456</v>
      </c>
      <c r="C35" s="420" t="s">
        <v>3335</v>
      </c>
      <c r="D35" s="420" t="s">
        <v>2996</v>
      </c>
      <c r="E35" s="429" t="s">
        <v>235</v>
      </c>
      <c r="F35" s="429" t="s">
        <v>5185</v>
      </c>
      <c r="G35" s="429" t="s">
        <v>1139</v>
      </c>
      <c r="H35" s="429" t="s">
        <v>4659</v>
      </c>
      <c r="I35" s="429" t="s">
        <v>459</v>
      </c>
      <c r="J35" s="429" t="s">
        <v>460</v>
      </c>
      <c r="K35" s="429" t="s">
        <v>5312</v>
      </c>
      <c r="L35" s="429" t="s">
        <v>2893</v>
      </c>
      <c r="M35" s="429" t="s">
        <v>913</v>
      </c>
      <c r="N35" s="420" t="s">
        <v>2989</v>
      </c>
      <c r="O35" s="420" t="s">
        <v>458</v>
      </c>
      <c r="P35" s="420" t="s">
        <v>1194</v>
      </c>
      <c r="Q35" s="420" t="s">
        <v>5007</v>
      </c>
      <c r="R35" s="420" t="s">
        <v>5561</v>
      </c>
      <c r="S35" s="420" t="s">
        <v>457</v>
      </c>
    </row>
    <row r="36" spans="1:19" x14ac:dyDescent="0.3">
      <c r="A36" s="420">
        <v>1</v>
      </c>
      <c r="B36" s="426" t="s">
        <v>5008</v>
      </c>
      <c r="C36" s="426" t="s">
        <v>5562</v>
      </c>
      <c r="D36" s="426" t="s">
        <v>3564</v>
      </c>
      <c r="E36" s="430" t="s">
        <v>5313</v>
      </c>
      <c r="F36" s="430" t="s">
        <v>2894</v>
      </c>
      <c r="G36" s="430" t="s">
        <v>3338</v>
      </c>
      <c r="H36" s="430" t="s">
        <v>2993</v>
      </c>
      <c r="I36" s="430" t="s">
        <v>5844</v>
      </c>
      <c r="J36" s="430" t="s">
        <v>1196</v>
      </c>
      <c r="K36" s="430" t="s">
        <v>5842</v>
      </c>
      <c r="L36" s="431" t="s">
        <v>5186</v>
      </c>
      <c r="M36" s="430" t="s">
        <v>1140</v>
      </c>
      <c r="N36" s="424" t="s">
        <v>4661</v>
      </c>
      <c r="O36" s="424" t="s">
        <v>461</v>
      </c>
      <c r="P36" s="424" t="s">
        <v>5847</v>
      </c>
      <c r="Q36" s="424" t="s">
        <v>5839</v>
      </c>
      <c r="R36" s="426" t="s">
        <v>3336</v>
      </c>
      <c r="S36" s="424" t="s">
        <v>2997</v>
      </c>
    </row>
    <row r="37" spans="1:19" x14ac:dyDescent="0.3">
      <c r="A37" s="420">
        <v>2</v>
      </c>
      <c r="B37" s="426" t="s">
        <v>5562</v>
      </c>
      <c r="C37" s="426" t="s">
        <v>3564</v>
      </c>
      <c r="D37" s="432" t="s">
        <v>5008</v>
      </c>
      <c r="E37" s="437" t="s">
        <v>2894</v>
      </c>
      <c r="F37" s="437" t="s">
        <v>3338</v>
      </c>
      <c r="G37" s="437" t="s">
        <v>5313</v>
      </c>
      <c r="H37" s="437" t="s">
        <v>1196</v>
      </c>
      <c r="I37" s="437" t="s">
        <v>2993</v>
      </c>
      <c r="J37" s="437" t="s">
        <v>5844</v>
      </c>
      <c r="K37" s="438" t="s">
        <v>5843</v>
      </c>
      <c r="L37" s="437" t="s">
        <v>5842</v>
      </c>
      <c r="M37" s="437" t="s">
        <v>5186</v>
      </c>
      <c r="N37" s="433" t="s">
        <v>461</v>
      </c>
      <c r="O37" s="424" t="s">
        <v>5847</v>
      </c>
      <c r="P37" s="424" t="s">
        <v>4661</v>
      </c>
      <c r="Q37" s="424" t="s">
        <v>2997</v>
      </c>
      <c r="R37" s="424" t="s">
        <v>5839</v>
      </c>
      <c r="S37" s="426" t="s">
        <v>3336</v>
      </c>
    </row>
    <row r="38" spans="1:19" x14ac:dyDescent="0.3">
      <c r="A38" s="420">
        <v>3</v>
      </c>
      <c r="B38" s="426" t="s">
        <v>3564</v>
      </c>
      <c r="C38" s="426" t="s">
        <v>5008</v>
      </c>
      <c r="D38" s="426" t="s">
        <v>5562</v>
      </c>
      <c r="E38" s="437" t="s">
        <v>3338</v>
      </c>
      <c r="F38" s="437" t="s">
        <v>5313</v>
      </c>
      <c r="G38" s="437" t="s">
        <v>2894</v>
      </c>
      <c r="H38" s="437" t="s">
        <v>5844</v>
      </c>
      <c r="I38" s="437" t="s">
        <v>1196</v>
      </c>
      <c r="J38" s="437" t="s">
        <v>2993</v>
      </c>
      <c r="K38" s="437" t="s">
        <v>5186</v>
      </c>
      <c r="L38" s="437" t="s">
        <v>5843</v>
      </c>
      <c r="M38" s="437" t="s">
        <v>5842</v>
      </c>
      <c r="N38" s="433" t="s">
        <v>5847</v>
      </c>
      <c r="O38" s="424" t="s">
        <v>4661</v>
      </c>
      <c r="P38" s="424" t="s">
        <v>461</v>
      </c>
      <c r="Q38" s="426" t="s">
        <v>3336</v>
      </c>
      <c r="R38" s="424" t="s">
        <v>2997</v>
      </c>
      <c r="S38" s="424" t="s">
        <v>5839</v>
      </c>
    </row>
    <row r="39" spans="1:19" x14ac:dyDescent="0.3">
      <c r="A39" s="6"/>
    </row>
    <row r="40" spans="1:19" x14ac:dyDescent="0.3">
      <c r="A40" s="420" t="s">
        <v>470</v>
      </c>
      <c r="B40" s="420" t="s">
        <v>456</v>
      </c>
      <c r="C40" s="420" t="s">
        <v>3335</v>
      </c>
      <c r="D40" s="420" t="s">
        <v>2996</v>
      </c>
      <c r="E40" s="420" t="s">
        <v>235</v>
      </c>
      <c r="F40" s="420" t="s">
        <v>5185</v>
      </c>
      <c r="G40" s="420" t="s">
        <v>1139</v>
      </c>
      <c r="H40" s="420" t="s">
        <v>4659</v>
      </c>
      <c r="I40" s="420" t="s">
        <v>459</v>
      </c>
      <c r="J40" s="420" t="s">
        <v>460</v>
      </c>
      <c r="K40" s="420" t="s">
        <v>5312</v>
      </c>
      <c r="L40" s="420" t="s">
        <v>2893</v>
      </c>
      <c r="M40" s="420" t="s">
        <v>913</v>
      </c>
      <c r="N40" s="420" t="s">
        <v>2989</v>
      </c>
      <c r="O40" s="420" t="s">
        <v>458</v>
      </c>
      <c r="P40" s="420" t="s">
        <v>1194</v>
      </c>
      <c r="Q40" s="420" t="s">
        <v>5007</v>
      </c>
      <c r="R40" s="420" t="s">
        <v>5561</v>
      </c>
      <c r="S40" s="420" t="s">
        <v>457</v>
      </c>
    </row>
    <row r="41" spans="1:19" x14ac:dyDescent="0.3">
      <c r="A41" s="420">
        <v>1</v>
      </c>
      <c r="B41" s="422" t="s">
        <v>3335</v>
      </c>
      <c r="C41" s="421" t="s">
        <v>456</v>
      </c>
      <c r="D41" s="421" t="s">
        <v>235</v>
      </c>
      <c r="E41" s="421" t="s">
        <v>2999</v>
      </c>
      <c r="F41" s="421" t="s">
        <v>1139</v>
      </c>
      <c r="G41" s="422" t="s">
        <v>5185</v>
      </c>
      <c r="H41" s="421" t="s">
        <v>459</v>
      </c>
      <c r="I41" s="421" t="s">
        <v>4659</v>
      </c>
      <c r="J41" s="421" t="s">
        <v>5312</v>
      </c>
      <c r="K41" s="421" t="s">
        <v>460</v>
      </c>
      <c r="L41" s="422" t="s">
        <v>913</v>
      </c>
      <c r="M41" s="422" t="s">
        <v>2893</v>
      </c>
      <c r="N41" s="421" t="s">
        <v>458</v>
      </c>
      <c r="O41" s="421" t="s">
        <v>2994</v>
      </c>
      <c r="P41" s="422" t="s">
        <v>5007</v>
      </c>
      <c r="Q41" s="421" t="s">
        <v>1194</v>
      </c>
      <c r="R41" s="421" t="s">
        <v>457</v>
      </c>
      <c r="S41" s="422" t="s">
        <v>5561</v>
      </c>
    </row>
    <row r="42" spans="1:19" x14ac:dyDescent="0.3">
      <c r="A42" s="420">
        <v>2</v>
      </c>
      <c r="B42" s="421" t="s">
        <v>2996</v>
      </c>
      <c r="C42" s="421" t="s">
        <v>1139</v>
      </c>
      <c r="D42" s="421" t="s">
        <v>456</v>
      </c>
      <c r="E42" s="422" t="s">
        <v>5185</v>
      </c>
      <c r="F42" s="421" t="s">
        <v>235</v>
      </c>
      <c r="G42" s="422" t="s">
        <v>3335</v>
      </c>
      <c r="H42" s="421" t="s">
        <v>460</v>
      </c>
      <c r="I42" s="422" t="s">
        <v>913</v>
      </c>
      <c r="J42" s="421" t="s">
        <v>4659</v>
      </c>
      <c r="K42" s="422" t="s">
        <v>2893</v>
      </c>
      <c r="L42" s="421" t="s">
        <v>5312</v>
      </c>
      <c r="M42" s="421" t="s">
        <v>459</v>
      </c>
      <c r="N42" s="421" t="s">
        <v>1194</v>
      </c>
      <c r="O42" s="421" t="s">
        <v>457</v>
      </c>
      <c r="P42" s="421" t="s">
        <v>2989</v>
      </c>
      <c r="Q42" s="422" t="s">
        <v>5561</v>
      </c>
      <c r="R42" s="422" t="s">
        <v>5007</v>
      </c>
      <c r="S42" s="421" t="s">
        <v>458</v>
      </c>
    </row>
    <row r="43" spans="1:19" x14ac:dyDescent="0.3">
      <c r="A43" s="22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</row>
    <row r="44" spans="1:19" ht="12.5" x14ac:dyDescent="0.25">
      <c r="A44" s="526" t="s">
        <v>205</v>
      </c>
      <c r="B44" s="526"/>
      <c r="C44" s="39" t="s">
        <v>471</v>
      </c>
      <c r="D44" s="40" t="s">
        <v>472</v>
      </c>
      <c r="E44" s="12" t="s">
        <v>473</v>
      </c>
      <c r="F44" s="23"/>
      <c r="G44" s="21" t="s">
        <v>1138</v>
      </c>
      <c r="H44" s="14" t="s">
        <v>1136</v>
      </c>
      <c r="I44" s="15"/>
      <c r="J44" s="15"/>
      <c r="K44" s="21" t="s">
        <v>4659</v>
      </c>
      <c r="L44" t="s">
        <v>4555</v>
      </c>
      <c r="M44" s="15"/>
      <c r="N44" s="15"/>
      <c r="O44" s="35" t="s">
        <v>1121</v>
      </c>
      <c r="P44" s="14" t="s">
        <v>483</v>
      </c>
      <c r="Q44" s="15"/>
      <c r="R44" s="15"/>
      <c r="S44" s="15"/>
    </row>
    <row r="45" spans="1:19" x14ac:dyDescent="0.3">
      <c r="A45" s="18"/>
      <c r="B45" s="15"/>
      <c r="C45" s="15"/>
      <c r="D45" s="15"/>
      <c r="E45" s="15"/>
      <c r="F45" s="15"/>
      <c r="G45" s="21" t="s">
        <v>1198</v>
      </c>
      <c r="H45" s="14" t="s">
        <v>474</v>
      </c>
      <c r="I45" s="15"/>
      <c r="J45" s="15"/>
      <c r="K45" s="35" t="s">
        <v>913</v>
      </c>
      <c r="L45" s="20" t="s">
        <v>906</v>
      </c>
      <c r="M45" s="15"/>
      <c r="N45" s="15"/>
      <c r="O45" s="35" t="s">
        <v>5185</v>
      </c>
      <c r="P45" s="35" t="s">
        <v>5183</v>
      </c>
      <c r="Q45" s="15"/>
      <c r="R45" s="15"/>
      <c r="S45" s="15"/>
    </row>
    <row r="46" spans="1:19" x14ac:dyDescent="0.3">
      <c r="A46" s="18"/>
      <c r="B46" s="15"/>
      <c r="C46" s="15"/>
      <c r="D46" s="15"/>
      <c r="E46" s="15"/>
      <c r="F46" s="15"/>
      <c r="G46" s="35" t="s">
        <v>5748</v>
      </c>
      <c r="H46" s="14" t="s">
        <v>482</v>
      </c>
      <c r="I46" s="15"/>
      <c r="J46" s="15"/>
      <c r="K46" s="21" t="s">
        <v>486</v>
      </c>
      <c r="L46" s="14" t="s">
        <v>487</v>
      </c>
      <c r="M46" s="15"/>
      <c r="N46" s="15"/>
      <c r="O46" s="3" t="s">
        <v>5007</v>
      </c>
      <c r="P46" s="20" t="s">
        <v>4991</v>
      </c>
      <c r="Q46" s="15"/>
      <c r="R46" s="15"/>
      <c r="S46" s="15"/>
    </row>
    <row r="47" spans="1:19" x14ac:dyDescent="0.3">
      <c r="A47" s="18"/>
      <c r="B47" s="15"/>
      <c r="C47" s="15"/>
      <c r="D47" s="15"/>
      <c r="E47" s="15"/>
      <c r="F47" s="15"/>
      <c r="G47" s="35" t="s">
        <v>3335</v>
      </c>
      <c r="H47" s="20" t="s">
        <v>3311</v>
      </c>
      <c r="I47" s="15"/>
      <c r="K47" s="21" t="s">
        <v>1120</v>
      </c>
      <c r="L47" s="14" t="s">
        <v>484</v>
      </c>
      <c r="M47" s="15"/>
      <c r="N47" s="15"/>
      <c r="O47" s="21" t="s">
        <v>2990</v>
      </c>
      <c r="P47" s="20" t="s">
        <v>5340</v>
      </c>
      <c r="Q47" s="15"/>
      <c r="R47" s="15"/>
      <c r="S47" s="15"/>
    </row>
    <row r="48" spans="1:19" x14ac:dyDescent="0.3">
      <c r="A48" s="18"/>
      <c r="B48" s="15"/>
      <c r="C48" s="15"/>
      <c r="D48" s="15"/>
      <c r="E48" s="15"/>
      <c r="F48" s="15"/>
      <c r="G48" s="35" t="s">
        <v>5561</v>
      </c>
      <c r="H48" s="20" t="s">
        <v>5552</v>
      </c>
      <c r="I48" s="15"/>
      <c r="J48" s="15"/>
      <c r="K48" s="21" t="s">
        <v>5312</v>
      </c>
      <c r="L48" s="14" t="s">
        <v>5311</v>
      </c>
      <c r="M48" s="15"/>
      <c r="N48" s="15"/>
      <c r="O48" s="21" t="s">
        <v>1197</v>
      </c>
      <c r="P48" s="14" t="s">
        <v>481</v>
      </c>
      <c r="Q48" s="15"/>
      <c r="R48" s="15"/>
      <c r="S48" s="15"/>
    </row>
    <row r="49" spans="1:19" x14ac:dyDescent="0.3">
      <c r="A49" s="18"/>
      <c r="B49" s="15"/>
      <c r="C49" s="15"/>
      <c r="D49" s="15"/>
      <c r="E49" s="15"/>
      <c r="F49" s="15"/>
      <c r="G49" s="21" t="s">
        <v>1199</v>
      </c>
      <c r="H49" s="14" t="s">
        <v>229</v>
      </c>
      <c r="I49" s="15"/>
      <c r="J49" s="15"/>
      <c r="K49" s="35" t="s">
        <v>2893</v>
      </c>
      <c r="L49" s="35" t="s">
        <v>2718</v>
      </c>
      <c r="M49" s="15"/>
      <c r="N49" s="15"/>
      <c r="O49" s="21" t="s">
        <v>1122</v>
      </c>
      <c r="P49" s="14" t="s">
        <v>485</v>
      </c>
      <c r="Q49" s="15"/>
      <c r="R49" s="15"/>
      <c r="S49" s="15"/>
    </row>
    <row r="50" spans="1:19" x14ac:dyDescent="0.3">
      <c r="A50" s="18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</row>
    <row r="51" spans="1:19" x14ac:dyDescent="0.3">
      <c r="A51" s="18"/>
      <c r="B51" s="15"/>
      <c r="C51" s="15"/>
      <c r="D51" s="15"/>
      <c r="E51" s="15"/>
      <c r="F51" s="15"/>
      <c r="G51" s="15"/>
      <c r="H51" s="21"/>
      <c r="I51" s="15"/>
      <c r="J51" s="15"/>
      <c r="N51" s="15"/>
      <c r="O51" s="21"/>
      <c r="P51" s="21"/>
      <c r="Q51" s="15"/>
      <c r="R51" s="15"/>
      <c r="S51" s="15"/>
    </row>
  </sheetData>
  <sortState xmlns:xlrd2="http://schemas.microsoft.com/office/spreadsheetml/2017/richdata2" ref="O44:Q49">
    <sortCondition ref="O44:O49"/>
  </sortState>
  <mergeCells count="3">
    <mergeCell ref="B3:S3"/>
    <mergeCell ref="A1:S1"/>
    <mergeCell ref="A44:B44"/>
  </mergeCells>
  <phoneticPr fontId="0" type="noConversion"/>
  <pageMargins left="0.75" right="0.18" top="0.37" bottom="0.21" header="0.28999999999999998" footer="0.14000000000000001"/>
  <pageSetup scale="8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3">
    <pageSetUpPr fitToPage="1"/>
  </sheetPr>
  <dimension ref="B1:J22"/>
  <sheetViews>
    <sheetView topLeftCell="A3" workbookViewId="0">
      <selection activeCell="B9" sqref="B9"/>
    </sheetView>
  </sheetViews>
  <sheetFormatPr defaultRowHeight="12.5" x14ac:dyDescent="0.25"/>
  <cols>
    <col min="3" max="3" width="20.81640625" customWidth="1"/>
    <col min="5" max="5" width="23.54296875" customWidth="1"/>
    <col min="7" max="7" width="22.453125" customWidth="1"/>
    <col min="8" max="8" width="24.54296875" customWidth="1"/>
  </cols>
  <sheetData>
    <row r="1" spans="2:10" ht="18" x14ac:dyDescent="0.4">
      <c r="B1" s="525" t="s">
        <v>4476</v>
      </c>
      <c r="C1" s="525"/>
      <c r="D1" s="525"/>
      <c r="E1" s="525"/>
      <c r="F1" s="525"/>
      <c r="G1" s="525"/>
      <c r="H1" s="525"/>
      <c r="I1" s="525"/>
      <c r="J1" s="525"/>
    </row>
    <row r="2" spans="2:10" ht="18" x14ac:dyDescent="0.4">
      <c r="B2" s="275"/>
      <c r="C2" s="275"/>
      <c r="D2" s="275"/>
      <c r="E2" s="275"/>
      <c r="F2" s="275"/>
      <c r="G2" s="275"/>
      <c r="H2" s="275"/>
      <c r="I2" s="275"/>
      <c r="J2" s="275"/>
    </row>
    <row r="3" spans="2:10" x14ac:dyDescent="0.25">
      <c r="B3" s="14"/>
      <c r="C3" s="14"/>
      <c r="D3" s="14"/>
      <c r="E3" s="14"/>
      <c r="F3" s="14"/>
      <c r="G3" s="14"/>
      <c r="H3" s="14"/>
      <c r="I3" s="14"/>
      <c r="J3" s="14"/>
    </row>
    <row r="4" spans="2:10" x14ac:dyDescent="0.25">
      <c r="B4" s="529" t="s">
        <v>384</v>
      </c>
      <c r="C4" s="529"/>
      <c r="D4" s="529" t="s">
        <v>385</v>
      </c>
      <c r="E4" s="529"/>
      <c r="F4" s="529" t="s">
        <v>386</v>
      </c>
      <c r="G4" s="529"/>
      <c r="H4" s="14"/>
      <c r="I4" s="14"/>
      <c r="J4" s="14"/>
    </row>
    <row r="5" spans="2:10" x14ac:dyDescent="0.25">
      <c r="B5" s="14"/>
      <c r="C5" s="14"/>
      <c r="D5" s="14"/>
      <c r="E5" s="14"/>
      <c r="F5" s="14"/>
      <c r="G5" s="14"/>
      <c r="H5" s="14"/>
      <c r="I5" s="14"/>
      <c r="J5" s="14"/>
    </row>
    <row r="6" spans="2:10" ht="13" thickBot="1" x14ac:dyDescent="0.3">
      <c r="B6" s="530" t="s">
        <v>4477</v>
      </c>
      <c r="C6" s="530"/>
      <c r="D6" s="14"/>
      <c r="E6" s="14"/>
      <c r="F6" s="14"/>
      <c r="G6" s="14"/>
      <c r="H6" s="14"/>
      <c r="I6" s="14"/>
    </row>
    <row r="7" spans="2:10" x14ac:dyDescent="0.25">
      <c r="B7" s="527" t="s">
        <v>26</v>
      </c>
      <c r="C7" s="528"/>
      <c r="D7" s="14"/>
      <c r="E7" s="14"/>
      <c r="F7" s="14"/>
      <c r="G7" s="14"/>
      <c r="H7" s="14"/>
      <c r="I7" s="14"/>
      <c r="J7" s="14"/>
    </row>
    <row r="8" spans="2:10" ht="13" thickBot="1" x14ac:dyDescent="0.3">
      <c r="B8" s="531" t="s">
        <v>4677</v>
      </c>
      <c r="C8" s="532"/>
      <c r="D8" s="533" t="s">
        <v>4478</v>
      </c>
      <c r="E8" s="534"/>
      <c r="F8" s="14"/>
      <c r="G8" s="14"/>
      <c r="H8" s="14"/>
      <c r="I8" s="14"/>
      <c r="J8" s="14"/>
    </row>
    <row r="9" spans="2:10" x14ac:dyDescent="0.25">
      <c r="B9" s="14"/>
      <c r="C9" s="277"/>
      <c r="D9" s="23"/>
      <c r="E9" s="25"/>
      <c r="F9" s="14"/>
      <c r="G9" s="14"/>
      <c r="H9" s="14"/>
      <c r="I9" s="14"/>
      <c r="J9" s="14"/>
    </row>
    <row r="10" spans="2:10" ht="13" thickBot="1" x14ac:dyDescent="0.3">
      <c r="B10" s="534" t="s">
        <v>4478</v>
      </c>
      <c r="C10" s="535"/>
      <c r="D10" s="531" t="s">
        <v>4676</v>
      </c>
      <c r="E10" s="536"/>
      <c r="F10" s="530" t="s">
        <v>4479</v>
      </c>
      <c r="G10" s="537"/>
      <c r="H10" s="14"/>
      <c r="I10" s="14"/>
      <c r="J10" s="14"/>
    </row>
    <row r="11" spans="2:10" x14ac:dyDescent="0.25">
      <c r="B11" s="527" t="s">
        <v>27</v>
      </c>
      <c r="C11" s="527"/>
      <c r="D11" s="14"/>
      <c r="E11" s="24"/>
      <c r="F11" s="14"/>
      <c r="G11" s="26"/>
      <c r="H11" s="14"/>
      <c r="I11" s="14"/>
      <c r="J11" s="14"/>
    </row>
    <row r="12" spans="2:10" ht="13" thickBot="1" x14ac:dyDescent="0.3">
      <c r="B12" s="14"/>
      <c r="C12" s="14"/>
      <c r="D12" s="530" t="s">
        <v>4479</v>
      </c>
      <c r="E12" s="537"/>
      <c r="F12" s="14"/>
      <c r="G12" s="24"/>
      <c r="H12" s="14"/>
      <c r="I12" s="14"/>
      <c r="J12" s="14"/>
    </row>
    <row r="13" spans="2:10" x14ac:dyDescent="0.25">
      <c r="B13" s="14"/>
      <c r="C13" s="14"/>
      <c r="D13" s="538" t="s">
        <v>31</v>
      </c>
      <c r="E13" s="538"/>
      <c r="F13" s="14"/>
      <c r="G13" s="24"/>
      <c r="H13" s="14"/>
      <c r="I13" s="14"/>
      <c r="J13" s="14"/>
    </row>
    <row r="14" spans="2:10" ht="13" thickBot="1" x14ac:dyDescent="0.3">
      <c r="B14" s="14"/>
      <c r="C14" s="14"/>
      <c r="D14" s="14"/>
      <c r="E14" s="14"/>
      <c r="F14" s="14"/>
      <c r="G14" s="24"/>
      <c r="H14" s="540" t="s">
        <v>4483</v>
      </c>
      <c r="I14" s="541"/>
      <c r="J14" s="541"/>
    </row>
    <row r="15" spans="2:10" ht="13.5" thickBot="1" x14ac:dyDescent="0.35">
      <c r="B15" s="534" t="s">
        <v>4480</v>
      </c>
      <c r="C15" s="534"/>
      <c r="D15" s="14"/>
      <c r="E15" s="14"/>
      <c r="F15" s="542" t="s">
        <v>4576</v>
      </c>
      <c r="G15" s="543"/>
      <c r="H15" s="544" t="s">
        <v>4481</v>
      </c>
      <c r="I15" s="545"/>
      <c r="J15" s="545"/>
    </row>
    <row r="16" spans="2:10" ht="13" x14ac:dyDescent="0.3">
      <c r="B16" s="527" t="s">
        <v>28</v>
      </c>
      <c r="C16" s="539"/>
      <c r="D16" s="14"/>
      <c r="E16" s="14"/>
      <c r="F16" s="14"/>
      <c r="G16" s="24"/>
      <c r="H16" s="548"/>
      <c r="I16" s="549"/>
      <c r="J16" s="549"/>
    </row>
    <row r="17" spans="2:10" ht="13.5" thickBot="1" x14ac:dyDescent="0.35">
      <c r="B17" s="531"/>
      <c r="C17" s="550"/>
      <c r="D17" s="534" t="s">
        <v>4480</v>
      </c>
      <c r="E17" s="534"/>
      <c r="F17" s="14"/>
      <c r="G17" s="24"/>
      <c r="H17" s="22"/>
      <c r="I17" s="531"/>
      <c r="J17" s="531"/>
    </row>
    <row r="18" spans="2:10" ht="13" x14ac:dyDescent="0.3">
      <c r="B18" s="20"/>
      <c r="C18" s="278"/>
      <c r="D18" s="23"/>
      <c r="E18" s="25"/>
      <c r="F18" s="14"/>
      <c r="G18" s="24"/>
      <c r="H18" s="14"/>
      <c r="I18" s="80"/>
      <c r="J18" s="22"/>
    </row>
    <row r="19" spans="2:10" ht="13" thickBot="1" x14ac:dyDescent="0.3">
      <c r="B19" s="534" t="s">
        <v>4482</v>
      </c>
      <c r="C19" s="551"/>
      <c r="D19" s="531" t="s">
        <v>4576</v>
      </c>
      <c r="E19" s="536"/>
      <c r="F19" s="534" t="s">
        <v>4483</v>
      </c>
      <c r="G19" s="546"/>
      <c r="H19" s="14"/>
      <c r="I19" s="14"/>
      <c r="J19" s="14"/>
    </row>
    <row r="20" spans="2:10" x14ac:dyDescent="0.25">
      <c r="B20" s="527" t="s">
        <v>29</v>
      </c>
      <c r="C20" s="527"/>
      <c r="D20" s="14"/>
      <c r="E20" s="24"/>
      <c r="F20" s="547"/>
      <c r="G20" s="547"/>
      <c r="H20" s="14"/>
      <c r="I20" s="14"/>
      <c r="J20" s="14"/>
    </row>
    <row r="21" spans="2:10" ht="13" thickBot="1" x14ac:dyDescent="0.3">
      <c r="B21" s="14"/>
      <c r="C21" s="14"/>
      <c r="D21" s="534" t="s">
        <v>4483</v>
      </c>
      <c r="E21" s="546"/>
      <c r="F21" s="547"/>
      <c r="G21" s="547"/>
      <c r="H21" s="14"/>
      <c r="I21" s="14"/>
      <c r="J21" s="14"/>
    </row>
    <row r="22" spans="2:10" x14ac:dyDescent="0.25">
      <c r="B22" s="14"/>
      <c r="C22" s="14"/>
      <c r="D22" s="538" t="s">
        <v>30</v>
      </c>
      <c r="E22" s="538"/>
      <c r="F22" s="14"/>
      <c r="G22" s="14"/>
      <c r="H22" s="14"/>
      <c r="I22" s="14"/>
      <c r="J22" s="14"/>
    </row>
  </sheetData>
  <mergeCells count="31">
    <mergeCell ref="D21:E21"/>
    <mergeCell ref="F21:G21"/>
    <mergeCell ref="D22:E22"/>
    <mergeCell ref="H16:J16"/>
    <mergeCell ref="B17:C17"/>
    <mergeCell ref="D17:E17"/>
    <mergeCell ref="I17:J17"/>
    <mergeCell ref="B20:C20"/>
    <mergeCell ref="F20:G20"/>
    <mergeCell ref="B19:C19"/>
    <mergeCell ref="D19:E19"/>
    <mergeCell ref="F19:G19"/>
    <mergeCell ref="D12:E12"/>
    <mergeCell ref="D13:E13"/>
    <mergeCell ref="B16:C16"/>
    <mergeCell ref="H14:J14"/>
    <mergeCell ref="B15:C15"/>
    <mergeCell ref="F15:G15"/>
    <mergeCell ref="H15:J15"/>
    <mergeCell ref="B11:C11"/>
    <mergeCell ref="B7:C7"/>
    <mergeCell ref="B1:J1"/>
    <mergeCell ref="B4:C4"/>
    <mergeCell ref="D4:E4"/>
    <mergeCell ref="F4:G4"/>
    <mergeCell ref="B6:C6"/>
    <mergeCell ref="B8:C8"/>
    <mergeCell ref="D8:E8"/>
    <mergeCell ref="B10:C10"/>
    <mergeCell ref="D10:E10"/>
    <mergeCell ref="F10:G10"/>
  </mergeCells>
  <pageMargins left="0.7" right="0.7" top="0.75" bottom="0.75" header="0.3" footer="0.3"/>
  <pageSetup scale="68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4">
    <pageSetUpPr fitToPage="1"/>
  </sheetPr>
  <dimension ref="B2:M52"/>
  <sheetViews>
    <sheetView topLeftCell="C23" zoomScale="60" zoomScaleNormal="60" workbookViewId="0">
      <selection activeCell="M13" sqref="M13"/>
    </sheetView>
  </sheetViews>
  <sheetFormatPr defaultRowHeight="12.5" x14ac:dyDescent="0.25"/>
  <cols>
    <col min="1" max="1" width="1.81640625" customWidth="1"/>
    <col min="2" max="2" width="9.1796875" customWidth="1"/>
    <col min="3" max="13" width="25.54296875" customWidth="1"/>
  </cols>
  <sheetData>
    <row r="2" spans="2:13" ht="23" x14ac:dyDescent="0.5">
      <c r="B2" s="552" t="s">
        <v>3202</v>
      </c>
      <c r="C2" s="552"/>
      <c r="D2" s="552"/>
      <c r="E2" s="552"/>
      <c r="F2" s="552"/>
      <c r="G2" s="552"/>
      <c r="H2" s="552"/>
      <c r="I2" s="552"/>
      <c r="J2" s="552"/>
      <c r="K2" s="552"/>
      <c r="L2" s="552"/>
      <c r="M2" s="552"/>
    </row>
    <row r="3" spans="2:13" ht="13" x14ac:dyDescent="0.3">
      <c r="B3" s="190"/>
      <c r="C3" s="191"/>
      <c r="D3" s="190"/>
      <c r="E3" s="190"/>
      <c r="F3" s="190"/>
      <c r="G3" s="190"/>
      <c r="H3" s="190"/>
      <c r="I3" s="190"/>
      <c r="J3" s="190"/>
      <c r="K3" s="190"/>
      <c r="L3" s="190"/>
      <c r="M3" s="190"/>
    </row>
    <row r="4" spans="2:13" ht="18" customHeight="1" x14ac:dyDescent="0.4">
      <c r="B4" s="217" t="s">
        <v>692</v>
      </c>
      <c r="C4" s="218" t="s">
        <v>381</v>
      </c>
      <c r="D4" s="219" t="s">
        <v>490</v>
      </c>
      <c r="E4" s="219" t="s">
        <v>489</v>
      </c>
      <c r="F4" s="219" t="s">
        <v>380</v>
      </c>
      <c r="G4" s="219" t="s">
        <v>494</v>
      </c>
      <c r="H4" s="219" t="s">
        <v>493</v>
      </c>
      <c r="I4" s="219" t="s">
        <v>492</v>
      </c>
      <c r="J4" s="219" t="s">
        <v>491</v>
      </c>
      <c r="K4" s="219" t="s">
        <v>382</v>
      </c>
      <c r="L4" s="219" t="s">
        <v>1126</v>
      </c>
      <c r="M4" s="219" t="s">
        <v>1127</v>
      </c>
    </row>
    <row r="5" spans="2:13" ht="18" customHeight="1" x14ac:dyDescent="0.4">
      <c r="B5" s="217">
        <v>1</v>
      </c>
      <c r="C5" s="195" t="s">
        <v>3310</v>
      </c>
      <c r="D5" s="220" t="s">
        <v>1072</v>
      </c>
      <c r="E5" s="220" t="s">
        <v>3376</v>
      </c>
      <c r="F5" s="220" t="s">
        <v>3377</v>
      </c>
      <c r="G5" s="220" t="s">
        <v>3378</v>
      </c>
      <c r="H5" s="220" t="s">
        <v>3379</v>
      </c>
      <c r="I5" s="220" t="s">
        <v>3380</v>
      </c>
      <c r="J5" s="220" t="s">
        <v>3381</v>
      </c>
      <c r="K5" s="220" t="s">
        <v>3382</v>
      </c>
      <c r="L5" s="220" t="s">
        <v>3383</v>
      </c>
      <c r="M5" s="220" t="s">
        <v>3384</v>
      </c>
    </row>
    <row r="6" spans="2:13" ht="18" customHeight="1" thickBot="1" x14ac:dyDescent="0.35">
      <c r="B6" s="221"/>
      <c r="C6" s="222" t="s">
        <v>383</v>
      </c>
      <c r="D6" s="223"/>
      <c r="E6" s="224"/>
      <c r="F6" s="224"/>
      <c r="G6" s="224"/>
      <c r="H6" s="225" t="s">
        <v>2341</v>
      </c>
      <c r="I6" s="226"/>
      <c r="J6" s="226"/>
      <c r="K6" s="226"/>
      <c r="L6" s="226"/>
      <c r="M6" s="226"/>
    </row>
    <row r="7" spans="2:13" ht="18" customHeight="1" x14ac:dyDescent="0.4">
      <c r="B7" s="199">
        <v>2</v>
      </c>
      <c r="C7" s="195" t="s">
        <v>3301</v>
      </c>
      <c r="D7" s="220" t="s">
        <v>3385</v>
      </c>
      <c r="E7" s="220" t="s">
        <v>3386</v>
      </c>
      <c r="F7" s="220" t="s">
        <v>3387</v>
      </c>
      <c r="G7" s="220" t="s">
        <v>455</v>
      </c>
      <c r="H7" s="220" t="s">
        <v>3388</v>
      </c>
      <c r="I7" s="220" t="s">
        <v>3389</v>
      </c>
      <c r="J7" s="227"/>
      <c r="K7" s="227"/>
      <c r="L7" s="227"/>
      <c r="M7" s="227"/>
    </row>
    <row r="8" spans="2:13" ht="18" customHeight="1" thickBot="1" x14ac:dyDescent="0.35">
      <c r="B8" s="221"/>
      <c r="C8" s="222" t="s">
        <v>383</v>
      </c>
      <c r="D8" s="228" t="s">
        <v>269</v>
      </c>
      <c r="E8" s="229"/>
      <c r="F8" s="229"/>
      <c r="G8" s="229"/>
      <c r="H8" s="229"/>
      <c r="I8" s="229"/>
      <c r="J8" s="230"/>
      <c r="K8" s="230"/>
      <c r="L8" s="230"/>
      <c r="M8" s="230"/>
    </row>
    <row r="9" spans="2:13" ht="18" customHeight="1" x14ac:dyDescent="0.4">
      <c r="B9" s="199">
        <v>3</v>
      </c>
      <c r="C9" s="195" t="s">
        <v>3311</v>
      </c>
      <c r="D9" s="220" t="s">
        <v>3390</v>
      </c>
      <c r="E9" s="220" t="s">
        <v>3391</v>
      </c>
      <c r="F9" s="220" t="s">
        <v>3392</v>
      </c>
      <c r="G9" s="220" t="s">
        <v>3393</v>
      </c>
      <c r="H9" s="220" t="s">
        <v>3394</v>
      </c>
      <c r="I9" s="220" t="s">
        <v>3395</v>
      </c>
      <c r="J9" s="220" t="s">
        <v>3396</v>
      </c>
      <c r="K9" s="220" t="s">
        <v>3397</v>
      </c>
      <c r="L9" s="220" t="s">
        <v>3398</v>
      </c>
      <c r="M9" s="220" t="s">
        <v>3399</v>
      </c>
    </row>
    <row r="10" spans="2:13" ht="18" customHeight="1" thickBot="1" x14ac:dyDescent="0.35">
      <c r="B10" s="221"/>
      <c r="C10" s="222" t="s">
        <v>383</v>
      </c>
      <c r="D10" s="231"/>
      <c r="E10" s="231"/>
      <c r="F10" s="231" t="s">
        <v>3027</v>
      </c>
      <c r="G10" s="231" t="s">
        <v>3330</v>
      </c>
      <c r="H10" s="231"/>
      <c r="I10" s="231"/>
      <c r="J10" s="231"/>
      <c r="K10" s="231"/>
      <c r="L10" s="231"/>
      <c r="M10" s="231"/>
    </row>
    <row r="11" spans="2:13" ht="18" customHeight="1" x14ac:dyDescent="0.4">
      <c r="B11" s="199">
        <v>4</v>
      </c>
      <c r="C11" s="195" t="s">
        <v>2980</v>
      </c>
      <c r="D11" s="220" t="s">
        <v>3400</v>
      </c>
      <c r="E11" s="220" t="s">
        <v>1504</v>
      </c>
      <c r="F11" s="220" t="s">
        <v>3401</v>
      </c>
      <c r="G11" s="220" t="s">
        <v>1010</v>
      </c>
      <c r="H11" s="220" t="s">
        <v>3402</v>
      </c>
      <c r="I11" s="220" t="s">
        <v>3403</v>
      </c>
      <c r="J11" s="220" t="s">
        <v>3404</v>
      </c>
      <c r="K11" s="220" t="s">
        <v>3405</v>
      </c>
      <c r="L11" s="220" t="s">
        <v>3406</v>
      </c>
      <c r="M11" s="220" t="s">
        <v>3407</v>
      </c>
    </row>
    <row r="12" spans="2:13" ht="18" customHeight="1" thickBot="1" x14ac:dyDescent="0.35">
      <c r="B12" s="221"/>
      <c r="C12" s="222" t="s">
        <v>383</v>
      </c>
      <c r="D12" s="228" t="s">
        <v>269</v>
      </c>
      <c r="E12" s="228"/>
      <c r="F12" s="228"/>
      <c r="G12" s="228"/>
      <c r="H12" s="228" t="s">
        <v>2341</v>
      </c>
      <c r="I12" s="228"/>
      <c r="J12" s="228" t="s">
        <v>2341</v>
      </c>
      <c r="K12" s="228" t="s">
        <v>223</v>
      </c>
      <c r="L12" s="228" t="s">
        <v>3312</v>
      </c>
      <c r="M12" s="228"/>
    </row>
    <row r="13" spans="2:13" ht="18" customHeight="1" x14ac:dyDescent="0.4">
      <c r="B13" s="199">
        <v>5</v>
      </c>
      <c r="C13" s="204" t="s">
        <v>482</v>
      </c>
      <c r="D13" s="220" t="s">
        <v>1735</v>
      </c>
      <c r="E13" s="220" t="s">
        <v>3408</v>
      </c>
      <c r="F13" s="220" t="s">
        <v>3409</v>
      </c>
      <c r="G13" s="220" t="s">
        <v>3410</v>
      </c>
      <c r="H13" s="220" t="s">
        <v>3411</v>
      </c>
      <c r="I13" s="220" t="s">
        <v>3412</v>
      </c>
      <c r="J13" s="220" t="s">
        <v>3413</v>
      </c>
      <c r="K13" s="232" t="s">
        <v>1016</v>
      </c>
      <c r="L13" s="220" t="s">
        <v>3414</v>
      </c>
      <c r="M13" s="220" t="s">
        <v>3415</v>
      </c>
    </row>
    <row r="14" spans="2:13" ht="18" customHeight="1" thickBot="1" x14ac:dyDescent="0.35">
      <c r="B14" s="221"/>
      <c r="C14" s="222" t="s">
        <v>383</v>
      </c>
      <c r="D14" s="228" t="s">
        <v>2341</v>
      </c>
      <c r="E14" s="228" t="s">
        <v>2341</v>
      </c>
      <c r="F14" s="228"/>
      <c r="G14" s="228" t="s">
        <v>2341</v>
      </c>
      <c r="H14" s="228"/>
      <c r="I14" s="228"/>
      <c r="J14" s="228" t="s">
        <v>2341</v>
      </c>
      <c r="K14" s="228"/>
      <c r="L14" s="228" t="s">
        <v>3026</v>
      </c>
      <c r="M14" s="228" t="s">
        <v>269</v>
      </c>
    </row>
    <row r="15" spans="2:13" ht="18" customHeight="1" x14ac:dyDescent="0.4">
      <c r="B15" s="199">
        <v>6</v>
      </c>
      <c r="C15" s="204" t="s">
        <v>474</v>
      </c>
      <c r="D15" s="220" t="s">
        <v>3416</v>
      </c>
      <c r="E15" s="220" t="s">
        <v>3417</v>
      </c>
      <c r="F15" s="220" t="s">
        <v>3418</v>
      </c>
      <c r="G15" s="220" t="s">
        <v>3419</v>
      </c>
      <c r="H15" s="220" t="s">
        <v>3420</v>
      </c>
      <c r="I15" s="220" t="s">
        <v>3421</v>
      </c>
      <c r="J15" s="220" t="s">
        <v>3422</v>
      </c>
      <c r="K15" s="220" t="s">
        <v>3423</v>
      </c>
      <c r="L15" s="220" t="s">
        <v>3424</v>
      </c>
      <c r="M15" s="220" t="s">
        <v>3425</v>
      </c>
    </row>
    <row r="16" spans="2:13" ht="18" customHeight="1" thickBot="1" x14ac:dyDescent="0.35">
      <c r="B16" s="221"/>
      <c r="C16" s="233" t="s">
        <v>383</v>
      </c>
      <c r="D16" s="234" t="s">
        <v>3023</v>
      </c>
      <c r="E16" s="234" t="s">
        <v>3025</v>
      </c>
      <c r="F16" s="234" t="s">
        <v>3024</v>
      </c>
      <c r="G16" s="234"/>
      <c r="H16" s="234"/>
      <c r="I16" s="234"/>
      <c r="J16" s="234"/>
      <c r="K16" s="234" t="s">
        <v>3024</v>
      </c>
      <c r="L16" s="229"/>
      <c r="M16" s="229"/>
    </row>
    <row r="17" spans="2:13" ht="18" customHeight="1" x14ac:dyDescent="0.4">
      <c r="B17" s="199">
        <v>7</v>
      </c>
      <c r="C17" s="202" t="s">
        <v>1136</v>
      </c>
      <c r="D17" s="220" t="s">
        <v>3426</v>
      </c>
      <c r="E17" s="220" t="s">
        <v>3427</v>
      </c>
      <c r="F17" s="220" t="s">
        <v>2003</v>
      </c>
      <c r="G17" s="220" t="s">
        <v>3539</v>
      </c>
      <c r="H17" s="220" t="s">
        <v>3428</v>
      </c>
      <c r="I17" s="220" t="s">
        <v>3429</v>
      </c>
      <c r="J17" s="235" t="s">
        <v>3430</v>
      </c>
      <c r="K17" s="232" t="s">
        <v>1016</v>
      </c>
      <c r="L17" s="227"/>
      <c r="M17" s="227"/>
    </row>
    <row r="18" spans="2:13" ht="18" customHeight="1" thickBot="1" x14ac:dyDescent="0.35">
      <c r="B18" s="221"/>
      <c r="C18" s="233" t="s">
        <v>383</v>
      </c>
      <c r="D18" s="236"/>
      <c r="E18" s="236"/>
      <c r="F18" s="236"/>
      <c r="G18" s="236"/>
      <c r="H18" s="236"/>
      <c r="I18" s="236"/>
      <c r="J18" s="236"/>
      <c r="K18" s="236"/>
      <c r="L18" s="237"/>
      <c r="M18" s="237"/>
    </row>
    <row r="19" spans="2:13" ht="18" customHeight="1" x14ac:dyDescent="0.4">
      <c r="B19" s="199">
        <v>8</v>
      </c>
      <c r="C19" s="202" t="s">
        <v>483</v>
      </c>
      <c r="D19" s="220" t="s">
        <v>3431</v>
      </c>
      <c r="E19" s="220" t="s">
        <v>3432</v>
      </c>
      <c r="F19" s="220" t="s">
        <v>3433</v>
      </c>
      <c r="G19" s="220" t="s">
        <v>3434</v>
      </c>
      <c r="H19" s="220" t="s">
        <v>3435</v>
      </c>
      <c r="I19" s="220" t="s">
        <v>3436</v>
      </c>
      <c r="J19" s="220" t="s">
        <v>3437</v>
      </c>
      <c r="K19" s="232" t="s">
        <v>1016</v>
      </c>
      <c r="L19" s="220" t="s">
        <v>3438</v>
      </c>
      <c r="M19" s="220" t="s">
        <v>3439</v>
      </c>
    </row>
    <row r="20" spans="2:13" ht="18" customHeight="1" thickBot="1" x14ac:dyDescent="0.35">
      <c r="B20" s="221"/>
      <c r="C20" s="233" t="s">
        <v>383</v>
      </c>
      <c r="D20" s="236"/>
      <c r="E20" s="236"/>
      <c r="F20" s="229"/>
      <c r="G20" s="229"/>
      <c r="H20" s="234" t="s">
        <v>2638</v>
      </c>
      <c r="I20" s="234"/>
      <c r="J20" s="234"/>
      <c r="K20" s="234" t="s">
        <v>2638</v>
      </c>
      <c r="L20" s="229"/>
      <c r="M20" s="229"/>
    </row>
    <row r="21" spans="2:13" ht="18" customHeight="1" x14ac:dyDescent="0.4">
      <c r="B21" s="199">
        <v>9</v>
      </c>
      <c r="C21" s="202" t="s">
        <v>906</v>
      </c>
      <c r="D21" s="220" t="s">
        <v>3440</v>
      </c>
      <c r="E21" s="220" t="s">
        <v>3441</v>
      </c>
      <c r="F21" s="220" t="s">
        <v>3442</v>
      </c>
      <c r="G21" s="220" t="s">
        <v>3443</v>
      </c>
      <c r="H21" s="220" t="s">
        <v>3444</v>
      </c>
      <c r="I21" s="227"/>
      <c r="J21" s="227"/>
      <c r="K21" s="227"/>
      <c r="L21" s="227"/>
      <c r="M21" s="227"/>
    </row>
    <row r="22" spans="2:13" ht="18" customHeight="1" thickBot="1" x14ac:dyDescent="0.35">
      <c r="B22" s="221"/>
      <c r="C22" s="233" t="s">
        <v>383</v>
      </c>
      <c r="D22" s="236"/>
      <c r="E22" s="236"/>
      <c r="F22" s="236"/>
      <c r="G22" s="236"/>
      <c r="H22" s="236"/>
      <c r="I22" s="237"/>
      <c r="J22" s="237"/>
      <c r="K22" s="237"/>
      <c r="L22" s="237"/>
      <c r="M22" s="237"/>
    </row>
    <row r="23" spans="2:13" ht="18" customHeight="1" x14ac:dyDescent="0.4">
      <c r="B23" s="199">
        <v>10</v>
      </c>
      <c r="C23" s="202" t="s">
        <v>484</v>
      </c>
      <c r="D23" s="220" t="s">
        <v>3445</v>
      </c>
      <c r="E23" s="220" t="s">
        <v>3446</v>
      </c>
      <c r="F23" s="220" t="s">
        <v>3447</v>
      </c>
      <c r="G23" s="220" t="s">
        <v>3448</v>
      </c>
      <c r="H23" s="220" t="s">
        <v>3449</v>
      </c>
      <c r="I23" s="232" t="s">
        <v>1016</v>
      </c>
      <c r="J23" s="227"/>
      <c r="K23" s="227"/>
      <c r="L23" s="227"/>
      <c r="M23" s="227"/>
    </row>
    <row r="24" spans="2:13" ht="18" customHeight="1" thickBot="1" x14ac:dyDescent="0.35">
      <c r="B24" s="221"/>
      <c r="C24" s="233" t="s">
        <v>383</v>
      </c>
      <c r="D24" s="236"/>
      <c r="E24" s="236"/>
      <c r="F24" s="236"/>
      <c r="G24" s="236"/>
      <c r="H24" s="236"/>
      <c r="I24" s="236"/>
      <c r="J24" s="237"/>
      <c r="K24" s="237"/>
      <c r="L24" s="237"/>
      <c r="M24" s="237"/>
    </row>
    <row r="25" spans="2:13" ht="18" customHeight="1" x14ac:dyDescent="0.4">
      <c r="B25" s="199">
        <v>11</v>
      </c>
      <c r="C25" s="202" t="s">
        <v>2718</v>
      </c>
      <c r="D25" s="220" t="s">
        <v>3450</v>
      </c>
      <c r="E25" s="220" t="s">
        <v>3451</v>
      </c>
      <c r="F25" s="220" t="s">
        <v>3452</v>
      </c>
      <c r="G25" s="220" t="s">
        <v>3453</v>
      </c>
      <c r="H25" s="220" t="s">
        <v>3454</v>
      </c>
      <c r="I25" s="220" t="s">
        <v>3455</v>
      </c>
      <c r="J25" s="220" t="s">
        <v>3456</v>
      </c>
      <c r="K25" s="220" t="s">
        <v>3457</v>
      </c>
      <c r="L25" s="220" t="s">
        <v>3458</v>
      </c>
      <c r="M25" s="220" t="s">
        <v>3459</v>
      </c>
    </row>
    <row r="26" spans="2:13" ht="18" customHeight="1" thickBot="1" x14ac:dyDescent="0.35">
      <c r="B26" s="221"/>
      <c r="C26" s="233" t="s">
        <v>383</v>
      </c>
      <c r="D26" s="229"/>
      <c r="E26" s="229"/>
      <c r="F26" s="242" t="s">
        <v>3330</v>
      </c>
      <c r="G26" s="242"/>
      <c r="H26" s="242" t="s">
        <v>3025</v>
      </c>
      <c r="I26" s="229"/>
      <c r="J26" s="229"/>
      <c r="K26" s="229"/>
      <c r="L26" s="229"/>
      <c r="M26" s="242" t="s">
        <v>3241</v>
      </c>
    </row>
    <row r="27" spans="2:13" ht="18" customHeight="1" x14ac:dyDescent="0.4">
      <c r="B27" s="199">
        <v>12</v>
      </c>
      <c r="C27" s="195" t="s">
        <v>481</v>
      </c>
      <c r="D27" s="220" t="s">
        <v>3460</v>
      </c>
      <c r="E27" s="220" t="s">
        <v>3461</v>
      </c>
      <c r="F27" s="220" t="s">
        <v>3462</v>
      </c>
      <c r="G27" s="220" t="s">
        <v>3463</v>
      </c>
      <c r="H27" s="220" t="s">
        <v>3464</v>
      </c>
      <c r="I27" s="220" t="s">
        <v>3465</v>
      </c>
      <c r="J27" s="220" t="s">
        <v>3466</v>
      </c>
      <c r="K27" s="220" t="s">
        <v>3467</v>
      </c>
      <c r="L27" s="220" t="s">
        <v>3468</v>
      </c>
      <c r="M27" s="220" t="s">
        <v>3469</v>
      </c>
    </row>
    <row r="28" spans="2:13" ht="18" customHeight="1" thickBot="1" x14ac:dyDescent="0.35">
      <c r="B28" s="221"/>
      <c r="C28" s="233" t="s">
        <v>383</v>
      </c>
      <c r="D28" s="229"/>
      <c r="E28" s="229"/>
      <c r="F28" s="229"/>
      <c r="G28" s="229"/>
      <c r="H28" s="229"/>
      <c r="I28" s="242" t="s">
        <v>3330</v>
      </c>
      <c r="J28" s="229"/>
      <c r="K28" s="229"/>
      <c r="L28" s="229"/>
      <c r="M28" s="229"/>
    </row>
    <row r="29" spans="2:13" ht="18" customHeight="1" x14ac:dyDescent="0.4">
      <c r="B29" s="199">
        <v>13</v>
      </c>
      <c r="C29" s="202" t="s">
        <v>485</v>
      </c>
      <c r="D29" s="220" t="s">
        <v>3470</v>
      </c>
      <c r="E29" s="220" t="s">
        <v>3471</v>
      </c>
      <c r="F29" s="220" t="s">
        <v>3472</v>
      </c>
      <c r="G29" s="220" t="s">
        <v>3473</v>
      </c>
      <c r="H29" s="220" t="s">
        <v>1368</v>
      </c>
      <c r="I29" s="220" t="s">
        <v>3474</v>
      </c>
      <c r="J29" s="220" t="s">
        <v>3475</v>
      </c>
      <c r="K29" s="220" t="s">
        <v>3476</v>
      </c>
      <c r="L29" s="220" t="s">
        <v>3477</v>
      </c>
      <c r="M29" s="220" t="s">
        <v>3478</v>
      </c>
    </row>
    <row r="30" spans="2:13" ht="18" customHeight="1" thickBot="1" x14ac:dyDescent="0.35">
      <c r="B30" s="221"/>
      <c r="C30" s="233" t="s">
        <v>383</v>
      </c>
      <c r="D30" s="236"/>
      <c r="E30" s="234" t="s">
        <v>372</v>
      </c>
      <c r="F30" s="234"/>
      <c r="G30" s="234" t="s">
        <v>269</v>
      </c>
      <c r="H30" s="226" t="s">
        <v>2341</v>
      </c>
      <c r="I30" s="234"/>
      <c r="J30" s="234"/>
      <c r="K30" s="234"/>
      <c r="L30" s="234"/>
      <c r="M30" s="234"/>
    </row>
    <row r="31" spans="2:13" ht="18" customHeight="1" x14ac:dyDescent="0.4">
      <c r="B31" s="199">
        <v>14</v>
      </c>
      <c r="C31" s="202" t="s">
        <v>2422</v>
      </c>
      <c r="D31" s="220" t="s">
        <v>3479</v>
      </c>
      <c r="E31" s="220" t="s">
        <v>3480</v>
      </c>
      <c r="F31" s="220" t="s">
        <v>3481</v>
      </c>
      <c r="G31" s="220" t="s">
        <v>3482</v>
      </c>
      <c r="H31" s="220" t="s">
        <v>3483</v>
      </c>
      <c r="I31" s="220" t="s">
        <v>3484</v>
      </c>
      <c r="J31" s="220" t="s">
        <v>3485</v>
      </c>
      <c r="K31" s="220" t="s">
        <v>3486</v>
      </c>
      <c r="L31" s="220" t="s">
        <v>3487</v>
      </c>
      <c r="M31" s="220" t="s">
        <v>3488</v>
      </c>
    </row>
    <row r="32" spans="2:13" ht="18" customHeight="1" thickBot="1" x14ac:dyDescent="0.35">
      <c r="B32" s="221"/>
      <c r="C32" s="233" t="s">
        <v>383</v>
      </c>
      <c r="D32" s="236"/>
      <c r="E32" s="236"/>
      <c r="F32" s="236"/>
      <c r="G32" s="236"/>
      <c r="H32" s="236"/>
      <c r="I32" s="236"/>
      <c r="J32" s="236"/>
      <c r="K32" s="236"/>
      <c r="L32" s="236"/>
      <c r="M32" s="236"/>
    </row>
    <row r="33" spans="2:13" ht="18" customHeight="1" x14ac:dyDescent="0.4">
      <c r="B33" s="199">
        <v>15</v>
      </c>
      <c r="C33" s="202" t="s">
        <v>2983</v>
      </c>
      <c r="D33" s="220" t="s">
        <v>3489</v>
      </c>
      <c r="E33" s="220" t="s">
        <v>3490</v>
      </c>
      <c r="F33" s="220" t="s">
        <v>3491</v>
      </c>
      <c r="G33" s="220" t="s">
        <v>3492</v>
      </c>
      <c r="H33" s="220" t="s">
        <v>3493</v>
      </c>
      <c r="I33" s="220" t="s">
        <v>3494</v>
      </c>
      <c r="J33" s="220" t="s">
        <v>3495</v>
      </c>
      <c r="K33" s="220" t="s">
        <v>3496</v>
      </c>
      <c r="L33" s="220" t="s">
        <v>3497</v>
      </c>
      <c r="M33" s="220" t="s">
        <v>3498</v>
      </c>
    </row>
    <row r="34" spans="2:13" ht="18" customHeight="1" thickBot="1" x14ac:dyDescent="0.35">
      <c r="B34" s="221"/>
      <c r="C34" s="233" t="s">
        <v>383</v>
      </c>
      <c r="D34" s="236"/>
      <c r="E34" s="234" t="s">
        <v>3024</v>
      </c>
      <c r="F34" s="234"/>
      <c r="G34" s="234" t="s">
        <v>2638</v>
      </c>
      <c r="H34" s="234"/>
      <c r="I34" s="234"/>
      <c r="J34" s="234" t="s">
        <v>269</v>
      </c>
      <c r="K34" s="234" t="s">
        <v>3025</v>
      </c>
      <c r="L34" s="234"/>
      <c r="M34" s="229"/>
    </row>
    <row r="35" spans="2:13" ht="18" customHeight="1" x14ac:dyDescent="0.4">
      <c r="B35" s="199">
        <v>16</v>
      </c>
      <c r="C35" s="202" t="s">
        <v>487</v>
      </c>
      <c r="D35" s="220" t="s">
        <v>3499</v>
      </c>
      <c r="E35" s="220" t="s">
        <v>3500</v>
      </c>
      <c r="F35" s="220" t="s">
        <v>3501</v>
      </c>
      <c r="G35" s="220" t="s">
        <v>3502</v>
      </c>
      <c r="H35" s="220" t="s">
        <v>3503</v>
      </c>
      <c r="I35" s="220" t="s">
        <v>3504</v>
      </c>
      <c r="J35" s="220" t="s">
        <v>3062</v>
      </c>
      <c r="K35" s="220" t="s">
        <v>3505</v>
      </c>
      <c r="L35" s="220" t="s">
        <v>3506</v>
      </c>
      <c r="M35" s="220" t="s">
        <v>3507</v>
      </c>
    </row>
    <row r="36" spans="2:13" ht="18" customHeight="1" thickBot="1" x14ac:dyDescent="0.35">
      <c r="B36" s="221"/>
      <c r="C36" s="233" t="s">
        <v>383</v>
      </c>
      <c r="D36" s="234" t="s">
        <v>3025</v>
      </c>
      <c r="E36" s="229"/>
      <c r="F36" s="234" t="s">
        <v>3024</v>
      </c>
      <c r="G36" s="234"/>
      <c r="H36" s="234"/>
      <c r="I36" s="234"/>
      <c r="J36" s="234" t="s">
        <v>2341</v>
      </c>
      <c r="K36" s="234" t="s">
        <v>3312</v>
      </c>
      <c r="L36" s="234" t="s">
        <v>3025</v>
      </c>
      <c r="M36" s="234" t="s">
        <v>3312</v>
      </c>
    </row>
    <row r="37" spans="2:13" ht="18" customHeight="1" x14ac:dyDescent="0.4">
      <c r="B37" s="199">
        <v>17</v>
      </c>
      <c r="C37" s="202" t="s">
        <v>2987</v>
      </c>
      <c r="D37" s="220" t="s">
        <v>3508</v>
      </c>
      <c r="E37" s="220" t="s">
        <v>3509</v>
      </c>
      <c r="F37" s="220" t="s">
        <v>3510</v>
      </c>
      <c r="G37" s="220" t="s">
        <v>3511</v>
      </c>
      <c r="H37" s="220" t="s">
        <v>3512</v>
      </c>
      <c r="I37" s="220" t="s">
        <v>1761</v>
      </c>
      <c r="J37" s="220" t="s">
        <v>3513</v>
      </c>
      <c r="K37" s="220" t="s">
        <v>3514</v>
      </c>
      <c r="L37" s="220" t="s">
        <v>3515</v>
      </c>
      <c r="M37" s="227"/>
    </row>
    <row r="38" spans="2:13" ht="18" customHeight="1" thickBot="1" x14ac:dyDescent="0.35">
      <c r="B38" s="221"/>
      <c r="C38" s="233" t="s">
        <v>383</v>
      </c>
      <c r="D38" s="234" t="s">
        <v>3025</v>
      </c>
      <c r="E38" s="234" t="s">
        <v>3027</v>
      </c>
      <c r="F38" s="228" t="s">
        <v>3024</v>
      </c>
      <c r="G38" s="234" t="s">
        <v>2341</v>
      </c>
      <c r="H38" s="234" t="s">
        <v>3026</v>
      </c>
      <c r="I38" s="234" t="s">
        <v>2341</v>
      </c>
      <c r="J38" s="234" t="s">
        <v>2341</v>
      </c>
      <c r="K38" s="234" t="s">
        <v>2341</v>
      </c>
      <c r="L38" s="234" t="s">
        <v>2341</v>
      </c>
      <c r="M38" s="230"/>
    </row>
    <row r="39" spans="2:13" ht="18" customHeight="1" x14ac:dyDescent="0.4">
      <c r="B39" s="199">
        <v>18</v>
      </c>
      <c r="C39" s="202" t="s">
        <v>229</v>
      </c>
      <c r="D39" s="220" t="s">
        <v>3516</v>
      </c>
      <c r="E39" s="220" t="s">
        <v>3517</v>
      </c>
      <c r="F39" s="220" t="s">
        <v>3518</v>
      </c>
      <c r="G39" s="220" t="s">
        <v>3519</v>
      </c>
      <c r="H39" s="220" t="s">
        <v>1981</v>
      </c>
      <c r="I39" s="220" t="s">
        <v>3520</v>
      </c>
      <c r="J39" s="220" t="s">
        <v>3521</v>
      </c>
      <c r="K39" s="220" t="s">
        <v>3522</v>
      </c>
      <c r="L39" s="220" t="s">
        <v>3523</v>
      </c>
      <c r="M39" s="220" t="s">
        <v>3524</v>
      </c>
    </row>
    <row r="40" spans="2:13" ht="13.5" thickBot="1" x14ac:dyDescent="0.35">
      <c r="B40" s="221"/>
      <c r="C40" s="233" t="s">
        <v>383</v>
      </c>
      <c r="D40" s="236"/>
      <c r="E40" s="236"/>
      <c r="F40" s="236"/>
      <c r="G40" s="236"/>
      <c r="H40" s="236"/>
      <c r="I40" s="236"/>
      <c r="J40" s="236"/>
      <c r="K40" s="236"/>
      <c r="L40" s="236"/>
      <c r="M40" s="236"/>
    </row>
    <row r="41" spans="2:13" ht="15.5" x14ac:dyDescent="0.35">
      <c r="F41" s="220" t="s">
        <v>3525</v>
      </c>
      <c r="H41" s="220" t="s">
        <v>3526</v>
      </c>
    </row>
    <row r="42" spans="2:13" ht="15" thickBot="1" x14ac:dyDescent="0.4">
      <c r="F42" s="239" t="s">
        <v>3527</v>
      </c>
      <c r="G42" s="240"/>
      <c r="H42" s="234" t="s">
        <v>3312</v>
      </c>
    </row>
    <row r="44" spans="2:13" ht="15" customHeight="1" x14ac:dyDescent="0.45">
      <c r="C44" s="241" t="s">
        <v>164</v>
      </c>
    </row>
    <row r="45" spans="2:13" ht="14.5" x14ac:dyDescent="0.35">
      <c r="C45" s="238" t="s">
        <v>456</v>
      </c>
      <c r="D45" t="s">
        <v>3528</v>
      </c>
      <c r="E45" t="s">
        <v>3529</v>
      </c>
    </row>
    <row r="46" spans="2:13" ht="14.5" x14ac:dyDescent="0.35">
      <c r="C46" s="238" t="s">
        <v>2759</v>
      </c>
      <c r="D46" t="s">
        <v>3530</v>
      </c>
    </row>
    <row r="47" spans="2:13" ht="14.5" x14ac:dyDescent="0.35">
      <c r="C47" s="238" t="s">
        <v>3241</v>
      </c>
      <c r="D47" t="s">
        <v>3531</v>
      </c>
      <c r="E47" t="s">
        <v>1443</v>
      </c>
    </row>
    <row r="48" spans="2:13" ht="14.5" x14ac:dyDescent="0.35">
      <c r="C48" s="238" t="s">
        <v>3026</v>
      </c>
      <c r="D48" t="s">
        <v>3532</v>
      </c>
      <c r="E48" t="s">
        <v>1758</v>
      </c>
    </row>
    <row r="49" spans="3:9" ht="14.5" x14ac:dyDescent="0.35">
      <c r="C49" s="238" t="s">
        <v>3027</v>
      </c>
      <c r="D49" t="s">
        <v>936</v>
      </c>
      <c r="E49" t="s">
        <v>3533</v>
      </c>
      <c r="F49" t="s">
        <v>1988</v>
      </c>
    </row>
    <row r="50" spans="3:9" ht="14.5" x14ac:dyDescent="0.35">
      <c r="C50" s="238" t="s">
        <v>372</v>
      </c>
      <c r="D50" t="s">
        <v>1750</v>
      </c>
      <c r="E50" t="s">
        <v>3534</v>
      </c>
      <c r="F50" t="s">
        <v>1690</v>
      </c>
      <c r="G50" t="s">
        <v>3535</v>
      </c>
      <c r="H50" t="s">
        <v>1385</v>
      </c>
      <c r="I50" s="4" t="s">
        <v>3540</v>
      </c>
    </row>
    <row r="51" spans="3:9" ht="14.5" x14ac:dyDescent="0.35">
      <c r="C51" s="238"/>
    </row>
    <row r="52" spans="3:9" ht="14.5" x14ac:dyDescent="0.35">
      <c r="C52" s="238" t="s">
        <v>2638</v>
      </c>
      <c r="D52" t="s">
        <v>3536</v>
      </c>
      <c r="E52" t="s">
        <v>3537</v>
      </c>
      <c r="F52" t="s">
        <v>3538</v>
      </c>
    </row>
  </sheetData>
  <mergeCells count="1">
    <mergeCell ref="B2:M2"/>
  </mergeCells>
  <pageMargins left="0.7" right="0.7" top="0.75" bottom="0.75" header="0.3" footer="0.3"/>
  <pageSetup paperSize="5" scale="56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5">
    <pageSetUpPr fitToPage="1"/>
  </sheetPr>
  <dimension ref="B1:T33"/>
  <sheetViews>
    <sheetView workbookViewId="0">
      <selection activeCell="F17" sqref="F17"/>
    </sheetView>
  </sheetViews>
  <sheetFormatPr defaultRowHeight="12.5" x14ac:dyDescent="0.25"/>
  <cols>
    <col min="1" max="1" width="3.54296875" customWidth="1"/>
    <col min="2" max="2" width="15.453125" customWidth="1"/>
    <col min="3" max="3" width="8.1796875" customWidth="1"/>
    <col min="9" max="9" width="3.453125" customWidth="1"/>
    <col min="11" max="11" width="2.54296875" customWidth="1"/>
    <col min="12" max="12" width="16.1796875" customWidth="1"/>
    <col min="13" max="13" width="7.54296875" customWidth="1"/>
    <col min="19" max="19" width="3.54296875" customWidth="1"/>
  </cols>
  <sheetData>
    <row r="1" spans="2:20" ht="13" thickBot="1" x14ac:dyDescent="0.3"/>
    <row r="2" spans="2:20" ht="21.5" thickBot="1" x14ac:dyDescent="0.55000000000000004">
      <c r="B2" s="283" t="s">
        <v>4179</v>
      </c>
      <c r="C2" s="284"/>
      <c r="D2" s="285"/>
      <c r="L2" s="283" t="s">
        <v>4180</v>
      </c>
      <c r="M2" s="284"/>
      <c r="N2" s="285"/>
    </row>
    <row r="4" spans="2:20" x14ac:dyDescent="0.25">
      <c r="D4" s="286">
        <v>1</v>
      </c>
      <c r="E4" s="286">
        <v>2</v>
      </c>
      <c r="F4" s="286">
        <v>3</v>
      </c>
      <c r="G4" s="286">
        <v>4</v>
      </c>
      <c r="H4" s="286">
        <v>5</v>
      </c>
      <c r="I4" s="1"/>
      <c r="J4" s="286" t="s">
        <v>4181</v>
      </c>
      <c r="N4" s="286">
        <v>1</v>
      </c>
      <c r="O4" s="286">
        <v>2</v>
      </c>
      <c r="P4" s="286">
        <v>3</v>
      </c>
      <c r="Q4" s="286">
        <v>4</v>
      </c>
      <c r="R4" s="286">
        <v>5</v>
      </c>
      <c r="S4" s="1"/>
      <c r="T4" s="286" t="s">
        <v>4181</v>
      </c>
    </row>
    <row r="5" spans="2:20" x14ac:dyDescent="0.25">
      <c r="D5" s="1"/>
      <c r="E5" s="1"/>
      <c r="F5" s="1"/>
      <c r="G5" s="1"/>
      <c r="H5" s="1"/>
      <c r="I5" s="1"/>
      <c r="J5" s="1"/>
      <c r="N5" s="1"/>
      <c r="O5" s="1"/>
      <c r="P5" s="1"/>
      <c r="Q5" s="1"/>
      <c r="R5" s="1"/>
      <c r="S5" s="1"/>
      <c r="T5" s="1"/>
    </row>
    <row r="6" spans="2:20" x14ac:dyDescent="0.25">
      <c r="B6" s="4" t="s">
        <v>5068</v>
      </c>
      <c r="C6" s="1" t="s">
        <v>2995</v>
      </c>
      <c r="D6" s="1">
        <v>11</v>
      </c>
      <c r="E6" s="1"/>
      <c r="F6" s="1"/>
      <c r="G6" s="1"/>
      <c r="H6" s="1"/>
      <c r="I6" s="1"/>
      <c r="J6" s="1">
        <f t="shared" ref="J6:J18" si="0">(D6*5)+(E6*4)+(F6*3)+(G6*2)+(H6*1)</f>
        <v>55</v>
      </c>
      <c r="L6" s="4" t="s">
        <v>5076</v>
      </c>
      <c r="M6" s="1" t="s">
        <v>2996</v>
      </c>
      <c r="N6" s="1">
        <v>11</v>
      </c>
      <c r="O6" s="1"/>
      <c r="P6" s="1"/>
      <c r="Q6" s="1"/>
      <c r="R6" s="1"/>
      <c r="S6" s="1"/>
      <c r="T6" s="1">
        <f t="shared" ref="T6:T17" si="1">(N6*5)+(O6*4)+(P6*3)+(Q6*2)+(R6*1)</f>
        <v>55</v>
      </c>
    </row>
    <row r="7" spans="2:20" x14ac:dyDescent="0.25">
      <c r="B7" s="4" t="s">
        <v>5069</v>
      </c>
      <c r="C7" s="1" t="s">
        <v>3527</v>
      </c>
      <c r="D7" s="1"/>
      <c r="E7" s="1">
        <v>3</v>
      </c>
      <c r="F7" s="1">
        <v>2</v>
      </c>
      <c r="G7" s="1">
        <v>4</v>
      </c>
      <c r="H7" s="1">
        <v>1</v>
      </c>
      <c r="I7" s="1"/>
      <c r="J7" s="1">
        <f t="shared" si="0"/>
        <v>27</v>
      </c>
      <c r="L7" s="4" t="s">
        <v>5084</v>
      </c>
      <c r="M7" s="1" t="s">
        <v>457</v>
      </c>
      <c r="N7" s="1"/>
      <c r="O7" s="1">
        <v>4</v>
      </c>
      <c r="P7" s="1">
        <v>5</v>
      </c>
      <c r="Q7" s="1"/>
      <c r="R7" s="1"/>
      <c r="S7" s="1"/>
      <c r="T7" s="1">
        <f t="shared" si="1"/>
        <v>31</v>
      </c>
    </row>
    <row r="8" spans="2:20" x14ac:dyDescent="0.25">
      <c r="B8" s="4" t="s">
        <v>5091</v>
      </c>
      <c r="C8" s="1" t="s">
        <v>456</v>
      </c>
      <c r="D8" s="1">
        <v>1</v>
      </c>
      <c r="E8" s="1">
        <v>3</v>
      </c>
      <c r="F8" s="1">
        <v>2</v>
      </c>
      <c r="G8" s="1"/>
      <c r="H8" s="1">
        <v>1</v>
      </c>
      <c r="I8" s="1"/>
      <c r="J8" s="1">
        <f t="shared" si="0"/>
        <v>24</v>
      </c>
      <c r="L8" s="4" t="s">
        <v>5082</v>
      </c>
      <c r="M8" s="1" t="s">
        <v>460</v>
      </c>
      <c r="N8" s="1">
        <v>1</v>
      </c>
      <c r="O8" s="1">
        <v>3</v>
      </c>
      <c r="P8" s="1"/>
      <c r="Q8" s="1"/>
      <c r="R8" s="1">
        <v>1</v>
      </c>
      <c r="S8" s="1"/>
      <c r="T8" s="1">
        <f t="shared" si="1"/>
        <v>18</v>
      </c>
    </row>
    <row r="9" spans="2:20" x14ac:dyDescent="0.25">
      <c r="B9" s="4" t="s">
        <v>5070</v>
      </c>
      <c r="C9" s="1" t="s">
        <v>5098</v>
      </c>
      <c r="D9" s="1"/>
      <c r="E9" s="1">
        <v>2</v>
      </c>
      <c r="F9" s="1">
        <v>2</v>
      </c>
      <c r="G9" s="1"/>
      <c r="H9" s="1">
        <v>1</v>
      </c>
      <c r="I9" s="1"/>
      <c r="J9" s="1">
        <f t="shared" si="0"/>
        <v>15</v>
      </c>
      <c r="L9" s="4" t="s">
        <v>5086</v>
      </c>
      <c r="M9" s="1" t="s">
        <v>2995</v>
      </c>
      <c r="N9" s="1"/>
      <c r="O9" s="1">
        <v>1</v>
      </c>
      <c r="P9" s="1">
        <v>2</v>
      </c>
      <c r="Q9" s="1">
        <v>1</v>
      </c>
      <c r="R9" s="1">
        <v>2</v>
      </c>
      <c r="S9" s="1"/>
      <c r="T9" s="1">
        <f t="shared" si="1"/>
        <v>14</v>
      </c>
    </row>
    <row r="10" spans="2:20" x14ac:dyDescent="0.25">
      <c r="B10" s="4" t="s">
        <v>5072</v>
      </c>
      <c r="C10" s="1" t="s">
        <v>2995</v>
      </c>
      <c r="D10" s="1"/>
      <c r="E10" s="1"/>
      <c r="F10" s="1">
        <v>4</v>
      </c>
      <c r="G10" s="1">
        <v>1</v>
      </c>
      <c r="H10" s="1">
        <v>1</v>
      </c>
      <c r="I10" s="1"/>
      <c r="J10" s="1">
        <f t="shared" si="0"/>
        <v>15</v>
      </c>
      <c r="L10" s="4" t="s">
        <v>5083</v>
      </c>
      <c r="M10" s="1" t="s">
        <v>4659</v>
      </c>
      <c r="N10" s="1"/>
      <c r="O10" s="1">
        <v>1</v>
      </c>
      <c r="P10" s="1"/>
      <c r="Q10" s="1">
        <v>4</v>
      </c>
      <c r="R10" s="1"/>
      <c r="S10" s="1"/>
      <c r="T10" s="1">
        <f t="shared" si="1"/>
        <v>12</v>
      </c>
    </row>
    <row r="11" spans="2:20" x14ac:dyDescent="0.25">
      <c r="B11" s="4" t="s">
        <v>5071</v>
      </c>
      <c r="C11" s="1" t="s">
        <v>2995</v>
      </c>
      <c r="D11" s="1"/>
      <c r="E11" s="1">
        <v>1</v>
      </c>
      <c r="F11" s="1">
        <v>1</v>
      </c>
      <c r="G11" s="1">
        <v>1</v>
      </c>
      <c r="H11" s="1"/>
      <c r="I11" s="1"/>
      <c r="J11" s="1">
        <f t="shared" si="0"/>
        <v>9</v>
      </c>
      <c r="L11" s="4" t="s">
        <v>5080</v>
      </c>
      <c r="M11" s="1" t="s">
        <v>2996</v>
      </c>
      <c r="N11" s="1"/>
      <c r="O11" s="1"/>
      <c r="P11" s="1">
        <v>1</v>
      </c>
      <c r="Q11" s="1">
        <v>3</v>
      </c>
      <c r="R11" s="1">
        <v>3</v>
      </c>
      <c r="S11" s="1"/>
      <c r="T11" s="1">
        <f t="shared" si="1"/>
        <v>12</v>
      </c>
    </row>
    <row r="12" spans="2:20" x14ac:dyDescent="0.25">
      <c r="B12" s="4" t="s">
        <v>5073</v>
      </c>
      <c r="C12" s="1" t="s">
        <v>720</v>
      </c>
      <c r="D12" s="1"/>
      <c r="E12" s="1">
        <v>2</v>
      </c>
      <c r="F12" s="1"/>
      <c r="G12" s="1"/>
      <c r="H12" s="1">
        <v>0</v>
      </c>
      <c r="I12" s="1"/>
      <c r="J12" s="1">
        <f t="shared" si="0"/>
        <v>8</v>
      </c>
      <c r="L12" s="4" t="s">
        <v>5085</v>
      </c>
      <c r="M12" s="1" t="s">
        <v>459</v>
      </c>
      <c r="N12" s="1"/>
      <c r="O12" s="1">
        <v>2</v>
      </c>
      <c r="P12" s="1"/>
      <c r="Q12" s="1">
        <v>1</v>
      </c>
      <c r="R12" s="1">
        <v>1</v>
      </c>
      <c r="S12" s="1"/>
      <c r="T12" s="1">
        <f t="shared" si="1"/>
        <v>11</v>
      </c>
    </row>
    <row r="13" spans="2:20" x14ac:dyDescent="0.25">
      <c r="B13" s="4" t="s">
        <v>5099</v>
      </c>
      <c r="C13" s="1" t="s">
        <v>2995</v>
      </c>
      <c r="D13" s="1"/>
      <c r="E13" s="1"/>
      <c r="F13" s="1"/>
      <c r="G13" s="1">
        <v>3</v>
      </c>
      <c r="H13" s="1">
        <v>1</v>
      </c>
      <c r="I13" s="1"/>
      <c r="J13" s="1">
        <f t="shared" si="0"/>
        <v>7</v>
      </c>
      <c r="L13" s="4" t="s">
        <v>5087</v>
      </c>
      <c r="M13" s="1" t="s">
        <v>2995</v>
      </c>
      <c r="N13" s="1"/>
      <c r="O13" s="1"/>
      <c r="P13" s="1">
        <v>2</v>
      </c>
      <c r="Q13" s="1">
        <v>2</v>
      </c>
      <c r="R13" s="1">
        <v>1</v>
      </c>
      <c r="S13" s="1"/>
      <c r="T13" s="1">
        <f t="shared" si="1"/>
        <v>11</v>
      </c>
    </row>
    <row r="14" spans="2:20" x14ac:dyDescent="0.25">
      <c r="B14" s="4" t="s">
        <v>5077</v>
      </c>
      <c r="C14" s="1" t="s">
        <v>4659</v>
      </c>
      <c r="D14" s="1"/>
      <c r="E14" s="1"/>
      <c r="F14" s="1"/>
      <c r="G14" s="1">
        <v>1</v>
      </c>
      <c r="H14" s="1">
        <v>3</v>
      </c>
      <c r="I14" s="1"/>
      <c r="J14" s="1">
        <f t="shared" si="0"/>
        <v>5</v>
      </c>
      <c r="L14" s="4" t="s">
        <v>5081</v>
      </c>
      <c r="M14" s="1" t="s">
        <v>460</v>
      </c>
      <c r="N14" s="1"/>
      <c r="O14" s="1"/>
      <c r="P14" s="1">
        <v>1</v>
      </c>
      <c r="Q14" s="1"/>
      <c r="R14" s="1"/>
      <c r="S14" s="1"/>
      <c r="T14" s="1">
        <f t="shared" si="1"/>
        <v>3</v>
      </c>
    </row>
    <row r="15" spans="2:20" x14ac:dyDescent="0.25">
      <c r="B15" s="4" t="s">
        <v>5074</v>
      </c>
      <c r="C15" s="1" t="s">
        <v>459</v>
      </c>
      <c r="D15" s="1"/>
      <c r="E15" s="1"/>
      <c r="F15" s="1"/>
      <c r="G15" s="1">
        <v>1</v>
      </c>
      <c r="H15" s="1"/>
      <c r="I15" s="1"/>
      <c r="J15" s="1">
        <f t="shared" si="0"/>
        <v>2</v>
      </c>
      <c r="L15" s="4" t="s">
        <v>5088</v>
      </c>
      <c r="M15" s="1" t="s">
        <v>2995</v>
      </c>
      <c r="N15" s="1"/>
      <c r="O15" s="1"/>
      <c r="P15" s="1"/>
      <c r="Q15" s="1"/>
      <c r="R15" s="1">
        <v>1</v>
      </c>
      <c r="S15" s="1"/>
      <c r="T15" s="1">
        <f t="shared" si="1"/>
        <v>1</v>
      </c>
    </row>
    <row r="16" spans="2:20" x14ac:dyDescent="0.25">
      <c r="B16" s="4" t="s">
        <v>5075</v>
      </c>
      <c r="C16" s="1" t="s">
        <v>456</v>
      </c>
      <c r="D16" s="1"/>
      <c r="E16" s="1"/>
      <c r="F16" s="1"/>
      <c r="G16" s="1"/>
      <c r="H16" s="1">
        <v>1</v>
      </c>
      <c r="I16" s="1"/>
      <c r="J16" s="1">
        <f t="shared" si="0"/>
        <v>1</v>
      </c>
      <c r="L16" s="4" t="s">
        <v>5090</v>
      </c>
      <c r="M16" s="1" t="s">
        <v>2893</v>
      </c>
      <c r="N16" s="1"/>
      <c r="O16" s="1"/>
      <c r="P16" s="1"/>
      <c r="Q16" s="1"/>
      <c r="R16" s="1">
        <v>1</v>
      </c>
      <c r="S16" s="1"/>
      <c r="T16" s="1">
        <f t="shared" si="1"/>
        <v>1</v>
      </c>
    </row>
    <row r="17" spans="2:20" x14ac:dyDescent="0.25">
      <c r="B17" s="4" t="s">
        <v>5078</v>
      </c>
      <c r="C17" s="1" t="s">
        <v>5098</v>
      </c>
      <c r="D17" s="1"/>
      <c r="E17" s="1"/>
      <c r="F17" s="1"/>
      <c r="G17" s="1"/>
      <c r="H17" s="1">
        <v>1</v>
      </c>
      <c r="I17" s="1"/>
      <c r="J17" s="1">
        <f t="shared" si="0"/>
        <v>1</v>
      </c>
      <c r="L17" s="4" t="s">
        <v>5089</v>
      </c>
      <c r="M17" s="1" t="s">
        <v>456</v>
      </c>
      <c r="N17" s="1"/>
      <c r="O17" s="1"/>
      <c r="P17" s="1"/>
      <c r="Q17" s="1"/>
      <c r="R17" s="1">
        <v>1</v>
      </c>
      <c r="S17" s="1"/>
      <c r="T17" s="1">
        <f t="shared" si="1"/>
        <v>1</v>
      </c>
    </row>
    <row r="18" spans="2:20" x14ac:dyDescent="0.25">
      <c r="B18" s="4" t="s">
        <v>5079</v>
      </c>
      <c r="C18" s="1" t="s">
        <v>460</v>
      </c>
      <c r="D18" s="1"/>
      <c r="E18" s="1"/>
      <c r="F18" s="1"/>
      <c r="G18" s="1"/>
      <c r="H18" s="1">
        <v>1</v>
      </c>
      <c r="I18" s="1"/>
      <c r="J18" s="1">
        <f t="shared" si="0"/>
        <v>1</v>
      </c>
      <c r="M18" s="1"/>
      <c r="N18" s="1"/>
      <c r="O18" s="1"/>
      <c r="P18" s="1"/>
      <c r="Q18" s="1"/>
      <c r="R18" s="1"/>
      <c r="S18" s="1"/>
      <c r="T18" s="1"/>
    </row>
    <row r="19" spans="2:20" x14ac:dyDescent="0.25">
      <c r="B19" s="4"/>
      <c r="C19" s="1"/>
      <c r="D19" s="1"/>
      <c r="E19" s="1"/>
      <c r="F19" s="1"/>
      <c r="G19" s="1"/>
      <c r="H19" s="1"/>
      <c r="I19" s="1"/>
      <c r="J19" s="1"/>
      <c r="M19" s="1"/>
      <c r="N19" s="1"/>
      <c r="O19" s="1"/>
      <c r="P19" s="1"/>
      <c r="Q19" s="1"/>
      <c r="R19" s="1"/>
      <c r="S19" s="1"/>
      <c r="T19" s="1"/>
    </row>
    <row r="20" spans="2:20" ht="13" thickBot="1" x14ac:dyDescent="0.3">
      <c r="M20" s="1"/>
    </row>
    <row r="21" spans="2:20" ht="21.5" thickBot="1" x14ac:dyDescent="0.55000000000000004">
      <c r="B21" s="283" t="s">
        <v>4182</v>
      </c>
      <c r="C21" s="284"/>
      <c r="D21" s="311"/>
      <c r="E21" s="285"/>
      <c r="M21" s="1"/>
    </row>
    <row r="23" spans="2:20" x14ac:dyDescent="0.25">
      <c r="D23" s="286">
        <v>1</v>
      </c>
      <c r="E23" s="286">
        <v>2</v>
      </c>
      <c r="F23" s="286">
        <v>3</v>
      </c>
      <c r="G23" s="286">
        <v>4</v>
      </c>
      <c r="H23" s="286">
        <v>5</v>
      </c>
      <c r="I23" s="1"/>
      <c r="J23" s="286" t="s">
        <v>4181</v>
      </c>
    </row>
    <row r="24" spans="2:20" x14ac:dyDescent="0.25">
      <c r="D24" s="1"/>
      <c r="E24" s="1"/>
      <c r="F24" s="1"/>
      <c r="G24" s="1"/>
      <c r="H24" s="1"/>
      <c r="I24" s="1"/>
      <c r="J24" s="1"/>
    </row>
    <row r="25" spans="2:20" x14ac:dyDescent="0.25">
      <c r="B25" s="4" t="s">
        <v>5088</v>
      </c>
      <c r="C25" s="1" t="s">
        <v>2995</v>
      </c>
      <c r="D25" s="1">
        <v>9</v>
      </c>
      <c r="E25" s="1"/>
      <c r="F25" s="1">
        <v>1</v>
      </c>
      <c r="G25" s="1">
        <v>1</v>
      </c>
      <c r="H25" s="1"/>
      <c r="I25" s="1"/>
      <c r="J25" s="1">
        <f t="shared" ref="J25:J32" si="2">(D25*5)+(E25*4)+(F25*3)+(G25*2)+(H25*1)</f>
        <v>50</v>
      </c>
    </row>
    <row r="26" spans="2:20" x14ac:dyDescent="0.25">
      <c r="B26" s="4" t="s">
        <v>5089</v>
      </c>
      <c r="C26" s="1" t="s">
        <v>456</v>
      </c>
      <c r="D26" s="1">
        <v>3</v>
      </c>
      <c r="E26" s="1">
        <v>8</v>
      </c>
      <c r="F26" s="1"/>
      <c r="G26" s="1"/>
      <c r="H26" s="1"/>
      <c r="I26" s="1"/>
      <c r="J26" s="1">
        <f t="shared" si="2"/>
        <v>47</v>
      </c>
    </row>
    <row r="27" spans="2:20" x14ac:dyDescent="0.25">
      <c r="B27" s="4" t="s">
        <v>5093</v>
      </c>
      <c r="C27" s="1" t="s">
        <v>3527</v>
      </c>
      <c r="D27" s="1"/>
      <c r="E27" s="1">
        <v>2</v>
      </c>
      <c r="F27" s="1">
        <v>8</v>
      </c>
      <c r="G27" s="1">
        <v>1</v>
      </c>
      <c r="H27" s="1"/>
      <c r="I27" s="1"/>
      <c r="J27" s="1">
        <f t="shared" si="2"/>
        <v>34</v>
      </c>
    </row>
    <row r="28" spans="2:20" x14ac:dyDescent="0.25">
      <c r="B28" s="4" t="s">
        <v>5094</v>
      </c>
      <c r="C28" s="1" t="s">
        <v>2893</v>
      </c>
      <c r="D28" s="1"/>
      <c r="E28" s="1"/>
      <c r="F28" s="1">
        <v>1</v>
      </c>
      <c r="G28" s="1">
        <v>3</v>
      </c>
      <c r="H28" s="1">
        <v>6</v>
      </c>
      <c r="I28" s="1"/>
      <c r="J28" s="1">
        <f t="shared" si="2"/>
        <v>15</v>
      </c>
    </row>
    <row r="29" spans="2:20" x14ac:dyDescent="0.25">
      <c r="B29" s="4" t="s">
        <v>5095</v>
      </c>
      <c r="C29" s="1" t="s">
        <v>459</v>
      </c>
      <c r="D29" s="1"/>
      <c r="E29" s="1">
        <v>1</v>
      </c>
      <c r="F29" s="1"/>
      <c r="G29" s="1">
        <v>5</v>
      </c>
      <c r="H29" s="1">
        <v>1</v>
      </c>
      <c r="I29" s="1"/>
      <c r="J29" s="1">
        <f t="shared" si="2"/>
        <v>15</v>
      </c>
    </row>
    <row r="30" spans="2:20" x14ac:dyDescent="0.25">
      <c r="B30" s="4" t="s">
        <v>5092</v>
      </c>
      <c r="C30" s="1" t="s">
        <v>235</v>
      </c>
      <c r="D30" s="1"/>
      <c r="E30" s="1"/>
      <c r="F30" s="1">
        <v>1</v>
      </c>
      <c r="G30" s="1">
        <v>1</v>
      </c>
      <c r="H30" s="1"/>
      <c r="I30" s="1"/>
      <c r="J30" s="1">
        <f t="shared" si="2"/>
        <v>5</v>
      </c>
    </row>
    <row r="31" spans="2:20" x14ac:dyDescent="0.25">
      <c r="B31" s="4" t="s">
        <v>5096</v>
      </c>
      <c r="C31" s="1" t="s">
        <v>5098</v>
      </c>
      <c r="D31" s="1"/>
      <c r="E31" s="1"/>
      <c r="F31" s="1"/>
      <c r="G31" s="1"/>
      <c r="H31" s="1">
        <v>3</v>
      </c>
      <c r="I31" s="1"/>
      <c r="J31" s="1">
        <f t="shared" si="2"/>
        <v>3</v>
      </c>
    </row>
    <row r="32" spans="2:20" x14ac:dyDescent="0.25">
      <c r="B32" s="4" t="s">
        <v>5097</v>
      </c>
      <c r="C32" s="1" t="s">
        <v>5100</v>
      </c>
      <c r="D32" s="1"/>
      <c r="E32" s="1"/>
      <c r="F32" s="1"/>
      <c r="G32" s="1"/>
      <c r="H32" s="1">
        <v>1</v>
      </c>
      <c r="I32" s="1"/>
      <c r="J32" s="1">
        <f t="shared" si="2"/>
        <v>1</v>
      </c>
    </row>
    <row r="33" spans="4:10" x14ac:dyDescent="0.25">
      <c r="D33" s="1"/>
      <c r="E33" s="1"/>
      <c r="F33" s="1"/>
      <c r="G33" s="1"/>
      <c r="H33" s="1"/>
      <c r="I33" s="1"/>
      <c r="J33" s="1"/>
    </row>
  </sheetData>
  <sortState xmlns:xlrd2="http://schemas.microsoft.com/office/spreadsheetml/2017/richdata2" ref="B25:J32">
    <sortCondition descending="1" ref="J25:J32"/>
  </sortState>
  <pageMargins left="0.7" right="0.7" top="0.75" bottom="0.75" header="0.3" footer="0.3"/>
  <pageSetup scale="73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6">
    <pageSetUpPr fitToPage="1"/>
  </sheetPr>
  <dimension ref="B2:G62"/>
  <sheetViews>
    <sheetView workbookViewId="0">
      <selection activeCell="B2" sqref="B2:G63"/>
    </sheetView>
  </sheetViews>
  <sheetFormatPr defaultRowHeight="12.5" x14ac:dyDescent="0.25"/>
  <cols>
    <col min="2" max="2" width="26.81640625" customWidth="1"/>
    <col min="3" max="7" width="20.54296875" customWidth="1"/>
  </cols>
  <sheetData>
    <row r="2" spans="2:7" x14ac:dyDescent="0.25">
      <c r="B2" s="358" t="s">
        <v>4484</v>
      </c>
    </row>
    <row r="3" spans="2:7" ht="14.5" x14ac:dyDescent="0.35">
      <c r="B3" s="133" t="s">
        <v>1136</v>
      </c>
      <c r="C3" s="261" t="s">
        <v>1357</v>
      </c>
      <c r="D3" s="261" t="s">
        <v>3391</v>
      </c>
      <c r="E3" s="261" t="s">
        <v>1969</v>
      </c>
      <c r="F3" s="261" t="s">
        <v>5060</v>
      </c>
      <c r="G3" s="261" t="s">
        <v>5059</v>
      </c>
    </row>
    <row r="4" spans="2:7" ht="14.5" x14ac:dyDescent="0.35">
      <c r="B4" s="133" t="s">
        <v>474</v>
      </c>
      <c r="C4" s="261"/>
      <c r="D4" s="261"/>
      <c r="E4" s="261"/>
      <c r="F4" s="261"/>
      <c r="G4" s="261"/>
    </row>
    <row r="5" spans="2:7" ht="14.5" x14ac:dyDescent="0.35">
      <c r="B5" s="133" t="s">
        <v>4555</v>
      </c>
      <c r="C5" s="256" t="s">
        <v>1357</v>
      </c>
      <c r="D5" s="256" t="s">
        <v>1748</v>
      </c>
      <c r="E5" s="256" t="s">
        <v>1969</v>
      </c>
      <c r="F5" s="256" t="s">
        <v>3391</v>
      </c>
      <c r="G5" s="256" t="s">
        <v>104</v>
      </c>
    </row>
    <row r="6" spans="2:7" ht="14.5" x14ac:dyDescent="0.35">
      <c r="B6" s="133" t="s">
        <v>483</v>
      </c>
      <c r="C6" s="261"/>
      <c r="D6" s="261"/>
      <c r="E6" s="261"/>
      <c r="F6" s="261"/>
      <c r="G6" s="261"/>
    </row>
    <row r="7" spans="2:7" ht="14.5" x14ac:dyDescent="0.35">
      <c r="B7" s="133" t="s">
        <v>4991</v>
      </c>
      <c r="C7" s="261"/>
      <c r="D7" s="261"/>
      <c r="E7" s="261"/>
      <c r="F7" s="261"/>
      <c r="G7" s="261"/>
    </row>
    <row r="8" spans="2:7" ht="14.5" x14ac:dyDescent="0.35">
      <c r="B8" s="133" t="s">
        <v>4457</v>
      </c>
      <c r="C8" s="256" t="s">
        <v>1357</v>
      </c>
      <c r="D8" s="261"/>
      <c r="E8" s="261"/>
      <c r="F8" s="261"/>
      <c r="G8" s="261"/>
    </row>
    <row r="9" spans="2:7" ht="14.5" x14ac:dyDescent="0.35">
      <c r="B9" s="133" t="s">
        <v>3311</v>
      </c>
      <c r="C9" s="261"/>
      <c r="D9" s="261"/>
      <c r="E9" s="261"/>
      <c r="F9" s="261"/>
      <c r="G9" s="261"/>
    </row>
    <row r="10" spans="2:7" ht="14.5" x14ac:dyDescent="0.35">
      <c r="B10" s="133" t="s">
        <v>906</v>
      </c>
      <c r="C10" s="261" t="s">
        <v>1357</v>
      </c>
      <c r="D10" s="261" t="s">
        <v>104</v>
      </c>
      <c r="E10" s="261" t="s">
        <v>1748</v>
      </c>
      <c r="F10" s="261" t="s">
        <v>1969</v>
      </c>
      <c r="G10" s="261" t="s">
        <v>5061</v>
      </c>
    </row>
    <row r="11" spans="2:7" ht="14.5" x14ac:dyDescent="0.35">
      <c r="B11" s="133" t="s">
        <v>482</v>
      </c>
      <c r="C11" s="261" t="s">
        <v>1357</v>
      </c>
      <c r="D11" s="261" t="s">
        <v>3391</v>
      </c>
      <c r="E11" s="261" t="s">
        <v>1969</v>
      </c>
      <c r="F11" s="261" t="s">
        <v>5060</v>
      </c>
      <c r="G11" s="261" t="s">
        <v>5059</v>
      </c>
    </row>
    <row r="12" spans="2:7" ht="14.5" x14ac:dyDescent="0.35">
      <c r="B12" s="133" t="s">
        <v>2983</v>
      </c>
      <c r="C12" s="256" t="s">
        <v>1357</v>
      </c>
      <c r="D12" s="256" t="s">
        <v>104</v>
      </c>
      <c r="E12" s="256" t="s">
        <v>5066</v>
      </c>
      <c r="F12" s="256" t="s">
        <v>3391</v>
      </c>
      <c r="G12" s="256" t="s">
        <v>5067</v>
      </c>
    </row>
    <row r="13" spans="2:7" ht="14.5" x14ac:dyDescent="0.35">
      <c r="B13" s="133" t="s">
        <v>487</v>
      </c>
      <c r="C13" s="256" t="s">
        <v>1357</v>
      </c>
      <c r="D13" s="256" t="s">
        <v>104</v>
      </c>
      <c r="E13" s="256" t="s">
        <v>1969</v>
      </c>
      <c r="F13" s="256" t="s">
        <v>3391</v>
      </c>
      <c r="G13" s="256" t="s">
        <v>5059</v>
      </c>
    </row>
    <row r="14" spans="2:7" ht="14.5" x14ac:dyDescent="0.35">
      <c r="B14" s="133" t="s">
        <v>484</v>
      </c>
      <c r="C14" s="256" t="s">
        <v>1357</v>
      </c>
      <c r="D14" s="256" t="s">
        <v>1682</v>
      </c>
      <c r="E14" s="256" t="s">
        <v>104</v>
      </c>
      <c r="F14" s="256" t="s">
        <v>3391</v>
      </c>
      <c r="G14" s="256" t="s">
        <v>1969</v>
      </c>
    </row>
    <row r="15" spans="2:7" ht="14.5" x14ac:dyDescent="0.35">
      <c r="B15" s="133" t="s">
        <v>2987</v>
      </c>
      <c r="C15" s="256" t="s">
        <v>104</v>
      </c>
      <c r="D15" s="256" t="s">
        <v>1748</v>
      </c>
      <c r="E15" s="256" t="s">
        <v>3391</v>
      </c>
      <c r="F15" s="256" t="s">
        <v>4619</v>
      </c>
      <c r="G15" s="256" t="s">
        <v>5058</v>
      </c>
    </row>
    <row r="16" spans="2:7" ht="14.5" x14ac:dyDescent="0.35">
      <c r="B16" s="133" t="s">
        <v>481</v>
      </c>
      <c r="C16" s="261" t="s">
        <v>1357</v>
      </c>
      <c r="D16" s="261" t="s">
        <v>1072</v>
      </c>
      <c r="E16" s="261" t="s">
        <v>3391</v>
      </c>
      <c r="F16" s="261" t="s">
        <v>5060</v>
      </c>
      <c r="G16" s="261" t="s">
        <v>1660</v>
      </c>
    </row>
    <row r="17" spans="2:7" ht="14.5" x14ac:dyDescent="0.35">
      <c r="B17" s="133" t="s">
        <v>4601</v>
      </c>
      <c r="C17" s="261"/>
      <c r="D17" s="261"/>
      <c r="E17" s="261"/>
      <c r="F17" s="261"/>
      <c r="G17" s="261"/>
    </row>
    <row r="18" spans="2:7" ht="14.5" x14ac:dyDescent="0.35">
      <c r="B18" s="133" t="s">
        <v>485</v>
      </c>
      <c r="C18" s="256" t="s">
        <v>1357</v>
      </c>
      <c r="D18" s="256" t="s">
        <v>3391</v>
      </c>
      <c r="E18" s="256" t="s">
        <v>104</v>
      </c>
      <c r="F18" s="256" t="s">
        <v>5063</v>
      </c>
      <c r="G18" s="256" t="s">
        <v>5064</v>
      </c>
    </row>
    <row r="19" spans="2:7" ht="14.5" x14ac:dyDescent="0.35">
      <c r="B19" s="133" t="s">
        <v>2718</v>
      </c>
      <c r="C19" s="261"/>
      <c r="D19" s="261"/>
      <c r="E19" s="261"/>
      <c r="F19" s="261"/>
      <c r="G19" s="261"/>
    </row>
    <row r="20" spans="2:7" ht="14.5" x14ac:dyDescent="0.35">
      <c r="B20" s="133" t="s">
        <v>229</v>
      </c>
      <c r="C20" s="261" t="s">
        <v>1357</v>
      </c>
      <c r="D20" s="261" t="s">
        <v>1072</v>
      </c>
      <c r="E20" s="261" t="s">
        <v>1748</v>
      </c>
      <c r="F20" s="261" t="s">
        <v>1682</v>
      </c>
      <c r="G20" s="261" t="s">
        <v>3391</v>
      </c>
    </row>
    <row r="23" spans="2:7" x14ac:dyDescent="0.25">
      <c r="B23" s="358" t="s">
        <v>5049</v>
      </c>
    </row>
    <row r="24" spans="2:7" ht="14.5" x14ac:dyDescent="0.35">
      <c r="B24" s="133" t="s">
        <v>1136</v>
      </c>
      <c r="C24" s="261" t="s">
        <v>5050</v>
      </c>
      <c r="D24" s="261" t="s">
        <v>3445</v>
      </c>
      <c r="E24" s="261" t="s">
        <v>3062</v>
      </c>
      <c r="F24" s="261" t="s">
        <v>5056</v>
      </c>
      <c r="G24" s="261" t="s">
        <v>1419</v>
      </c>
    </row>
    <row r="25" spans="2:7" ht="14.5" x14ac:dyDescent="0.35">
      <c r="B25" s="133" t="s">
        <v>474</v>
      </c>
      <c r="C25" s="261"/>
      <c r="D25" s="261"/>
      <c r="E25" s="261"/>
      <c r="F25" s="261"/>
      <c r="G25" s="261"/>
    </row>
    <row r="26" spans="2:7" ht="14.5" x14ac:dyDescent="0.35">
      <c r="B26" s="133" t="s">
        <v>4555</v>
      </c>
      <c r="C26" s="256" t="s">
        <v>5050</v>
      </c>
      <c r="D26" s="256" t="s">
        <v>3062</v>
      </c>
      <c r="E26" s="256" t="s">
        <v>5051</v>
      </c>
      <c r="F26" s="256" t="s">
        <v>4281</v>
      </c>
      <c r="G26" s="256" t="s">
        <v>5052</v>
      </c>
    </row>
    <row r="27" spans="2:7" ht="14.5" x14ac:dyDescent="0.35">
      <c r="B27" s="133" t="s">
        <v>483</v>
      </c>
      <c r="C27" s="261"/>
      <c r="D27" s="261"/>
      <c r="E27" s="261"/>
      <c r="F27" s="261"/>
      <c r="G27" s="261"/>
    </row>
    <row r="28" spans="2:7" ht="14.5" x14ac:dyDescent="0.35">
      <c r="B28" s="133" t="s">
        <v>4991</v>
      </c>
      <c r="C28" s="261"/>
      <c r="D28" s="261"/>
      <c r="E28" s="261"/>
      <c r="F28" s="261"/>
      <c r="G28" s="261"/>
    </row>
    <row r="29" spans="2:7" ht="14.5" x14ac:dyDescent="0.35">
      <c r="B29" s="133" t="s">
        <v>4457</v>
      </c>
      <c r="C29" s="256" t="s">
        <v>5050</v>
      </c>
      <c r="D29" s="261"/>
      <c r="E29" s="261"/>
      <c r="F29" s="261"/>
      <c r="G29" s="261"/>
    </row>
    <row r="30" spans="2:7" ht="14.5" x14ac:dyDescent="0.35">
      <c r="B30" s="133" t="s">
        <v>3311</v>
      </c>
      <c r="C30" s="261"/>
      <c r="D30" s="261"/>
      <c r="E30" s="261"/>
      <c r="F30" s="261"/>
      <c r="G30" s="261"/>
    </row>
    <row r="31" spans="2:7" ht="14.5" x14ac:dyDescent="0.35">
      <c r="B31" s="133" t="s">
        <v>906</v>
      </c>
      <c r="C31" s="261" t="s">
        <v>5050</v>
      </c>
      <c r="D31" s="261" t="s">
        <v>3445</v>
      </c>
      <c r="E31" s="261" t="s">
        <v>3062</v>
      </c>
      <c r="F31" s="261" t="s">
        <v>1670</v>
      </c>
      <c r="G31" s="261" t="s">
        <v>5056</v>
      </c>
    </row>
    <row r="32" spans="2:7" ht="14.5" x14ac:dyDescent="0.35">
      <c r="B32" s="133" t="s">
        <v>482</v>
      </c>
      <c r="C32" s="261" t="s">
        <v>3445</v>
      </c>
      <c r="D32" s="261" t="s">
        <v>4281</v>
      </c>
      <c r="E32" s="261" t="s">
        <v>3062</v>
      </c>
      <c r="F32" s="261" t="s">
        <v>1670</v>
      </c>
      <c r="G32" s="261" t="s">
        <v>1419</v>
      </c>
    </row>
    <row r="33" spans="2:7" ht="14.5" x14ac:dyDescent="0.35">
      <c r="B33" s="133" t="s">
        <v>2983</v>
      </c>
      <c r="C33" s="256" t="s">
        <v>5050</v>
      </c>
      <c r="D33" s="256" t="s">
        <v>3062</v>
      </c>
      <c r="E33" s="256" t="s">
        <v>5056</v>
      </c>
      <c r="F33" s="256" t="s">
        <v>3100</v>
      </c>
      <c r="G33" s="256" t="s">
        <v>3445</v>
      </c>
    </row>
    <row r="34" spans="2:7" ht="14.5" x14ac:dyDescent="0.35">
      <c r="B34" s="133" t="s">
        <v>487</v>
      </c>
      <c r="C34" s="256" t="s">
        <v>5050</v>
      </c>
      <c r="D34" s="256" t="s">
        <v>1419</v>
      </c>
      <c r="E34" s="256" t="s">
        <v>3100</v>
      </c>
      <c r="F34" s="256" t="s">
        <v>5056</v>
      </c>
      <c r="G34" s="256" t="s">
        <v>1919</v>
      </c>
    </row>
    <row r="35" spans="2:7" ht="14.5" x14ac:dyDescent="0.35">
      <c r="B35" s="133" t="s">
        <v>484</v>
      </c>
      <c r="C35" s="256" t="s">
        <v>5050</v>
      </c>
      <c r="D35" s="256" t="s">
        <v>4281</v>
      </c>
      <c r="E35" s="256" t="s">
        <v>3062</v>
      </c>
      <c r="F35" s="256" t="s">
        <v>1419</v>
      </c>
      <c r="G35" s="256" t="s">
        <v>5056</v>
      </c>
    </row>
    <row r="36" spans="2:7" ht="14.5" x14ac:dyDescent="0.35">
      <c r="B36" s="133" t="s">
        <v>2987</v>
      </c>
      <c r="C36" s="256" t="s">
        <v>5050</v>
      </c>
      <c r="D36" s="256" t="s">
        <v>3445</v>
      </c>
      <c r="E36" s="256" t="s">
        <v>3062</v>
      </c>
      <c r="F36" s="256" t="s">
        <v>1670</v>
      </c>
      <c r="G36" s="256" t="s">
        <v>5056</v>
      </c>
    </row>
    <row r="37" spans="2:7" ht="14.5" x14ac:dyDescent="0.35">
      <c r="B37" s="133" t="s">
        <v>481</v>
      </c>
      <c r="C37" s="261" t="s">
        <v>5050</v>
      </c>
      <c r="D37" s="261" t="s">
        <v>3062</v>
      </c>
      <c r="E37" s="261" t="s">
        <v>1419</v>
      </c>
      <c r="F37" s="261" t="s">
        <v>3100</v>
      </c>
      <c r="G37" s="261" t="s">
        <v>5062</v>
      </c>
    </row>
    <row r="38" spans="2:7" ht="14.5" x14ac:dyDescent="0.35">
      <c r="B38" s="133" t="s">
        <v>4601</v>
      </c>
      <c r="C38" s="261"/>
      <c r="D38" s="261"/>
      <c r="E38" s="261"/>
      <c r="F38" s="261"/>
      <c r="G38" s="261"/>
    </row>
    <row r="39" spans="2:7" ht="14.5" x14ac:dyDescent="0.35">
      <c r="B39" s="133" t="s">
        <v>485</v>
      </c>
      <c r="C39" s="256" t="s">
        <v>5050</v>
      </c>
      <c r="D39" s="256" t="s">
        <v>1670</v>
      </c>
      <c r="E39" s="256" t="s">
        <v>3100</v>
      </c>
      <c r="F39" s="256" t="s">
        <v>5056</v>
      </c>
      <c r="G39" s="256" t="s">
        <v>4327</v>
      </c>
    </row>
    <row r="40" spans="2:7" ht="14.5" x14ac:dyDescent="0.35">
      <c r="B40" s="133" t="s">
        <v>2718</v>
      </c>
      <c r="C40" s="261"/>
      <c r="D40" s="261"/>
      <c r="E40" s="261"/>
      <c r="F40" s="261"/>
      <c r="G40" s="261"/>
    </row>
    <row r="41" spans="2:7" ht="14.5" x14ac:dyDescent="0.35">
      <c r="B41" s="133" t="s">
        <v>229</v>
      </c>
      <c r="C41" s="261" t="s">
        <v>5050</v>
      </c>
      <c r="D41" s="261" t="s">
        <v>3062</v>
      </c>
      <c r="E41" s="261" t="s">
        <v>1419</v>
      </c>
      <c r="F41" s="261" t="s">
        <v>1670</v>
      </c>
      <c r="G41" s="261" t="s">
        <v>4281</v>
      </c>
    </row>
    <row r="44" spans="2:7" x14ac:dyDescent="0.25">
      <c r="B44" s="358" t="s">
        <v>5048</v>
      </c>
    </row>
    <row r="45" spans="2:7" ht="14.5" x14ac:dyDescent="0.35">
      <c r="B45" s="133" t="s">
        <v>1136</v>
      </c>
      <c r="C45" s="261" t="s">
        <v>1385</v>
      </c>
      <c r="D45" s="261" t="s">
        <v>4327</v>
      </c>
      <c r="E45" s="261" t="s">
        <v>5053</v>
      </c>
      <c r="F45" s="261" t="s">
        <v>5057</v>
      </c>
      <c r="G45" s="261" t="s">
        <v>5054</v>
      </c>
    </row>
    <row r="46" spans="2:7" ht="14.5" x14ac:dyDescent="0.35">
      <c r="B46" s="133" t="s">
        <v>474</v>
      </c>
      <c r="C46" s="261"/>
      <c r="D46" s="261"/>
      <c r="E46" s="261"/>
      <c r="F46" s="261"/>
      <c r="G46" s="261"/>
    </row>
    <row r="47" spans="2:7" ht="14.5" x14ac:dyDescent="0.35">
      <c r="B47" s="133" t="s">
        <v>4555</v>
      </c>
      <c r="C47" s="256" t="s">
        <v>1385</v>
      </c>
      <c r="D47" s="256" t="s">
        <v>4327</v>
      </c>
      <c r="E47" s="256" t="s">
        <v>5053</v>
      </c>
      <c r="F47" s="256" t="s">
        <v>5054</v>
      </c>
      <c r="G47" s="256" t="s">
        <v>5055</v>
      </c>
    </row>
    <row r="48" spans="2:7" ht="14.5" x14ac:dyDescent="0.35">
      <c r="B48" s="133" t="s">
        <v>483</v>
      </c>
      <c r="C48" s="261"/>
      <c r="D48" s="261"/>
      <c r="E48" s="261"/>
      <c r="F48" s="261"/>
      <c r="G48" s="261"/>
    </row>
    <row r="49" spans="2:7" ht="14.5" x14ac:dyDescent="0.35">
      <c r="B49" s="133" t="s">
        <v>4991</v>
      </c>
      <c r="C49" s="261"/>
      <c r="D49" s="261"/>
      <c r="E49" s="261"/>
      <c r="F49" s="261"/>
      <c r="G49" s="261"/>
    </row>
    <row r="50" spans="2:7" ht="14.5" x14ac:dyDescent="0.35">
      <c r="B50" s="133" t="s">
        <v>4457</v>
      </c>
      <c r="C50" s="256" t="s">
        <v>1385</v>
      </c>
      <c r="D50" s="261"/>
      <c r="E50" s="261"/>
      <c r="F50" s="261"/>
      <c r="G50" s="261"/>
    </row>
    <row r="51" spans="2:7" ht="14.5" x14ac:dyDescent="0.35">
      <c r="B51" s="133" t="s">
        <v>3311</v>
      </c>
      <c r="C51" s="261"/>
      <c r="D51" s="261"/>
      <c r="E51" s="261"/>
      <c r="F51" s="261"/>
      <c r="G51" s="261"/>
    </row>
    <row r="52" spans="2:7" ht="14.5" x14ac:dyDescent="0.35">
      <c r="B52" s="133" t="s">
        <v>906</v>
      </c>
      <c r="C52" s="261" t="s">
        <v>1385</v>
      </c>
      <c r="D52" s="261" t="s">
        <v>4327</v>
      </c>
      <c r="E52" s="261" t="s">
        <v>5053</v>
      </c>
      <c r="F52" s="261" t="s">
        <v>5057</v>
      </c>
      <c r="G52" s="261" t="s">
        <v>5054</v>
      </c>
    </row>
    <row r="53" spans="2:7" ht="14.5" x14ac:dyDescent="0.35">
      <c r="B53" s="133" t="s">
        <v>482</v>
      </c>
      <c r="C53" s="261" t="s">
        <v>1385</v>
      </c>
      <c r="D53" s="261" t="s">
        <v>4327</v>
      </c>
      <c r="E53" s="261" t="s">
        <v>5053</v>
      </c>
      <c r="F53" s="261" t="s">
        <v>5057</v>
      </c>
      <c r="G53" s="261" t="s">
        <v>5054</v>
      </c>
    </row>
    <row r="54" spans="2:7" ht="14.5" x14ac:dyDescent="0.35">
      <c r="B54" s="133" t="s">
        <v>2983</v>
      </c>
      <c r="C54" s="256" t="s">
        <v>1385</v>
      </c>
      <c r="D54" s="256" t="s">
        <v>4327</v>
      </c>
      <c r="E54" s="256" t="s">
        <v>5053</v>
      </c>
      <c r="F54" s="256" t="s">
        <v>5054</v>
      </c>
      <c r="G54" s="256" t="s">
        <v>5055</v>
      </c>
    </row>
    <row r="55" spans="2:7" ht="14.5" x14ac:dyDescent="0.35">
      <c r="B55" s="133" t="s">
        <v>487</v>
      </c>
      <c r="C55" s="256" t="s">
        <v>4327</v>
      </c>
      <c r="D55" s="256" t="s">
        <v>5053</v>
      </c>
      <c r="E55" s="256" t="s">
        <v>4698</v>
      </c>
      <c r="F55" s="256" t="s">
        <v>1385</v>
      </c>
      <c r="G55" s="256" t="s">
        <v>5054</v>
      </c>
    </row>
    <row r="56" spans="2:7" ht="14.5" x14ac:dyDescent="0.35">
      <c r="B56" s="133" t="s">
        <v>484</v>
      </c>
      <c r="C56" s="256" t="s">
        <v>1385</v>
      </c>
      <c r="D56" s="256" t="s">
        <v>4327</v>
      </c>
      <c r="E56" s="256" t="s">
        <v>5053</v>
      </c>
      <c r="F56" s="256" t="s">
        <v>5057</v>
      </c>
      <c r="G56" s="256" t="s">
        <v>5054</v>
      </c>
    </row>
    <row r="57" spans="2:7" ht="14.5" x14ac:dyDescent="0.35">
      <c r="B57" s="133" t="s">
        <v>2987</v>
      </c>
      <c r="C57" s="256" t="s">
        <v>4327</v>
      </c>
      <c r="D57" s="256" t="s">
        <v>5053</v>
      </c>
      <c r="E57" s="256" t="s">
        <v>5054</v>
      </c>
      <c r="F57" s="256" t="s">
        <v>5057</v>
      </c>
      <c r="G57" s="256" t="s">
        <v>5055</v>
      </c>
    </row>
    <row r="58" spans="2:7" ht="14.5" x14ac:dyDescent="0.35">
      <c r="B58" s="133" t="s">
        <v>481</v>
      </c>
      <c r="C58" s="261" t="s">
        <v>1385</v>
      </c>
      <c r="D58" s="261" t="s">
        <v>4327</v>
      </c>
      <c r="E58" s="261" t="s">
        <v>5053</v>
      </c>
      <c r="F58" s="261" t="s">
        <v>4698</v>
      </c>
      <c r="G58" s="261" t="s">
        <v>5054</v>
      </c>
    </row>
    <row r="59" spans="2:7" ht="14.5" x14ac:dyDescent="0.35">
      <c r="B59" s="133" t="s">
        <v>4601</v>
      </c>
      <c r="C59" s="261"/>
      <c r="D59" s="261"/>
      <c r="E59" s="261"/>
      <c r="F59" s="261"/>
      <c r="G59" s="261"/>
    </row>
    <row r="60" spans="2:7" ht="14.5" x14ac:dyDescent="0.35">
      <c r="B60" s="133" t="s">
        <v>485</v>
      </c>
      <c r="C60" s="256" t="s">
        <v>4327</v>
      </c>
      <c r="D60" s="256" t="s">
        <v>5057</v>
      </c>
      <c r="E60" s="256" t="s">
        <v>5062</v>
      </c>
      <c r="F60" s="256" t="s">
        <v>5053</v>
      </c>
      <c r="G60" s="256" t="s">
        <v>5065</v>
      </c>
    </row>
    <row r="61" spans="2:7" ht="14.5" x14ac:dyDescent="0.35">
      <c r="B61" s="133" t="s">
        <v>2718</v>
      </c>
      <c r="C61" s="261"/>
      <c r="D61" s="261"/>
      <c r="E61" s="261"/>
      <c r="F61" s="261"/>
      <c r="G61" s="261"/>
    </row>
    <row r="62" spans="2:7" ht="14.5" x14ac:dyDescent="0.35">
      <c r="B62" s="133" t="s">
        <v>229</v>
      </c>
      <c r="C62" s="261" t="s">
        <v>1385</v>
      </c>
      <c r="D62" s="261" t="s">
        <v>4327</v>
      </c>
      <c r="E62" s="261" t="s">
        <v>5053</v>
      </c>
      <c r="F62" s="261" t="s">
        <v>5054</v>
      </c>
      <c r="G62" s="261" t="s">
        <v>5057</v>
      </c>
    </row>
  </sheetData>
  <sortState xmlns:xlrd2="http://schemas.microsoft.com/office/spreadsheetml/2017/richdata2" ref="B3:B20">
    <sortCondition ref="B3:B20"/>
  </sortState>
  <pageMargins left="0.7" right="0.7" top="0.75" bottom="0.75" header="0.3" footer="0.3"/>
  <pageSetup scale="71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7">
    <pageSetUpPr fitToPage="1"/>
  </sheetPr>
  <dimension ref="B3:T34"/>
  <sheetViews>
    <sheetView workbookViewId="0">
      <selection sqref="A1:M34"/>
    </sheetView>
  </sheetViews>
  <sheetFormatPr defaultRowHeight="12.5" x14ac:dyDescent="0.25"/>
  <cols>
    <col min="2" max="2" width="17.1796875" customWidth="1"/>
    <col min="3" max="3" width="18.54296875" customWidth="1"/>
    <col min="4" max="4" width="16" customWidth="1"/>
    <col min="5" max="5" width="19.54296875" customWidth="1"/>
    <col min="6" max="6" width="18.54296875" customWidth="1"/>
    <col min="7" max="7" width="19.453125" customWidth="1"/>
    <col min="8" max="8" width="17.81640625" customWidth="1"/>
    <col min="9" max="9" width="18.54296875" customWidth="1"/>
    <col min="10" max="10" width="15.54296875" customWidth="1"/>
    <col min="11" max="11" width="15.453125" customWidth="1"/>
    <col min="12" max="13" width="15.81640625" customWidth="1"/>
  </cols>
  <sheetData>
    <row r="3" spans="2:14" x14ac:dyDescent="0.25">
      <c r="B3" s="2" t="s">
        <v>597</v>
      </c>
      <c r="C3" s="314" t="s">
        <v>3009</v>
      </c>
      <c r="D3" s="1" t="s">
        <v>540</v>
      </c>
      <c r="E3" s="315" t="s">
        <v>730</v>
      </c>
      <c r="F3" s="1" t="s">
        <v>610</v>
      </c>
      <c r="G3" s="315" t="s">
        <v>233</v>
      </c>
      <c r="H3" s="1" t="s">
        <v>912</v>
      </c>
      <c r="I3" s="315" t="s">
        <v>3008</v>
      </c>
      <c r="J3" s="1" t="s">
        <v>561</v>
      </c>
      <c r="K3" s="315" t="s">
        <v>1137</v>
      </c>
      <c r="L3" s="1" t="s">
        <v>587</v>
      </c>
      <c r="M3" s="314" t="s">
        <v>648</v>
      </c>
    </row>
    <row r="4" spans="2:14" x14ac:dyDescent="0.25">
      <c r="C4" s="313"/>
      <c r="E4" s="313"/>
    </row>
    <row r="5" spans="2:14" x14ac:dyDescent="0.25">
      <c r="C5" s="313"/>
      <c r="E5" s="313"/>
    </row>
    <row r="6" spans="2:14" x14ac:dyDescent="0.25">
      <c r="B6" s="2" t="s">
        <v>4484</v>
      </c>
      <c r="C6" s="314" t="s">
        <v>4484</v>
      </c>
      <c r="D6" s="2" t="s">
        <v>4484</v>
      </c>
      <c r="E6" s="314" t="s">
        <v>4484</v>
      </c>
      <c r="F6" s="2" t="s">
        <v>4484</v>
      </c>
      <c r="G6" s="2" t="s">
        <v>4484</v>
      </c>
      <c r="H6" s="2" t="s">
        <v>4484</v>
      </c>
      <c r="I6" s="2" t="s">
        <v>4484</v>
      </c>
      <c r="J6" s="2" t="s">
        <v>4484</v>
      </c>
      <c r="K6" s="2" t="s">
        <v>4484</v>
      </c>
      <c r="L6" s="2" t="s">
        <v>4484</v>
      </c>
      <c r="M6" s="2" t="s">
        <v>4484</v>
      </c>
      <c r="N6" s="2" t="s">
        <v>4484</v>
      </c>
    </row>
    <row r="7" spans="2:14" x14ac:dyDescent="0.25">
      <c r="B7" s="2"/>
      <c r="C7" s="314"/>
      <c r="D7" s="2"/>
      <c r="E7" s="314"/>
      <c r="F7" s="2"/>
      <c r="G7" s="2"/>
      <c r="H7" s="2"/>
      <c r="I7" s="2"/>
      <c r="J7" s="2"/>
      <c r="K7" s="2"/>
      <c r="L7" s="2"/>
      <c r="M7" s="2"/>
      <c r="N7" s="2"/>
    </row>
    <row r="8" spans="2:14" x14ac:dyDescent="0.25">
      <c r="B8" s="4" t="s">
        <v>4485</v>
      </c>
      <c r="C8" s="312" t="s">
        <v>4503</v>
      </c>
      <c r="D8" s="1" t="s">
        <v>1848</v>
      </c>
      <c r="E8" s="316" t="s">
        <v>4528</v>
      </c>
      <c r="F8" s="317" t="s">
        <v>4542</v>
      </c>
      <c r="G8" s="1" t="s">
        <v>1848</v>
      </c>
      <c r="H8" s="1" t="s">
        <v>1848</v>
      </c>
      <c r="I8" t="s">
        <v>4564</v>
      </c>
      <c r="J8" s="1" t="s">
        <v>1848</v>
      </c>
      <c r="K8" s="1" t="s">
        <v>1848</v>
      </c>
      <c r="L8" s="4" t="s">
        <v>4577</v>
      </c>
      <c r="M8" s="4" t="s">
        <v>4592</v>
      </c>
    </row>
    <row r="9" spans="2:14" x14ac:dyDescent="0.25">
      <c r="B9" s="4" t="s">
        <v>4486</v>
      </c>
      <c r="C9" s="312" t="s">
        <v>4504</v>
      </c>
      <c r="D9" s="1" t="s">
        <v>4525</v>
      </c>
      <c r="E9" s="312" t="s">
        <v>4529</v>
      </c>
      <c r="F9" s="317" t="s">
        <v>4486</v>
      </c>
      <c r="G9" s="1" t="s">
        <v>4556</v>
      </c>
      <c r="H9" s="1" t="s">
        <v>700</v>
      </c>
      <c r="I9" t="s">
        <v>4565</v>
      </c>
      <c r="J9" s="1" t="s">
        <v>1832</v>
      </c>
      <c r="K9" s="1" t="s">
        <v>1832</v>
      </c>
      <c r="L9" s="4" t="s">
        <v>4578</v>
      </c>
      <c r="M9" s="4" t="s">
        <v>4593</v>
      </c>
    </row>
    <row r="10" spans="2:14" x14ac:dyDescent="0.25">
      <c r="B10" s="4" t="s">
        <v>4487</v>
      </c>
      <c r="C10" s="312" t="s">
        <v>4505</v>
      </c>
      <c r="D10" s="1" t="s">
        <v>1845</v>
      </c>
      <c r="E10" s="312" t="s">
        <v>4530</v>
      </c>
      <c r="F10" s="317" t="s">
        <v>4543</v>
      </c>
      <c r="G10" s="1" t="s">
        <v>2943</v>
      </c>
      <c r="H10" s="1" t="s">
        <v>1832</v>
      </c>
      <c r="I10" t="s">
        <v>4566</v>
      </c>
      <c r="J10" s="1" t="s">
        <v>700</v>
      </c>
      <c r="K10" s="1" t="s">
        <v>700</v>
      </c>
      <c r="L10" s="4" t="s">
        <v>4579</v>
      </c>
      <c r="M10" s="4" t="s">
        <v>4594</v>
      </c>
    </row>
    <row r="11" spans="2:14" x14ac:dyDescent="0.25">
      <c r="B11" s="4" t="s">
        <v>4488</v>
      </c>
      <c r="C11" s="312" t="s">
        <v>4506</v>
      </c>
      <c r="D11" s="1" t="s">
        <v>1303</v>
      </c>
      <c r="E11" s="312" t="s">
        <v>4531</v>
      </c>
      <c r="F11" s="317" t="s">
        <v>4544</v>
      </c>
      <c r="G11" s="1" t="s">
        <v>1303</v>
      </c>
      <c r="H11" s="1" t="s">
        <v>2657</v>
      </c>
      <c r="I11" t="s">
        <v>4567</v>
      </c>
      <c r="J11" s="1" t="s">
        <v>1303</v>
      </c>
      <c r="K11" s="1" t="s">
        <v>1303</v>
      </c>
      <c r="L11" s="4" t="s">
        <v>4580</v>
      </c>
    </row>
    <row r="12" spans="2:14" x14ac:dyDescent="0.25">
      <c r="B12" s="4" t="s">
        <v>4489</v>
      </c>
      <c r="C12" s="312" t="s">
        <v>4507</v>
      </c>
      <c r="D12" s="1" t="s">
        <v>1832</v>
      </c>
      <c r="E12" s="312" t="s">
        <v>4532</v>
      </c>
      <c r="F12" s="317" t="s">
        <v>4545</v>
      </c>
      <c r="G12" s="1" t="s">
        <v>1600</v>
      </c>
      <c r="H12" s="1" t="s">
        <v>2943</v>
      </c>
      <c r="I12" t="s">
        <v>4568</v>
      </c>
      <c r="J12" s="1" t="s">
        <v>2943</v>
      </c>
      <c r="K12" s="1" t="s">
        <v>2943</v>
      </c>
      <c r="L12" s="4" t="s">
        <v>4581</v>
      </c>
    </row>
    <row r="13" spans="2:14" x14ac:dyDescent="0.25">
      <c r="C13" s="313"/>
      <c r="E13" s="313"/>
    </row>
    <row r="14" spans="2:14" x14ac:dyDescent="0.25">
      <c r="C14" s="313"/>
      <c r="E14" s="313"/>
    </row>
    <row r="15" spans="2:14" x14ac:dyDescent="0.25">
      <c r="B15" s="2" t="s">
        <v>4180</v>
      </c>
      <c r="C15" s="314" t="s">
        <v>4180</v>
      </c>
      <c r="D15" s="2" t="s">
        <v>4180</v>
      </c>
      <c r="E15" s="314" t="s">
        <v>4180</v>
      </c>
      <c r="F15" s="2" t="s">
        <v>4180</v>
      </c>
      <c r="G15" s="2" t="s">
        <v>4180</v>
      </c>
      <c r="H15" s="2" t="s">
        <v>4180</v>
      </c>
      <c r="I15" s="2" t="s">
        <v>4180</v>
      </c>
      <c r="J15" s="2" t="s">
        <v>4180</v>
      </c>
      <c r="K15" s="2" t="s">
        <v>4180</v>
      </c>
      <c r="L15" s="2" t="s">
        <v>4180</v>
      </c>
      <c r="M15" s="2" t="s">
        <v>4180</v>
      </c>
      <c r="N15" s="2" t="s">
        <v>4180</v>
      </c>
    </row>
    <row r="16" spans="2:14" x14ac:dyDescent="0.25">
      <c r="B16" s="2"/>
      <c r="C16" s="314"/>
      <c r="D16" s="2"/>
      <c r="E16" s="314"/>
      <c r="F16" s="2"/>
      <c r="G16" s="2"/>
      <c r="H16" s="2"/>
      <c r="I16" s="2"/>
      <c r="J16" s="2"/>
      <c r="K16" s="2"/>
      <c r="L16" s="2"/>
      <c r="M16" s="2"/>
      <c r="N16" s="2"/>
    </row>
    <row r="17" spans="2:16" x14ac:dyDescent="0.25">
      <c r="B17" s="4" t="s">
        <v>4490</v>
      </c>
      <c r="C17" s="312" t="s">
        <v>4508</v>
      </c>
      <c r="D17" s="1" t="s">
        <v>4526</v>
      </c>
      <c r="E17" s="312" t="s">
        <v>4533</v>
      </c>
      <c r="F17" t="s">
        <v>4546</v>
      </c>
      <c r="G17" s="1" t="s">
        <v>397</v>
      </c>
      <c r="H17" s="1" t="s">
        <v>122</v>
      </c>
      <c r="I17" s="327" t="s">
        <v>70</v>
      </c>
      <c r="J17" s="1" t="s">
        <v>397</v>
      </c>
      <c r="K17" s="1" t="s">
        <v>397</v>
      </c>
      <c r="L17" s="4" t="s">
        <v>4582</v>
      </c>
      <c r="M17" s="4" t="s">
        <v>4595</v>
      </c>
    </row>
    <row r="18" spans="2:16" x14ac:dyDescent="0.25">
      <c r="B18" s="4" t="s">
        <v>4491</v>
      </c>
      <c r="C18" s="312" t="s">
        <v>4509</v>
      </c>
      <c r="D18" s="1" t="s">
        <v>2944</v>
      </c>
      <c r="E18" s="312" t="s">
        <v>4511</v>
      </c>
      <c r="F18" t="s">
        <v>4547</v>
      </c>
      <c r="G18" s="1" t="s">
        <v>70</v>
      </c>
      <c r="H18" s="1" t="s">
        <v>70</v>
      </c>
      <c r="I18" s="327" t="s">
        <v>4574</v>
      </c>
      <c r="J18" s="1" t="s">
        <v>122</v>
      </c>
      <c r="K18" s="1" t="s">
        <v>122</v>
      </c>
      <c r="L18" s="4" t="s">
        <v>4583</v>
      </c>
      <c r="M18" s="4" t="s">
        <v>4596</v>
      </c>
    </row>
    <row r="19" spans="2:16" x14ac:dyDescent="0.25">
      <c r="B19" s="4" t="s">
        <v>4492</v>
      </c>
      <c r="C19" s="312" t="s">
        <v>4510</v>
      </c>
      <c r="D19" s="1" t="s">
        <v>70</v>
      </c>
      <c r="E19" s="312" t="s">
        <v>4534</v>
      </c>
      <c r="F19" t="s">
        <v>4548</v>
      </c>
      <c r="G19" s="1" t="s">
        <v>4557</v>
      </c>
      <c r="H19" s="1" t="s">
        <v>397</v>
      </c>
      <c r="I19" s="326" t="s">
        <v>4569</v>
      </c>
      <c r="J19" s="1" t="s">
        <v>70</v>
      </c>
      <c r="K19" s="1" t="s">
        <v>70</v>
      </c>
      <c r="L19" s="4" t="s">
        <v>4584</v>
      </c>
      <c r="M19" s="4" t="s">
        <v>4597</v>
      </c>
    </row>
    <row r="20" spans="2:16" x14ac:dyDescent="0.25">
      <c r="B20" s="4" t="s">
        <v>4493</v>
      </c>
      <c r="C20" s="312" t="s">
        <v>4511</v>
      </c>
      <c r="D20" s="1" t="s">
        <v>4527</v>
      </c>
      <c r="E20" s="312" t="s">
        <v>4535</v>
      </c>
      <c r="F20" t="s">
        <v>4549</v>
      </c>
      <c r="G20" s="1" t="s">
        <v>4558</v>
      </c>
      <c r="H20" s="1" t="s">
        <v>2953</v>
      </c>
      <c r="I20" s="326" t="s">
        <v>4570</v>
      </c>
      <c r="J20" s="1" t="s">
        <v>1596</v>
      </c>
      <c r="K20" s="1" t="s">
        <v>1596</v>
      </c>
      <c r="L20" s="4" t="s">
        <v>4585</v>
      </c>
    </row>
    <row r="21" spans="2:16" x14ac:dyDescent="0.25">
      <c r="B21" s="4" t="s">
        <v>4494</v>
      </c>
      <c r="C21" s="312" t="s">
        <v>4512</v>
      </c>
      <c r="D21" s="1" t="s">
        <v>3602</v>
      </c>
      <c r="E21" s="312" t="s">
        <v>4536</v>
      </c>
      <c r="F21" t="s">
        <v>4550</v>
      </c>
      <c r="G21" s="1" t="s">
        <v>1319</v>
      </c>
      <c r="H21" s="1" t="s">
        <v>4563</v>
      </c>
      <c r="I21" s="326" t="s">
        <v>4571</v>
      </c>
      <c r="J21" s="1" t="s">
        <v>2953</v>
      </c>
      <c r="K21" s="1" t="s">
        <v>2953</v>
      </c>
      <c r="L21" s="4" t="s">
        <v>4586</v>
      </c>
    </row>
    <row r="22" spans="2:16" x14ac:dyDescent="0.25">
      <c r="C22" s="313"/>
      <c r="D22" s="1"/>
      <c r="E22" s="313"/>
    </row>
    <row r="23" spans="2:16" x14ac:dyDescent="0.25">
      <c r="C23" s="313"/>
      <c r="D23" s="1"/>
      <c r="E23" s="313"/>
    </row>
    <row r="24" spans="2:16" x14ac:dyDescent="0.25">
      <c r="B24" s="2" t="s">
        <v>4495</v>
      </c>
      <c r="C24" s="314" t="s">
        <v>4495</v>
      </c>
      <c r="D24" s="2" t="s">
        <v>4495</v>
      </c>
      <c r="E24" s="314" t="s">
        <v>4495</v>
      </c>
      <c r="F24" s="2" t="s">
        <v>4495</v>
      </c>
      <c r="G24" s="2" t="s">
        <v>4495</v>
      </c>
      <c r="H24" s="2" t="s">
        <v>4495</v>
      </c>
      <c r="I24" s="2" t="s">
        <v>4495</v>
      </c>
      <c r="J24" s="2" t="s">
        <v>4495</v>
      </c>
      <c r="K24" s="2" t="s">
        <v>4495</v>
      </c>
      <c r="L24" s="2" t="s">
        <v>4495</v>
      </c>
      <c r="M24" s="2" t="s">
        <v>4495</v>
      </c>
      <c r="N24" s="2" t="s">
        <v>4495</v>
      </c>
      <c r="O24" s="2" t="s">
        <v>4495</v>
      </c>
      <c r="P24" s="2" t="s">
        <v>4495</v>
      </c>
    </row>
    <row r="25" spans="2:16" x14ac:dyDescent="0.25">
      <c r="B25" s="2"/>
      <c r="C25" s="314"/>
      <c r="D25" s="2"/>
      <c r="E25" s="31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2:16" x14ac:dyDescent="0.25">
      <c r="B26" s="4" t="s">
        <v>4496</v>
      </c>
      <c r="C26" s="312" t="s">
        <v>4513</v>
      </c>
      <c r="D26" s="1" t="s">
        <v>1170</v>
      </c>
      <c r="E26" s="312" t="s">
        <v>4537</v>
      </c>
      <c r="F26" s="317" t="s">
        <v>4551</v>
      </c>
      <c r="G26" s="325" t="s">
        <v>4562</v>
      </c>
      <c r="H26" s="1" t="s">
        <v>1170</v>
      </c>
      <c r="I26" s="327" t="s">
        <v>3614</v>
      </c>
      <c r="J26" s="1" t="s">
        <v>1170</v>
      </c>
      <c r="K26" s="1" t="s">
        <v>1170</v>
      </c>
      <c r="L26" s="4" t="s">
        <v>4587</v>
      </c>
      <c r="M26" s="4" t="s">
        <v>1170</v>
      </c>
    </row>
    <row r="27" spans="2:16" x14ac:dyDescent="0.25">
      <c r="B27" s="4" t="s">
        <v>4497</v>
      </c>
      <c r="C27" s="312" t="s">
        <v>4514</v>
      </c>
      <c r="D27" s="1" t="s">
        <v>1596</v>
      </c>
      <c r="E27" s="312" t="s">
        <v>4538</v>
      </c>
      <c r="F27" s="317" t="s">
        <v>4497</v>
      </c>
      <c r="G27" s="1" t="s">
        <v>3614</v>
      </c>
      <c r="H27" s="1" t="s">
        <v>3614</v>
      </c>
      <c r="I27" s="327" t="s">
        <v>4572</v>
      </c>
      <c r="J27" s="1" t="s">
        <v>4575</v>
      </c>
      <c r="K27" s="1" t="s">
        <v>4575</v>
      </c>
      <c r="L27" s="4" t="s">
        <v>4588</v>
      </c>
      <c r="M27" s="4" t="s">
        <v>4598</v>
      </c>
    </row>
    <row r="28" spans="2:16" x14ac:dyDescent="0.25">
      <c r="B28" s="4" t="s">
        <v>4498</v>
      </c>
      <c r="C28" s="312" t="s">
        <v>4515</v>
      </c>
      <c r="D28" s="1" t="s">
        <v>3614</v>
      </c>
      <c r="E28" s="312" t="s">
        <v>4539</v>
      </c>
      <c r="F28" s="317" t="s">
        <v>4498</v>
      </c>
      <c r="G28" s="1" t="s">
        <v>4559</v>
      </c>
      <c r="H28" s="1" t="s">
        <v>2114</v>
      </c>
      <c r="I28" s="327" t="s">
        <v>4573</v>
      </c>
      <c r="J28" s="1" t="s">
        <v>1596</v>
      </c>
      <c r="K28" s="1" t="s">
        <v>1596</v>
      </c>
      <c r="L28" s="4" t="s">
        <v>4589</v>
      </c>
      <c r="M28" s="4" t="s">
        <v>4599</v>
      </c>
    </row>
    <row r="29" spans="2:16" x14ac:dyDescent="0.25">
      <c r="B29" s="4" t="s">
        <v>4499</v>
      </c>
      <c r="C29" s="312" t="s">
        <v>4516</v>
      </c>
      <c r="D29" s="1" t="s">
        <v>2965</v>
      </c>
      <c r="E29" s="312" t="s">
        <v>4540</v>
      </c>
      <c r="F29" s="317" t="s">
        <v>4552</v>
      </c>
      <c r="G29" s="1" t="s">
        <v>4560</v>
      </c>
      <c r="H29" s="1" t="s">
        <v>717</v>
      </c>
      <c r="I29" s="327" t="s">
        <v>2546</v>
      </c>
      <c r="J29" s="1" t="s">
        <v>717</v>
      </c>
      <c r="K29" s="1" t="s">
        <v>717</v>
      </c>
      <c r="L29" s="4" t="s">
        <v>4590</v>
      </c>
    </row>
    <row r="30" spans="2:16" x14ac:dyDescent="0.25">
      <c r="B30" s="4" t="s">
        <v>4500</v>
      </c>
      <c r="C30" s="312" t="s">
        <v>4517</v>
      </c>
      <c r="D30" s="1" t="s">
        <v>2393</v>
      </c>
      <c r="E30" s="312" t="s">
        <v>4541</v>
      </c>
      <c r="F30" s="317" t="s">
        <v>4500</v>
      </c>
      <c r="G30" s="1" t="s">
        <v>4561</v>
      </c>
      <c r="H30" s="1" t="s">
        <v>1225</v>
      </c>
      <c r="I30" s="327" t="s">
        <v>2487</v>
      </c>
      <c r="J30" s="1" t="s">
        <v>1225</v>
      </c>
      <c r="K30" s="1" t="s">
        <v>1225</v>
      </c>
      <c r="L30" s="4" t="s">
        <v>4591</v>
      </c>
    </row>
    <row r="33" spans="2:20" x14ac:dyDescent="0.25">
      <c r="B33" s="1" t="str">
        <f>(B3)</f>
        <v>Shizuoka</v>
      </c>
      <c r="C33" s="1" t="str">
        <f t="shared" ref="C33:T33" si="0">(C3)</f>
        <v>Park City</v>
      </c>
      <c r="D33" s="1" t="str">
        <f t="shared" si="0"/>
        <v>New England</v>
      </c>
      <c r="E33" s="1" t="str">
        <f t="shared" si="0"/>
        <v>Orlando</v>
      </c>
      <c r="F33" s="1" t="str">
        <f t="shared" si="0"/>
        <v>Cazadero</v>
      </c>
      <c r="G33" s="1" t="str">
        <f t="shared" si="0"/>
        <v>Terrapin</v>
      </c>
      <c r="H33" s="1" t="str">
        <f t="shared" si="0"/>
        <v>Metroplex</v>
      </c>
      <c r="I33" s="1" t="str">
        <f t="shared" si="0"/>
        <v>Montana</v>
      </c>
      <c r="J33" s="1" t="str">
        <f t="shared" si="0"/>
        <v>Mission Viejo</v>
      </c>
      <c r="K33" s="1" t="str">
        <f t="shared" si="0"/>
        <v>Capistrano</v>
      </c>
      <c r="L33" s="1" t="str">
        <f t="shared" si="0"/>
        <v>Red Arrow</v>
      </c>
      <c r="M33" s="1" t="str">
        <f t="shared" si="0"/>
        <v>Groton</v>
      </c>
      <c r="N33" s="1">
        <f t="shared" si="0"/>
        <v>0</v>
      </c>
      <c r="O33" s="1">
        <f t="shared" si="0"/>
        <v>0</v>
      </c>
      <c r="P33" s="1">
        <f t="shared" si="0"/>
        <v>0</v>
      </c>
      <c r="Q33" s="1">
        <f t="shared" si="0"/>
        <v>0</v>
      </c>
      <c r="R33" s="1">
        <f t="shared" si="0"/>
        <v>0</v>
      </c>
      <c r="S33" s="1">
        <f t="shared" si="0"/>
        <v>0</v>
      </c>
      <c r="T33">
        <f t="shared" si="0"/>
        <v>0</v>
      </c>
    </row>
    <row r="34" spans="2:20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</sheetData>
  <hyperlinks>
    <hyperlink ref="G26" r:id="rId1" display="http://t.rogers/" xr:uid="{00000000-0004-0000-1B00-000000000000}"/>
  </hyperlinks>
  <pageMargins left="0.7" right="0.7" top="0.75" bottom="0.75" header="0.3" footer="0.3"/>
  <pageSetup scale="57" orientation="landscape"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8">
    <pageSetUpPr fitToPage="1"/>
  </sheetPr>
  <dimension ref="A1:L50"/>
  <sheetViews>
    <sheetView zoomScale="60" zoomScaleNormal="60" workbookViewId="0">
      <selection sqref="A1:L1"/>
    </sheetView>
  </sheetViews>
  <sheetFormatPr defaultRowHeight="12.5" x14ac:dyDescent="0.25"/>
  <cols>
    <col min="2" max="2" width="45.81640625" customWidth="1"/>
    <col min="3" max="12" width="20.54296875" customWidth="1"/>
  </cols>
  <sheetData>
    <row r="1" spans="1:12" ht="23" x14ac:dyDescent="0.5">
      <c r="A1" s="552" t="s">
        <v>4335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</row>
    <row r="2" spans="1:12" ht="13" x14ac:dyDescent="0.3">
      <c r="A2" s="190"/>
      <c r="B2" s="191"/>
      <c r="C2" s="190"/>
      <c r="D2" s="190"/>
      <c r="E2" s="190"/>
      <c r="F2" s="190"/>
      <c r="G2" s="190"/>
      <c r="H2" s="190"/>
      <c r="I2" s="190"/>
      <c r="J2" s="190"/>
      <c r="K2" s="190"/>
      <c r="L2" s="190"/>
    </row>
    <row r="3" spans="1:12" ht="18" x14ac:dyDescent="0.4">
      <c r="A3" s="217" t="s">
        <v>692</v>
      </c>
      <c r="B3" s="218" t="s">
        <v>381</v>
      </c>
      <c r="C3" s="219" t="s">
        <v>490</v>
      </c>
      <c r="D3" s="219" t="s">
        <v>489</v>
      </c>
      <c r="E3" s="219" t="s">
        <v>380</v>
      </c>
      <c r="F3" s="219" t="s">
        <v>494</v>
      </c>
      <c r="G3" s="219" t="s">
        <v>493</v>
      </c>
      <c r="H3" s="219" t="s">
        <v>492</v>
      </c>
      <c r="I3" s="219" t="s">
        <v>491</v>
      </c>
      <c r="J3" s="219" t="s">
        <v>382</v>
      </c>
      <c r="K3" s="219" t="s">
        <v>1126</v>
      </c>
      <c r="L3" s="219" t="s">
        <v>1127</v>
      </c>
    </row>
    <row r="4" spans="1:12" ht="18" customHeight="1" x14ac:dyDescent="0.4">
      <c r="A4" s="217">
        <v>1</v>
      </c>
      <c r="B4" s="202" t="s">
        <v>2987</v>
      </c>
      <c r="C4" s="290" t="s">
        <v>1379</v>
      </c>
      <c r="D4" s="290" t="s">
        <v>4183</v>
      </c>
      <c r="E4" s="290" t="s">
        <v>3535</v>
      </c>
      <c r="F4" s="290" t="s">
        <v>4184</v>
      </c>
      <c r="G4" s="290" t="s">
        <v>4185</v>
      </c>
      <c r="H4" s="290" t="s">
        <v>4186</v>
      </c>
      <c r="I4" s="290" t="s">
        <v>4187</v>
      </c>
      <c r="J4" s="290" t="s">
        <v>4188</v>
      </c>
      <c r="K4" s="291"/>
      <c r="L4" s="291"/>
    </row>
    <row r="5" spans="1:12" ht="18" customHeight="1" thickBot="1" x14ac:dyDescent="0.45">
      <c r="A5" s="221"/>
      <c r="B5" s="273" t="s">
        <v>383</v>
      </c>
      <c r="C5" s="274" t="s">
        <v>372</v>
      </c>
      <c r="D5" s="274" t="s">
        <v>2341</v>
      </c>
      <c r="E5" s="274" t="s">
        <v>3527</v>
      </c>
      <c r="F5" s="274" t="s">
        <v>3527</v>
      </c>
      <c r="G5" s="274" t="s">
        <v>3330</v>
      </c>
      <c r="H5" s="274" t="s">
        <v>4097</v>
      </c>
      <c r="I5" s="274" t="s">
        <v>2727</v>
      </c>
      <c r="J5" s="274" t="s">
        <v>223</v>
      </c>
      <c r="K5" s="287"/>
      <c r="L5" s="287"/>
    </row>
    <row r="6" spans="1:12" ht="18" customHeight="1" x14ac:dyDescent="0.4">
      <c r="A6" s="199">
        <v>2</v>
      </c>
      <c r="B6" s="202" t="s">
        <v>485</v>
      </c>
      <c r="C6" s="290" t="s">
        <v>104</v>
      </c>
      <c r="D6" s="290" t="s">
        <v>4189</v>
      </c>
      <c r="E6" s="290" t="s">
        <v>4190</v>
      </c>
      <c r="F6" s="290" t="s">
        <v>4191</v>
      </c>
      <c r="G6" s="290" t="s">
        <v>4192</v>
      </c>
      <c r="H6" s="290" t="s">
        <v>4193</v>
      </c>
      <c r="I6" s="290" t="s">
        <v>4194</v>
      </c>
      <c r="J6" s="290" t="s">
        <v>4195</v>
      </c>
      <c r="K6" s="290" t="s">
        <v>4196</v>
      </c>
      <c r="L6" s="290" t="s">
        <v>1083</v>
      </c>
    </row>
    <row r="7" spans="1:12" ht="18" customHeight="1" thickBot="1" x14ac:dyDescent="0.45">
      <c r="A7" s="221"/>
      <c r="B7" s="273" t="s">
        <v>383</v>
      </c>
      <c r="C7" s="249" t="s">
        <v>269</v>
      </c>
      <c r="D7" s="249"/>
      <c r="E7" s="249"/>
      <c r="F7" s="249"/>
      <c r="G7" s="249"/>
      <c r="H7" s="249" t="s">
        <v>269</v>
      </c>
      <c r="I7" s="249"/>
      <c r="J7" s="249"/>
      <c r="K7" s="249"/>
      <c r="L7" s="249"/>
    </row>
    <row r="8" spans="1:12" ht="18" customHeight="1" x14ac:dyDescent="0.4">
      <c r="A8" s="199">
        <v>3</v>
      </c>
      <c r="B8" s="204" t="s">
        <v>482</v>
      </c>
      <c r="C8" s="290" t="s">
        <v>4197</v>
      </c>
      <c r="D8" s="290" t="s">
        <v>4198</v>
      </c>
      <c r="E8" s="290" t="s">
        <v>4199</v>
      </c>
      <c r="F8" s="290" t="s">
        <v>4200</v>
      </c>
      <c r="G8" s="290" t="s">
        <v>4201</v>
      </c>
      <c r="H8" s="290" t="s">
        <v>4202</v>
      </c>
      <c r="I8" s="290" t="s">
        <v>4203</v>
      </c>
      <c r="J8" s="289" t="s">
        <v>4204</v>
      </c>
      <c r="K8" s="290" t="s">
        <v>1731</v>
      </c>
      <c r="L8" s="290" t="s">
        <v>974</v>
      </c>
    </row>
    <row r="9" spans="1:12" ht="18" customHeight="1" thickBot="1" x14ac:dyDescent="0.45">
      <c r="A9" s="221"/>
      <c r="B9" s="272" t="s">
        <v>383</v>
      </c>
      <c r="C9" s="249" t="s">
        <v>269</v>
      </c>
      <c r="D9" s="249"/>
      <c r="E9" s="249" t="s">
        <v>269</v>
      </c>
      <c r="F9" s="249"/>
      <c r="G9" s="249"/>
      <c r="H9" s="249"/>
      <c r="I9" s="249"/>
      <c r="J9" s="249" t="s">
        <v>4144</v>
      </c>
      <c r="K9" s="249" t="s">
        <v>269</v>
      </c>
      <c r="L9" s="249" t="s">
        <v>269</v>
      </c>
    </row>
    <row r="10" spans="1:12" ht="18" customHeight="1" x14ac:dyDescent="0.4">
      <c r="A10" s="199">
        <v>4</v>
      </c>
      <c r="B10" s="195" t="s">
        <v>3689</v>
      </c>
      <c r="C10" s="290" t="s">
        <v>4205</v>
      </c>
      <c r="D10" s="290" t="s">
        <v>2014</v>
      </c>
      <c r="E10" s="290" t="s">
        <v>4206</v>
      </c>
      <c r="F10" s="290" t="s">
        <v>3082</v>
      </c>
      <c r="G10" s="290" t="s">
        <v>4207</v>
      </c>
      <c r="H10" s="290" t="s">
        <v>4208</v>
      </c>
      <c r="I10" s="290" t="s">
        <v>4209</v>
      </c>
      <c r="J10" s="290" t="s">
        <v>4210</v>
      </c>
      <c r="K10" s="290" t="s">
        <v>1490</v>
      </c>
      <c r="L10" s="290" t="s">
        <v>4211</v>
      </c>
    </row>
    <row r="11" spans="1:12" ht="18" customHeight="1" thickBot="1" x14ac:dyDescent="0.45">
      <c r="A11" s="221"/>
      <c r="B11" s="272" t="s">
        <v>383</v>
      </c>
      <c r="C11" s="249"/>
      <c r="D11" s="249"/>
      <c r="E11" s="249"/>
      <c r="F11" s="249" t="s">
        <v>3025</v>
      </c>
      <c r="G11" s="249"/>
      <c r="H11" s="249" t="s">
        <v>2341</v>
      </c>
      <c r="I11" s="249"/>
      <c r="J11" s="249"/>
      <c r="K11" s="249" t="s">
        <v>2341</v>
      </c>
      <c r="L11" s="249"/>
    </row>
    <row r="12" spans="1:12" ht="18" customHeight="1" x14ac:dyDescent="0.4">
      <c r="A12" s="199">
        <v>5</v>
      </c>
      <c r="B12" s="202" t="s">
        <v>483</v>
      </c>
      <c r="C12" s="290" t="s">
        <v>4212</v>
      </c>
      <c r="D12" s="290" t="s">
        <v>4213</v>
      </c>
      <c r="E12" s="290" t="s">
        <v>4214</v>
      </c>
      <c r="F12" s="290" t="s">
        <v>4215</v>
      </c>
      <c r="G12" s="290" t="s">
        <v>4216</v>
      </c>
      <c r="H12" s="290" t="s">
        <v>4217</v>
      </c>
      <c r="I12" s="290" t="s">
        <v>4218</v>
      </c>
      <c r="J12" s="289" t="s">
        <v>4219</v>
      </c>
      <c r="K12" s="290" t="s">
        <v>4220</v>
      </c>
      <c r="L12" s="290" t="s">
        <v>4221</v>
      </c>
    </row>
    <row r="13" spans="1:12" ht="18" customHeight="1" thickBot="1" x14ac:dyDescent="0.45">
      <c r="A13" s="221"/>
      <c r="B13" s="273" t="s">
        <v>383</v>
      </c>
      <c r="C13" s="249"/>
      <c r="D13" s="249"/>
      <c r="E13" s="249"/>
      <c r="F13" s="249"/>
      <c r="G13" s="249"/>
      <c r="H13" s="249"/>
      <c r="I13" s="249" t="s">
        <v>2638</v>
      </c>
      <c r="J13" s="249" t="s">
        <v>2638</v>
      </c>
      <c r="K13" s="249"/>
      <c r="L13" s="249"/>
    </row>
    <row r="14" spans="1:12" ht="18" customHeight="1" x14ac:dyDescent="0.4">
      <c r="A14" s="199">
        <v>6</v>
      </c>
      <c r="B14" s="202" t="s">
        <v>229</v>
      </c>
      <c r="C14" s="290" t="s">
        <v>4222</v>
      </c>
      <c r="D14" s="290" t="s">
        <v>4223</v>
      </c>
      <c r="E14" s="290" t="s">
        <v>4224</v>
      </c>
      <c r="F14" s="290" t="s">
        <v>4225</v>
      </c>
      <c r="G14" s="290" t="s">
        <v>3501</v>
      </c>
      <c r="H14" s="290" t="s">
        <v>1944</v>
      </c>
      <c r="I14" s="290" t="s">
        <v>4226</v>
      </c>
      <c r="J14" s="290" t="s">
        <v>4332</v>
      </c>
      <c r="K14" s="290" t="s">
        <v>4227</v>
      </c>
      <c r="L14" s="290" t="s">
        <v>4228</v>
      </c>
    </row>
    <row r="15" spans="1:12" ht="18" customHeight="1" thickBot="1" x14ac:dyDescent="0.45">
      <c r="A15" s="221"/>
      <c r="B15" s="273" t="s">
        <v>383</v>
      </c>
      <c r="C15" s="249"/>
      <c r="D15" s="249"/>
      <c r="E15" s="249"/>
      <c r="F15" s="249"/>
      <c r="G15" s="249"/>
      <c r="H15" s="249"/>
      <c r="I15" s="249"/>
      <c r="J15" s="249" t="s">
        <v>3026</v>
      </c>
      <c r="K15" s="249"/>
      <c r="L15" s="249"/>
    </row>
    <row r="16" spans="1:12" ht="18" customHeight="1" x14ac:dyDescent="0.4">
      <c r="A16" s="199">
        <v>7</v>
      </c>
      <c r="B16" s="195" t="s">
        <v>3690</v>
      </c>
      <c r="C16" s="290" t="s">
        <v>4229</v>
      </c>
      <c r="D16" s="290" t="s">
        <v>4230</v>
      </c>
      <c r="E16" s="290" t="s">
        <v>4231</v>
      </c>
      <c r="F16" s="290" t="s">
        <v>4232</v>
      </c>
      <c r="G16" s="290" t="s">
        <v>4233</v>
      </c>
      <c r="H16" s="290" t="s">
        <v>1470</v>
      </c>
      <c r="I16" s="290" t="s">
        <v>1431</v>
      </c>
      <c r="J16" s="290" t="s">
        <v>4234</v>
      </c>
      <c r="K16" s="290" t="s">
        <v>4235</v>
      </c>
      <c r="L16" s="290" t="s">
        <v>4236</v>
      </c>
    </row>
    <row r="17" spans="1:12" ht="18" customHeight="1" thickBot="1" x14ac:dyDescent="0.45">
      <c r="A17" s="221"/>
      <c r="B17" s="272" t="s">
        <v>383</v>
      </c>
      <c r="C17" s="249" t="s">
        <v>2341</v>
      </c>
      <c r="D17" s="249"/>
      <c r="E17" s="249" t="s">
        <v>372</v>
      </c>
      <c r="F17" s="249"/>
      <c r="G17" s="249" t="s">
        <v>372</v>
      </c>
      <c r="H17" s="249"/>
      <c r="I17" s="249"/>
      <c r="J17" s="249"/>
      <c r="K17" s="249"/>
      <c r="L17" s="249"/>
    </row>
    <row r="18" spans="1:12" ht="18" customHeight="1" x14ac:dyDescent="0.4">
      <c r="A18" s="199">
        <v>8</v>
      </c>
      <c r="B18" s="202" t="s">
        <v>906</v>
      </c>
      <c r="C18" s="290" t="s">
        <v>4237</v>
      </c>
      <c r="D18" s="290" t="s">
        <v>4238</v>
      </c>
      <c r="E18" s="290" t="s">
        <v>4239</v>
      </c>
      <c r="F18" s="290" t="s">
        <v>4240</v>
      </c>
      <c r="G18" s="290" t="s">
        <v>4241</v>
      </c>
      <c r="H18" s="290" t="s">
        <v>4242</v>
      </c>
      <c r="I18" s="290" t="s">
        <v>4243</v>
      </c>
      <c r="J18" s="290" t="s">
        <v>1770</v>
      </c>
      <c r="K18" s="290" t="s">
        <v>4244</v>
      </c>
      <c r="L18" s="290" t="s">
        <v>4245</v>
      </c>
    </row>
    <row r="19" spans="1:12" ht="18" customHeight="1" thickBot="1" x14ac:dyDescent="0.45">
      <c r="A19" s="221"/>
      <c r="B19" s="273" t="s">
        <v>383</v>
      </c>
      <c r="C19" s="249"/>
      <c r="D19" s="249"/>
      <c r="E19" s="249"/>
      <c r="F19" s="249"/>
      <c r="G19" s="249"/>
      <c r="H19" s="249"/>
      <c r="I19" s="249"/>
      <c r="J19" s="249"/>
      <c r="K19" s="249"/>
      <c r="L19" s="249"/>
    </row>
    <row r="20" spans="1:12" ht="18" customHeight="1" x14ac:dyDescent="0.4">
      <c r="A20" s="199">
        <v>9</v>
      </c>
      <c r="B20" s="195" t="s">
        <v>3310</v>
      </c>
      <c r="C20" s="292" t="s">
        <v>4246</v>
      </c>
      <c r="D20" s="292" t="s">
        <v>294</v>
      </c>
      <c r="E20" s="292" t="s">
        <v>4247</v>
      </c>
      <c r="F20" s="292" t="s">
        <v>4248</v>
      </c>
      <c r="G20" s="292" t="s">
        <v>4249</v>
      </c>
      <c r="H20" s="292" t="s">
        <v>4250</v>
      </c>
      <c r="I20" s="292" t="s">
        <v>4251</v>
      </c>
      <c r="J20" s="292" t="s">
        <v>3393</v>
      </c>
      <c r="K20" s="292" t="s">
        <v>4252</v>
      </c>
      <c r="L20" s="292" t="s">
        <v>4253</v>
      </c>
    </row>
    <row r="21" spans="1:12" ht="18" customHeight="1" thickBot="1" x14ac:dyDescent="0.45">
      <c r="A21" s="221"/>
      <c r="B21" s="272" t="s">
        <v>383</v>
      </c>
      <c r="C21" s="276" t="s">
        <v>2638</v>
      </c>
      <c r="D21" s="249" t="s">
        <v>2727</v>
      </c>
      <c r="E21" s="249" t="s">
        <v>2341</v>
      </c>
      <c r="F21" s="249" t="s">
        <v>3025</v>
      </c>
      <c r="G21" s="249" t="s">
        <v>2341</v>
      </c>
      <c r="H21" s="249" t="s">
        <v>2341</v>
      </c>
      <c r="I21" s="249" t="s">
        <v>2341</v>
      </c>
      <c r="J21" s="249" t="s">
        <v>2341</v>
      </c>
      <c r="K21" s="249" t="s">
        <v>2341</v>
      </c>
      <c r="L21" s="249" t="s">
        <v>2727</v>
      </c>
    </row>
    <row r="22" spans="1:12" ht="18" customHeight="1" x14ac:dyDescent="0.4">
      <c r="A22" s="199">
        <v>10</v>
      </c>
      <c r="B22" s="202" t="s">
        <v>484</v>
      </c>
      <c r="C22" s="290" t="s">
        <v>4254</v>
      </c>
      <c r="D22" s="290" t="s">
        <v>4255</v>
      </c>
      <c r="E22" s="290" t="s">
        <v>4256</v>
      </c>
      <c r="F22" s="290" t="s">
        <v>4257</v>
      </c>
      <c r="G22" s="290" t="s">
        <v>4258</v>
      </c>
      <c r="H22" s="289" t="s">
        <v>4259</v>
      </c>
      <c r="I22" s="290" t="s">
        <v>4260</v>
      </c>
      <c r="J22" s="290" t="s">
        <v>4261</v>
      </c>
      <c r="K22" s="290" t="s">
        <v>4262</v>
      </c>
      <c r="L22" s="290" t="s">
        <v>4263</v>
      </c>
    </row>
    <row r="23" spans="1:12" ht="18" customHeight="1" thickBot="1" x14ac:dyDescent="0.45">
      <c r="A23" s="221"/>
      <c r="B23" s="273" t="s">
        <v>383</v>
      </c>
      <c r="C23" s="249"/>
      <c r="D23" s="249"/>
      <c r="E23" s="249"/>
      <c r="F23" s="249"/>
      <c r="G23" s="249" t="s">
        <v>3241</v>
      </c>
      <c r="H23" s="249"/>
      <c r="I23" s="249"/>
      <c r="J23" s="249"/>
      <c r="K23" s="249"/>
      <c r="L23" s="249"/>
    </row>
    <row r="24" spans="1:12" ht="18" customHeight="1" x14ac:dyDescent="0.4">
      <c r="A24" s="199">
        <v>11</v>
      </c>
      <c r="B24" s="202" t="s">
        <v>2422</v>
      </c>
      <c r="C24" s="290" t="s">
        <v>4264</v>
      </c>
      <c r="D24" s="290" t="s">
        <v>4265</v>
      </c>
      <c r="E24" s="290" t="s">
        <v>4266</v>
      </c>
      <c r="F24" s="290" t="s">
        <v>4267</v>
      </c>
      <c r="G24" s="290" t="s">
        <v>4268</v>
      </c>
      <c r="H24" s="290" t="s">
        <v>3148</v>
      </c>
      <c r="I24" s="290" t="s">
        <v>4269</v>
      </c>
      <c r="J24" s="290" t="s">
        <v>4270</v>
      </c>
      <c r="K24" s="290" t="s">
        <v>4271</v>
      </c>
      <c r="L24" s="290" t="s">
        <v>3175</v>
      </c>
    </row>
    <row r="25" spans="1:12" ht="18" customHeight="1" thickBot="1" x14ac:dyDescent="0.45">
      <c r="A25" s="221"/>
      <c r="B25" s="273" t="s">
        <v>383</v>
      </c>
      <c r="C25" s="249"/>
      <c r="D25" s="249"/>
      <c r="E25" s="249"/>
      <c r="F25" s="249"/>
      <c r="G25" s="249"/>
      <c r="H25" s="249"/>
      <c r="I25" s="249"/>
      <c r="J25" s="249"/>
      <c r="K25" s="249"/>
      <c r="L25" s="249" t="s">
        <v>4097</v>
      </c>
    </row>
    <row r="26" spans="1:12" ht="18" customHeight="1" x14ac:dyDescent="0.4">
      <c r="A26" s="199">
        <v>12</v>
      </c>
      <c r="B26" s="202" t="s">
        <v>1136</v>
      </c>
      <c r="C26" s="290" t="s">
        <v>4272</v>
      </c>
      <c r="D26" s="290" t="s">
        <v>4273</v>
      </c>
      <c r="E26" s="290" t="s">
        <v>4274</v>
      </c>
      <c r="F26" s="290" t="s">
        <v>4275</v>
      </c>
      <c r="G26" s="290" t="s">
        <v>4276</v>
      </c>
      <c r="H26" s="290" t="s">
        <v>4277</v>
      </c>
      <c r="I26" s="289" t="s">
        <v>4278</v>
      </c>
      <c r="J26" s="289" t="s">
        <v>4279</v>
      </c>
      <c r="K26" s="290" t="s">
        <v>4280</v>
      </c>
      <c r="L26" s="290" t="s">
        <v>1016</v>
      </c>
    </row>
    <row r="27" spans="1:12" ht="18" customHeight="1" thickBot="1" x14ac:dyDescent="0.45">
      <c r="A27" s="221"/>
      <c r="B27" s="273" t="s">
        <v>383</v>
      </c>
      <c r="C27" s="249"/>
      <c r="D27" s="249"/>
      <c r="E27" s="249"/>
      <c r="F27" s="249"/>
      <c r="G27" s="249"/>
      <c r="H27" s="249" t="s">
        <v>269</v>
      </c>
      <c r="I27" s="249"/>
      <c r="J27" s="249" t="s">
        <v>3026</v>
      </c>
      <c r="K27" s="249" t="s">
        <v>2341</v>
      </c>
      <c r="L27" s="249"/>
    </row>
    <row r="28" spans="1:12" ht="18" customHeight="1" x14ac:dyDescent="0.4">
      <c r="A28" s="199">
        <v>13</v>
      </c>
      <c r="B28" s="202" t="s">
        <v>487</v>
      </c>
      <c r="C28" s="290" t="s">
        <v>4281</v>
      </c>
      <c r="D28" s="290" t="s">
        <v>4282</v>
      </c>
      <c r="E28" s="290" t="s">
        <v>989</v>
      </c>
      <c r="F28" s="290" t="s">
        <v>4283</v>
      </c>
      <c r="G28" s="290" t="s">
        <v>4284</v>
      </c>
      <c r="H28" s="290" t="s">
        <v>4285</v>
      </c>
      <c r="I28" s="290" t="s">
        <v>4286</v>
      </c>
      <c r="J28" s="290" t="s">
        <v>4287</v>
      </c>
      <c r="K28" s="290" t="s">
        <v>4288</v>
      </c>
      <c r="L28" s="290" t="s">
        <v>4289</v>
      </c>
    </row>
    <row r="29" spans="1:12" ht="18" customHeight="1" thickBot="1" x14ac:dyDescent="0.45">
      <c r="A29" s="221"/>
      <c r="B29" s="273" t="s">
        <v>383</v>
      </c>
      <c r="C29" s="249"/>
      <c r="D29" s="249" t="s">
        <v>3025</v>
      </c>
      <c r="E29" s="249"/>
      <c r="F29" s="249" t="s">
        <v>3027</v>
      </c>
      <c r="G29" s="274"/>
      <c r="H29" s="249"/>
      <c r="I29" s="249"/>
      <c r="J29" s="249"/>
      <c r="K29" s="249" t="s">
        <v>3025</v>
      </c>
      <c r="L29" s="249"/>
    </row>
    <row r="30" spans="1:12" ht="18" customHeight="1" x14ac:dyDescent="0.4">
      <c r="A30" s="199">
        <v>14</v>
      </c>
      <c r="B30" s="195" t="s">
        <v>3311</v>
      </c>
      <c r="C30" s="290" t="s">
        <v>4290</v>
      </c>
      <c r="D30" s="290" t="s">
        <v>4291</v>
      </c>
      <c r="E30" s="290" t="s">
        <v>1429</v>
      </c>
      <c r="F30" s="290" t="s">
        <v>4292</v>
      </c>
      <c r="G30" s="290" t="s">
        <v>4293</v>
      </c>
      <c r="H30" s="290" t="s">
        <v>4294</v>
      </c>
      <c r="I30" s="290" t="s">
        <v>4295</v>
      </c>
      <c r="J30" s="290" t="s">
        <v>4296</v>
      </c>
      <c r="K30" s="290" t="s">
        <v>1746</v>
      </c>
      <c r="L30" s="291"/>
    </row>
    <row r="31" spans="1:12" ht="18" customHeight="1" thickBot="1" x14ac:dyDescent="0.45">
      <c r="A31" s="221"/>
      <c r="B31" s="272" t="s">
        <v>383</v>
      </c>
      <c r="C31" s="249"/>
      <c r="D31" s="249"/>
      <c r="E31" s="249"/>
      <c r="F31" s="249"/>
      <c r="G31" s="249"/>
      <c r="H31" s="249"/>
      <c r="I31" s="249"/>
      <c r="J31" s="249"/>
      <c r="K31" s="249"/>
      <c r="L31" s="288"/>
    </row>
    <row r="32" spans="1:12" ht="18" customHeight="1" x14ac:dyDescent="0.4">
      <c r="A32" s="199">
        <v>15</v>
      </c>
      <c r="B32" s="202" t="s">
        <v>2718</v>
      </c>
      <c r="C32" s="290" t="s">
        <v>4303</v>
      </c>
      <c r="D32" s="290" t="s">
        <v>4304</v>
      </c>
      <c r="E32" s="290" t="s">
        <v>4305</v>
      </c>
      <c r="F32" s="290" t="s">
        <v>4306</v>
      </c>
      <c r="G32" s="290" t="s">
        <v>1507</v>
      </c>
      <c r="H32" s="290" t="s">
        <v>1783</v>
      </c>
      <c r="I32" s="290" t="s">
        <v>1749</v>
      </c>
      <c r="J32" s="290" t="s">
        <v>4307</v>
      </c>
      <c r="K32" s="290" t="s">
        <v>1479</v>
      </c>
      <c r="L32" s="290" t="s">
        <v>3502</v>
      </c>
    </row>
    <row r="33" spans="1:12" ht="18" customHeight="1" thickBot="1" x14ac:dyDescent="0.45">
      <c r="A33" s="221"/>
      <c r="B33" s="273" t="s">
        <v>383</v>
      </c>
      <c r="C33" s="249"/>
      <c r="D33" s="249"/>
      <c r="E33" s="249"/>
      <c r="F33" s="249" t="s">
        <v>269</v>
      </c>
      <c r="G33" s="249"/>
      <c r="H33" s="249"/>
      <c r="I33" s="249"/>
      <c r="J33" s="249" t="s">
        <v>2341</v>
      </c>
      <c r="K33" s="249"/>
      <c r="L33" s="249"/>
    </row>
    <row r="34" spans="1:12" ht="18" customHeight="1" x14ac:dyDescent="0.4">
      <c r="A34" s="199">
        <v>16</v>
      </c>
      <c r="B34" s="195" t="s">
        <v>481</v>
      </c>
      <c r="C34" s="290" t="s">
        <v>4308</v>
      </c>
      <c r="D34" s="290" t="s">
        <v>4309</v>
      </c>
      <c r="E34" s="290" t="s">
        <v>4310</v>
      </c>
      <c r="F34" s="290" t="s">
        <v>4311</v>
      </c>
      <c r="G34" s="290" t="s">
        <v>4312</v>
      </c>
      <c r="H34" s="290" t="s">
        <v>4313</v>
      </c>
      <c r="I34" s="290" t="s">
        <v>2008</v>
      </c>
      <c r="J34" s="290" t="s">
        <v>4314</v>
      </c>
      <c r="K34" s="290" t="s">
        <v>4315</v>
      </c>
      <c r="L34" s="290" t="s">
        <v>4316</v>
      </c>
    </row>
    <row r="35" spans="1:12" ht="18" customHeight="1" thickBot="1" x14ac:dyDescent="0.45">
      <c r="A35" s="221"/>
      <c r="B35" s="273" t="s">
        <v>383</v>
      </c>
      <c r="C35" s="249"/>
      <c r="D35" s="249"/>
      <c r="E35" s="249"/>
      <c r="F35" s="249"/>
      <c r="G35" s="249"/>
      <c r="H35" s="249"/>
      <c r="I35" s="249"/>
      <c r="J35" s="249"/>
      <c r="K35" s="249"/>
      <c r="L35" s="249"/>
    </row>
    <row r="36" spans="1:12" ht="18" customHeight="1" x14ac:dyDescent="0.4">
      <c r="A36" s="199">
        <v>17</v>
      </c>
      <c r="B36" s="204" t="s">
        <v>474</v>
      </c>
      <c r="C36" s="290" t="s">
        <v>4317</v>
      </c>
      <c r="D36" s="290" t="s">
        <v>4318</v>
      </c>
      <c r="E36" s="290" t="s">
        <v>4319</v>
      </c>
      <c r="F36" s="290" t="s">
        <v>4320</v>
      </c>
      <c r="G36" s="290" t="s">
        <v>4321</v>
      </c>
      <c r="H36" s="290" t="s">
        <v>946</v>
      </c>
      <c r="I36" s="290" t="s">
        <v>4322</v>
      </c>
      <c r="J36" s="290" t="s">
        <v>4323</v>
      </c>
      <c r="K36" s="290" t="s">
        <v>4324</v>
      </c>
      <c r="L36" s="290" t="s">
        <v>4325</v>
      </c>
    </row>
    <row r="37" spans="1:12" ht="18" customHeight="1" thickBot="1" x14ac:dyDescent="0.45">
      <c r="A37" s="221"/>
      <c r="B37" s="273" t="s">
        <v>383</v>
      </c>
      <c r="C37" s="249"/>
      <c r="D37" s="249"/>
      <c r="E37" s="249" t="s">
        <v>3025</v>
      </c>
      <c r="F37" s="249" t="s">
        <v>372</v>
      </c>
      <c r="G37" s="249"/>
      <c r="H37" s="249" t="s">
        <v>3241</v>
      </c>
      <c r="I37" s="249"/>
      <c r="J37" s="249" t="s">
        <v>4097</v>
      </c>
      <c r="K37" s="249"/>
      <c r="L37" s="249"/>
    </row>
    <row r="38" spans="1:12" ht="18" customHeight="1" x14ac:dyDescent="0.4">
      <c r="A38" s="199">
        <v>18</v>
      </c>
      <c r="B38" s="202" t="s">
        <v>2983</v>
      </c>
      <c r="C38" s="290" t="s">
        <v>4326</v>
      </c>
      <c r="D38" s="290" t="s">
        <v>4327</v>
      </c>
      <c r="E38" s="290" t="s">
        <v>1666</v>
      </c>
      <c r="F38" s="290" t="s">
        <v>4328</v>
      </c>
      <c r="G38" s="290" t="s">
        <v>4329</v>
      </c>
      <c r="H38" s="290" t="s">
        <v>4330</v>
      </c>
      <c r="I38" s="290" t="s">
        <v>4331</v>
      </c>
      <c r="J38" s="290" t="s">
        <v>1016</v>
      </c>
      <c r="K38" s="291"/>
      <c r="L38" s="291"/>
    </row>
    <row r="39" spans="1:12" ht="18" customHeight="1" thickBot="1" x14ac:dyDescent="0.45">
      <c r="A39" s="221"/>
      <c r="B39" s="273" t="s">
        <v>383</v>
      </c>
      <c r="C39" s="249" t="s">
        <v>223</v>
      </c>
      <c r="D39" s="249" t="s">
        <v>223</v>
      </c>
      <c r="E39" s="249" t="s">
        <v>372</v>
      </c>
      <c r="F39" s="249" t="s">
        <v>3527</v>
      </c>
      <c r="G39" s="249" t="s">
        <v>223</v>
      </c>
      <c r="H39" s="249" t="s">
        <v>223</v>
      </c>
      <c r="I39" s="249" t="s">
        <v>2341</v>
      </c>
      <c r="J39" s="249"/>
      <c r="K39" s="288"/>
      <c r="L39" s="288"/>
    </row>
    <row r="41" spans="1:12" ht="32.5" x14ac:dyDescent="0.65">
      <c r="B41" s="243"/>
      <c r="E41" s="294" t="s">
        <v>2061</v>
      </c>
      <c r="G41" s="293" t="s">
        <v>3527</v>
      </c>
      <c r="H41" s="293" t="s">
        <v>3330</v>
      </c>
      <c r="I41" s="293" t="s">
        <v>3026</v>
      </c>
      <c r="J41" s="293" t="s">
        <v>2710</v>
      </c>
    </row>
    <row r="43" spans="1:12" ht="18.5" x14ac:dyDescent="0.45">
      <c r="B43" s="241"/>
      <c r="G43" s="13" t="s">
        <v>4297</v>
      </c>
      <c r="H43" t="s">
        <v>4298</v>
      </c>
      <c r="I43" t="s">
        <v>248</v>
      </c>
      <c r="J43" t="s">
        <v>4357</v>
      </c>
    </row>
    <row r="44" spans="1:12" ht="14.5" x14ac:dyDescent="0.35">
      <c r="B44" s="238"/>
      <c r="H44" t="s">
        <v>3092</v>
      </c>
      <c r="I44" t="s">
        <v>3491</v>
      </c>
    </row>
    <row r="45" spans="1:12" ht="14.5" x14ac:dyDescent="0.35">
      <c r="B45" s="238"/>
      <c r="H45" t="s">
        <v>4299</v>
      </c>
      <c r="I45" t="s">
        <v>4300</v>
      </c>
    </row>
    <row r="46" spans="1:12" ht="14.5" x14ac:dyDescent="0.35">
      <c r="B46" s="238"/>
      <c r="I46" t="s">
        <v>3515</v>
      </c>
    </row>
    <row r="47" spans="1:12" ht="14.5" x14ac:dyDescent="0.35">
      <c r="B47" s="238"/>
      <c r="I47" t="s">
        <v>4301</v>
      </c>
    </row>
    <row r="48" spans="1:12" ht="14.5" x14ac:dyDescent="0.35">
      <c r="B48" s="238"/>
      <c r="I48" t="s">
        <v>3414</v>
      </c>
    </row>
    <row r="49" spans="8:9" x14ac:dyDescent="0.25">
      <c r="H49" s="4"/>
      <c r="I49" t="s">
        <v>3493</v>
      </c>
    </row>
    <row r="50" spans="8:9" x14ac:dyDescent="0.25">
      <c r="I50" t="s">
        <v>4302</v>
      </c>
    </row>
  </sheetData>
  <mergeCells count="1">
    <mergeCell ref="A1:L1"/>
  </mergeCells>
  <pageMargins left="0.7" right="0.7" top="0.75" bottom="0.75" header="0.3" footer="0.3"/>
  <pageSetup scale="47"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9">
    <pageSetUpPr fitToPage="1"/>
  </sheetPr>
  <dimension ref="A1:J23"/>
  <sheetViews>
    <sheetView workbookViewId="0">
      <selection activeCell="I9" sqref="I9"/>
    </sheetView>
  </sheetViews>
  <sheetFormatPr defaultColWidth="8.81640625" defaultRowHeight="12.5" x14ac:dyDescent="0.25"/>
  <cols>
    <col min="1" max="5" width="15.81640625" style="14" customWidth="1"/>
    <col min="6" max="6" width="25.81640625" style="14" customWidth="1"/>
    <col min="7" max="9" width="10.81640625" style="14" customWidth="1"/>
    <col min="10" max="16384" width="8.81640625" style="14"/>
  </cols>
  <sheetData>
    <row r="1" spans="1:10" ht="18" x14ac:dyDescent="0.4">
      <c r="A1"/>
      <c r="B1" s="525" t="s">
        <v>5564</v>
      </c>
      <c r="C1" s="525"/>
      <c r="D1" s="525"/>
      <c r="E1" s="525"/>
      <c r="F1" s="525"/>
      <c r="G1" s="525"/>
      <c r="H1" s="525"/>
      <c r="I1" s="525"/>
      <c r="J1" s="525"/>
    </row>
    <row r="2" spans="1:10" ht="18" x14ac:dyDescent="0.4">
      <c r="A2" s="187"/>
      <c r="B2" s="275"/>
      <c r="C2" s="275"/>
      <c r="D2" s="275"/>
      <c r="E2" s="275"/>
      <c r="F2" s="275"/>
      <c r="G2" s="275"/>
      <c r="H2" s="275"/>
      <c r="I2" s="275"/>
      <c r="J2" s="275"/>
    </row>
    <row r="3" spans="1:10" x14ac:dyDescent="0.25">
      <c r="A3" s="187"/>
    </row>
    <row r="4" spans="1:10" x14ac:dyDescent="0.25">
      <c r="A4" s="187"/>
      <c r="B4" s="529" t="s">
        <v>384</v>
      </c>
      <c r="C4" s="529"/>
      <c r="D4" s="529" t="s">
        <v>385</v>
      </c>
      <c r="E4" s="529"/>
      <c r="F4" s="529" t="s">
        <v>386</v>
      </c>
      <c r="G4" s="529"/>
    </row>
    <row r="5" spans="1:10" x14ac:dyDescent="0.25">
      <c r="A5" s="187"/>
    </row>
    <row r="6" spans="1:10" ht="13" thickBot="1" x14ac:dyDescent="0.3">
      <c r="A6" s="187"/>
      <c r="B6" s="555" t="s">
        <v>6170</v>
      </c>
      <c r="C6" s="555"/>
      <c r="J6"/>
    </row>
    <row r="7" spans="1:10" x14ac:dyDescent="0.25">
      <c r="A7" s="187"/>
      <c r="B7" s="527" t="s">
        <v>26</v>
      </c>
      <c r="C7" s="528"/>
    </row>
    <row r="8" spans="1:10" ht="13" thickBot="1" x14ac:dyDescent="0.3">
      <c r="A8" s="187"/>
      <c r="B8" s="553"/>
      <c r="C8" s="554"/>
      <c r="D8" s="555" t="s">
        <v>6170</v>
      </c>
      <c r="E8" s="555"/>
    </row>
    <row r="9" spans="1:10" x14ac:dyDescent="0.25">
      <c r="A9" s="187"/>
      <c r="C9" s="277"/>
      <c r="D9" s="23"/>
      <c r="E9" s="25"/>
    </row>
    <row r="10" spans="1:10" ht="13" thickBot="1" x14ac:dyDescent="0.3">
      <c r="A10" s="187"/>
      <c r="B10" s="557" t="s">
        <v>6167</v>
      </c>
      <c r="C10" s="558"/>
      <c r="D10" s="553"/>
      <c r="E10" s="553"/>
      <c r="F10" s="559" t="s">
        <v>6166</v>
      </c>
      <c r="G10" s="555"/>
    </row>
    <row r="11" spans="1:10" x14ac:dyDescent="0.25">
      <c r="A11" s="187"/>
      <c r="B11" s="538" t="s">
        <v>5005</v>
      </c>
      <c r="C11" s="538"/>
      <c r="E11" s="24"/>
      <c r="G11" s="26"/>
    </row>
    <row r="12" spans="1:10" ht="13" thickBot="1" x14ac:dyDescent="0.3">
      <c r="A12" s="187"/>
      <c r="D12" s="555" t="s">
        <v>6166</v>
      </c>
      <c r="E12" s="556"/>
      <c r="G12" s="24"/>
    </row>
    <row r="13" spans="1:10" x14ac:dyDescent="0.25">
      <c r="A13" s="187"/>
      <c r="D13" s="538" t="s">
        <v>5004</v>
      </c>
      <c r="E13" s="538"/>
      <c r="G13" s="24"/>
    </row>
    <row r="14" spans="1:10" ht="13" thickBot="1" x14ac:dyDescent="0.3">
      <c r="A14" s="187"/>
      <c r="G14" s="24"/>
      <c r="H14" s="560" t="s">
        <v>6166</v>
      </c>
      <c r="I14" s="555"/>
      <c r="J14" s="555"/>
    </row>
    <row r="15" spans="1:10" ht="13.5" thickBot="1" x14ac:dyDescent="0.35">
      <c r="A15" s="187"/>
      <c r="B15" s="555" t="s">
        <v>6169</v>
      </c>
      <c r="C15" s="555"/>
      <c r="F15" s="547"/>
      <c r="G15" s="561"/>
      <c r="H15" s="544" t="s">
        <v>5565</v>
      </c>
      <c r="I15" s="545"/>
      <c r="J15" s="545"/>
    </row>
    <row r="16" spans="1:10" ht="13" x14ac:dyDescent="0.3">
      <c r="A16" s="187"/>
      <c r="B16" s="527" t="s">
        <v>28</v>
      </c>
      <c r="C16" s="539"/>
      <c r="G16" s="24"/>
      <c r="H16" s="548"/>
      <c r="I16" s="549"/>
      <c r="J16" s="549"/>
    </row>
    <row r="17" spans="1:10" ht="13.5" thickBot="1" x14ac:dyDescent="0.35">
      <c r="A17" s="187"/>
      <c r="B17" s="553"/>
      <c r="C17" s="554"/>
      <c r="D17" s="555" t="s">
        <v>6168</v>
      </c>
      <c r="E17" s="555"/>
      <c r="G17" s="24"/>
      <c r="H17" s="22"/>
      <c r="I17" s="531"/>
      <c r="J17" s="531"/>
    </row>
    <row r="18" spans="1:10" ht="13" x14ac:dyDescent="0.3">
      <c r="A18" s="187"/>
      <c r="B18" s="20"/>
      <c r="C18" s="278"/>
      <c r="D18" s="23"/>
      <c r="E18" s="25"/>
      <c r="G18" s="24"/>
      <c r="I18" s="80"/>
      <c r="J18" s="22"/>
    </row>
    <row r="19" spans="1:10" ht="13" thickBot="1" x14ac:dyDescent="0.3">
      <c r="A19" s="187"/>
      <c r="B19" s="555" t="s">
        <v>6168</v>
      </c>
      <c r="C19" s="562"/>
      <c r="D19" s="547"/>
      <c r="E19" s="561"/>
      <c r="F19" s="560" t="s">
        <v>6168</v>
      </c>
      <c r="G19" s="556"/>
    </row>
    <row r="20" spans="1:10" x14ac:dyDescent="0.25">
      <c r="A20" s="187"/>
      <c r="B20" s="538" t="s">
        <v>29</v>
      </c>
      <c r="C20" s="538"/>
      <c r="E20" s="24"/>
      <c r="F20" s="547"/>
      <c r="G20" s="547"/>
    </row>
    <row r="21" spans="1:10" ht="13" thickBot="1" x14ac:dyDescent="0.3">
      <c r="A21" s="187"/>
      <c r="D21" s="555" t="s">
        <v>6165</v>
      </c>
      <c r="E21" s="556"/>
      <c r="F21" s="547"/>
      <c r="G21" s="547"/>
    </row>
    <row r="22" spans="1:10" x14ac:dyDescent="0.25">
      <c r="A22" s="187"/>
      <c r="D22" s="538" t="s">
        <v>5003</v>
      </c>
      <c r="E22" s="538"/>
    </row>
    <row r="23" spans="1:10" x14ac:dyDescent="0.25">
      <c r="A23" s="187"/>
      <c r="B23" s="187"/>
      <c r="C23" s="187"/>
      <c r="D23" s="187"/>
      <c r="E23" s="187"/>
      <c r="F23" s="187"/>
      <c r="G23" s="187"/>
      <c r="H23" s="187"/>
      <c r="I23" s="187"/>
      <c r="J23" s="187"/>
    </row>
  </sheetData>
  <mergeCells count="31">
    <mergeCell ref="D21:E21"/>
    <mergeCell ref="F21:G21"/>
    <mergeCell ref="D22:E22"/>
    <mergeCell ref="B19:C19"/>
    <mergeCell ref="D19:E19"/>
    <mergeCell ref="F19:G19"/>
    <mergeCell ref="B20:C20"/>
    <mergeCell ref="F20:G20"/>
    <mergeCell ref="F10:G10"/>
    <mergeCell ref="H14:J14"/>
    <mergeCell ref="F15:G15"/>
    <mergeCell ref="D13:E13"/>
    <mergeCell ref="B15:C15"/>
    <mergeCell ref="H15:J15"/>
    <mergeCell ref="B16:C16"/>
    <mergeCell ref="H16:J16"/>
    <mergeCell ref="B17:C17"/>
    <mergeCell ref="D17:E17"/>
    <mergeCell ref="I17:J17"/>
    <mergeCell ref="B1:J1"/>
    <mergeCell ref="B4:C4"/>
    <mergeCell ref="D4:E4"/>
    <mergeCell ref="F4:G4"/>
    <mergeCell ref="B6:C6"/>
    <mergeCell ref="B7:C7"/>
    <mergeCell ref="B8:C8"/>
    <mergeCell ref="D8:E8"/>
    <mergeCell ref="B11:C11"/>
    <mergeCell ref="D12:E12"/>
    <mergeCell ref="B10:C10"/>
    <mergeCell ref="D10:E10"/>
  </mergeCells>
  <phoneticPr fontId="13" type="noConversion"/>
  <pageMargins left="0.75" right="0.75" top="1" bottom="1" header="0.5" footer="0.5"/>
  <pageSetup scale="90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37">
    <tabColor rgb="FFFFFF00"/>
    <pageSetUpPr fitToPage="1"/>
  </sheetPr>
  <dimension ref="A1:L51"/>
  <sheetViews>
    <sheetView zoomScale="44" zoomScaleNormal="44" workbookViewId="0">
      <selection activeCell="A30" sqref="A30"/>
    </sheetView>
  </sheetViews>
  <sheetFormatPr defaultRowHeight="12.5" x14ac:dyDescent="0.25"/>
  <cols>
    <col min="2" max="2" width="29.453125" customWidth="1"/>
    <col min="3" max="12" width="25.54296875" customWidth="1"/>
  </cols>
  <sheetData>
    <row r="1" spans="1:12" ht="23" x14ac:dyDescent="0.5">
      <c r="A1" s="522" t="s">
        <v>6366</v>
      </c>
      <c r="B1" s="516"/>
      <c r="C1" s="516"/>
      <c r="D1" s="516"/>
      <c r="E1" s="516"/>
      <c r="F1" s="516"/>
      <c r="G1" s="516"/>
      <c r="H1" s="516"/>
      <c r="I1" s="516"/>
      <c r="J1" s="516"/>
      <c r="K1" s="516"/>
      <c r="L1" s="516"/>
    </row>
    <row r="2" spans="1:12" ht="13" x14ac:dyDescent="0.3">
      <c r="A2" s="190"/>
      <c r="B2" s="191"/>
      <c r="C2" s="218"/>
      <c r="D2" s="190"/>
      <c r="E2" s="190"/>
      <c r="F2" s="190"/>
      <c r="G2" s="190"/>
      <c r="H2" s="190"/>
      <c r="I2" s="190"/>
      <c r="J2" s="190"/>
      <c r="K2" s="190"/>
      <c r="L2" s="190"/>
    </row>
    <row r="3" spans="1:12" ht="18" x14ac:dyDescent="0.4">
      <c r="A3" s="217" t="s">
        <v>692</v>
      </c>
      <c r="B3" s="218" t="s">
        <v>381</v>
      </c>
      <c r="C3" s="361" t="s">
        <v>490</v>
      </c>
      <c r="D3" s="361" t="s">
        <v>489</v>
      </c>
      <c r="E3" s="361" t="s">
        <v>380</v>
      </c>
      <c r="F3" s="361" t="s">
        <v>494</v>
      </c>
      <c r="G3" s="361" t="s">
        <v>493</v>
      </c>
      <c r="H3" s="361" t="s">
        <v>492</v>
      </c>
      <c r="I3" s="361" t="s">
        <v>491</v>
      </c>
      <c r="J3" s="361" t="s">
        <v>382</v>
      </c>
      <c r="K3" s="361" t="s">
        <v>1126</v>
      </c>
      <c r="L3" s="361" t="s">
        <v>1127</v>
      </c>
    </row>
    <row r="4" spans="1:12" ht="20.25" customHeight="1" x14ac:dyDescent="0.4">
      <c r="A4" s="357" t="s">
        <v>5012</v>
      </c>
      <c r="B4" s="202" t="s">
        <v>4464</v>
      </c>
      <c r="C4" s="413" t="s">
        <v>6224</v>
      </c>
      <c r="D4" s="360" t="s">
        <v>6240</v>
      </c>
      <c r="E4" s="360" t="s">
        <v>6253</v>
      </c>
      <c r="F4" s="360" t="s">
        <v>6265</v>
      </c>
      <c r="G4" s="360" t="s">
        <v>6278</v>
      </c>
      <c r="H4" s="360" t="s">
        <v>4222</v>
      </c>
      <c r="I4" s="360" t="s">
        <v>6301</v>
      </c>
      <c r="J4" s="363" t="s">
        <v>6312</v>
      </c>
      <c r="K4" s="360" t="s">
        <v>3091</v>
      </c>
      <c r="L4" s="360" t="s">
        <v>5400</v>
      </c>
    </row>
    <row r="5" spans="1:12" ht="20.25" customHeight="1" thickBot="1" x14ac:dyDescent="0.45">
      <c r="A5" s="377"/>
      <c r="B5" s="272" t="s">
        <v>383</v>
      </c>
      <c r="C5" s="274"/>
      <c r="D5" s="274"/>
      <c r="E5" s="274"/>
      <c r="F5" s="274"/>
      <c r="G5" s="274"/>
      <c r="H5" s="274"/>
      <c r="I5" s="274"/>
      <c r="J5" s="274"/>
      <c r="K5" s="274"/>
      <c r="L5" s="274"/>
    </row>
    <row r="6" spans="1:12" ht="20.25" customHeight="1" x14ac:dyDescent="0.4">
      <c r="A6" s="376" t="s">
        <v>5020</v>
      </c>
      <c r="B6" s="195" t="s">
        <v>482</v>
      </c>
      <c r="C6" s="360" t="s">
        <v>6225</v>
      </c>
      <c r="D6" s="360" t="s">
        <v>1414</v>
      </c>
      <c r="E6" s="360" t="s">
        <v>6254</v>
      </c>
      <c r="F6" s="360" t="s">
        <v>6266</v>
      </c>
      <c r="G6" s="360" t="s">
        <v>6279</v>
      </c>
      <c r="H6" s="360" t="s">
        <v>6288</v>
      </c>
      <c r="I6" s="360" t="s">
        <v>6302</v>
      </c>
      <c r="J6" s="360" t="s">
        <v>5373</v>
      </c>
      <c r="K6" s="360" t="s">
        <v>6327</v>
      </c>
      <c r="L6" s="360" t="s">
        <v>6337</v>
      </c>
    </row>
    <row r="7" spans="1:12" ht="20.25" customHeight="1" thickBot="1" x14ac:dyDescent="0.45">
      <c r="A7" s="377"/>
      <c r="B7" s="272" t="s">
        <v>383</v>
      </c>
      <c r="C7" s="249"/>
      <c r="D7" s="249"/>
      <c r="E7" s="249"/>
      <c r="F7" s="249"/>
      <c r="G7" s="249"/>
      <c r="H7" s="249"/>
      <c r="I7" s="249" t="s">
        <v>372</v>
      </c>
      <c r="J7" s="249"/>
      <c r="K7" s="249" t="s">
        <v>269</v>
      </c>
      <c r="L7" s="249" t="s">
        <v>5489</v>
      </c>
    </row>
    <row r="8" spans="1:12" ht="20.25" customHeight="1" x14ac:dyDescent="0.4">
      <c r="A8" s="376" t="s">
        <v>5025</v>
      </c>
      <c r="B8" s="202" t="s">
        <v>906</v>
      </c>
      <c r="C8" s="360" t="s">
        <v>6226</v>
      </c>
      <c r="D8" s="360" t="s">
        <v>6241</v>
      </c>
      <c r="E8" s="360" t="s">
        <v>6255</v>
      </c>
      <c r="F8" s="360" t="s">
        <v>6267</v>
      </c>
      <c r="G8" s="360" t="s">
        <v>4742</v>
      </c>
      <c r="H8" s="360" t="s">
        <v>6289</v>
      </c>
      <c r="I8" s="360" t="s">
        <v>3431</v>
      </c>
      <c r="J8" s="360" t="s">
        <v>6313</v>
      </c>
      <c r="K8" s="360" t="s">
        <v>6328</v>
      </c>
      <c r="L8" s="360" t="s">
        <v>6338</v>
      </c>
    </row>
    <row r="9" spans="1:12" ht="20.25" customHeight="1" thickBot="1" x14ac:dyDescent="0.45">
      <c r="A9" s="377"/>
      <c r="B9" s="272" t="s">
        <v>383</v>
      </c>
      <c r="C9" s="249"/>
      <c r="D9" s="249"/>
      <c r="E9" s="249"/>
      <c r="F9" s="249"/>
      <c r="G9" s="249"/>
      <c r="H9" s="249"/>
      <c r="I9" s="249"/>
      <c r="J9" s="249"/>
      <c r="K9" s="249"/>
      <c r="L9" s="249"/>
    </row>
    <row r="10" spans="1:12" ht="20.25" customHeight="1" x14ac:dyDescent="0.4">
      <c r="A10" s="376" t="s">
        <v>5028</v>
      </c>
      <c r="B10" s="202" t="s">
        <v>5183</v>
      </c>
      <c r="C10" s="360" t="s">
        <v>4231</v>
      </c>
      <c r="D10" s="419" t="s">
        <v>6242</v>
      </c>
      <c r="E10" s="360" t="s">
        <v>1759</v>
      </c>
      <c r="F10" s="360" t="s">
        <v>6355</v>
      </c>
      <c r="G10" s="360" t="s">
        <v>6280</v>
      </c>
      <c r="H10" s="360" t="s">
        <v>6290</v>
      </c>
      <c r="I10" s="360" t="s">
        <v>6303</v>
      </c>
      <c r="J10" s="360" t="s">
        <v>6314</v>
      </c>
      <c r="K10" s="360" t="s">
        <v>6329</v>
      </c>
      <c r="L10" s="360" t="s">
        <v>6339</v>
      </c>
    </row>
    <row r="11" spans="1:12" ht="20.25" customHeight="1" thickBot="1" x14ac:dyDescent="0.45">
      <c r="A11" s="377"/>
      <c r="B11" s="273" t="s">
        <v>383</v>
      </c>
      <c r="C11" s="249"/>
      <c r="D11" s="249"/>
      <c r="E11" s="249"/>
      <c r="F11" s="249"/>
      <c r="G11" s="249"/>
      <c r="H11" s="249"/>
      <c r="I11" s="249"/>
      <c r="J11" s="249"/>
      <c r="K11" s="249"/>
      <c r="L11" s="249"/>
    </row>
    <row r="12" spans="1:12" ht="20.25" customHeight="1" x14ac:dyDescent="0.4">
      <c r="A12" s="376" t="s">
        <v>5021</v>
      </c>
      <c r="B12" s="195" t="s">
        <v>5552</v>
      </c>
      <c r="C12" s="360" t="s">
        <v>6227</v>
      </c>
      <c r="D12" s="360" t="s">
        <v>6358</v>
      </c>
      <c r="E12" s="360" t="s">
        <v>4632</v>
      </c>
      <c r="F12" s="360" t="s">
        <v>6268</v>
      </c>
      <c r="G12" s="360" t="s">
        <v>6281</v>
      </c>
      <c r="H12" s="360" t="s">
        <v>5485</v>
      </c>
      <c r="I12" s="360" t="s">
        <v>6304</v>
      </c>
      <c r="J12" s="360" t="s">
        <v>6315</v>
      </c>
      <c r="K12" s="360" t="s">
        <v>6330</v>
      </c>
      <c r="L12" s="360" t="s">
        <v>1016</v>
      </c>
    </row>
    <row r="13" spans="1:12" ht="20.25" customHeight="1" thickBot="1" x14ac:dyDescent="0.45">
      <c r="A13" s="377"/>
      <c r="B13" s="272" t="s">
        <v>383</v>
      </c>
      <c r="C13" s="249"/>
      <c r="D13" s="249"/>
      <c r="E13" s="249" t="s">
        <v>269</v>
      </c>
      <c r="F13" s="249" t="s">
        <v>5490</v>
      </c>
      <c r="G13" s="249" t="s">
        <v>5533</v>
      </c>
      <c r="H13" s="249" t="s">
        <v>3330</v>
      </c>
      <c r="I13" s="249" t="s">
        <v>5815</v>
      </c>
      <c r="J13" s="249" t="s">
        <v>2759</v>
      </c>
      <c r="K13" s="249"/>
      <c r="L13" s="249" t="s">
        <v>3026</v>
      </c>
    </row>
    <row r="14" spans="1:12" ht="20.25" customHeight="1" x14ac:dyDescent="0.4">
      <c r="A14" s="376" t="s">
        <v>5017</v>
      </c>
      <c r="B14" s="195" t="s">
        <v>487</v>
      </c>
      <c r="C14" s="419" t="s">
        <v>6228</v>
      </c>
      <c r="D14" s="360" t="s">
        <v>6243</v>
      </c>
      <c r="E14" s="360" t="s">
        <v>6256</v>
      </c>
      <c r="F14" s="360" t="s">
        <v>4783</v>
      </c>
      <c r="G14" s="360" t="s">
        <v>5052</v>
      </c>
      <c r="H14" s="360" t="s">
        <v>6291</v>
      </c>
      <c r="I14" s="360" t="s">
        <v>6305</v>
      </c>
      <c r="J14" s="360" t="s">
        <v>1740</v>
      </c>
      <c r="K14" s="360" t="s">
        <v>5458</v>
      </c>
      <c r="L14" s="360" t="s">
        <v>6340</v>
      </c>
    </row>
    <row r="15" spans="1:12" ht="20.25" customHeight="1" thickBot="1" x14ac:dyDescent="0.45">
      <c r="A15" s="377"/>
      <c r="B15" s="273" t="s">
        <v>383</v>
      </c>
      <c r="C15" s="249"/>
      <c r="D15" s="249"/>
      <c r="E15" s="249"/>
      <c r="F15" s="249"/>
      <c r="G15" s="249"/>
      <c r="H15" s="249" t="s">
        <v>5815</v>
      </c>
      <c r="I15" s="249"/>
      <c r="J15" s="249"/>
      <c r="K15" s="249" t="s">
        <v>3025</v>
      </c>
      <c r="L15" s="249" t="s">
        <v>2759</v>
      </c>
    </row>
    <row r="16" spans="1:12" ht="20.25" customHeight="1" x14ac:dyDescent="0.4">
      <c r="A16" s="376" t="s">
        <v>5016</v>
      </c>
      <c r="B16" s="202" t="s">
        <v>5340</v>
      </c>
      <c r="C16" s="360" t="s">
        <v>6229</v>
      </c>
      <c r="D16" s="360" t="s">
        <v>6244</v>
      </c>
      <c r="E16" s="360" t="s">
        <v>6257</v>
      </c>
      <c r="F16" s="360" t="s">
        <v>6269</v>
      </c>
      <c r="G16" s="360" t="s">
        <v>4695</v>
      </c>
      <c r="H16" s="360" t="s">
        <v>6292</v>
      </c>
      <c r="I16" s="363" t="s">
        <v>1978</v>
      </c>
      <c r="J16" s="363" t="s">
        <v>6316</v>
      </c>
      <c r="K16" s="360" t="s">
        <v>3502</v>
      </c>
      <c r="L16" s="360" t="s">
        <v>946</v>
      </c>
    </row>
    <row r="17" spans="1:12" ht="20.25" customHeight="1" thickBot="1" x14ac:dyDescent="0.45">
      <c r="A17" s="377"/>
      <c r="B17" s="273" t="s">
        <v>383</v>
      </c>
      <c r="C17" s="249" t="s">
        <v>2638</v>
      </c>
      <c r="D17" s="249" t="s">
        <v>372</v>
      </c>
      <c r="E17" s="249" t="s">
        <v>372</v>
      </c>
      <c r="F17" s="249" t="s">
        <v>2759</v>
      </c>
      <c r="G17" s="249" t="s">
        <v>372</v>
      </c>
      <c r="H17" s="249" t="s">
        <v>372</v>
      </c>
      <c r="I17" s="249" t="s">
        <v>5815</v>
      </c>
      <c r="J17" s="249" t="s">
        <v>3241</v>
      </c>
      <c r="K17" s="249" t="s">
        <v>5879</v>
      </c>
      <c r="L17" s="249" t="s">
        <v>5815</v>
      </c>
    </row>
    <row r="18" spans="1:12" ht="20.25" customHeight="1" x14ac:dyDescent="0.4">
      <c r="A18" s="376" t="s">
        <v>5029</v>
      </c>
      <c r="B18" s="195" t="s">
        <v>481</v>
      </c>
      <c r="C18" s="360" t="s">
        <v>6230</v>
      </c>
      <c r="D18" s="360" t="s">
        <v>6245</v>
      </c>
      <c r="E18" s="360" t="s">
        <v>6359</v>
      </c>
      <c r="F18" s="360" t="s">
        <v>6270</v>
      </c>
      <c r="G18" s="360" t="s">
        <v>1420</v>
      </c>
      <c r="H18" s="360" t="s">
        <v>6293</v>
      </c>
      <c r="I18" s="363" t="s">
        <v>5437</v>
      </c>
      <c r="J18" s="363" t="s">
        <v>6317</v>
      </c>
      <c r="K18" s="360" t="s">
        <v>6362</v>
      </c>
      <c r="L18" s="360" t="s">
        <v>6341</v>
      </c>
    </row>
    <row r="19" spans="1:12" ht="20.25" customHeight="1" thickBot="1" x14ac:dyDescent="0.45">
      <c r="A19" s="377"/>
      <c r="B19" s="272" t="s">
        <v>383</v>
      </c>
      <c r="C19" s="249"/>
      <c r="D19" s="249"/>
      <c r="E19" s="249"/>
      <c r="F19" s="249"/>
      <c r="G19" s="249"/>
      <c r="H19" s="249"/>
      <c r="I19" s="249"/>
      <c r="J19" s="249"/>
      <c r="K19" s="249"/>
      <c r="L19" s="249" t="s">
        <v>5815</v>
      </c>
    </row>
    <row r="20" spans="1:12" ht="20.25" customHeight="1" x14ac:dyDescent="0.4">
      <c r="A20" s="376" t="s">
        <v>5023</v>
      </c>
      <c r="B20" s="202" t="s">
        <v>2718</v>
      </c>
      <c r="C20" s="360" t="s">
        <v>6231</v>
      </c>
      <c r="D20" s="360" t="s">
        <v>6246</v>
      </c>
      <c r="E20" s="360" t="s">
        <v>6258</v>
      </c>
      <c r="F20" s="360" t="s">
        <v>6271</v>
      </c>
      <c r="G20" s="360" t="s">
        <v>868</v>
      </c>
      <c r="H20" s="360" t="s">
        <v>6294</v>
      </c>
      <c r="I20" s="360" t="s">
        <v>5371</v>
      </c>
      <c r="J20" s="360" t="s">
        <v>6318</v>
      </c>
      <c r="K20" s="360" t="s">
        <v>6331</v>
      </c>
      <c r="L20" s="360" t="s">
        <v>5429</v>
      </c>
    </row>
    <row r="21" spans="1:12" ht="20.25" customHeight="1" thickBot="1" x14ac:dyDescent="0.45">
      <c r="A21" s="377"/>
      <c r="B21" s="273" t="s">
        <v>383</v>
      </c>
      <c r="C21" s="249"/>
      <c r="D21" s="249"/>
      <c r="E21" s="249"/>
      <c r="F21" s="249"/>
      <c r="G21" s="249"/>
      <c r="H21" s="249"/>
      <c r="I21" s="249"/>
      <c r="J21" s="249"/>
      <c r="K21" s="249"/>
      <c r="L21" s="249"/>
    </row>
    <row r="22" spans="1:12" ht="20.25" customHeight="1" x14ac:dyDescent="0.4">
      <c r="A22" s="376" t="s">
        <v>5027</v>
      </c>
      <c r="B22" s="204" t="s">
        <v>3311</v>
      </c>
      <c r="C22" s="360" t="s">
        <v>6232</v>
      </c>
      <c r="D22" s="360" t="s">
        <v>6247</v>
      </c>
      <c r="E22" s="360" t="s">
        <v>5364</v>
      </c>
      <c r="F22" s="360" t="s">
        <v>1035</v>
      </c>
      <c r="G22" s="360" t="s">
        <v>67</v>
      </c>
      <c r="H22" s="360" t="s">
        <v>3069</v>
      </c>
      <c r="I22" s="360" t="s">
        <v>6306</v>
      </c>
      <c r="J22" s="360" t="s">
        <v>6319</v>
      </c>
      <c r="K22" s="360" t="s">
        <v>3483</v>
      </c>
      <c r="L22" s="360" t="s">
        <v>6342</v>
      </c>
    </row>
    <row r="23" spans="1:12" ht="20.25" customHeight="1" thickBot="1" x14ac:dyDescent="0.45">
      <c r="A23" s="377"/>
      <c r="B23" s="273" t="s">
        <v>383</v>
      </c>
      <c r="C23" s="249"/>
      <c r="D23" s="249"/>
      <c r="E23" s="249"/>
      <c r="F23" s="249"/>
      <c r="G23" s="249"/>
      <c r="H23" s="249"/>
      <c r="I23" s="249"/>
      <c r="J23" s="249"/>
      <c r="K23" s="249"/>
      <c r="L23" s="249"/>
    </row>
    <row r="24" spans="1:12" ht="20.25" customHeight="1" x14ac:dyDescent="0.4">
      <c r="A24" s="376" t="s">
        <v>5026</v>
      </c>
      <c r="B24" s="202" t="s">
        <v>229</v>
      </c>
      <c r="C24" s="360" t="s">
        <v>6233</v>
      </c>
      <c r="D24" s="360" t="s">
        <v>6248</v>
      </c>
      <c r="E24" s="360" t="s">
        <v>6259</v>
      </c>
      <c r="F24" s="360" t="s">
        <v>1492</v>
      </c>
      <c r="G24" s="290" t="s">
        <v>6282</v>
      </c>
      <c r="H24" s="360" t="s">
        <v>6295</v>
      </c>
      <c r="I24" s="360" t="s">
        <v>6270</v>
      </c>
      <c r="J24" s="360" t="s">
        <v>6320</v>
      </c>
      <c r="K24" s="360" t="s">
        <v>4773</v>
      </c>
      <c r="L24" s="360" t="s">
        <v>5487</v>
      </c>
    </row>
    <row r="25" spans="1:12" ht="20.25" customHeight="1" thickBot="1" x14ac:dyDescent="0.45">
      <c r="A25" s="377"/>
      <c r="B25" s="273" t="s">
        <v>383</v>
      </c>
      <c r="C25" s="249"/>
      <c r="D25" s="249"/>
      <c r="E25" s="249"/>
      <c r="F25" s="249"/>
      <c r="G25" s="249"/>
      <c r="H25" s="249"/>
      <c r="I25" s="249"/>
      <c r="J25" s="249"/>
      <c r="K25" s="249"/>
      <c r="L25" s="249"/>
    </row>
    <row r="26" spans="1:12" ht="20.25" customHeight="1" x14ac:dyDescent="0.4">
      <c r="A26" s="376" t="s">
        <v>5022</v>
      </c>
      <c r="B26" s="202" t="s">
        <v>484</v>
      </c>
      <c r="C26" s="360" t="s">
        <v>6234</v>
      </c>
      <c r="D26" s="360" t="s">
        <v>6356</v>
      </c>
      <c r="E26" s="360" t="s">
        <v>6260</v>
      </c>
      <c r="F26" s="360" t="s">
        <v>6272</v>
      </c>
      <c r="G26" s="360" t="s">
        <v>239</v>
      </c>
      <c r="H26" s="360" t="s">
        <v>6296</v>
      </c>
      <c r="I26" s="360" t="s">
        <v>6307</v>
      </c>
      <c r="J26" s="360" t="s">
        <v>6321</v>
      </c>
      <c r="K26" s="360" t="s">
        <v>6332</v>
      </c>
      <c r="L26" s="360" t="s">
        <v>6343</v>
      </c>
    </row>
    <row r="27" spans="1:12" ht="20.25" customHeight="1" thickBot="1" x14ac:dyDescent="0.45">
      <c r="A27" s="377"/>
      <c r="B27" s="273" t="s">
        <v>383</v>
      </c>
      <c r="C27" s="249"/>
      <c r="D27" s="249"/>
      <c r="E27" s="249"/>
      <c r="F27" s="249"/>
      <c r="G27" s="249"/>
      <c r="H27" s="249"/>
      <c r="I27" s="249"/>
      <c r="J27" s="249"/>
      <c r="K27" s="249" t="s">
        <v>3527</v>
      </c>
      <c r="L27" s="249"/>
    </row>
    <row r="28" spans="1:12" ht="20.25" customHeight="1" x14ac:dyDescent="0.4">
      <c r="A28" s="376" t="s">
        <v>5024</v>
      </c>
      <c r="B28" s="202" t="s">
        <v>483</v>
      </c>
      <c r="C28" s="360" t="s">
        <v>6235</v>
      </c>
      <c r="D28" s="360" t="s">
        <v>6249</v>
      </c>
      <c r="E28" s="360" t="s">
        <v>6261</v>
      </c>
      <c r="F28" s="360" t="s">
        <v>6273</v>
      </c>
      <c r="G28" s="360" t="s">
        <v>6283</v>
      </c>
      <c r="H28" s="360" t="s">
        <v>6297</v>
      </c>
      <c r="I28" s="360" t="s">
        <v>6308</v>
      </c>
      <c r="J28" s="360" t="s">
        <v>4781</v>
      </c>
      <c r="K28" s="360" t="s">
        <v>6333</v>
      </c>
      <c r="L28" s="360" t="s">
        <v>1927</v>
      </c>
    </row>
    <row r="29" spans="1:12" ht="20.25" customHeight="1" thickBot="1" x14ac:dyDescent="0.45">
      <c r="A29" s="377"/>
      <c r="B29" s="272" t="s">
        <v>383</v>
      </c>
      <c r="C29" s="249"/>
      <c r="D29" s="249"/>
      <c r="E29" s="249"/>
      <c r="F29" s="249"/>
      <c r="G29" s="274"/>
      <c r="H29" s="249"/>
      <c r="I29" s="249"/>
      <c r="J29" s="249"/>
      <c r="K29" s="249"/>
      <c r="L29" s="249"/>
    </row>
    <row r="30" spans="1:12" ht="20.25" customHeight="1" x14ac:dyDescent="0.4">
      <c r="A30" s="376" t="s">
        <v>5019</v>
      </c>
      <c r="B30" s="202" t="s">
        <v>4555</v>
      </c>
      <c r="C30" s="362" t="s">
        <v>6236</v>
      </c>
      <c r="D30" s="362" t="s">
        <v>4707</v>
      </c>
      <c r="E30" s="362" t="s">
        <v>1080</v>
      </c>
      <c r="F30" s="362" t="s">
        <v>6274</v>
      </c>
      <c r="G30" s="362" t="s">
        <v>6284</v>
      </c>
      <c r="H30" s="362" t="s">
        <v>4265</v>
      </c>
      <c r="I30" s="362" t="s">
        <v>1914</v>
      </c>
      <c r="J30" s="362" t="s">
        <v>6322</v>
      </c>
      <c r="K30" s="362" t="s">
        <v>6334</v>
      </c>
      <c r="L30" s="362" t="s">
        <v>6344</v>
      </c>
    </row>
    <row r="31" spans="1:12" ht="20.25" customHeight="1" thickBot="1" x14ac:dyDescent="0.45">
      <c r="A31" s="377"/>
      <c r="B31" s="272" t="s">
        <v>383</v>
      </c>
      <c r="C31" s="276"/>
      <c r="D31" s="249"/>
      <c r="E31" s="249"/>
      <c r="F31" s="249"/>
      <c r="G31" s="249"/>
      <c r="H31" s="249"/>
      <c r="I31" s="249"/>
      <c r="J31" s="249"/>
      <c r="K31" s="249"/>
      <c r="L31" s="249"/>
    </row>
    <row r="32" spans="1:12" ht="20.25" customHeight="1" x14ac:dyDescent="0.4">
      <c r="A32" s="376" t="s">
        <v>5018</v>
      </c>
      <c r="B32" s="195" t="s">
        <v>1136</v>
      </c>
      <c r="C32" s="360" t="s">
        <v>6237</v>
      </c>
      <c r="D32" s="360" t="s">
        <v>6252</v>
      </c>
      <c r="E32" s="360" t="s">
        <v>6262</v>
      </c>
      <c r="F32" s="360" t="s">
        <v>6275</v>
      </c>
      <c r="G32" s="360" t="s">
        <v>6285</v>
      </c>
      <c r="H32" s="360" t="s">
        <v>6298</v>
      </c>
      <c r="I32" s="360" t="s">
        <v>6309</v>
      </c>
      <c r="J32" s="360" t="s">
        <v>6323</v>
      </c>
      <c r="K32" s="360" t="s">
        <v>6335</v>
      </c>
      <c r="L32" s="465"/>
    </row>
    <row r="33" spans="1:12" ht="20.25" customHeight="1" thickBot="1" x14ac:dyDescent="0.45">
      <c r="A33" s="377"/>
      <c r="B33" s="272" t="s">
        <v>383</v>
      </c>
      <c r="C33" s="249"/>
      <c r="D33" s="249"/>
      <c r="E33" s="249"/>
      <c r="F33" s="249"/>
      <c r="G33" s="249"/>
      <c r="H33" s="249"/>
      <c r="I33" s="249"/>
      <c r="J33" s="249" t="s">
        <v>5533</v>
      </c>
      <c r="K33" s="249"/>
      <c r="L33" s="288"/>
    </row>
    <row r="34" spans="1:12" ht="20.25" customHeight="1" x14ac:dyDescent="0.4">
      <c r="A34" s="376" t="s">
        <v>5030</v>
      </c>
      <c r="B34" s="202" t="s">
        <v>5311</v>
      </c>
      <c r="C34" s="414" t="s">
        <v>6238</v>
      </c>
      <c r="D34" s="360" t="s">
        <v>5428</v>
      </c>
      <c r="E34" s="360" t="s">
        <v>6263</v>
      </c>
      <c r="F34" s="360" t="s">
        <v>6357</v>
      </c>
      <c r="G34" s="360" t="s">
        <v>5459</v>
      </c>
      <c r="H34" s="360" t="s">
        <v>6361</v>
      </c>
      <c r="I34" s="360" t="s">
        <v>6310</v>
      </c>
      <c r="J34" s="360" t="s">
        <v>6324</v>
      </c>
      <c r="K34" s="360" t="s">
        <v>6336</v>
      </c>
      <c r="L34" s="360" t="s">
        <v>6345</v>
      </c>
    </row>
    <row r="35" spans="1:12" ht="20.25" customHeight="1" thickBot="1" x14ac:dyDescent="0.45">
      <c r="A35" s="377"/>
      <c r="B35" s="273" t="s">
        <v>383</v>
      </c>
      <c r="C35" s="415" t="s">
        <v>5815</v>
      </c>
      <c r="D35" s="415" t="s">
        <v>5815</v>
      </c>
      <c r="E35" s="249" t="s">
        <v>2341</v>
      </c>
      <c r="F35" s="249"/>
      <c r="G35" s="249" t="s">
        <v>2759</v>
      </c>
      <c r="H35" s="249"/>
      <c r="I35" s="249"/>
      <c r="J35" s="249"/>
      <c r="K35" s="249" t="s">
        <v>3026</v>
      </c>
      <c r="L35" s="249" t="s">
        <v>5533</v>
      </c>
    </row>
    <row r="36" spans="1:12" ht="20.25" customHeight="1" x14ac:dyDescent="0.4">
      <c r="A36" s="376" t="s">
        <v>5032</v>
      </c>
      <c r="B36" s="202" t="s">
        <v>5006</v>
      </c>
      <c r="C36" s="360" t="s">
        <v>3521</v>
      </c>
      <c r="D36" s="360" t="s">
        <v>6250</v>
      </c>
      <c r="E36" s="360" t="s">
        <v>4198</v>
      </c>
      <c r="F36" s="360" t="s">
        <v>6276</v>
      </c>
      <c r="G36" s="360" t="s">
        <v>6286</v>
      </c>
      <c r="H36" s="360" t="s">
        <v>6299</v>
      </c>
      <c r="I36" s="360" t="s">
        <v>944</v>
      </c>
      <c r="J36" s="360" t="s">
        <v>6325</v>
      </c>
      <c r="K36" s="360" t="s">
        <v>1486</v>
      </c>
      <c r="L36" s="360" t="s">
        <v>6346</v>
      </c>
    </row>
    <row r="37" spans="1:12" ht="20.25" customHeight="1" thickBot="1" x14ac:dyDescent="0.45">
      <c r="A37" s="377"/>
      <c r="B37" s="272" t="s">
        <v>383</v>
      </c>
      <c r="C37" s="249"/>
      <c r="D37" s="249"/>
      <c r="E37" s="249"/>
      <c r="F37" s="249"/>
      <c r="G37" s="249"/>
      <c r="H37" s="249"/>
      <c r="I37" s="249"/>
      <c r="J37" s="249" t="s">
        <v>3330</v>
      </c>
      <c r="K37" s="249" t="s">
        <v>5815</v>
      </c>
      <c r="L37" s="249"/>
    </row>
    <row r="38" spans="1:12" ht="20.25" customHeight="1" x14ac:dyDescent="0.4">
      <c r="A38" s="376" t="s">
        <v>5031</v>
      </c>
      <c r="B38" s="204" t="s">
        <v>474</v>
      </c>
      <c r="C38" s="360" t="s">
        <v>6239</v>
      </c>
      <c r="D38" s="360" t="s">
        <v>6251</v>
      </c>
      <c r="E38" s="360" t="s">
        <v>6264</v>
      </c>
      <c r="F38" s="360" t="s">
        <v>6277</v>
      </c>
      <c r="G38" s="360" t="s">
        <v>6287</v>
      </c>
      <c r="H38" s="360" t="s">
        <v>6300</v>
      </c>
      <c r="I38" s="360" t="s">
        <v>6311</v>
      </c>
      <c r="J38" s="360" t="s">
        <v>6326</v>
      </c>
      <c r="K38" s="360" t="s">
        <v>1444</v>
      </c>
      <c r="L38" s="360" t="s">
        <v>6347</v>
      </c>
    </row>
    <row r="39" spans="1:12" ht="20.25" customHeight="1" thickBot="1" x14ac:dyDescent="0.45">
      <c r="A39" s="377"/>
      <c r="B39" s="272" t="s">
        <v>383</v>
      </c>
      <c r="C39" s="274"/>
      <c r="D39" s="274"/>
      <c r="E39" s="274" t="s">
        <v>269</v>
      </c>
      <c r="F39" s="274"/>
      <c r="G39" s="274"/>
      <c r="H39" s="274"/>
      <c r="I39" s="274"/>
      <c r="J39" s="274"/>
      <c r="K39" s="274"/>
      <c r="L39" s="274"/>
    </row>
    <row r="40" spans="1:12" ht="20.25" customHeight="1" x14ac:dyDescent="0.25">
      <c r="I40" s="4"/>
    </row>
    <row r="41" spans="1:12" ht="20.25" customHeight="1" x14ac:dyDescent="0.45">
      <c r="B41" s="466" t="s">
        <v>1016</v>
      </c>
    </row>
    <row r="42" spans="1:12" ht="20.25" customHeight="1" x14ac:dyDescent="0.5">
      <c r="C42" s="468" t="s">
        <v>3026</v>
      </c>
      <c r="D42" s="468" t="s">
        <v>2638</v>
      </c>
      <c r="F42" s="468" t="s">
        <v>5489</v>
      </c>
      <c r="G42" s="468" t="s">
        <v>5490</v>
      </c>
      <c r="H42" s="468" t="s">
        <v>3026</v>
      </c>
    </row>
    <row r="43" spans="1:12" ht="20.25" customHeight="1" x14ac:dyDescent="0.45">
      <c r="C43" s="466"/>
    </row>
    <row r="44" spans="1:12" ht="20.25" customHeight="1" x14ac:dyDescent="0.45">
      <c r="C44" s="467" t="s">
        <v>3629</v>
      </c>
      <c r="D44" s="469" t="s">
        <v>6348</v>
      </c>
      <c r="E44" s="466"/>
      <c r="F44" s="471" t="s">
        <v>1390</v>
      </c>
      <c r="G44" s="471" t="s">
        <v>6354</v>
      </c>
      <c r="H44" s="466" t="s">
        <v>3629</v>
      </c>
      <c r="I44" s="3"/>
      <c r="J44" s="2"/>
      <c r="K44" s="472"/>
      <c r="L44" s="2"/>
    </row>
    <row r="45" spans="1:12" ht="20.25" customHeight="1" x14ac:dyDescent="0.45">
      <c r="C45" s="467" t="s">
        <v>4982</v>
      </c>
      <c r="D45" s="469" t="s">
        <v>6349</v>
      </c>
      <c r="E45" s="466"/>
      <c r="F45" s="471" t="s">
        <v>6351</v>
      </c>
      <c r="G45" s="470"/>
      <c r="H45" s="473" t="s">
        <v>2652</v>
      </c>
      <c r="I45" s="4"/>
      <c r="J45" s="2"/>
      <c r="K45" s="472"/>
      <c r="L45" s="2"/>
    </row>
    <row r="46" spans="1:12" ht="20.25" customHeight="1" x14ac:dyDescent="0.45">
      <c r="C46" s="467" t="s">
        <v>5306</v>
      </c>
      <c r="D46" s="469" t="s">
        <v>6350</v>
      </c>
      <c r="E46" s="466"/>
      <c r="F46" s="471" t="s">
        <v>6352</v>
      </c>
      <c r="G46" s="470"/>
      <c r="H46" s="473" t="s">
        <v>4982</v>
      </c>
      <c r="I46" s="4"/>
      <c r="J46" s="2"/>
      <c r="K46" s="472"/>
      <c r="L46" s="2"/>
    </row>
    <row r="47" spans="1:12" ht="20.25" customHeight="1" x14ac:dyDescent="0.45">
      <c r="C47" s="467" t="s">
        <v>2678</v>
      </c>
      <c r="D47" s="466"/>
      <c r="E47" s="466"/>
      <c r="F47" s="471" t="s">
        <v>6353</v>
      </c>
      <c r="G47" s="470"/>
      <c r="H47" s="466" t="s">
        <v>5306</v>
      </c>
      <c r="I47" s="4"/>
      <c r="J47" s="2"/>
      <c r="K47" s="472"/>
      <c r="L47" s="2"/>
    </row>
    <row r="48" spans="1:12" ht="20.25" customHeight="1" x14ac:dyDescent="0.45">
      <c r="C48" s="467" t="s">
        <v>1611</v>
      </c>
      <c r="D48" s="466"/>
      <c r="E48" s="466"/>
      <c r="F48" s="466"/>
      <c r="G48" s="466"/>
      <c r="H48" s="473" t="s">
        <v>2678</v>
      </c>
      <c r="I48" s="3"/>
      <c r="J48" s="2"/>
      <c r="K48" s="472"/>
      <c r="L48" s="2"/>
    </row>
    <row r="49" spans="3:12" ht="20.25" customHeight="1" x14ac:dyDescent="0.45">
      <c r="C49" s="467" t="s">
        <v>2966</v>
      </c>
      <c r="D49" s="466"/>
      <c r="E49" s="466"/>
      <c r="F49" s="466"/>
      <c r="G49" s="466"/>
      <c r="H49" s="466" t="s">
        <v>1611</v>
      </c>
      <c r="I49" s="3"/>
      <c r="J49" s="2"/>
      <c r="K49" s="472"/>
      <c r="L49" s="2"/>
    </row>
    <row r="50" spans="3:12" ht="20.25" customHeight="1" x14ac:dyDescent="0.45">
      <c r="C50" s="467" t="s">
        <v>4925</v>
      </c>
      <c r="D50" s="466"/>
      <c r="E50" s="466"/>
      <c r="F50" s="466"/>
      <c r="G50" s="466"/>
      <c r="H50" s="473" t="s">
        <v>4925</v>
      </c>
      <c r="I50" s="4"/>
      <c r="J50" s="2"/>
      <c r="K50" s="472"/>
      <c r="L50" s="2"/>
    </row>
    <row r="51" spans="3:12" ht="20.25" customHeight="1" x14ac:dyDescent="0.45">
      <c r="C51" s="467" t="s">
        <v>2652</v>
      </c>
      <c r="D51" s="466"/>
      <c r="E51" s="466"/>
      <c r="F51" s="466"/>
      <c r="G51" s="466"/>
      <c r="H51" s="473"/>
      <c r="I51" s="3"/>
      <c r="J51" s="2"/>
      <c r="K51" s="472"/>
      <c r="L51" s="2"/>
    </row>
  </sheetData>
  <sortState xmlns:xlrd2="http://schemas.microsoft.com/office/spreadsheetml/2017/richdata2" ref="A4:L39">
    <sortCondition ref="A4:A39"/>
  </sortState>
  <mergeCells count="1">
    <mergeCell ref="A1:L1"/>
  </mergeCells>
  <pageMargins left="0.7" right="0.7" top="0.75" bottom="0.75" header="0.3" footer="0.3"/>
  <pageSetup scale="42"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1">
    <pageSetUpPr fitToPage="1"/>
  </sheetPr>
  <dimension ref="B3:M56"/>
  <sheetViews>
    <sheetView zoomScale="70" zoomScaleNormal="7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34" sqref="D34"/>
    </sheetView>
  </sheetViews>
  <sheetFormatPr defaultRowHeight="12.5" x14ac:dyDescent="0.25"/>
  <cols>
    <col min="1" max="1" width="3.81640625" customWidth="1"/>
    <col min="3" max="3" width="32.54296875" customWidth="1"/>
    <col min="4" max="13" width="25.54296875" customWidth="1"/>
  </cols>
  <sheetData>
    <row r="3" spans="2:13" ht="23" x14ac:dyDescent="0.5">
      <c r="B3" s="552" t="s">
        <v>3022</v>
      </c>
      <c r="C3" s="552"/>
      <c r="D3" s="552"/>
      <c r="E3" s="552"/>
      <c r="F3" s="552"/>
      <c r="G3" s="552"/>
      <c r="H3" s="552"/>
      <c r="I3" s="552"/>
      <c r="J3" s="552"/>
      <c r="K3" s="552"/>
      <c r="L3" s="552"/>
      <c r="M3" s="552"/>
    </row>
    <row r="4" spans="2:13" ht="18" customHeight="1" x14ac:dyDescent="0.3">
      <c r="B4" s="190"/>
      <c r="C4" s="191"/>
      <c r="D4" s="190"/>
      <c r="E4" s="190"/>
      <c r="F4" s="190"/>
      <c r="G4" s="190"/>
      <c r="H4" s="190"/>
      <c r="I4" s="190"/>
      <c r="J4" s="190"/>
      <c r="K4" s="190"/>
      <c r="L4" s="190"/>
      <c r="M4" s="190"/>
    </row>
    <row r="5" spans="2:13" ht="18" customHeight="1" x14ac:dyDescent="0.4">
      <c r="B5" s="192" t="s">
        <v>692</v>
      </c>
      <c r="C5" s="193" t="s">
        <v>381</v>
      </c>
      <c r="D5" s="194" t="s">
        <v>490</v>
      </c>
      <c r="E5" s="194" t="s">
        <v>489</v>
      </c>
      <c r="F5" s="194" t="s">
        <v>380</v>
      </c>
      <c r="G5" s="194" t="s">
        <v>494</v>
      </c>
      <c r="H5" s="194" t="s">
        <v>493</v>
      </c>
      <c r="I5" s="194" t="s">
        <v>492</v>
      </c>
      <c r="J5" s="194" t="s">
        <v>491</v>
      </c>
      <c r="K5" s="194" t="s">
        <v>382</v>
      </c>
      <c r="L5" s="194" t="s">
        <v>1126</v>
      </c>
      <c r="M5" s="194" t="s">
        <v>1127</v>
      </c>
    </row>
    <row r="6" spans="2:13" ht="18" customHeight="1" x14ac:dyDescent="0.4">
      <c r="B6" s="192">
        <v>1</v>
      </c>
      <c r="C6" s="195" t="s">
        <v>2988</v>
      </c>
      <c r="D6" s="210" t="s">
        <v>3050</v>
      </c>
      <c r="E6" s="210" t="s">
        <v>3063</v>
      </c>
      <c r="F6" s="210" t="s">
        <v>3079</v>
      </c>
      <c r="G6" s="210" t="s">
        <v>3095</v>
      </c>
      <c r="H6" s="210" t="s">
        <v>3110</v>
      </c>
      <c r="I6" s="210" t="s">
        <v>267</v>
      </c>
      <c r="J6" s="210" t="s">
        <v>3185</v>
      </c>
      <c r="K6" s="210" t="s">
        <v>3157</v>
      </c>
      <c r="L6" s="210" t="s">
        <v>3165</v>
      </c>
      <c r="M6" s="210"/>
    </row>
    <row r="7" spans="2:13" ht="18" customHeight="1" thickBot="1" x14ac:dyDescent="0.35">
      <c r="B7" s="196"/>
      <c r="C7" s="197" t="s">
        <v>383</v>
      </c>
      <c r="D7" s="208"/>
      <c r="E7" s="209" t="s">
        <v>3007</v>
      </c>
      <c r="F7" s="209"/>
      <c r="G7" s="209" t="s">
        <v>3007</v>
      </c>
      <c r="H7" s="209"/>
      <c r="I7" s="209"/>
      <c r="J7" s="209"/>
      <c r="K7" s="209"/>
      <c r="L7" s="209"/>
      <c r="M7" s="209"/>
    </row>
    <row r="8" spans="2:13" ht="18" customHeight="1" x14ac:dyDescent="0.4">
      <c r="B8" s="199">
        <v>2</v>
      </c>
      <c r="C8" s="195" t="s">
        <v>2987</v>
      </c>
      <c r="D8" s="210" t="s">
        <v>3051</v>
      </c>
      <c r="E8" s="210" t="s">
        <v>3064</v>
      </c>
      <c r="F8" s="210" t="s">
        <v>3080</v>
      </c>
      <c r="G8" s="210" t="s">
        <v>3096</v>
      </c>
      <c r="H8" s="210" t="s">
        <v>3111</v>
      </c>
      <c r="I8" s="210" t="s">
        <v>3125</v>
      </c>
      <c r="J8" s="210" t="s">
        <v>3141</v>
      </c>
      <c r="K8" s="210" t="s">
        <v>3155</v>
      </c>
      <c r="L8" s="210" t="s">
        <v>274</v>
      </c>
      <c r="M8" s="210" t="s">
        <v>3176</v>
      </c>
    </row>
    <row r="9" spans="2:13" ht="18" customHeight="1" thickBot="1" x14ac:dyDescent="0.35">
      <c r="B9" s="196"/>
      <c r="C9" s="197" t="s">
        <v>383</v>
      </c>
      <c r="D9" s="198" t="s">
        <v>3007</v>
      </c>
      <c r="E9" s="198"/>
      <c r="F9" s="198"/>
      <c r="G9" s="198"/>
      <c r="H9" s="198"/>
      <c r="I9" s="198" t="s">
        <v>3007</v>
      </c>
      <c r="J9" s="198"/>
      <c r="K9" s="198"/>
      <c r="L9" s="198"/>
      <c r="M9" s="198"/>
    </row>
    <row r="10" spans="2:13" ht="18" customHeight="1" x14ac:dyDescent="0.4">
      <c r="B10" s="199">
        <v>3</v>
      </c>
      <c r="C10" s="195" t="s">
        <v>3196</v>
      </c>
      <c r="D10" s="210" t="s">
        <v>3052</v>
      </c>
      <c r="E10" s="210" t="s">
        <v>3065</v>
      </c>
      <c r="F10" s="210" t="s">
        <v>3081</v>
      </c>
      <c r="G10" s="210" t="s">
        <v>3097</v>
      </c>
      <c r="H10" s="210" t="s">
        <v>3112</v>
      </c>
      <c r="I10" s="210" t="s">
        <v>3126</v>
      </c>
      <c r="J10" s="210" t="s">
        <v>3142</v>
      </c>
      <c r="K10" s="210" t="s">
        <v>3094</v>
      </c>
      <c r="L10" s="210" t="s">
        <v>3166</v>
      </c>
      <c r="M10" s="210" t="s">
        <v>359</v>
      </c>
    </row>
    <row r="11" spans="2:13" ht="18" customHeight="1" thickBot="1" x14ac:dyDescent="0.35">
      <c r="B11" s="196"/>
      <c r="C11" s="197" t="s">
        <v>383</v>
      </c>
      <c r="D11" s="198"/>
      <c r="E11" s="198"/>
      <c r="F11" s="198" t="s">
        <v>610</v>
      </c>
      <c r="G11" s="198"/>
      <c r="H11" s="198" t="s">
        <v>3011</v>
      </c>
      <c r="I11" s="198" t="s">
        <v>540</v>
      </c>
      <c r="J11" s="198" t="s">
        <v>587</v>
      </c>
      <c r="K11" s="198"/>
      <c r="L11" s="198"/>
      <c r="M11" s="198"/>
    </row>
    <row r="12" spans="2:13" ht="18" customHeight="1" x14ac:dyDescent="0.4">
      <c r="B12" s="199">
        <v>4</v>
      </c>
      <c r="C12" s="200" t="s">
        <v>2422</v>
      </c>
      <c r="D12" s="210" t="s">
        <v>3053</v>
      </c>
      <c r="E12" s="210" t="s">
        <v>3066</v>
      </c>
      <c r="F12" s="210" t="s">
        <v>3082</v>
      </c>
      <c r="G12" s="210" t="s">
        <v>3098</v>
      </c>
      <c r="H12" s="210" t="s">
        <v>3113</v>
      </c>
      <c r="I12" s="210" t="s">
        <v>3127</v>
      </c>
      <c r="J12" s="210" t="s">
        <v>2040</v>
      </c>
      <c r="K12" s="210" t="s">
        <v>3164</v>
      </c>
      <c r="L12" s="210" t="s">
        <v>1383</v>
      </c>
      <c r="M12" s="210" t="s">
        <v>3177</v>
      </c>
    </row>
    <row r="13" spans="2:13" ht="18" customHeight="1" thickBot="1" x14ac:dyDescent="0.35">
      <c r="B13" s="196"/>
      <c r="C13" s="197" t="s">
        <v>383</v>
      </c>
      <c r="D13" s="198"/>
      <c r="E13" s="198"/>
      <c r="F13" s="198"/>
      <c r="G13" s="201"/>
      <c r="H13" s="198"/>
      <c r="I13" s="198"/>
      <c r="J13" s="198"/>
      <c r="K13" s="198" t="s">
        <v>3007</v>
      </c>
      <c r="L13" s="198"/>
      <c r="M13" s="198"/>
    </row>
    <row r="14" spans="2:13" ht="18" customHeight="1" x14ac:dyDescent="0.4">
      <c r="B14" s="199">
        <v>5</v>
      </c>
      <c r="C14" s="195" t="s">
        <v>2980</v>
      </c>
      <c r="D14" s="210" t="s">
        <v>3054</v>
      </c>
      <c r="E14" s="210" t="s">
        <v>3067</v>
      </c>
      <c r="F14" s="210" t="s">
        <v>3083</v>
      </c>
      <c r="G14" s="210" t="s">
        <v>3099</v>
      </c>
      <c r="H14" s="210" t="s">
        <v>3114</v>
      </c>
      <c r="I14" s="210" t="s">
        <v>3128</v>
      </c>
      <c r="J14" s="210" t="s">
        <v>3143</v>
      </c>
      <c r="K14" s="210" t="s">
        <v>1973</v>
      </c>
      <c r="L14" s="210" t="s">
        <v>3167</v>
      </c>
      <c r="M14" s="210" t="s">
        <v>1418</v>
      </c>
    </row>
    <row r="15" spans="2:13" ht="18" customHeight="1" thickBot="1" x14ac:dyDescent="0.35">
      <c r="B15" s="196"/>
      <c r="C15" s="197" t="s">
        <v>383</v>
      </c>
      <c r="D15" s="198" t="s">
        <v>540</v>
      </c>
      <c r="E15" s="198"/>
      <c r="F15" s="198"/>
      <c r="G15" s="198"/>
      <c r="H15" s="198"/>
      <c r="I15" s="198"/>
      <c r="J15" s="198"/>
      <c r="K15" s="198"/>
      <c r="L15" s="198" t="s">
        <v>540</v>
      </c>
      <c r="M15" s="198"/>
    </row>
    <row r="16" spans="2:13" ht="18" customHeight="1" x14ac:dyDescent="0.4">
      <c r="B16" s="199">
        <v>6</v>
      </c>
      <c r="C16" s="202" t="s">
        <v>483</v>
      </c>
      <c r="D16" s="210" t="s">
        <v>3055</v>
      </c>
      <c r="E16" s="210" t="s">
        <v>3068</v>
      </c>
      <c r="F16" s="210" t="s">
        <v>3084</v>
      </c>
      <c r="G16" s="210" t="s">
        <v>3100</v>
      </c>
      <c r="H16" s="210" t="s">
        <v>3115</v>
      </c>
      <c r="I16" s="210" t="s">
        <v>3129</v>
      </c>
      <c r="J16" s="210" t="s">
        <v>3144</v>
      </c>
      <c r="K16" s="210" t="s">
        <v>3156</v>
      </c>
      <c r="L16" s="210" t="s">
        <v>1775</v>
      </c>
      <c r="M16" s="210" t="s">
        <v>3178</v>
      </c>
    </row>
    <row r="17" spans="2:13" ht="18" customHeight="1" thickBot="1" x14ac:dyDescent="0.35">
      <c r="B17" s="196"/>
      <c r="C17" s="203" t="s">
        <v>383</v>
      </c>
      <c r="D17" s="198"/>
      <c r="E17" s="198"/>
      <c r="F17" s="198" t="s">
        <v>3008</v>
      </c>
      <c r="G17" s="198"/>
      <c r="H17" s="198"/>
      <c r="I17" s="198"/>
      <c r="J17" s="198"/>
      <c r="K17" s="198"/>
      <c r="L17" s="198"/>
      <c r="M17" s="198"/>
    </row>
    <row r="18" spans="2:13" ht="18" customHeight="1" x14ac:dyDescent="0.4">
      <c r="B18" s="199">
        <v>7</v>
      </c>
      <c r="C18" s="204" t="s">
        <v>474</v>
      </c>
      <c r="D18" s="210" t="s">
        <v>1369</v>
      </c>
      <c r="E18" s="210" t="s">
        <v>3069</v>
      </c>
      <c r="F18" s="210" t="s">
        <v>3085</v>
      </c>
      <c r="G18" s="210" t="s">
        <v>1357</v>
      </c>
      <c r="H18" s="210" t="s">
        <v>3116</v>
      </c>
      <c r="I18" s="210" t="s">
        <v>3130</v>
      </c>
      <c r="J18" s="210" t="s">
        <v>3145</v>
      </c>
      <c r="K18" s="210" t="s">
        <v>938</v>
      </c>
      <c r="L18" s="210" t="s">
        <v>3168</v>
      </c>
      <c r="M18" s="210" t="s">
        <v>3179</v>
      </c>
    </row>
    <row r="19" spans="2:13" ht="18" customHeight="1" thickBot="1" x14ac:dyDescent="0.35">
      <c r="B19" s="196"/>
      <c r="C19" s="203" t="s">
        <v>383</v>
      </c>
      <c r="D19" s="198"/>
      <c r="E19" s="198"/>
      <c r="F19" s="198"/>
      <c r="G19" s="198"/>
      <c r="H19" s="198"/>
      <c r="I19" s="198"/>
      <c r="J19" s="198" t="s">
        <v>2723</v>
      </c>
      <c r="K19" s="198" t="s">
        <v>3009</v>
      </c>
      <c r="L19" s="198"/>
      <c r="M19" s="198"/>
    </row>
    <row r="20" spans="2:13" ht="18" customHeight="1" x14ac:dyDescent="0.4">
      <c r="B20" s="199">
        <v>8</v>
      </c>
      <c r="C20" s="204" t="s">
        <v>482</v>
      </c>
      <c r="D20" s="210" t="s">
        <v>3056</v>
      </c>
      <c r="E20" s="210" t="s">
        <v>3070</v>
      </c>
      <c r="F20" s="210" t="s">
        <v>1965</v>
      </c>
      <c r="G20" s="210" t="s">
        <v>3101</v>
      </c>
      <c r="H20" s="210" t="s">
        <v>1016</v>
      </c>
      <c r="I20" s="210" t="s">
        <v>3131</v>
      </c>
      <c r="J20" s="210" t="s">
        <v>3146</v>
      </c>
      <c r="K20" s="210" t="s">
        <v>3158</v>
      </c>
      <c r="L20" s="210" t="s">
        <v>3169</v>
      </c>
      <c r="M20" s="210" t="s">
        <v>3180</v>
      </c>
    </row>
    <row r="21" spans="2:13" ht="18" customHeight="1" thickBot="1" x14ac:dyDescent="0.35">
      <c r="B21" s="196"/>
      <c r="C21" s="203" t="s">
        <v>383</v>
      </c>
      <c r="D21" s="198"/>
      <c r="E21" s="198"/>
      <c r="F21" s="198"/>
      <c r="G21" s="198"/>
      <c r="H21" s="198"/>
      <c r="I21" s="198" t="s">
        <v>233</v>
      </c>
      <c r="J21" s="198" t="s">
        <v>2723</v>
      </c>
      <c r="K21" s="198" t="s">
        <v>610</v>
      </c>
      <c r="L21" s="198" t="s">
        <v>2723</v>
      </c>
      <c r="M21" s="198" t="s">
        <v>2723</v>
      </c>
    </row>
    <row r="22" spans="2:13" ht="18" customHeight="1" x14ac:dyDescent="0.4">
      <c r="B22" s="199">
        <v>9</v>
      </c>
      <c r="C22" s="204" t="s">
        <v>229</v>
      </c>
      <c r="D22" s="210" t="s">
        <v>3057</v>
      </c>
      <c r="E22" s="210" t="s">
        <v>3071</v>
      </c>
      <c r="F22" s="210" t="s">
        <v>3086</v>
      </c>
      <c r="G22" s="210" t="s">
        <v>3102</v>
      </c>
      <c r="H22" s="210" t="s">
        <v>3117</v>
      </c>
      <c r="I22" s="210" t="s">
        <v>3132</v>
      </c>
      <c r="J22" s="210" t="s">
        <v>3147</v>
      </c>
      <c r="K22" s="210" t="s">
        <v>1016</v>
      </c>
      <c r="L22" s="210" t="s">
        <v>3170</v>
      </c>
      <c r="M22" s="211"/>
    </row>
    <row r="23" spans="2:13" ht="18" customHeight="1" thickBot="1" x14ac:dyDescent="0.35">
      <c r="B23" s="196"/>
      <c r="C23" s="203" t="s">
        <v>383</v>
      </c>
      <c r="D23" s="198"/>
      <c r="E23" s="198"/>
      <c r="F23" s="198" t="s">
        <v>540</v>
      </c>
      <c r="G23" s="198"/>
      <c r="H23" s="198"/>
      <c r="I23" s="198"/>
      <c r="J23" s="198" t="s">
        <v>540</v>
      </c>
      <c r="K23" s="198"/>
      <c r="L23" s="198" t="s">
        <v>540</v>
      </c>
      <c r="M23" s="212"/>
    </row>
    <row r="24" spans="2:13" ht="18" customHeight="1" x14ac:dyDescent="0.4">
      <c r="B24" s="199">
        <v>10</v>
      </c>
      <c r="C24" s="202" t="s">
        <v>481</v>
      </c>
      <c r="D24" s="210" t="s">
        <v>3058</v>
      </c>
      <c r="E24" s="210" t="s">
        <v>3072</v>
      </c>
      <c r="F24" s="210" t="s">
        <v>3087</v>
      </c>
      <c r="G24" s="210" t="s">
        <v>3103</v>
      </c>
      <c r="H24" s="210" t="s">
        <v>3118</v>
      </c>
      <c r="I24" s="210" t="s">
        <v>309</v>
      </c>
      <c r="J24" s="210" t="s">
        <v>3148</v>
      </c>
      <c r="K24" s="210" t="s">
        <v>3159</v>
      </c>
      <c r="L24" s="210" t="s">
        <v>241</v>
      </c>
      <c r="M24" s="210" t="s">
        <v>1374</v>
      </c>
    </row>
    <row r="25" spans="2:13" ht="18" customHeight="1" thickBot="1" x14ac:dyDescent="0.35">
      <c r="B25" s="196"/>
      <c r="C25" s="203" t="s">
        <v>383</v>
      </c>
      <c r="D25" s="198" t="s">
        <v>3011</v>
      </c>
      <c r="E25" s="198"/>
      <c r="F25" s="198"/>
      <c r="G25" s="198" t="s">
        <v>3008</v>
      </c>
      <c r="H25" s="198"/>
      <c r="I25" s="198"/>
      <c r="J25" s="198"/>
      <c r="K25" s="198"/>
      <c r="L25" s="198"/>
      <c r="M25" s="198"/>
    </row>
    <row r="26" spans="2:13" ht="18" customHeight="1" x14ac:dyDescent="0.4">
      <c r="B26" s="199">
        <v>11</v>
      </c>
      <c r="C26" s="205" t="s">
        <v>2991</v>
      </c>
      <c r="D26" s="210" t="s">
        <v>3194</v>
      </c>
      <c r="E26" s="210" t="s">
        <v>3073</v>
      </c>
      <c r="F26" s="210" t="s">
        <v>3088</v>
      </c>
      <c r="G26" s="210" t="s">
        <v>3104</v>
      </c>
      <c r="H26" s="210" t="s">
        <v>334</v>
      </c>
      <c r="I26" s="210" t="s">
        <v>3133</v>
      </c>
      <c r="J26" s="210" t="s">
        <v>1687</v>
      </c>
      <c r="K26" s="210" t="s">
        <v>2010</v>
      </c>
      <c r="L26" s="210" t="s">
        <v>3171</v>
      </c>
      <c r="M26" s="210" t="s">
        <v>3181</v>
      </c>
    </row>
    <row r="27" spans="2:13" ht="18" customHeight="1" thickBot="1" x14ac:dyDescent="0.35">
      <c r="B27" s="196"/>
      <c r="C27" s="203" t="s">
        <v>383</v>
      </c>
      <c r="D27" s="198" t="s">
        <v>648</v>
      </c>
      <c r="E27" s="198"/>
      <c r="F27" s="198"/>
      <c r="G27" s="198"/>
      <c r="H27" s="198"/>
      <c r="I27" s="198" t="s">
        <v>597</v>
      </c>
      <c r="J27" s="198" t="s">
        <v>597</v>
      </c>
      <c r="K27" s="198" t="s">
        <v>597</v>
      </c>
      <c r="L27" s="198"/>
      <c r="M27" s="198"/>
    </row>
    <row r="28" spans="2:13" ht="18" customHeight="1" x14ac:dyDescent="0.4">
      <c r="B28" s="199">
        <v>12</v>
      </c>
      <c r="C28" s="195" t="s">
        <v>2982</v>
      </c>
      <c r="D28" s="210" t="s">
        <v>3059</v>
      </c>
      <c r="E28" s="210" t="s">
        <v>3074</v>
      </c>
      <c r="F28" s="210" t="s">
        <v>3089</v>
      </c>
      <c r="G28" s="210" t="s">
        <v>3105</v>
      </c>
      <c r="H28" s="210" t="s">
        <v>1755</v>
      </c>
      <c r="I28" s="210" t="s">
        <v>1502</v>
      </c>
      <c r="J28" s="210" t="s">
        <v>1719</v>
      </c>
      <c r="K28" s="210" t="s">
        <v>3160</v>
      </c>
      <c r="L28" s="210" t="s">
        <v>3172</v>
      </c>
      <c r="M28" s="210" t="s">
        <v>1507</v>
      </c>
    </row>
    <row r="29" spans="2:13" ht="18" customHeight="1" thickBot="1" x14ac:dyDescent="0.35">
      <c r="B29" s="196"/>
      <c r="C29" s="203" t="s">
        <v>383</v>
      </c>
      <c r="D29" s="198"/>
      <c r="E29" s="198"/>
      <c r="F29" s="198"/>
      <c r="G29" s="198"/>
      <c r="H29" s="198"/>
      <c r="I29" s="198"/>
      <c r="J29" s="198"/>
      <c r="K29" s="198"/>
      <c r="L29" s="198"/>
      <c r="M29" s="198"/>
    </row>
    <row r="30" spans="2:13" ht="18" customHeight="1" x14ac:dyDescent="0.4">
      <c r="B30" s="199">
        <v>13</v>
      </c>
      <c r="C30" s="202" t="s">
        <v>487</v>
      </c>
      <c r="D30" s="210" t="s">
        <v>3060</v>
      </c>
      <c r="E30" s="210" t="s">
        <v>3075</v>
      </c>
      <c r="F30" s="210" t="s">
        <v>3090</v>
      </c>
      <c r="G30" s="210" t="s">
        <v>3106</v>
      </c>
      <c r="H30" s="210" t="s">
        <v>3119</v>
      </c>
      <c r="I30" s="210" t="s">
        <v>3134</v>
      </c>
      <c r="J30" s="210" t="s">
        <v>3149</v>
      </c>
      <c r="K30" s="210" t="s">
        <v>3161</v>
      </c>
      <c r="L30" s="210" t="s">
        <v>3173</v>
      </c>
      <c r="M30" s="210" t="s">
        <v>3182</v>
      </c>
    </row>
    <row r="31" spans="2:13" ht="18" customHeight="1" thickBot="1" x14ac:dyDescent="0.35">
      <c r="B31" s="196"/>
      <c r="C31" s="203" t="s">
        <v>383</v>
      </c>
      <c r="D31" s="198" t="s">
        <v>3009</v>
      </c>
      <c r="E31" s="198" t="s">
        <v>587</v>
      </c>
      <c r="F31" s="198"/>
      <c r="G31" s="198"/>
      <c r="H31" s="198"/>
      <c r="I31" s="198"/>
      <c r="J31" s="198"/>
      <c r="K31" s="198"/>
      <c r="L31" s="198" t="s">
        <v>597</v>
      </c>
      <c r="M31" s="198" t="s">
        <v>3007</v>
      </c>
    </row>
    <row r="32" spans="2:13" ht="18" customHeight="1" x14ac:dyDescent="0.4">
      <c r="B32" s="199">
        <v>14</v>
      </c>
      <c r="C32" s="202" t="s">
        <v>2718</v>
      </c>
      <c r="D32" s="210" t="s">
        <v>1714</v>
      </c>
      <c r="E32" s="210" t="s">
        <v>1443</v>
      </c>
      <c r="F32" s="210" t="s">
        <v>3091</v>
      </c>
      <c r="G32" s="210" t="s">
        <v>1919</v>
      </c>
      <c r="H32" s="210" t="s">
        <v>3120</v>
      </c>
      <c r="I32" s="210" t="s">
        <v>3135</v>
      </c>
      <c r="J32" s="210" t="s">
        <v>3150</v>
      </c>
      <c r="K32" s="210" t="s">
        <v>1470</v>
      </c>
      <c r="L32" s="210" t="s">
        <v>3174</v>
      </c>
      <c r="M32" s="210" t="s">
        <v>3183</v>
      </c>
    </row>
    <row r="33" spans="2:13" ht="18" customHeight="1" thickBot="1" x14ac:dyDescent="0.35">
      <c r="B33" s="196"/>
      <c r="C33" s="203" t="s">
        <v>383</v>
      </c>
      <c r="D33" s="198" t="s">
        <v>561</v>
      </c>
      <c r="E33" s="198"/>
      <c r="F33" s="198" t="s">
        <v>561</v>
      </c>
      <c r="G33" s="198"/>
      <c r="H33" s="198"/>
      <c r="I33" s="198"/>
      <c r="J33" s="198"/>
      <c r="K33" s="198"/>
      <c r="L33" s="198"/>
      <c r="M33" s="198"/>
    </row>
    <row r="34" spans="2:13" ht="18" customHeight="1" x14ac:dyDescent="0.4">
      <c r="B34" s="199">
        <v>15</v>
      </c>
      <c r="C34" s="202" t="s">
        <v>1136</v>
      </c>
      <c r="D34" s="210" t="s">
        <v>3061</v>
      </c>
      <c r="E34" s="210" t="s">
        <v>1415</v>
      </c>
      <c r="F34" s="210" t="s">
        <v>3092</v>
      </c>
      <c r="G34" s="210" t="s">
        <v>1390</v>
      </c>
      <c r="H34" s="210" t="s">
        <v>3121</v>
      </c>
      <c r="I34" s="210" t="s">
        <v>3136</v>
      </c>
      <c r="J34" s="210" t="s">
        <v>3151</v>
      </c>
      <c r="K34" s="210" t="s">
        <v>1016</v>
      </c>
      <c r="L34" s="211"/>
      <c r="M34" s="211"/>
    </row>
    <row r="35" spans="2:13" ht="18" customHeight="1" thickBot="1" x14ac:dyDescent="0.35">
      <c r="B35" s="196"/>
      <c r="C35" s="203" t="s">
        <v>383</v>
      </c>
      <c r="D35" s="198"/>
      <c r="E35" s="198"/>
      <c r="F35" s="198"/>
      <c r="G35" s="198"/>
      <c r="H35" s="198"/>
      <c r="I35" s="198"/>
      <c r="J35" s="198"/>
      <c r="K35" s="198"/>
      <c r="L35" s="212"/>
      <c r="M35" s="212"/>
    </row>
    <row r="36" spans="2:13" ht="18" customHeight="1" x14ac:dyDescent="0.4">
      <c r="B36" s="199">
        <v>16</v>
      </c>
      <c r="C36" s="202" t="s">
        <v>484</v>
      </c>
      <c r="D36" s="210" t="s">
        <v>1739</v>
      </c>
      <c r="E36" s="210" t="s">
        <v>3076</v>
      </c>
      <c r="F36" s="210" t="s">
        <v>3093</v>
      </c>
      <c r="G36" s="210" t="s">
        <v>3107</v>
      </c>
      <c r="H36" s="210" t="s">
        <v>3122</v>
      </c>
      <c r="I36" s="210" t="s">
        <v>3137</v>
      </c>
      <c r="J36" s="210" t="s">
        <v>3152</v>
      </c>
      <c r="K36" s="210" t="s">
        <v>1016</v>
      </c>
      <c r="L36" s="211"/>
      <c r="M36" s="211"/>
    </row>
    <row r="37" spans="2:13" ht="18" customHeight="1" thickBot="1" x14ac:dyDescent="0.35">
      <c r="B37" s="196"/>
      <c r="C37" s="203" t="s">
        <v>383</v>
      </c>
      <c r="D37" s="198"/>
      <c r="E37" s="198"/>
      <c r="F37" s="198"/>
      <c r="G37" s="198"/>
      <c r="H37" s="198"/>
      <c r="I37" s="198"/>
      <c r="J37" s="198"/>
      <c r="K37" s="198"/>
      <c r="L37" s="212"/>
      <c r="M37" s="212"/>
    </row>
    <row r="38" spans="2:13" ht="18" customHeight="1" x14ac:dyDescent="0.4">
      <c r="B38" s="199">
        <v>17</v>
      </c>
      <c r="C38" s="202" t="s">
        <v>906</v>
      </c>
      <c r="D38" s="210" t="s">
        <v>3062</v>
      </c>
      <c r="E38" s="210" t="s">
        <v>3077</v>
      </c>
      <c r="F38" s="210" t="s">
        <v>299</v>
      </c>
      <c r="G38" s="210" t="s">
        <v>3108</v>
      </c>
      <c r="H38" s="210" t="s">
        <v>3123</v>
      </c>
      <c r="I38" s="210" t="s">
        <v>3138</v>
      </c>
      <c r="J38" s="210" t="s">
        <v>3153</v>
      </c>
      <c r="K38" s="210" t="s">
        <v>3162</v>
      </c>
      <c r="L38" s="211"/>
      <c r="M38" s="211"/>
    </row>
    <row r="39" spans="2:13" ht="18" customHeight="1" thickBot="1" x14ac:dyDescent="0.35">
      <c r="B39" s="196"/>
      <c r="C39" s="203" t="s">
        <v>383</v>
      </c>
      <c r="D39" s="198"/>
      <c r="E39" s="198"/>
      <c r="F39" s="198"/>
      <c r="G39" s="198"/>
      <c r="H39" s="198"/>
      <c r="I39" s="198"/>
      <c r="J39" s="198"/>
      <c r="K39" s="198"/>
      <c r="L39" s="212"/>
      <c r="M39" s="212"/>
    </row>
    <row r="40" spans="2:13" ht="18" customHeight="1" x14ac:dyDescent="0.4">
      <c r="B40" s="199">
        <v>18</v>
      </c>
      <c r="C40" s="202" t="s">
        <v>3000</v>
      </c>
      <c r="D40" s="210" t="s">
        <v>2012</v>
      </c>
      <c r="E40" s="210" t="s">
        <v>3078</v>
      </c>
      <c r="F40" s="210" t="s">
        <v>3094</v>
      </c>
      <c r="G40" s="210" t="s">
        <v>3109</v>
      </c>
      <c r="H40" s="210" t="s">
        <v>3124</v>
      </c>
      <c r="I40" s="210" t="s">
        <v>3139</v>
      </c>
      <c r="J40" s="210" t="s">
        <v>3154</v>
      </c>
      <c r="K40" s="210" t="s">
        <v>3163</v>
      </c>
      <c r="L40" s="210" t="s">
        <v>3175</v>
      </c>
      <c r="M40" s="210" t="s">
        <v>3184</v>
      </c>
    </row>
    <row r="41" spans="2:13" ht="18" customHeight="1" thickBot="1" x14ac:dyDescent="0.35">
      <c r="B41" s="196"/>
      <c r="C41" s="203" t="s">
        <v>383</v>
      </c>
      <c r="D41" s="198"/>
      <c r="E41" s="198"/>
      <c r="F41" s="198" t="s">
        <v>3008</v>
      </c>
      <c r="G41" s="198" t="s">
        <v>610</v>
      </c>
      <c r="H41" s="198"/>
      <c r="I41" s="198"/>
      <c r="J41" s="198" t="s">
        <v>233</v>
      </c>
      <c r="K41" s="198"/>
      <c r="L41" s="198"/>
      <c r="M41" s="198" t="s">
        <v>3008</v>
      </c>
    </row>
    <row r="42" spans="2:13" ht="18" x14ac:dyDescent="0.4">
      <c r="B42" s="199"/>
      <c r="C42" s="195" t="s">
        <v>2981</v>
      </c>
      <c r="D42" s="206"/>
      <c r="E42" s="206"/>
      <c r="F42" s="206"/>
      <c r="G42" s="206"/>
      <c r="H42" s="206"/>
      <c r="I42" s="210" t="s">
        <v>3140</v>
      </c>
      <c r="J42" s="206"/>
      <c r="K42" s="206"/>
      <c r="L42" s="206"/>
      <c r="M42" s="206"/>
    </row>
    <row r="43" spans="2:13" ht="13.5" thickBot="1" x14ac:dyDescent="0.35">
      <c r="B43" s="196"/>
      <c r="C43" s="197" t="s">
        <v>383</v>
      </c>
      <c r="D43" s="207"/>
      <c r="E43" s="207"/>
      <c r="F43" s="207"/>
      <c r="G43" s="207"/>
      <c r="H43" s="207"/>
      <c r="I43" s="198"/>
      <c r="J43" s="207"/>
      <c r="K43" s="207"/>
      <c r="L43" s="207"/>
      <c r="M43" s="207"/>
    </row>
    <row r="45" spans="2:13" x14ac:dyDescent="0.25">
      <c r="C45" s="4" t="s">
        <v>1016</v>
      </c>
    </row>
    <row r="47" spans="2:13" x14ac:dyDescent="0.25"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2:13" x14ac:dyDescent="0.25">
      <c r="C48" s="4" t="s">
        <v>372</v>
      </c>
      <c r="D48" s="2" t="s">
        <v>757</v>
      </c>
      <c r="E48" s="2" t="s">
        <v>180</v>
      </c>
      <c r="F48" s="2" t="s">
        <v>2694</v>
      </c>
      <c r="G48" s="2" t="s">
        <v>3191</v>
      </c>
      <c r="H48" s="1"/>
      <c r="I48" s="1"/>
      <c r="J48" s="1"/>
      <c r="K48" s="1"/>
      <c r="L48" s="1"/>
      <c r="M48" s="1"/>
    </row>
    <row r="50" spans="3:6" x14ac:dyDescent="0.25">
      <c r="C50" s="4" t="s">
        <v>3027</v>
      </c>
      <c r="D50" s="1"/>
      <c r="E50" s="1"/>
      <c r="F50" s="1"/>
    </row>
    <row r="51" spans="3:6" x14ac:dyDescent="0.25">
      <c r="D51" s="1"/>
      <c r="E51" s="1"/>
      <c r="F51" s="1"/>
    </row>
    <row r="52" spans="3:6" x14ac:dyDescent="0.25">
      <c r="C52" s="4" t="s">
        <v>3025</v>
      </c>
      <c r="D52" s="1"/>
      <c r="E52" s="1"/>
      <c r="F52" s="1"/>
    </row>
    <row r="53" spans="3:6" x14ac:dyDescent="0.25">
      <c r="D53" s="1"/>
      <c r="E53" s="1"/>
      <c r="F53" s="1"/>
    </row>
    <row r="54" spans="3:6" x14ac:dyDescent="0.25">
      <c r="C54" s="4" t="s">
        <v>223</v>
      </c>
      <c r="D54" s="1"/>
      <c r="E54" s="1"/>
      <c r="F54" s="1"/>
    </row>
    <row r="55" spans="3:6" x14ac:dyDescent="0.25">
      <c r="D55" s="1"/>
      <c r="E55" s="1"/>
      <c r="F55" s="1"/>
    </row>
    <row r="56" spans="3:6" x14ac:dyDescent="0.25">
      <c r="C56" s="4" t="s">
        <v>3192</v>
      </c>
      <c r="D56" s="2" t="s">
        <v>662</v>
      </c>
      <c r="E56" s="2" t="s">
        <v>3193</v>
      </c>
      <c r="F56" s="2" t="s">
        <v>2135</v>
      </c>
    </row>
  </sheetData>
  <mergeCells count="1">
    <mergeCell ref="B3:M3"/>
  </mergeCells>
  <dataValidations count="1">
    <dataValidation type="list" allowBlank="1" showInputMessage="1" showErrorMessage="1" sqref="K42:M42 D42:H42" xr:uid="{00000000-0002-0000-1F00-000000000000}">
      <formula1>$A$44:$A$501</formula1>
    </dataValidation>
  </dataValidations>
  <pageMargins left="0.7" right="0.7" top="0.75" bottom="0.75" header="0.3" footer="0.3"/>
  <pageSetup scale="41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pageSetUpPr fitToPage="1"/>
  </sheetPr>
  <dimension ref="B3:M47"/>
  <sheetViews>
    <sheetView zoomScale="80" zoomScaleNormal="80" workbookViewId="0">
      <selection activeCell="B3" sqref="B3:M3"/>
    </sheetView>
  </sheetViews>
  <sheetFormatPr defaultRowHeight="12.5" x14ac:dyDescent="0.25"/>
  <cols>
    <col min="1" max="1" width="3.1796875" customWidth="1"/>
    <col min="3" max="3" width="32.1796875" customWidth="1"/>
    <col min="4" max="13" width="20.81640625" customWidth="1"/>
  </cols>
  <sheetData>
    <row r="3" spans="2:13" ht="45" x14ac:dyDescent="0.9">
      <c r="B3" s="563" t="s">
        <v>2639</v>
      </c>
      <c r="C3" s="563"/>
      <c r="D3" s="563"/>
      <c r="E3" s="563"/>
      <c r="F3" s="563"/>
      <c r="G3" s="563"/>
      <c r="H3" s="563"/>
      <c r="I3" s="563"/>
      <c r="J3" s="563"/>
      <c r="K3" s="563"/>
      <c r="L3" s="563"/>
      <c r="M3" s="563"/>
    </row>
    <row r="4" spans="2:13" ht="13" x14ac:dyDescent="0.3">
      <c r="B4" s="152" t="s">
        <v>692</v>
      </c>
      <c r="C4" s="153" t="s">
        <v>381</v>
      </c>
      <c r="D4" s="152" t="s">
        <v>490</v>
      </c>
      <c r="E4" s="152" t="s">
        <v>489</v>
      </c>
      <c r="F4" s="152" t="s">
        <v>380</v>
      </c>
      <c r="G4" s="152" t="s">
        <v>494</v>
      </c>
      <c r="H4" s="152" t="s">
        <v>493</v>
      </c>
      <c r="I4" s="152" t="s">
        <v>492</v>
      </c>
      <c r="J4" s="152" t="s">
        <v>491</v>
      </c>
      <c r="K4" s="152" t="s">
        <v>382</v>
      </c>
      <c r="L4" s="152" t="s">
        <v>1126</v>
      </c>
      <c r="M4" s="152" t="s">
        <v>1127</v>
      </c>
    </row>
    <row r="5" spans="2:13" ht="18" x14ac:dyDescent="0.4">
      <c r="B5" s="161">
        <v>1</v>
      </c>
      <c r="C5" s="157" t="s">
        <v>481</v>
      </c>
      <c r="D5" s="163" t="s">
        <v>2733</v>
      </c>
      <c r="E5" s="163" t="s">
        <v>2734</v>
      </c>
      <c r="F5" s="163" t="s">
        <v>2735</v>
      </c>
      <c r="G5" s="163" t="s">
        <v>2736</v>
      </c>
      <c r="H5" s="163" t="s">
        <v>2271</v>
      </c>
      <c r="I5" s="163" t="s">
        <v>2737</v>
      </c>
      <c r="J5" s="163" t="s">
        <v>2738</v>
      </c>
      <c r="K5" s="163" t="s">
        <v>2739</v>
      </c>
      <c r="L5" s="163" t="s">
        <v>2740</v>
      </c>
      <c r="M5" s="163" t="s">
        <v>2741</v>
      </c>
    </row>
    <row r="6" spans="2:13" ht="13.5" thickBot="1" x14ac:dyDescent="0.35">
      <c r="B6" s="154"/>
      <c r="C6" s="155" t="s">
        <v>383</v>
      </c>
      <c r="D6" s="158"/>
      <c r="E6" s="158"/>
      <c r="F6" s="158"/>
      <c r="G6" s="158"/>
      <c r="H6" s="158"/>
      <c r="I6" s="158"/>
      <c r="J6" s="158"/>
      <c r="K6" s="158"/>
      <c r="L6" s="158"/>
      <c r="M6" s="158"/>
    </row>
    <row r="7" spans="2:13" ht="18" x14ac:dyDescent="0.4">
      <c r="B7" s="162">
        <v>2</v>
      </c>
      <c r="C7" s="156" t="s">
        <v>229</v>
      </c>
      <c r="D7" s="163" t="s">
        <v>2742</v>
      </c>
      <c r="E7" s="163" t="s">
        <v>2743</v>
      </c>
      <c r="F7" s="163" t="s">
        <v>2744</v>
      </c>
      <c r="G7" s="163" t="s">
        <v>2534</v>
      </c>
      <c r="H7" s="163" t="s">
        <v>2745</v>
      </c>
      <c r="I7" s="163" t="s">
        <v>2746</v>
      </c>
      <c r="J7" s="163" t="s">
        <v>2747</v>
      </c>
      <c r="K7" s="163" t="s">
        <v>2748</v>
      </c>
      <c r="L7" s="151" t="s">
        <v>2061</v>
      </c>
      <c r="M7" s="163"/>
    </row>
    <row r="8" spans="2:13" ht="13.5" thickBot="1" x14ac:dyDescent="0.35">
      <c r="B8" s="154"/>
      <c r="C8" s="155" t="s">
        <v>383</v>
      </c>
      <c r="D8" s="158"/>
      <c r="E8" s="158"/>
      <c r="F8" s="158"/>
      <c r="G8" s="158"/>
      <c r="H8" s="158"/>
      <c r="I8" s="158" t="s">
        <v>2638</v>
      </c>
      <c r="J8" s="158"/>
      <c r="K8" s="158"/>
      <c r="L8" s="158"/>
      <c r="M8" s="158"/>
    </row>
    <row r="9" spans="2:13" ht="18" x14ac:dyDescent="0.4">
      <c r="B9" s="162">
        <v>3</v>
      </c>
      <c r="C9" s="156" t="s">
        <v>226</v>
      </c>
      <c r="D9" s="163" t="s">
        <v>2750</v>
      </c>
      <c r="E9" s="163" t="s">
        <v>2751</v>
      </c>
      <c r="F9" s="163" t="s">
        <v>2752</v>
      </c>
      <c r="G9" s="163" t="s">
        <v>2753</v>
      </c>
      <c r="H9" s="163" t="s">
        <v>2754</v>
      </c>
      <c r="I9" s="163" t="s">
        <v>2755</v>
      </c>
      <c r="J9" s="163" t="s">
        <v>2756</v>
      </c>
      <c r="K9" s="163" t="s">
        <v>2757</v>
      </c>
      <c r="L9" s="163" t="s">
        <v>2318</v>
      </c>
      <c r="M9" s="163" t="s">
        <v>2758</v>
      </c>
    </row>
    <row r="10" spans="2:13" ht="13.5" thickBot="1" x14ac:dyDescent="0.35">
      <c r="B10" s="154"/>
      <c r="C10" s="155" t="s">
        <v>383</v>
      </c>
      <c r="D10" s="158"/>
      <c r="E10" s="158"/>
      <c r="F10" s="158"/>
      <c r="G10" s="158"/>
      <c r="H10" s="158"/>
      <c r="I10" s="158"/>
      <c r="J10" s="158"/>
      <c r="K10" s="158"/>
      <c r="L10" s="158" t="s">
        <v>2759</v>
      </c>
      <c r="M10" s="158" t="s">
        <v>2759</v>
      </c>
    </row>
    <row r="11" spans="2:13" ht="18" x14ac:dyDescent="0.4">
      <c r="B11" s="162">
        <v>4</v>
      </c>
      <c r="C11" s="156" t="s">
        <v>2724</v>
      </c>
      <c r="D11" s="163" t="s">
        <v>2760</v>
      </c>
      <c r="E11" s="163" t="s">
        <v>2761</v>
      </c>
      <c r="F11" s="163" t="s">
        <v>2762</v>
      </c>
      <c r="G11" s="163" t="s">
        <v>2763</v>
      </c>
      <c r="H11" s="163" t="s">
        <v>2764</v>
      </c>
      <c r="I11" s="163" t="s">
        <v>2765</v>
      </c>
      <c r="J11" s="163" t="s">
        <v>2766</v>
      </c>
      <c r="K11" s="163" t="s">
        <v>2767</v>
      </c>
      <c r="L11" s="163" t="s">
        <v>2768</v>
      </c>
      <c r="M11" s="163" t="s">
        <v>2769</v>
      </c>
    </row>
    <row r="12" spans="2:13" ht="13.5" thickBot="1" x14ac:dyDescent="0.35">
      <c r="B12" s="154"/>
      <c r="C12" s="155" t="s">
        <v>383</v>
      </c>
      <c r="D12" s="158"/>
      <c r="E12" s="158"/>
      <c r="F12" s="158"/>
      <c r="G12" s="158"/>
      <c r="H12" s="158" t="s">
        <v>2638</v>
      </c>
      <c r="I12" s="158" t="s">
        <v>269</v>
      </c>
      <c r="J12" s="158"/>
      <c r="K12" s="158"/>
      <c r="L12" s="159"/>
      <c r="M12" s="159"/>
    </row>
    <row r="13" spans="2:13" ht="18" x14ac:dyDescent="0.4">
      <c r="B13" s="162">
        <v>5</v>
      </c>
      <c r="C13" s="156" t="s">
        <v>2720</v>
      </c>
      <c r="D13" s="163" t="s">
        <v>2770</v>
      </c>
      <c r="E13" s="163" t="s">
        <v>2771</v>
      </c>
      <c r="F13" s="163" t="s">
        <v>2772</v>
      </c>
      <c r="G13" s="163" t="s">
        <v>2773</v>
      </c>
      <c r="H13" s="163" t="s">
        <v>2774</v>
      </c>
      <c r="I13" s="163" t="s">
        <v>2775</v>
      </c>
      <c r="J13" s="163" t="s">
        <v>2776</v>
      </c>
      <c r="K13" s="163" t="s">
        <v>2777</v>
      </c>
      <c r="L13" s="163" t="s">
        <v>2778</v>
      </c>
      <c r="M13" s="163" t="s">
        <v>2779</v>
      </c>
    </row>
    <row r="14" spans="2:13" ht="13.5" thickBot="1" x14ac:dyDescent="0.35">
      <c r="B14" s="154"/>
      <c r="C14" s="155" t="s">
        <v>383</v>
      </c>
      <c r="D14" s="158"/>
      <c r="E14" s="158"/>
      <c r="F14" s="158" t="s">
        <v>2638</v>
      </c>
      <c r="G14" s="158"/>
      <c r="H14" s="158"/>
      <c r="I14" s="158"/>
      <c r="J14" s="158"/>
      <c r="K14" s="158"/>
      <c r="L14" s="158"/>
      <c r="M14" s="158"/>
    </row>
    <row r="15" spans="2:13" ht="18" x14ac:dyDescent="0.4">
      <c r="B15" s="162">
        <v>6</v>
      </c>
      <c r="C15" s="157" t="s">
        <v>487</v>
      </c>
      <c r="D15" s="163" t="s">
        <v>2780</v>
      </c>
      <c r="E15" s="163" t="s">
        <v>2781</v>
      </c>
      <c r="F15" s="163" t="s">
        <v>2782</v>
      </c>
      <c r="G15" s="163" t="s">
        <v>2783</v>
      </c>
      <c r="H15" s="163" t="s">
        <v>2784</v>
      </c>
      <c r="I15" s="163" t="s">
        <v>2785</v>
      </c>
      <c r="J15" s="163" t="s">
        <v>2786</v>
      </c>
      <c r="K15" s="163" t="s">
        <v>2543</v>
      </c>
      <c r="L15" s="163" t="s">
        <v>2787</v>
      </c>
      <c r="M15" s="163" t="s">
        <v>2788</v>
      </c>
    </row>
    <row r="16" spans="2:13" ht="13.5" thickBot="1" x14ac:dyDescent="0.35">
      <c r="B16" s="154"/>
      <c r="C16" s="155" t="s">
        <v>383</v>
      </c>
      <c r="D16" s="158"/>
      <c r="E16" s="158" t="s">
        <v>2730</v>
      </c>
      <c r="F16" s="158" t="s">
        <v>223</v>
      </c>
      <c r="G16" s="158" t="s">
        <v>2341</v>
      </c>
      <c r="H16" s="158"/>
      <c r="I16" s="158" t="s">
        <v>2341</v>
      </c>
      <c r="J16" s="158"/>
      <c r="K16" s="158" t="s">
        <v>2341</v>
      </c>
      <c r="L16" s="158"/>
      <c r="M16" s="158" t="s">
        <v>2341</v>
      </c>
    </row>
    <row r="17" spans="2:13" ht="18" x14ac:dyDescent="0.4">
      <c r="B17" s="162">
        <v>7</v>
      </c>
      <c r="C17" s="156" t="s">
        <v>1136</v>
      </c>
      <c r="D17" s="163" t="s">
        <v>2789</v>
      </c>
      <c r="E17" s="163" t="s">
        <v>2790</v>
      </c>
      <c r="F17" s="163" t="s">
        <v>2791</v>
      </c>
      <c r="G17" s="163" t="s">
        <v>2792</v>
      </c>
      <c r="H17" s="163" t="s">
        <v>2793</v>
      </c>
      <c r="I17" s="163" t="s">
        <v>2794</v>
      </c>
      <c r="J17" s="163" t="s">
        <v>2795</v>
      </c>
      <c r="K17" s="163" t="s">
        <v>2796</v>
      </c>
      <c r="L17" s="151" t="s">
        <v>2061</v>
      </c>
      <c r="M17" s="163"/>
    </row>
    <row r="18" spans="2:13" ht="13.5" thickBot="1" x14ac:dyDescent="0.35">
      <c r="B18" s="154"/>
      <c r="C18" s="155" t="s">
        <v>383</v>
      </c>
      <c r="D18" s="158"/>
      <c r="E18" s="158"/>
      <c r="F18" s="158"/>
      <c r="G18" s="158"/>
      <c r="H18" s="158"/>
      <c r="I18" s="158"/>
      <c r="J18" s="158"/>
      <c r="K18" s="158"/>
      <c r="L18" s="158"/>
      <c r="M18" s="158"/>
    </row>
    <row r="19" spans="2:13" ht="18" x14ac:dyDescent="0.4">
      <c r="B19" s="162">
        <v>8</v>
      </c>
      <c r="C19" s="156" t="s">
        <v>482</v>
      </c>
      <c r="D19" s="163" t="s">
        <v>2798</v>
      </c>
      <c r="E19" s="163" t="s">
        <v>2799</v>
      </c>
      <c r="F19" s="163" t="s">
        <v>2800</v>
      </c>
      <c r="G19" s="163" t="s">
        <v>2801</v>
      </c>
      <c r="H19" s="163" t="s">
        <v>2802</v>
      </c>
      <c r="I19" s="151" t="s">
        <v>2061</v>
      </c>
      <c r="J19" s="163" t="s">
        <v>2803</v>
      </c>
      <c r="K19" s="163" t="s">
        <v>2804</v>
      </c>
      <c r="L19" s="163" t="s">
        <v>2620</v>
      </c>
      <c r="M19" s="163"/>
    </row>
    <row r="20" spans="2:13" ht="13.5" thickBot="1" x14ac:dyDescent="0.35">
      <c r="B20" s="154"/>
      <c r="C20" s="155" t="s">
        <v>383</v>
      </c>
      <c r="D20" s="158"/>
      <c r="E20" s="158"/>
      <c r="F20" s="158"/>
      <c r="G20" s="158"/>
      <c r="H20" s="158"/>
      <c r="I20" s="158"/>
      <c r="J20" s="158" t="s">
        <v>2710</v>
      </c>
      <c r="K20" s="158" t="s">
        <v>269</v>
      </c>
      <c r="L20" s="158" t="s">
        <v>269</v>
      </c>
      <c r="M20" s="158" t="s">
        <v>269</v>
      </c>
    </row>
    <row r="21" spans="2:13" ht="18" x14ac:dyDescent="0.4">
      <c r="B21" s="162">
        <v>9</v>
      </c>
      <c r="C21" s="156" t="s">
        <v>906</v>
      </c>
      <c r="D21" s="163" t="s">
        <v>2805</v>
      </c>
      <c r="E21" s="163" t="s">
        <v>2806</v>
      </c>
      <c r="F21" s="163" t="s">
        <v>2807</v>
      </c>
      <c r="G21" s="163" t="s">
        <v>2808</v>
      </c>
      <c r="H21" s="163" t="s">
        <v>2533</v>
      </c>
      <c r="I21" s="163" t="s">
        <v>2809</v>
      </c>
      <c r="J21" s="163" t="s">
        <v>2810</v>
      </c>
      <c r="K21" s="163" t="s">
        <v>2811</v>
      </c>
      <c r="L21" s="163" t="s">
        <v>2812</v>
      </c>
      <c r="M21" s="163" t="s">
        <v>2556</v>
      </c>
    </row>
    <row r="22" spans="2:13" ht="13.5" thickBot="1" x14ac:dyDescent="0.35">
      <c r="B22" s="154"/>
      <c r="C22" s="155" t="s">
        <v>383</v>
      </c>
      <c r="D22" s="158"/>
      <c r="E22" s="158"/>
      <c r="F22" s="158"/>
      <c r="G22" s="158"/>
      <c r="H22" s="158"/>
      <c r="I22" s="158"/>
      <c r="J22" s="158"/>
      <c r="K22" s="158"/>
      <c r="L22" s="158"/>
      <c r="M22" s="158"/>
    </row>
    <row r="23" spans="2:13" ht="18" x14ac:dyDescent="0.4">
      <c r="B23" s="162">
        <v>10</v>
      </c>
      <c r="C23" s="156" t="s">
        <v>484</v>
      </c>
      <c r="D23" s="163" t="s">
        <v>2813</v>
      </c>
      <c r="E23" s="163" t="s">
        <v>2814</v>
      </c>
      <c r="F23" s="163" t="s">
        <v>2815</v>
      </c>
      <c r="G23" s="163" t="s">
        <v>2816</v>
      </c>
      <c r="H23" s="163" t="s">
        <v>2817</v>
      </c>
      <c r="I23" s="163" t="s">
        <v>2818</v>
      </c>
      <c r="J23" s="163" t="s">
        <v>2819</v>
      </c>
      <c r="K23" s="163" t="s">
        <v>2820</v>
      </c>
      <c r="L23" s="163" t="s">
        <v>2821</v>
      </c>
      <c r="M23" s="163" t="s">
        <v>2607</v>
      </c>
    </row>
    <row r="24" spans="2:13" ht="13.5" thickBot="1" x14ac:dyDescent="0.35">
      <c r="B24" s="154"/>
      <c r="C24" s="155" t="s">
        <v>383</v>
      </c>
      <c r="D24" s="158"/>
      <c r="E24" s="158"/>
      <c r="F24" s="158"/>
      <c r="G24" s="158"/>
      <c r="H24" s="158"/>
      <c r="I24" s="158"/>
      <c r="J24" s="158"/>
      <c r="K24" s="158"/>
      <c r="L24" s="158"/>
      <c r="M24" s="158"/>
    </row>
    <row r="25" spans="2:13" ht="18" x14ac:dyDescent="0.4">
      <c r="B25" s="162">
        <v>11</v>
      </c>
      <c r="C25" s="156" t="s">
        <v>207</v>
      </c>
      <c r="D25" s="163" t="s">
        <v>2822</v>
      </c>
      <c r="E25" s="163" t="s">
        <v>2823</v>
      </c>
      <c r="F25" s="163" t="s">
        <v>2824</v>
      </c>
      <c r="G25" s="163" t="s">
        <v>2825</v>
      </c>
      <c r="H25" s="163" t="s">
        <v>2826</v>
      </c>
      <c r="I25" s="163" t="s">
        <v>2827</v>
      </c>
      <c r="J25" s="163" t="s">
        <v>2828</v>
      </c>
      <c r="K25" s="163" t="s">
        <v>2829</v>
      </c>
      <c r="L25" s="163" t="s">
        <v>2830</v>
      </c>
      <c r="M25" s="163" t="s">
        <v>2831</v>
      </c>
    </row>
    <row r="26" spans="2:13" ht="13.5" thickBot="1" x14ac:dyDescent="0.35">
      <c r="B26" s="154"/>
      <c r="C26" s="155" t="s">
        <v>383</v>
      </c>
      <c r="D26" s="158" t="s">
        <v>2710</v>
      </c>
      <c r="E26" s="158" t="s">
        <v>2710</v>
      </c>
      <c r="F26" s="158" t="s">
        <v>2710</v>
      </c>
      <c r="G26" s="158" t="s">
        <v>269</v>
      </c>
      <c r="H26" s="158" t="s">
        <v>269</v>
      </c>
      <c r="I26" s="158" t="s">
        <v>269</v>
      </c>
      <c r="J26" s="158" t="s">
        <v>2638</v>
      </c>
      <c r="K26" s="158" t="s">
        <v>2638</v>
      </c>
      <c r="L26" s="158"/>
      <c r="M26" s="158"/>
    </row>
    <row r="27" spans="2:13" ht="18" x14ac:dyDescent="0.4">
      <c r="B27" s="162">
        <v>12</v>
      </c>
      <c r="C27" s="157" t="s">
        <v>2718</v>
      </c>
      <c r="D27" s="163" t="s">
        <v>2832</v>
      </c>
      <c r="E27" s="163" t="s">
        <v>2833</v>
      </c>
      <c r="F27" s="163" t="s">
        <v>2834</v>
      </c>
      <c r="G27" s="163" t="s">
        <v>2835</v>
      </c>
      <c r="H27" s="163" t="s">
        <v>2836</v>
      </c>
      <c r="I27" s="163" t="s">
        <v>2837</v>
      </c>
      <c r="J27" s="163" t="s">
        <v>2838</v>
      </c>
      <c r="K27" s="163" t="s">
        <v>2552</v>
      </c>
      <c r="L27" s="163" t="s">
        <v>2839</v>
      </c>
      <c r="M27" s="163" t="s">
        <v>2840</v>
      </c>
    </row>
    <row r="28" spans="2:13" ht="13.5" thickBot="1" x14ac:dyDescent="0.35">
      <c r="B28" s="154"/>
      <c r="C28" s="155" t="s">
        <v>383</v>
      </c>
      <c r="D28" s="158"/>
      <c r="E28" s="158"/>
      <c r="F28" s="158"/>
      <c r="G28" s="158"/>
      <c r="H28" s="158"/>
      <c r="I28" s="158"/>
      <c r="J28" s="158"/>
      <c r="K28" s="158"/>
      <c r="L28" s="158"/>
      <c r="M28" s="158"/>
    </row>
    <row r="29" spans="2:13" ht="18" x14ac:dyDescent="0.4">
      <c r="B29" s="162">
        <v>13</v>
      </c>
      <c r="C29" s="157" t="s">
        <v>474</v>
      </c>
      <c r="D29" s="163" t="s">
        <v>2841</v>
      </c>
      <c r="E29" s="163" t="s">
        <v>2842</v>
      </c>
      <c r="F29" s="163" t="s">
        <v>2843</v>
      </c>
      <c r="G29" s="163" t="s">
        <v>2844</v>
      </c>
      <c r="H29" s="163" t="s">
        <v>2845</v>
      </c>
      <c r="I29" s="163" t="s">
        <v>2846</v>
      </c>
      <c r="J29" s="163" t="s">
        <v>2847</v>
      </c>
      <c r="K29" s="163" t="s">
        <v>2848</v>
      </c>
      <c r="L29" s="151" t="s">
        <v>2061</v>
      </c>
      <c r="M29" s="163"/>
    </row>
    <row r="30" spans="2:13" ht="13.5" thickBot="1" x14ac:dyDescent="0.35">
      <c r="B30" s="154"/>
      <c r="C30" s="155" t="s">
        <v>383</v>
      </c>
      <c r="D30" s="158"/>
      <c r="E30" s="158" t="s">
        <v>2727</v>
      </c>
      <c r="F30" s="158"/>
      <c r="G30" s="158"/>
      <c r="H30" s="158"/>
      <c r="I30" s="158"/>
      <c r="J30" s="158"/>
      <c r="K30" s="158"/>
      <c r="L30" s="158"/>
      <c r="M30" s="158"/>
    </row>
    <row r="31" spans="2:13" ht="18" x14ac:dyDescent="0.4">
      <c r="B31" s="162">
        <v>14</v>
      </c>
      <c r="C31" s="157" t="s">
        <v>485</v>
      </c>
      <c r="D31" s="163" t="s">
        <v>2849</v>
      </c>
      <c r="E31" s="163" t="s">
        <v>2850</v>
      </c>
      <c r="F31" s="163" t="s">
        <v>2851</v>
      </c>
      <c r="G31" s="163" t="s">
        <v>2852</v>
      </c>
      <c r="H31" s="163" t="s">
        <v>2853</v>
      </c>
      <c r="I31" s="163" t="s">
        <v>2854</v>
      </c>
      <c r="J31" s="163" t="s">
        <v>2855</v>
      </c>
      <c r="K31" s="163" t="s">
        <v>2286</v>
      </c>
      <c r="L31" s="163" t="s">
        <v>2856</v>
      </c>
      <c r="M31" s="163" t="s">
        <v>2572</v>
      </c>
    </row>
    <row r="32" spans="2:13" ht="13.5" thickBot="1" x14ac:dyDescent="0.35">
      <c r="B32" s="154"/>
      <c r="C32" s="155" t="s">
        <v>383</v>
      </c>
      <c r="D32" s="158"/>
      <c r="E32" s="158"/>
      <c r="F32" s="158" t="s">
        <v>2857</v>
      </c>
      <c r="G32" s="158"/>
      <c r="H32" s="158"/>
      <c r="I32" s="158"/>
      <c r="J32" s="158" t="s">
        <v>2638</v>
      </c>
      <c r="K32" s="158" t="s">
        <v>2857</v>
      </c>
      <c r="L32" s="160" t="s">
        <v>2707</v>
      </c>
      <c r="M32" s="160" t="s">
        <v>2857</v>
      </c>
    </row>
    <row r="33" spans="2:13" ht="18" x14ac:dyDescent="0.4">
      <c r="B33" s="162">
        <v>15</v>
      </c>
      <c r="C33" s="156" t="s">
        <v>2422</v>
      </c>
      <c r="D33" s="163" t="s">
        <v>2858</v>
      </c>
      <c r="E33" s="163" t="s">
        <v>2859</v>
      </c>
      <c r="F33" s="163" t="s">
        <v>2860</v>
      </c>
      <c r="G33" s="163" t="s">
        <v>2249</v>
      </c>
      <c r="H33" s="163" t="s">
        <v>2861</v>
      </c>
      <c r="I33" s="163" t="s">
        <v>2862</v>
      </c>
      <c r="J33" s="163"/>
      <c r="K33" s="163" t="s">
        <v>2863</v>
      </c>
      <c r="L33" s="163" t="s">
        <v>2864</v>
      </c>
      <c r="M33" s="163" t="s">
        <v>2865</v>
      </c>
    </row>
    <row r="34" spans="2:13" ht="13.5" thickBot="1" x14ac:dyDescent="0.35">
      <c r="B34" s="154"/>
      <c r="C34" s="155" t="s">
        <v>383</v>
      </c>
      <c r="D34" s="158"/>
      <c r="E34" s="158"/>
      <c r="F34" s="158"/>
      <c r="G34" s="158"/>
      <c r="H34" s="158"/>
      <c r="I34" s="158"/>
      <c r="J34" s="158" t="s">
        <v>372</v>
      </c>
      <c r="K34" s="158"/>
      <c r="L34" s="158"/>
      <c r="M34" s="158"/>
    </row>
    <row r="35" spans="2:13" ht="18" x14ac:dyDescent="0.4">
      <c r="B35" s="162">
        <v>16</v>
      </c>
      <c r="C35" s="157" t="s">
        <v>832</v>
      </c>
      <c r="D35" s="163" t="s">
        <v>2866</v>
      </c>
      <c r="E35" s="163" t="s">
        <v>2867</v>
      </c>
      <c r="F35" s="163" t="s">
        <v>2868</v>
      </c>
      <c r="G35" s="163" t="s">
        <v>2869</v>
      </c>
      <c r="H35" s="163" t="s">
        <v>2870</v>
      </c>
      <c r="I35" s="163" t="s">
        <v>2871</v>
      </c>
      <c r="J35" s="163" t="s">
        <v>2872</v>
      </c>
      <c r="K35" s="163" t="s">
        <v>2293</v>
      </c>
      <c r="L35" s="163" t="s">
        <v>2873</v>
      </c>
      <c r="M35" s="163" t="s">
        <v>2874</v>
      </c>
    </row>
    <row r="36" spans="2:13" ht="13.5" thickBot="1" x14ac:dyDescent="0.35">
      <c r="B36" s="154"/>
      <c r="C36" s="155" t="s">
        <v>383</v>
      </c>
      <c r="D36" s="158"/>
      <c r="E36" s="158"/>
      <c r="F36" s="158"/>
      <c r="G36" s="158" t="s">
        <v>2706</v>
      </c>
      <c r="H36" s="158"/>
      <c r="I36" s="158"/>
      <c r="J36" s="158"/>
      <c r="K36" s="158"/>
      <c r="L36" s="159"/>
      <c r="M36" s="159"/>
    </row>
    <row r="37" spans="2:13" ht="18" x14ac:dyDescent="0.4">
      <c r="B37" s="162">
        <v>17</v>
      </c>
      <c r="C37" s="156" t="s">
        <v>2721</v>
      </c>
      <c r="D37" s="163" t="s">
        <v>2875</v>
      </c>
      <c r="E37" s="163" t="s">
        <v>2876</v>
      </c>
      <c r="F37" s="163" t="s">
        <v>2877</v>
      </c>
      <c r="G37" s="163" t="s">
        <v>2616</v>
      </c>
      <c r="H37" s="163" t="s">
        <v>2585</v>
      </c>
      <c r="I37" s="163" t="s">
        <v>2878</v>
      </c>
      <c r="J37" s="163" t="s">
        <v>2225</v>
      </c>
      <c r="K37" s="163" t="s">
        <v>2879</v>
      </c>
      <c r="L37" s="163" t="s">
        <v>2880</v>
      </c>
      <c r="M37" s="163" t="s">
        <v>2881</v>
      </c>
    </row>
    <row r="38" spans="2:13" ht="13.5" thickBot="1" x14ac:dyDescent="0.35">
      <c r="B38" s="154"/>
      <c r="C38" s="155" t="s">
        <v>383</v>
      </c>
      <c r="D38" s="158"/>
      <c r="E38" s="158"/>
      <c r="F38" s="158"/>
      <c r="G38" s="158"/>
      <c r="H38" s="158"/>
      <c r="I38" s="158"/>
      <c r="J38" s="158"/>
      <c r="K38" s="158"/>
      <c r="L38" s="159"/>
      <c r="M38" s="159"/>
    </row>
    <row r="39" spans="2:13" ht="18" x14ac:dyDescent="0.4">
      <c r="B39" s="162">
        <v>18</v>
      </c>
      <c r="C39" s="157" t="s">
        <v>483</v>
      </c>
      <c r="D39" s="163" t="s">
        <v>2882</v>
      </c>
      <c r="E39" s="163" t="s">
        <v>2883</v>
      </c>
      <c r="F39" s="163" t="s">
        <v>2884</v>
      </c>
      <c r="G39" s="163" t="s">
        <v>2885</v>
      </c>
      <c r="H39" s="163" t="s">
        <v>2886</v>
      </c>
      <c r="I39" s="163" t="s">
        <v>2619</v>
      </c>
      <c r="J39" s="163" t="s">
        <v>2887</v>
      </c>
      <c r="K39" s="163" t="s">
        <v>2888</v>
      </c>
      <c r="L39" s="163" t="s">
        <v>2889</v>
      </c>
      <c r="M39" s="163" t="s">
        <v>2890</v>
      </c>
    </row>
    <row r="40" spans="2:13" ht="13.5" thickBot="1" x14ac:dyDescent="0.35">
      <c r="B40" s="154"/>
      <c r="C40" s="155" t="s">
        <v>383</v>
      </c>
      <c r="D40" s="158"/>
      <c r="E40" s="158"/>
      <c r="F40" s="158"/>
      <c r="G40" s="158"/>
      <c r="H40" s="158"/>
      <c r="I40" s="158" t="s">
        <v>2341</v>
      </c>
      <c r="J40" s="158"/>
      <c r="K40" s="158"/>
      <c r="L40" s="159"/>
      <c r="M40" s="159"/>
    </row>
    <row r="42" spans="2:13" x14ac:dyDescent="0.25">
      <c r="C42" s="4" t="s">
        <v>2061</v>
      </c>
    </row>
    <row r="44" spans="2:13" ht="17.5" x14ac:dyDescent="0.35">
      <c r="C44" s="4" t="s">
        <v>233</v>
      </c>
      <c r="E44" s="163" t="s">
        <v>2749</v>
      </c>
    </row>
    <row r="45" spans="2:13" ht="17.5" x14ac:dyDescent="0.35">
      <c r="C45" s="4" t="s">
        <v>1137</v>
      </c>
      <c r="E45" s="163" t="s">
        <v>2797</v>
      </c>
    </row>
    <row r="46" spans="2:13" ht="17.5" x14ac:dyDescent="0.35">
      <c r="C46" s="4" t="s">
        <v>610</v>
      </c>
      <c r="E46" s="163" t="s">
        <v>2891</v>
      </c>
    </row>
    <row r="47" spans="2:13" ht="17.5" x14ac:dyDescent="0.35">
      <c r="C47" s="4" t="s">
        <v>561</v>
      </c>
      <c r="E47" s="150" t="s">
        <v>2892</v>
      </c>
    </row>
  </sheetData>
  <mergeCells count="1">
    <mergeCell ref="B3:M3"/>
  </mergeCells>
  <dataValidations count="1">
    <dataValidation type="list" allowBlank="1" showInputMessage="1" showErrorMessage="1" sqref="D6:M6 D12:M12 D28:M28 D26:M26 D24:M24 D22:M22 D8:M8 D14:M14 D30:M30 D32:M32 D20:M20 K10:M10 L34:M34 I16:M16 D10:I10 D16:G16 D18:M18 D34:J34 D36:L36 D38:M38 D40:M40" xr:uid="{00000000-0002-0000-2000-000000000000}">
      <formula1>$A$44:$A$501</formula1>
    </dataValidation>
  </dataValidations>
  <pageMargins left="0.7" right="0.7" top="0.75" bottom="0.75" header="0.3" footer="0.3"/>
  <pageSetup scale="49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3"/>
  <dimension ref="B5:C40"/>
  <sheetViews>
    <sheetView workbookViewId="0">
      <selection activeCell="B3" sqref="B3:G40"/>
    </sheetView>
  </sheetViews>
  <sheetFormatPr defaultRowHeight="12.5" x14ac:dyDescent="0.25"/>
  <sheetData>
    <row r="5" spans="2:3" ht="18" x14ac:dyDescent="0.4">
      <c r="B5" s="170">
        <v>1</v>
      </c>
      <c r="C5" s="149" t="s">
        <v>481</v>
      </c>
    </row>
    <row r="6" spans="2:3" ht="13" x14ac:dyDescent="0.3">
      <c r="B6" s="171"/>
      <c r="C6" s="172"/>
    </row>
    <row r="7" spans="2:3" ht="18" x14ac:dyDescent="0.4">
      <c r="B7" s="170">
        <v>2</v>
      </c>
      <c r="C7" s="148" t="s">
        <v>229</v>
      </c>
    </row>
    <row r="8" spans="2:3" ht="13" x14ac:dyDescent="0.3">
      <c r="B8" s="171"/>
      <c r="C8" s="172"/>
    </row>
    <row r="9" spans="2:3" ht="18" x14ac:dyDescent="0.4">
      <c r="B9" s="170">
        <v>3</v>
      </c>
      <c r="C9" s="148" t="s">
        <v>226</v>
      </c>
    </row>
    <row r="10" spans="2:3" ht="13" x14ac:dyDescent="0.3">
      <c r="B10" s="171"/>
      <c r="C10" s="172"/>
    </row>
    <row r="11" spans="2:3" ht="18" x14ac:dyDescent="0.4">
      <c r="B11" s="170">
        <v>4</v>
      </c>
      <c r="C11" s="148" t="s">
        <v>2724</v>
      </c>
    </row>
    <row r="12" spans="2:3" ht="13" x14ac:dyDescent="0.3">
      <c r="B12" s="171"/>
      <c r="C12" s="172"/>
    </row>
    <row r="13" spans="2:3" ht="18" x14ac:dyDescent="0.4">
      <c r="B13" s="170">
        <v>5</v>
      </c>
      <c r="C13" s="148" t="s">
        <v>2720</v>
      </c>
    </row>
    <row r="14" spans="2:3" ht="13" x14ac:dyDescent="0.3">
      <c r="B14" s="171"/>
      <c r="C14" s="172"/>
    </row>
    <row r="15" spans="2:3" ht="18" x14ac:dyDescent="0.4">
      <c r="B15" s="170">
        <v>6</v>
      </c>
      <c r="C15" s="149" t="s">
        <v>487</v>
      </c>
    </row>
    <row r="16" spans="2:3" ht="13" x14ac:dyDescent="0.3">
      <c r="B16" s="171"/>
      <c r="C16" s="172"/>
    </row>
    <row r="17" spans="2:3" ht="18" x14ac:dyDescent="0.4">
      <c r="B17" s="170">
        <v>7</v>
      </c>
      <c r="C17" s="148" t="s">
        <v>1136</v>
      </c>
    </row>
    <row r="18" spans="2:3" ht="13" x14ac:dyDescent="0.3">
      <c r="B18" s="171"/>
      <c r="C18" s="172"/>
    </row>
    <row r="19" spans="2:3" ht="18" x14ac:dyDescent="0.4">
      <c r="B19" s="170">
        <v>8</v>
      </c>
      <c r="C19" s="148" t="s">
        <v>482</v>
      </c>
    </row>
    <row r="20" spans="2:3" ht="13" x14ac:dyDescent="0.3">
      <c r="B20" s="171"/>
      <c r="C20" s="172"/>
    </row>
    <row r="21" spans="2:3" ht="18" x14ac:dyDescent="0.4">
      <c r="B21" s="170">
        <v>9</v>
      </c>
      <c r="C21" s="148" t="s">
        <v>906</v>
      </c>
    </row>
    <row r="22" spans="2:3" ht="13" x14ac:dyDescent="0.3">
      <c r="B22" s="171"/>
      <c r="C22" s="172"/>
    </row>
    <row r="23" spans="2:3" ht="18" x14ac:dyDescent="0.4">
      <c r="B23" s="170">
        <v>10</v>
      </c>
      <c r="C23" s="148" t="s">
        <v>484</v>
      </c>
    </row>
    <row r="24" spans="2:3" ht="13" x14ac:dyDescent="0.3">
      <c r="B24" s="171"/>
      <c r="C24" s="172"/>
    </row>
    <row r="25" spans="2:3" ht="18" x14ac:dyDescent="0.4">
      <c r="B25" s="170">
        <v>11</v>
      </c>
      <c r="C25" s="148" t="s">
        <v>207</v>
      </c>
    </row>
    <row r="26" spans="2:3" ht="13" x14ac:dyDescent="0.3">
      <c r="B26" s="171"/>
      <c r="C26" s="172"/>
    </row>
    <row r="27" spans="2:3" ht="18" x14ac:dyDescent="0.4">
      <c r="B27" s="170">
        <v>12</v>
      </c>
      <c r="C27" s="149" t="s">
        <v>2718</v>
      </c>
    </row>
    <row r="28" spans="2:3" ht="13" x14ac:dyDescent="0.3">
      <c r="B28" s="171"/>
      <c r="C28" s="172"/>
    </row>
    <row r="29" spans="2:3" ht="18" x14ac:dyDescent="0.4">
      <c r="B29" s="170">
        <v>13</v>
      </c>
      <c r="C29" s="149" t="s">
        <v>474</v>
      </c>
    </row>
    <row r="30" spans="2:3" ht="13" x14ac:dyDescent="0.3">
      <c r="B30" s="171"/>
      <c r="C30" s="172"/>
    </row>
    <row r="31" spans="2:3" ht="18" x14ac:dyDescent="0.4">
      <c r="B31" s="170">
        <v>14</v>
      </c>
      <c r="C31" s="149" t="s">
        <v>485</v>
      </c>
    </row>
    <row r="32" spans="2:3" ht="13" x14ac:dyDescent="0.3">
      <c r="B32" s="171"/>
      <c r="C32" s="172"/>
    </row>
    <row r="33" spans="2:3" ht="18" x14ac:dyDescent="0.4">
      <c r="B33" s="170">
        <v>15</v>
      </c>
      <c r="C33" s="148" t="s">
        <v>2422</v>
      </c>
    </row>
    <row r="34" spans="2:3" ht="13" x14ac:dyDescent="0.3">
      <c r="B34" s="171"/>
      <c r="C34" s="172"/>
    </row>
    <row r="35" spans="2:3" ht="18" x14ac:dyDescent="0.4">
      <c r="B35" s="170">
        <v>16</v>
      </c>
      <c r="C35" s="149" t="s">
        <v>832</v>
      </c>
    </row>
    <row r="36" spans="2:3" ht="13" x14ac:dyDescent="0.3">
      <c r="B36" s="171"/>
      <c r="C36" s="172"/>
    </row>
    <row r="37" spans="2:3" ht="18" x14ac:dyDescent="0.4">
      <c r="B37" s="170">
        <v>17</v>
      </c>
      <c r="C37" s="148" t="s">
        <v>2721</v>
      </c>
    </row>
    <row r="38" spans="2:3" ht="13" x14ac:dyDescent="0.3">
      <c r="B38" s="171"/>
      <c r="C38" s="172"/>
    </row>
    <row r="39" spans="2:3" ht="18" x14ac:dyDescent="0.4">
      <c r="B39" s="170">
        <v>18</v>
      </c>
      <c r="C39" s="149" t="s">
        <v>483</v>
      </c>
    </row>
    <row r="40" spans="2:3" ht="13" x14ac:dyDescent="0.3">
      <c r="B40" s="171"/>
      <c r="C40" s="172"/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4">
    <pageSetUpPr fitToPage="1"/>
  </sheetPr>
  <dimension ref="A1:L41"/>
  <sheetViews>
    <sheetView zoomScale="82" zoomScaleNormal="82" workbookViewId="0">
      <selection activeCell="F60" sqref="F60"/>
    </sheetView>
  </sheetViews>
  <sheetFormatPr defaultColWidth="8.81640625" defaultRowHeight="12.5" x14ac:dyDescent="0.25"/>
  <cols>
    <col min="2" max="2" width="24.1796875" customWidth="1"/>
    <col min="3" max="12" width="18.81640625" customWidth="1"/>
  </cols>
  <sheetData>
    <row r="1" spans="1:12" ht="20.25" customHeight="1" x14ac:dyDescent="0.4">
      <c r="A1" s="512" t="s">
        <v>2340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</row>
    <row r="2" spans="1:12" ht="12.75" customHeight="1" x14ac:dyDescent="0.35">
      <c r="A2" s="135" t="s">
        <v>692</v>
      </c>
      <c r="B2" s="136" t="s">
        <v>381</v>
      </c>
      <c r="C2" s="135" t="s">
        <v>490</v>
      </c>
      <c r="D2" s="135" t="s">
        <v>489</v>
      </c>
      <c r="E2" s="135" t="s">
        <v>380</v>
      </c>
      <c r="F2" s="135" t="s">
        <v>494</v>
      </c>
      <c r="G2" s="135" t="s">
        <v>493</v>
      </c>
      <c r="H2" s="135" t="s">
        <v>492</v>
      </c>
      <c r="I2" s="135" t="s">
        <v>491</v>
      </c>
      <c r="J2" s="135" t="s">
        <v>382</v>
      </c>
      <c r="K2" s="135" t="s">
        <v>1126</v>
      </c>
      <c r="L2" s="135" t="s">
        <v>1127</v>
      </c>
    </row>
    <row r="3" spans="1:12" ht="12.75" customHeight="1" thickBot="1" x14ac:dyDescent="0.35">
      <c r="A3" s="137">
        <v>1</v>
      </c>
      <c r="B3" s="138" t="s">
        <v>226</v>
      </c>
      <c r="C3" s="143" t="s">
        <v>2449</v>
      </c>
      <c r="D3" s="144" t="s">
        <v>2450</v>
      </c>
      <c r="E3" s="143" t="s">
        <v>2451</v>
      </c>
      <c r="F3" s="143" t="s">
        <v>2452</v>
      </c>
      <c r="G3" s="143" t="s">
        <v>2453</v>
      </c>
      <c r="H3" s="143" t="s">
        <v>2454</v>
      </c>
      <c r="I3" s="143" t="s">
        <v>2455</v>
      </c>
      <c r="J3" s="143" t="s">
        <v>2456</v>
      </c>
      <c r="K3" s="143" t="s">
        <v>2457</v>
      </c>
      <c r="L3" s="143" t="s">
        <v>2458</v>
      </c>
    </row>
    <row r="4" spans="1:12" ht="12.75" customHeight="1" thickBot="1" x14ac:dyDescent="0.35">
      <c r="A4" s="139"/>
      <c r="B4" s="140" t="s">
        <v>383</v>
      </c>
      <c r="C4" s="145"/>
      <c r="D4" s="144"/>
      <c r="E4" s="145"/>
      <c r="F4" s="145"/>
      <c r="G4" s="145"/>
      <c r="H4" s="147" t="s">
        <v>2341</v>
      </c>
      <c r="I4" s="145"/>
      <c r="J4" s="145" t="s">
        <v>597</v>
      </c>
      <c r="K4" s="145"/>
      <c r="L4" s="145"/>
    </row>
    <row r="5" spans="1:12" ht="12.75" customHeight="1" x14ac:dyDescent="0.3">
      <c r="A5" s="141">
        <v>2</v>
      </c>
      <c r="B5" s="142" t="s">
        <v>832</v>
      </c>
      <c r="C5" s="143" t="s">
        <v>2459</v>
      </c>
      <c r="D5" s="143" t="s">
        <v>2460</v>
      </c>
      <c r="E5" s="143" t="s">
        <v>2461</v>
      </c>
      <c r="F5" s="143" t="s">
        <v>2462</v>
      </c>
      <c r="G5" s="143" t="s">
        <v>2463</v>
      </c>
      <c r="H5" s="143" t="s">
        <v>2464</v>
      </c>
      <c r="I5" s="143" t="s">
        <v>2465</v>
      </c>
      <c r="J5" s="143" t="s">
        <v>2466</v>
      </c>
      <c r="K5" s="143" t="s">
        <v>2467</v>
      </c>
      <c r="L5" s="143" t="s">
        <v>2468</v>
      </c>
    </row>
    <row r="6" spans="1:12" ht="12.75" customHeight="1" thickBot="1" x14ac:dyDescent="0.35">
      <c r="A6" s="139"/>
      <c r="B6" s="140" t="s">
        <v>383</v>
      </c>
      <c r="C6" s="145"/>
      <c r="D6" s="145"/>
      <c r="E6" s="145"/>
      <c r="F6" s="145"/>
      <c r="G6" s="145"/>
      <c r="H6" s="145"/>
      <c r="I6" s="145"/>
      <c r="J6" s="145"/>
      <c r="K6" s="145"/>
      <c r="L6" s="145"/>
    </row>
    <row r="7" spans="1:12" ht="12.75" customHeight="1" x14ac:dyDescent="0.3">
      <c r="A7" s="141">
        <v>3</v>
      </c>
      <c r="B7" s="138" t="s">
        <v>207</v>
      </c>
      <c r="C7" s="143" t="s">
        <v>2469</v>
      </c>
      <c r="D7" s="143" t="s">
        <v>2470</v>
      </c>
      <c r="E7" s="143" t="s">
        <v>2471</v>
      </c>
      <c r="F7" s="143" t="s">
        <v>2472</v>
      </c>
      <c r="G7" s="143" t="s">
        <v>2473</v>
      </c>
      <c r="H7" s="143" t="s">
        <v>2474</v>
      </c>
      <c r="I7" s="143" t="s">
        <v>2475</v>
      </c>
      <c r="J7" s="143" t="s">
        <v>2476</v>
      </c>
      <c r="K7" s="143" t="s">
        <v>2477</v>
      </c>
      <c r="L7" s="143" t="s">
        <v>2478</v>
      </c>
    </row>
    <row r="8" spans="1:12" ht="12.75" customHeight="1" thickBot="1" x14ac:dyDescent="0.35">
      <c r="A8" s="139"/>
      <c r="B8" s="140" t="s">
        <v>383</v>
      </c>
      <c r="C8" s="145" t="s">
        <v>233</v>
      </c>
      <c r="D8" s="145" t="s">
        <v>2152</v>
      </c>
      <c r="E8" s="145" t="s">
        <v>540</v>
      </c>
      <c r="F8" s="145" t="s">
        <v>233</v>
      </c>
      <c r="G8" s="145" t="s">
        <v>2152</v>
      </c>
      <c r="H8" s="145" t="s">
        <v>540</v>
      </c>
      <c r="I8" s="145" t="s">
        <v>233</v>
      </c>
      <c r="J8" s="145" t="s">
        <v>540</v>
      </c>
      <c r="K8" s="145"/>
      <c r="L8" s="145"/>
    </row>
    <row r="9" spans="1:12" ht="12.75" customHeight="1" x14ac:dyDescent="0.3">
      <c r="A9" s="141">
        <v>4</v>
      </c>
      <c r="B9" s="142" t="s">
        <v>487</v>
      </c>
      <c r="C9" s="143" t="s">
        <v>2479</v>
      </c>
      <c r="D9" s="143" t="s">
        <v>2480</v>
      </c>
      <c r="E9" s="143" t="s">
        <v>2481</v>
      </c>
      <c r="F9" s="143" t="s">
        <v>2482</v>
      </c>
      <c r="G9" s="143" t="s">
        <v>2483</v>
      </c>
      <c r="H9" s="143" t="s">
        <v>2484</v>
      </c>
      <c r="I9" s="143" t="s">
        <v>2485</v>
      </c>
      <c r="J9" s="143" t="s">
        <v>2486</v>
      </c>
      <c r="K9" s="143" t="s">
        <v>2487</v>
      </c>
      <c r="L9" s="143" t="s">
        <v>2488</v>
      </c>
    </row>
    <row r="10" spans="1:12" ht="12.75" customHeight="1" thickBot="1" x14ac:dyDescent="0.35">
      <c r="A10" s="139"/>
      <c r="B10" s="140" t="s">
        <v>383</v>
      </c>
      <c r="C10" s="145"/>
      <c r="D10" s="145" t="s">
        <v>597</v>
      </c>
      <c r="E10" s="145" t="s">
        <v>912</v>
      </c>
      <c r="F10" s="145"/>
      <c r="G10" s="145"/>
      <c r="H10" s="145"/>
      <c r="I10" s="145"/>
      <c r="J10" s="145"/>
      <c r="K10" s="145"/>
      <c r="L10" s="145"/>
    </row>
    <row r="11" spans="1:12" ht="12.75" customHeight="1" x14ac:dyDescent="0.3">
      <c r="A11" s="141">
        <v>5</v>
      </c>
      <c r="B11" s="138" t="s">
        <v>1892</v>
      </c>
      <c r="C11" s="143" t="s">
        <v>2489</v>
      </c>
      <c r="D11" s="143" t="s">
        <v>2490</v>
      </c>
      <c r="E11" s="143" t="s">
        <v>2491</v>
      </c>
      <c r="F11" s="143" t="s">
        <v>2492</v>
      </c>
      <c r="G11" s="143" t="s">
        <v>2493</v>
      </c>
      <c r="H11" s="143" t="s">
        <v>2494</v>
      </c>
      <c r="I11" s="143" t="s">
        <v>2495</v>
      </c>
      <c r="J11" s="143" t="s">
        <v>2261</v>
      </c>
      <c r="K11" s="143" t="s">
        <v>2496</v>
      </c>
      <c r="L11" s="143" t="s">
        <v>2497</v>
      </c>
    </row>
    <row r="12" spans="1:12" ht="12.75" customHeight="1" thickBot="1" x14ac:dyDescent="0.35">
      <c r="A12" s="139"/>
      <c r="B12" s="140" t="s">
        <v>383</v>
      </c>
      <c r="C12" s="145"/>
      <c r="D12" s="145"/>
      <c r="E12" s="145"/>
      <c r="F12" s="145" t="s">
        <v>597</v>
      </c>
      <c r="G12" s="145"/>
      <c r="H12" s="145"/>
      <c r="I12" s="145"/>
      <c r="J12" s="145"/>
      <c r="K12" s="145"/>
      <c r="L12" s="145"/>
    </row>
    <row r="13" spans="1:12" ht="12.75" customHeight="1" x14ac:dyDescent="0.3">
      <c r="A13" s="141">
        <v>6</v>
      </c>
      <c r="B13" s="138" t="s">
        <v>2422</v>
      </c>
      <c r="C13" s="143" t="s">
        <v>2498</v>
      </c>
      <c r="D13" s="143" t="s">
        <v>2499</v>
      </c>
      <c r="E13" s="143" t="s">
        <v>2500</v>
      </c>
      <c r="F13" s="143" t="s">
        <v>2501</v>
      </c>
      <c r="G13" s="143" t="s">
        <v>2321</v>
      </c>
      <c r="H13" s="143" t="s">
        <v>2502</v>
      </c>
      <c r="I13" s="143" t="s">
        <v>2503</v>
      </c>
      <c r="J13" s="143" t="s">
        <v>2504</v>
      </c>
      <c r="K13" s="143" t="s">
        <v>2505</v>
      </c>
      <c r="L13" s="143" t="s">
        <v>2506</v>
      </c>
    </row>
    <row r="14" spans="1:12" ht="12.75" customHeight="1" thickBot="1" x14ac:dyDescent="0.35">
      <c r="A14" s="139"/>
      <c r="B14" s="140" t="s">
        <v>383</v>
      </c>
      <c r="C14" s="145"/>
      <c r="D14" s="145"/>
      <c r="E14" s="145"/>
      <c r="F14" s="145"/>
      <c r="G14" s="145"/>
      <c r="H14" s="145"/>
      <c r="I14" s="145"/>
      <c r="J14" s="145"/>
      <c r="K14" s="145"/>
      <c r="L14" s="145"/>
    </row>
    <row r="15" spans="1:12" ht="12.75" customHeight="1" x14ac:dyDescent="0.3">
      <c r="A15" s="141">
        <v>7</v>
      </c>
      <c r="B15" s="142" t="s">
        <v>2153</v>
      </c>
      <c r="C15" s="143" t="s">
        <v>2507</v>
      </c>
      <c r="D15" s="143" t="s">
        <v>2508</v>
      </c>
      <c r="E15" s="143" t="s">
        <v>2509</v>
      </c>
      <c r="F15" s="143" t="s">
        <v>2510</v>
      </c>
      <c r="G15" s="143" t="s">
        <v>2511</v>
      </c>
      <c r="H15" s="143" t="s">
        <v>2512</v>
      </c>
      <c r="I15" s="143" t="s">
        <v>2513</v>
      </c>
      <c r="J15" s="143" t="s">
        <v>2514</v>
      </c>
      <c r="K15" s="143" t="s">
        <v>2515</v>
      </c>
      <c r="L15" s="143" t="s">
        <v>2516</v>
      </c>
    </row>
    <row r="16" spans="1:12" ht="12.75" customHeight="1" thickBot="1" x14ac:dyDescent="0.35">
      <c r="A16" s="139"/>
      <c r="B16" s="140" t="s">
        <v>383</v>
      </c>
      <c r="C16" s="145"/>
      <c r="D16" s="145"/>
      <c r="E16" s="145"/>
      <c r="F16" s="145"/>
      <c r="G16" s="145" t="s">
        <v>610</v>
      </c>
      <c r="H16" s="145"/>
      <c r="I16" s="145"/>
      <c r="J16" s="145"/>
      <c r="K16" s="145"/>
      <c r="L16" s="145"/>
    </row>
    <row r="17" spans="1:12" ht="12.75" customHeight="1" x14ac:dyDescent="0.3">
      <c r="A17" s="141">
        <v>8</v>
      </c>
      <c r="B17" s="142" t="s">
        <v>485</v>
      </c>
      <c r="C17" s="143" t="s">
        <v>2517</v>
      </c>
      <c r="D17" s="143" t="s">
        <v>2518</v>
      </c>
      <c r="E17" s="143" t="s">
        <v>2519</v>
      </c>
      <c r="F17" s="143" t="s">
        <v>2520</v>
      </c>
      <c r="G17" s="143" t="s">
        <v>2521</v>
      </c>
      <c r="H17" s="143" t="s">
        <v>2522</v>
      </c>
      <c r="I17" s="143" t="s">
        <v>2523</v>
      </c>
      <c r="J17" s="143" t="s">
        <v>2524</v>
      </c>
      <c r="K17" s="143" t="s">
        <v>2525</v>
      </c>
      <c r="L17" s="143" t="s">
        <v>2526</v>
      </c>
    </row>
    <row r="18" spans="1:12" ht="12.75" customHeight="1" thickBot="1" x14ac:dyDescent="0.35">
      <c r="A18" s="139"/>
      <c r="B18" s="140" t="s">
        <v>383</v>
      </c>
      <c r="C18" s="145" t="s">
        <v>540</v>
      </c>
      <c r="D18" s="145" t="s">
        <v>540</v>
      </c>
      <c r="E18" s="145" t="s">
        <v>540</v>
      </c>
      <c r="F18" s="145"/>
      <c r="G18" s="145"/>
      <c r="H18" s="145"/>
      <c r="I18" s="145"/>
      <c r="J18" s="145"/>
      <c r="K18" s="145"/>
      <c r="L18" s="145"/>
    </row>
    <row r="19" spans="1:12" ht="12.75" customHeight="1" x14ac:dyDescent="0.3">
      <c r="A19" s="141">
        <v>9</v>
      </c>
      <c r="B19" s="138" t="s">
        <v>906</v>
      </c>
      <c r="C19" s="143" t="s">
        <v>2527</v>
      </c>
      <c r="D19" s="143" t="s">
        <v>2528</v>
      </c>
      <c r="E19" s="143" t="s">
        <v>2529</v>
      </c>
      <c r="F19" s="143" t="s">
        <v>2530</v>
      </c>
      <c r="G19" s="143" t="s">
        <v>2531</v>
      </c>
      <c r="H19" s="143" t="s">
        <v>2532</v>
      </c>
      <c r="I19" s="143" t="s">
        <v>2533</v>
      </c>
      <c r="J19" s="143" t="s">
        <v>2534</v>
      </c>
      <c r="K19" s="143" t="s">
        <v>2535</v>
      </c>
      <c r="L19" s="143" t="s">
        <v>2536</v>
      </c>
    </row>
    <row r="20" spans="1:12" ht="12.75" customHeight="1" thickBot="1" x14ac:dyDescent="0.35">
      <c r="A20" s="139"/>
      <c r="B20" s="140" t="s">
        <v>383</v>
      </c>
      <c r="C20" s="145"/>
      <c r="D20" s="145"/>
      <c r="E20" s="145"/>
      <c r="F20" s="145"/>
      <c r="G20" s="145"/>
      <c r="H20" s="145"/>
      <c r="I20" s="145"/>
      <c r="J20" s="145"/>
      <c r="K20" s="145"/>
      <c r="L20" s="145"/>
    </row>
    <row r="21" spans="1:12" ht="12.75" customHeight="1" x14ac:dyDescent="0.3">
      <c r="A21" s="141">
        <v>10</v>
      </c>
      <c r="B21" s="138" t="s">
        <v>482</v>
      </c>
      <c r="C21" s="143" t="s">
        <v>2537</v>
      </c>
      <c r="D21" s="143" t="s">
        <v>2538</v>
      </c>
      <c r="E21" s="143" t="s">
        <v>2539</v>
      </c>
      <c r="F21" s="143" t="s">
        <v>2540</v>
      </c>
      <c r="G21" s="143" t="s">
        <v>2541</v>
      </c>
      <c r="H21" s="143" t="s">
        <v>2542</v>
      </c>
      <c r="I21" s="143" t="s">
        <v>2543</v>
      </c>
      <c r="J21" s="143" t="s">
        <v>2544</v>
      </c>
      <c r="K21" s="143" t="s">
        <v>2545</v>
      </c>
      <c r="L21" s="143" t="s">
        <v>2546</v>
      </c>
    </row>
    <row r="22" spans="1:12" ht="12.75" customHeight="1" thickBot="1" x14ac:dyDescent="0.35">
      <c r="A22" s="139"/>
      <c r="B22" s="140" t="s">
        <v>383</v>
      </c>
      <c r="C22" s="145"/>
      <c r="D22" s="145"/>
      <c r="E22" s="145"/>
      <c r="F22" s="145"/>
      <c r="G22" s="145"/>
      <c r="H22" s="145" t="s">
        <v>2416</v>
      </c>
      <c r="I22" s="145" t="s">
        <v>587</v>
      </c>
      <c r="J22" s="145" t="s">
        <v>587</v>
      </c>
      <c r="K22" s="145" t="s">
        <v>2416</v>
      </c>
      <c r="L22" s="145" t="s">
        <v>587</v>
      </c>
    </row>
    <row r="23" spans="1:12" ht="12.75" customHeight="1" x14ac:dyDescent="0.3">
      <c r="A23" s="141">
        <v>11</v>
      </c>
      <c r="B23" s="138" t="s">
        <v>1136</v>
      </c>
      <c r="C23" s="143" t="s">
        <v>2547</v>
      </c>
      <c r="D23" s="143" t="s">
        <v>2548</v>
      </c>
      <c r="E23" s="143" t="s">
        <v>2549</v>
      </c>
      <c r="F23" s="143" t="s">
        <v>2550</v>
      </c>
      <c r="G23" s="143" t="s">
        <v>2551</v>
      </c>
      <c r="H23" s="143" t="s">
        <v>2552</v>
      </c>
      <c r="I23" s="143" t="s">
        <v>2553</v>
      </c>
      <c r="J23" s="143" t="s">
        <v>2554</v>
      </c>
      <c r="K23" s="143" t="s">
        <v>2555</v>
      </c>
      <c r="L23" s="143" t="s">
        <v>2556</v>
      </c>
    </row>
    <row r="24" spans="1:12" ht="12.75" customHeight="1" thickBot="1" x14ac:dyDescent="0.35">
      <c r="A24" s="139"/>
      <c r="B24" s="140"/>
      <c r="C24" s="145"/>
      <c r="D24" s="145"/>
      <c r="E24" s="145"/>
      <c r="F24" s="145"/>
      <c r="G24" s="145"/>
      <c r="H24" s="145"/>
      <c r="I24" s="145" t="s">
        <v>2423</v>
      </c>
      <c r="J24" s="145"/>
      <c r="K24" s="145"/>
      <c r="L24" s="145"/>
    </row>
    <row r="25" spans="1:12" ht="12.75" customHeight="1" x14ac:dyDescent="0.3">
      <c r="A25" s="141">
        <v>12</v>
      </c>
      <c r="B25" s="142" t="s">
        <v>481</v>
      </c>
      <c r="C25" s="143" t="s">
        <v>2557</v>
      </c>
      <c r="D25" s="143" t="s">
        <v>2558</v>
      </c>
      <c r="E25" s="143" t="s">
        <v>2559</v>
      </c>
      <c r="F25" s="143" t="s">
        <v>2560</v>
      </c>
      <c r="G25" s="143" t="s">
        <v>2561</v>
      </c>
      <c r="H25" s="146" t="s">
        <v>2562</v>
      </c>
      <c r="I25" s="143" t="s">
        <v>2563</v>
      </c>
      <c r="J25" s="143" t="s">
        <v>2564</v>
      </c>
      <c r="K25" s="143" t="s">
        <v>2565</v>
      </c>
      <c r="L25" s="143" t="s">
        <v>2566</v>
      </c>
    </row>
    <row r="26" spans="1:12" ht="12.75" customHeight="1" thickBot="1" x14ac:dyDescent="0.35">
      <c r="A26" s="139"/>
      <c r="B26" s="140" t="s">
        <v>383</v>
      </c>
      <c r="C26" s="145"/>
      <c r="D26" s="145" t="s">
        <v>648</v>
      </c>
      <c r="E26" s="145"/>
      <c r="F26" s="145"/>
      <c r="G26" s="145"/>
      <c r="H26" s="145" t="s">
        <v>561</v>
      </c>
      <c r="I26" s="145"/>
      <c r="J26" s="145"/>
      <c r="K26" s="145"/>
      <c r="L26" s="145"/>
    </row>
    <row r="27" spans="1:12" ht="12.75" customHeight="1" thickBot="1" x14ac:dyDescent="0.35">
      <c r="A27" s="141">
        <v>13</v>
      </c>
      <c r="B27" s="138" t="s">
        <v>39</v>
      </c>
      <c r="C27" s="143" t="s">
        <v>2567</v>
      </c>
      <c r="D27" s="143" t="s">
        <v>2568</v>
      </c>
      <c r="E27" s="143" t="s">
        <v>2569</v>
      </c>
      <c r="F27" s="143" t="s">
        <v>2570</v>
      </c>
      <c r="G27" s="143" t="s">
        <v>2571</v>
      </c>
      <c r="H27" s="143" t="s">
        <v>2572</v>
      </c>
      <c r="I27" s="143" t="s">
        <v>2573</v>
      </c>
      <c r="J27" s="143" t="s">
        <v>2574</v>
      </c>
      <c r="K27" s="143" t="s">
        <v>2575</v>
      </c>
      <c r="L27" s="145" t="s">
        <v>2623</v>
      </c>
    </row>
    <row r="28" spans="1:12" ht="12.75" customHeight="1" thickBot="1" x14ac:dyDescent="0.35">
      <c r="A28" s="139"/>
      <c r="B28" s="140" t="s">
        <v>383</v>
      </c>
      <c r="C28" s="145"/>
      <c r="D28" s="145"/>
      <c r="E28" s="145" t="s">
        <v>648</v>
      </c>
      <c r="F28" s="145"/>
      <c r="G28" s="145"/>
      <c r="H28" s="145"/>
      <c r="I28" s="145"/>
      <c r="J28" s="145"/>
      <c r="K28" s="145"/>
      <c r="L28" s="145"/>
    </row>
    <row r="29" spans="1:12" ht="12.75" customHeight="1" x14ac:dyDescent="0.3">
      <c r="A29" s="141">
        <v>14</v>
      </c>
      <c r="B29" s="138" t="s">
        <v>229</v>
      </c>
      <c r="C29" s="143" t="s">
        <v>2576</v>
      </c>
      <c r="D29" s="143" t="s">
        <v>2577</v>
      </c>
      <c r="E29" s="143" t="s">
        <v>2578</v>
      </c>
      <c r="F29" s="143" t="s">
        <v>2579</v>
      </c>
      <c r="G29" s="143" t="s">
        <v>2580</v>
      </c>
      <c r="H29" s="143" t="s">
        <v>2581</v>
      </c>
      <c r="I29" s="143" t="s">
        <v>2582</v>
      </c>
      <c r="J29" s="143" t="s">
        <v>2583</v>
      </c>
      <c r="K29" s="143" t="s">
        <v>2584</v>
      </c>
      <c r="L29" s="143" t="s">
        <v>2585</v>
      </c>
    </row>
    <row r="30" spans="1:12" ht="12.75" customHeight="1" thickBot="1" x14ac:dyDescent="0.35">
      <c r="A30" s="139"/>
      <c r="B30" s="140" t="s">
        <v>383</v>
      </c>
      <c r="C30" s="145"/>
      <c r="D30" s="145"/>
      <c r="E30" s="145"/>
      <c r="F30" s="145"/>
      <c r="G30" s="145"/>
      <c r="H30" s="145"/>
      <c r="I30" s="145"/>
      <c r="J30" s="145"/>
      <c r="K30" s="145"/>
      <c r="L30" s="145"/>
    </row>
    <row r="31" spans="1:12" ht="12.75" customHeight="1" x14ac:dyDescent="0.3">
      <c r="A31" s="141">
        <v>15</v>
      </c>
      <c r="B31" s="138" t="s">
        <v>2418</v>
      </c>
      <c r="C31" s="143" t="s">
        <v>2586</v>
      </c>
      <c r="D31" s="143" t="s">
        <v>2587</v>
      </c>
      <c r="E31" s="143" t="s">
        <v>2588</v>
      </c>
      <c r="F31" s="143" t="s">
        <v>2589</v>
      </c>
      <c r="G31" s="143" t="s">
        <v>2590</v>
      </c>
      <c r="H31" s="143" t="s">
        <v>2591</v>
      </c>
      <c r="I31" s="143" t="s">
        <v>2592</v>
      </c>
      <c r="J31" s="143" t="s">
        <v>2593</v>
      </c>
      <c r="K31" s="143" t="s">
        <v>2594</v>
      </c>
      <c r="L31" s="143" t="s">
        <v>2595</v>
      </c>
    </row>
    <row r="32" spans="1:12" ht="12.75" customHeight="1" thickBot="1" x14ac:dyDescent="0.35">
      <c r="A32" s="139"/>
      <c r="B32" s="140" t="s">
        <v>383</v>
      </c>
      <c r="C32" s="145"/>
      <c r="D32" s="145"/>
      <c r="E32" s="145"/>
      <c r="F32" s="145"/>
      <c r="G32" s="145"/>
      <c r="H32" s="145"/>
      <c r="I32" s="145" t="s">
        <v>597</v>
      </c>
      <c r="J32" s="145"/>
      <c r="K32" s="145"/>
      <c r="L32" s="145"/>
    </row>
    <row r="33" spans="1:12" ht="12.75" customHeight="1" x14ac:dyDescent="0.3">
      <c r="A33" s="141">
        <v>16</v>
      </c>
      <c r="B33" s="142" t="s">
        <v>483</v>
      </c>
      <c r="C33" s="143" t="s">
        <v>2596</v>
      </c>
      <c r="D33" s="143" t="s">
        <v>2597</v>
      </c>
      <c r="E33" s="143" t="s">
        <v>2598</v>
      </c>
      <c r="F33" s="143" t="s">
        <v>2599</v>
      </c>
      <c r="G33" s="143" t="s">
        <v>2600</v>
      </c>
      <c r="H33" s="143" t="s">
        <v>2302</v>
      </c>
      <c r="I33" s="143" t="s">
        <v>2601</v>
      </c>
      <c r="J33" s="143" t="s">
        <v>2602</v>
      </c>
      <c r="K33" s="143" t="s">
        <v>2603</v>
      </c>
      <c r="L33" s="143" t="s">
        <v>2604</v>
      </c>
    </row>
    <row r="34" spans="1:12" ht="12.75" customHeight="1" thickBot="1" x14ac:dyDescent="0.35">
      <c r="A34" s="139"/>
      <c r="B34" s="140" t="s">
        <v>383</v>
      </c>
      <c r="C34" s="145"/>
      <c r="D34" s="145"/>
      <c r="E34" s="145"/>
      <c r="F34" s="145"/>
      <c r="G34" s="145"/>
      <c r="H34" s="145"/>
      <c r="I34" s="145"/>
      <c r="J34" s="145"/>
      <c r="K34" s="145"/>
      <c r="L34" s="145"/>
    </row>
    <row r="35" spans="1:12" ht="12.75" customHeight="1" x14ac:dyDescent="0.3">
      <c r="A35" s="141">
        <v>17</v>
      </c>
      <c r="B35" s="138" t="s">
        <v>484</v>
      </c>
      <c r="C35" s="143" t="s">
        <v>2605</v>
      </c>
      <c r="D35" s="143" t="s">
        <v>2606</v>
      </c>
      <c r="E35" s="143" t="s">
        <v>2607</v>
      </c>
      <c r="F35" s="143" t="s">
        <v>2608</v>
      </c>
      <c r="G35" s="143" t="s">
        <v>2219</v>
      </c>
      <c r="H35" s="143" t="s">
        <v>2609</v>
      </c>
      <c r="I35" s="143" t="s">
        <v>2610</v>
      </c>
      <c r="J35" s="143" t="s">
        <v>2611</v>
      </c>
      <c r="K35" s="143" t="s">
        <v>2612</v>
      </c>
      <c r="L35" s="143" t="s">
        <v>2613</v>
      </c>
    </row>
    <row r="36" spans="1:12" ht="12.75" customHeight="1" thickBot="1" x14ac:dyDescent="0.35">
      <c r="A36" s="139"/>
      <c r="B36" s="140" t="s">
        <v>383</v>
      </c>
      <c r="C36" s="145"/>
      <c r="D36" s="145"/>
      <c r="E36" s="145"/>
      <c r="F36" s="145"/>
      <c r="G36" s="145"/>
      <c r="H36" s="145"/>
      <c r="I36" s="145"/>
      <c r="J36" s="145"/>
      <c r="K36" s="145"/>
      <c r="L36" s="145"/>
    </row>
    <row r="37" spans="1:12" ht="12.75" customHeight="1" x14ac:dyDescent="0.3">
      <c r="A37" s="141">
        <v>18</v>
      </c>
      <c r="B37" s="142" t="s">
        <v>474</v>
      </c>
      <c r="C37" s="143" t="s">
        <v>2614</v>
      </c>
      <c r="D37" s="143" t="s">
        <v>2615</v>
      </c>
      <c r="E37" s="143" t="s">
        <v>2616</v>
      </c>
      <c r="F37" s="143" t="s">
        <v>2617</v>
      </c>
      <c r="G37" s="143" t="s">
        <v>2618</v>
      </c>
      <c r="H37" s="143" t="s">
        <v>2225</v>
      </c>
      <c r="I37" s="143" t="s">
        <v>2619</v>
      </c>
      <c r="J37" s="143" t="s">
        <v>2620</v>
      </c>
      <c r="K37" s="143" t="s">
        <v>2621</v>
      </c>
      <c r="L37" s="143" t="s">
        <v>2622</v>
      </c>
    </row>
    <row r="38" spans="1:12" ht="12.75" customHeight="1" thickBot="1" x14ac:dyDescent="0.35">
      <c r="A38" s="139"/>
      <c r="B38" s="140"/>
      <c r="C38" s="145"/>
      <c r="D38" s="145"/>
      <c r="E38" s="145"/>
      <c r="F38" s="145" t="s">
        <v>817</v>
      </c>
      <c r="G38" s="145"/>
      <c r="H38" s="145"/>
      <c r="I38" s="145"/>
      <c r="J38" s="145" t="s">
        <v>597</v>
      </c>
      <c r="K38" s="145"/>
      <c r="L38" s="145"/>
    </row>
    <row r="39" spans="1:12" ht="12.75" customHeight="1" x14ac:dyDescent="0.25"/>
    <row r="40" spans="1:12" ht="12.75" customHeight="1" x14ac:dyDescent="0.3">
      <c r="B40" s="4" t="s">
        <v>1016</v>
      </c>
      <c r="C40" s="13" t="s">
        <v>561</v>
      </c>
      <c r="D40" s="2" t="s">
        <v>559</v>
      </c>
      <c r="E40" s="2" t="s">
        <v>1630</v>
      </c>
      <c r="F40" s="2" t="s">
        <v>1317</v>
      </c>
      <c r="G40" s="2" t="s">
        <v>1581</v>
      </c>
      <c r="H40" s="2" t="s">
        <v>1327</v>
      </c>
      <c r="I40" s="1"/>
    </row>
    <row r="41" spans="1:12" ht="13" x14ac:dyDescent="0.3">
      <c r="B41" s="4"/>
      <c r="C41" s="13" t="s">
        <v>610</v>
      </c>
      <c r="D41" s="2" t="s">
        <v>501</v>
      </c>
      <c r="E41" s="2" t="s">
        <v>1553</v>
      </c>
      <c r="F41" s="1"/>
      <c r="G41" s="1"/>
      <c r="H41" s="1"/>
      <c r="I41" s="1"/>
    </row>
  </sheetData>
  <mergeCells count="1">
    <mergeCell ref="A1:L1"/>
  </mergeCells>
  <dataValidations count="1">
    <dataValidation type="list" allowBlank="1" showInputMessage="1" showErrorMessage="1" sqref="C27:K27 C5:L5 C7:L7 C9:L9 C11:L11 C13:L13 C15:L15 C17:L17 C19:L19 C21:L21 C23:L23 C35:L35 I25:L25 C29:L29 C31:L31 C33:L33 C37:L37 C25:G25 C3 E3:L3" xr:uid="{00000000-0002-0000-2200-000000000000}">
      <formula1>$A$62:$A$574</formula1>
    </dataValidation>
  </dataValidations>
  <pageMargins left="0.7" right="0.7" top="0.75" bottom="0.75" header="0.3" footer="0.3"/>
  <pageSetup paperSize="5" scale="74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5"/>
  <dimension ref="B3:F74"/>
  <sheetViews>
    <sheetView workbookViewId="0">
      <selection activeCell="D10" sqref="D10:D11"/>
    </sheetView>
  </sheetViews>
  <sheetFormatPr defaultColWidth="8.81640625" defaultRowHeight="12.5" x14ac:dyDescent="0.25"/>
  <cols>
    <col min="2" max="2" width="16.81640625" customWidth="1"/>
  </cols>
  <sheetData>
    <row r="3" spans="2:6" x14ac:dyDescent="0.25">
      <c r="B3" t="s">
        <v>1276</v>
      </c>
    </row>
    <row r="6" spans="2:6" x14ac:dyDescent="0.25">
      <c r="B6" s="27" t="s">
        <v>754</v>
      </c>
      <c r="C6" s="31" t="s">
        <v>649</v>
      </c>
      <c r="D6" s="28" t="s">
        <v>715</v>
      </c>
      <c r="E6" s="44"/>
      <c r="F6" s="32" t="s">
        <v>694</v>
      </c>
    </row>
    <row r="7" spans="2:6" x14ac:dyDescent="0.25">
      <c r="B7" s="27" t="s">
        <v>446</v>
      </c>
      <c r="C7" s="31" t="s">
        <v>114</v>
      </c>
      <c r="D7" s="28" t="s">
        <v>715</v>
      </c>
      <c r="E7" s="33"/>
      <c r="F7" s="30" t="s">
        <v>694</v>
      </c>
    </row>
    <row r="8" spans="2:6" x14ac:dyDescent="0.25">
      <c r="B8" s="27" t="s">
        <v>793</v>
      </c>
      <c r="C8" s="31" t="s">
        <v>393</v>
      </c>
      <c r="D8" s="28" t="s">
        <v>715</v>
      </c>
      <c r="E8" s="33"/>
      <c r="F8" s="30" t="s">
        <v>694</v>
      </c>
    </row>
    <row r="9" spans="2:6" x14ac:dyDescent="0.25">
      <c r="B9" s="27" t="s">
        <v>586</v>
      </c>
      <c r="C9" s="31" t="s">
        <v>554</v>
      </c>
      <c r="D9" s="28" t="s">
        <v>715</v>
      </c>
      <c r="E9" s="33"/>
      <c r="F9" s="30" t="s">
        <v>713</v>
      </c>
    </row>
    <row r="10" spans="2:6" x14ac:dyDescent="0.25">
      <c r="B10" s="27" t="s">
        <v>794</v>
      </c>
      <c r="C10" s="31" t="s">
        <v>795</v>
      </c>
      <c r="D10" s="28" t="s">
        <v>715</v>
      </c>
      <c r="E10" s="33"/>
      <c r="F10" s="28" t="s">
        <v>705</v>
      </c>
    </row>
    <row r="11" spans="2:6" x14ac:dyDescent="0.25">
      <c r="B11" s="27" t="s">
        <v>513</v>
      </c>
      <c r="C11" s="31" t="s">
        <v>514</v>
      </c>
      <c r="D11" s="28" t="s">
        <v>715</v>
      </c>
      <c r="E11" s="33"/>
      <c r="F11" s="28" t="s">
        <v>697</v>
      </c>
    </row>
    <row r="12" spans="2:6" x14ac:dyDescent="0.25">
      <c r="B12" s="27" t="s">
        <v>790</v>
      </c>
      <c r="C12" s="31" t="s">
        <v>584</v>
      </c>
      <c r="D12" s="28" t="s">
        <v>715</v>
      </c>
      <c r="E12" s="33"/>
      <c r="F12" s="30" t="s">
        <v>705</v>
      </c>
    </row>
    <row r="13" spans="2:6" x14ac:dyDescent="0.25">
      <c r="B13" s="27" t="s">
        <v>515</v>
      </c>
      <c r="C13" s="31" t="s">
        <v>656</v>
      </c>
      <c r="D13" s="28" t="s">
        <v>715</v>
      </c>
      <c r="E13" s="33"/>
      <c r="F13" s="30" t="s">
        <v>694</v>
      </c>
    </row>
    <row r="14" spans="2:6" x14ac:dyDescent="0.25">
      <c r="B14" s="27" t="s">
        <v>581</v>
      </c>
      <c r="C14" s="31" t="s">
        <v>582</v>
      </c>
      <c r="D14" s="28" t="s">
        <v>715</v>
      </c>
      <c r="E14" s="33"/>
      <c r="F14" s="30" t="s">
        <v>716</v>
      </c>
    </row>
    <row r="15" spans="2:6" x14ac:dyDescent="0.25">
      <c r="B15" s="31" t="s">
        <v>1095</v>
      </c>
      <c r="C15" s="31" t="s">
        <v>500</v>
      </c>
      <c r="D15" s="28" t="s">
        <v>715</v>
      </c>
      <c r="E15" s="33"/>
      <c r="F15" s="32" t="s">
        <v>743</v>
      </c>
    </row>
    <row r="16" spans="2:6" x14ac:dyDescent="0.25">
      <c r="B16" s="27" t="s">
        <v>389</v>
      </c>
      <c r="C16" s="31" t="s">
        <v>698</v>
      </c>
      <c r="D16" s="28" t="s">
        <v>715</v>
      </c>
      <c r="E16" s="44"/>
      <c r="F16" s="28" t="s">
        <v>694</v>
      </c>
    </row>
    <row r="17" spans="2:6" x14ac:dyDescent="0.25">
      <c r="B17" s="27" t="s">
        <v>390</v>
      </c>
      <c r="C17" s="27" t="s">
        <v>767</v>
      </c>
      <c r="D17" s="28" t="s">
        <v>715</v>
      </c>
      <c r="E17" s="29"/>
      <c r="F17" s="32" t="s">
        <v>697</v>
      </c>
    </row>
    <row r="18" spans="2:6" x14ac:dyDescent="0.25">
      <c r="B18" s="27" t="s">
        <v>562</v>
      </c>
      <c r="C18" s="31" t="s">
        <v>729</v>
      </c>
      <c r="D18" s="28" t="s">
        <v>715</v>
      </c>
      <c r="E18" s="44"/>
      <c r="F18" s="32" t="s">
        <v>697</v>
      </c>
    </row>
    <row r="19" spans="2:6" x14ac:dyDescent="0.25">
      <c r="B19" s="27" t="s">
        <v>516</v>
      </c>
      <c r="C19" s="31" t="s">
        <v>517</v>
      </c>
      <c r="D19" s="28" t="s">
        <v>715</v>
      </c>
      <c r="E19" s="33"/>
      <c r="F19" s="28" t="s">
        <v>694</v>
      </c>
    </row>
    <row r="20" spans="2:6" x14ac:dyDescent="0.25">
      <c r="B20" s="27" t="s">
        <v>119</v>
      </c>
      <c r="C20" s="31" t="s">
        <v>806</v>
      </c>
      <c r="D20" s="28" t="s">
        <v>715</v>
      </c>
      <c r="E20" s="44"/>
      <c r="F20" s="28" t="s">
        <v>694</v>
      </c>
    </row>
    <row r="21" spans="2:6" x14ac:dyDescent="0.25">
      <c r="B21" s="27" t="s">
        <v>92</v>
      </c>
      <c r="C21" s="31" t="s">
        <v>742</v>
      </c>
      <c r="D21" s="28" t="s">
        <v>715</v>
      </c>
      <c r="E21" s="33"/>
      <c r="F21" s="30" t="s">
        <v>694</v>
      </c>
    </row>
    <row r="22" spans="2:6" x14ac:dyDescent="0.25">
      <c r="B22" s="27" t="s">
        <v>666</v>
      </c>
      <c r="C22" s="31" t="s">
        <v>735</v>
      </c>
      <c r="D22" s="28" t="s">
        <v>715</v>
      </c>
      <c r="E22" s="33"/>
      <c r="F22" s="30" t="s">
        <v>697</v>
      </c>
    </row>
    <row r="23" spans="2:6" x14ac:dyDescent="0.25">
      <c r="B23" s="27" t="s">
        <v>543</v>
      </c>
      <c r="C23" s="31" t="s">
        <v>536</v>
      </c>
      <c r="D23" s="28" t="s">
        <v>715</v>
      </c>
      <c r="E23" s="33"/>
      <c r="F23" s="30" t="s">
        <v>705</v>
      </c>
    </row>
    <row r="24" spans="2:6" x14ac:dyDescent="0.25">
      <c r="B24" s="27" t="s">
        <v>588</v>
      </c>
      <c r="C24" s="31" t="s">
        <v>100</v>
      </c>
      <c r="D24" s="28" t="s">
        <v>715</v>
      </c>
      <c r="E24" s="27"/>
      <c r="F24" s="28" t="s">
        <v>713</v>
      </c>
    </row>
    <row r="25" spans="2:6" x14ac:dyDescent="0.25">
      <c r="B25" s="27" t="s">
        <v>14</v>
      </c>
      <c r="C25" s="27" t="s">
        <v>15</v>
      </c>
      <c r="D25" s="28" t="s">
        <v>715</v>
      </c>
      <c r="E25" s="33"/>
      <c r="F25" s="30" t="s">
        <v>697</v>
      </c>
    </row>
    <row r="26" spans="2:6" x14ac:dyDescent="0.25">
      <c r="B26" s="27" t="s">
        <v>548</v>
      </c>
      <c r="C26" s="31" t="s">
        <v>549</v>
      </c>
      <c r="D26" s="28" t="s">
        <v>715</v>
      </c>
      <c r="E26" s="44"/>
      <c r="F26" s="30" t="s">
        <v>697</v>
      </c>
    </row>
    <row r="27" spans="2:6" x14ac:dyDescent="0.25">
      <c r="B27" s="27" t="s">
        <v>508</v>
      </c>
      <c r="C27" s="31" t="s">
        <v>509</v>
      </c>
      <c r="D27" s="28" t="s">
        <v>715</v>
      </c>
      <c r="E27" s="33"/>
      <c r="F27" s="30" t="s">
        <v>697</v>
      </c>
    </row>
    <row r="28" spans="2:6" x14ac:dyDescent="0.25">
      <c r="B28" s="27" t="s">
        <v>520</v>
      </c>
      <c r="C28" s="31" t="s">
        <v>740</v>
      </c>
      <c r="D28" s="28" t="s">
        <v>715</v>
      </c>
      <c r="E28" s="33"/>
      <c r="F28" s="30" t="s">
        <v>694</v>
      </c>
    </row>
    <row r="29" spans="2:6" x14ac:dyDescent="0.25">
      <c r="B29" s="27" t="s">
        <v>805</v>
      </c>
      <c r="C29" s="27" t="s">
        <v>13</v>
      </c>
      <c r="D29" s="28" t="s">
        <v>715</v>
      </c>
      <c r="E29" s="33"/>
      <c r="F29" s="28" t="s">
        <v>713</v>
      </c>
    </row>
    <row r="30" spans="2:6" x14ac:dyDescent="0.25">
      <c r="B30" s="27" t="s">
        <v>121</v>
      </c>
      <c r="C30" s="31" t="s">
        <v>650</v>
      </c>
      <c r="D30" s="28" t="s">
        <v>715</v>
      </c>
      <c r="E30" s="27"/>
      <c r="F30" s="32" t="s">
        <v>746</v>
      </c>
    </row>
    <row r="31" spans="2:6" x14ac:dyDescent="0.25">
      <c r="B31" s="27" t="s">
        <v>95</v>
      </c>
      <c r="C31" s="31" t="s">
        <v>1179</v>
      </c>
      <c r="D31" s="28" t="s">
        <v>715</v>
      </c>
      <c r="E31" s="85"/>
      <c r="F31" s="30" t="s">
        <v>694</v>
      </c>
    </row>
    <row r="32" spans="2:6" x14ac:dyDescent="0.25">
      <c r="B32" s="27" t="s">
        <v>551</v>
      </c>
      <c r="C32" s="31" t="s">
        <v>639</v>
      </c>
      <c r="D32" s="28" t="s">
        <v>715</v>
      </c>
      <c r="E32" s="33"/>
      <c r="F32" s="28" t="s">
        <v>694</v>
      </c>
    </row>
    <row r="33" spans="2:6" x14ac:dyDescent="0.25">
      <c r="B33" s="27" t="s">
        <v>673</v>
      </c>
      <c r="C33" s="31" t="s">
        <v>582</v>
      </c>
      <c r="D33" s="28" t="s">
        <v>715</v>
      </c>
      <c r="E33" s="44"/>
      <c r="F33" s="28" t="s">
        <v>694</v>
      </c>
    </row>
    <row r="34" spans="2:6" x14ac:dyDescent="0.25">
      <c r="B34" s="27" t="s">
        <v>616</v>
      </c>
      <c r="C34" s="31" t="s">
        <v>1201</v>
      </c>
      <c r="D34" s="28" t="s">
        <v>715</v>
      </c>
      <c r="E34" s="44"/>
      <c r="F34" s="30" t="s">
        <v>445</v>
      </c>
    </row>
    <row r="35" spans="2:6" x14ac:dyDescent="0.25">
      <c r="B35" s="94" t="s">
        <v>810</v>
      </c>
      <c r="C35" s="94" t="s">
        <v>123</v>
      </c>
      <c r="D35" s="28" t="s">
        <v>715</v>
      </c>
      <c r="E35" s="33"/>
      <c r="F35" s="32" t="s">
        <v>705</v>
      </c>
    </row>
    <row r="36" spans="2:6" x14ac:dyDescent="0.25">
      <c r="B36" s="27" t="s">
        <v>502</v>
      </c>
      <c r="C36" s="31" t="s">
        <v>797</v>
      </c>
      <c r="D36" s="28" t="s">
        <v>715</v>
      </c>
      <c r="E36" s="33"/>
      <c r="F36" s="28" t="s">
        <v>694</v>
      </c>
    </row>
    <row r="37" spans="2:6" x14ac:dyDescent="0.25">
      <c r="B37" s="27" t="s">
        <v>803</v>
      </c>
      <c r="C37" s="31" t="s">
        <v>702</v>
      </c>
      <c r="D37" s="28" t="s">
        <v>715</v>
      </c>
      <c r="E37" s="27"/>
      <c r="F37" s="28" t="s">
        <v>746</v>
      </c>
    </row>
    <row r="38" spans="2:6" x14ac:dyDescent="0.25">
      <c r="B38" s="27" t="s">
        <v>124</v>
      </c>
      <c r="C38" s="31" t="s">
        <v>125</v>
      </c>
      <c r="D38" s="28" t="s">
        <v>715</v>
      </c>
      <c r="E38" s="33"/>
      <c r="F38" s="30" t="s">
        <v>713</v>
      </c>
    </row>
    <row r="39" spans="2:6" x14ac:dyDescent="0.25">
      <c r="B39" s="27" t="s">
        <v>636</v>
      </c>
      <c r="C39" s="31" t="s">
        <v>570</v>
      </c>
      <c r="D39" s="28" t="s">
        <v>715</v>
      </c>
      <c r="E39" s="33"/>
      <c r="F39" s="30" t="s">
        <v>705</v>
      </c>
    </row>
    <row r="40" spans="2:6" x14ac:dyDescent="0.25">
      <c r="B40" s="27" t="s">
        <v>91</v>
      </c>
      <c r="C40" s="31" t="s">
        <v>595</v>
      </c>
      <c r="D40" s="97" t="s">
        <v>715</v>
      </c>
      <c r="E40" s="33"/>
      <c r="F40" s="30" t="s">
        <v>705</v>
      </c>
    </row>
    <row r="41" spans="2:6" x14ac:dyDescent="0.25">
      <c r="B41" s="27" t="s">
        <v>601</v>
      </c>
      <c r="C41" s="31" t="s">
        <v>602</v>
      </c>
      <c r="D41" s="97" t="s">
        <v>715</v>
      </c>
      <c r="E41" s="33"/>
      <c r="F41" s="30" t="s">
        <v>705</v>
      </c>
    </row>
    <row r="42" spans="2:6" x14ac:dyDescent="0.25">
      <c r="B42" s="27" t="s">
        <v>638</v>
      </c>
      <c r="C42" s="31" t="s">
        <v>735</v>
      </c>
      <c r="D42" s="97" t="s">
        <v>715</v>
      </c>
      <c r="E42" s="33"/>
      <c r="F42" s="30" t="s">
        <v>694</v>
      </c>
    </row>
    <row r="43" spans="2:6" x14ac:dyDescent="0.25">
      <c r="B43" s="27" t="s">
        <v>807</v>
      </c>
      <c r="C43" s="31" t="s">
        <v>632</v>
      </c>
      <c r="D43" s="28" t="s">
        <v>715</v>
      </c>
      <c r="E43" s="33"/>
      <c r="F43" s="30" t="s">
        <v>705</v>
      </c>
    </row>
    <row r="44" spans="2:6" x14ac:dyDescent="0.25">
      <c r="B44" s="27" t="s">
        <v>640</v>
      </c>
      <c r="C44" s="31" t="s">
        <v>664</v>
      </c>
      <c r="D44" s="28" t="s">
        <v>715</v>
      </c>
      <c r="E44" s="33"/>
      <c r="F44" s="30" t="s">
        <v>705</v>
      </c>
    </row>
    <row r="45" spans="2:6" x14ac:dyDescent="0.25">
      <c r="B45" s="27" t="s">
        <v>541</v>
      </c>
      <c r="C45" s="31" t="s">
        <v>542</v>
      </c>
      <c r="D45" s="28" t="s">
        <v>715</v>
      </c>
      <c r="E45" s="33"/>
      <c r="F45" s="32" t="s">
        <v>705</v>
      </c>
    </row>
    <row r="46" spans="2:6" x14ac:dyDescent="0.25">
      <c r="B46" s="27" t="s">
        <v>128</v>
      </c>
      <c r="C46" s="31" t="s">
        <v>676</v>
      </c>
      <c r="D46" s="28" t="s">
        <v>715</v>
      </c>
      <c r="E46" s="33"/>
      <c r="F46" s="30" t="s">
        <v>694</v>
      </c>
    </row>
    <row r="47" spans="2:6" x14ac:dyDescent="0.25">
      <c r="B47" s="27" t="s">
        <v>527</v>
      </c>
      <c r="C47" s="31" t="s">
        <v>401</v>
      </c>
      <c r="D47" s="28" t="s">
        <v>715</v>
      </c>
      <c r="E47" s="33"/>
      <c r="F47" s="32" t="s">
        <v>723</v>
      </c>
    </row>
    <row r="48" spans="2:6" x14ac:dyDescent="0.25">
      <c r="B48" s="31" t="s">
        <v>1182</v>
      </c>
      <c r="C48" s="31" t="s">
        <v>625</v>
      </c>
      <c r="D48" s="28" t="s">
        <v>715</v>
      </c>
      <c r="E48" s="33"/>
      <c r="F48" s="28" t="s">
        <v>697</v>
      </c>
    </row>
    <row r="49" spans="2:6" x14ac:dyDescent="0.25">
      <c r="B49" s="27" t="s">
        <v>684</v>
      </c>
      <c r="C49" s="31" t="s">
        <v>519</v>
      </c>
      <c r="D49" s="28" t="s">
        <v>715</v>
      </c>
      <c r="E49" s="33"/>
      <c r="F49" s="30" t="s">
        <v>694</v>
      </c>
    </row>
    <row r="50" spans="2:6" x14ac:dyDescent="0.25">
      <c r="B50" s="94" t="s">
        <v>798</v>
      </c>
      <c r="C50" s="94" t="s">
        <v>613</v>
      </c>
      <c r="D50" s="28" t="s">
        <v>715</v>
      </c>
      <c r="E50" s="33"/>
      <c r="F50" s="28" t="s">
        <v>694</v>
      </c>
    </row>
    <row r="51" spans="2:6" x14ac:dyDescent="0.25">
      <c r="B51" s="27" t="s">
        <v>94</v>
      </c>
      <c r="C51" s="31" t="s">
        <v>498</v>
      </c>
      <c r="D51" s="28" t="s">
        <v>715</v>
      </c>
      <c r="E51" s="33"/>
      <c r="F51" s="30" t="s">
        <v>694</v>
      </c>
    </row>
    <row r="52" spans="2:6" x14ac:dyDescent="0.25">
      <c r="B52" s="27" t="s">
        <v>796</v>
      </c>
      <c r="C52" s="31" t="s">
        <v>671</v>
      </c>
      <c r="D52" s="28" t="s">
        <v>715</v>
      </c>
      <c r="E52" s="44"/>
      <c r="F52" s="28" t="s">
        <v>694</v>
      </c>
    </row>
    <row r="53" spans="2:6" x14ac:dyDescent="0.25">
      <c r="B53" s="27" t="s">
        <v>129</v>
      </c>
      <c r="C53" s="31" t="s">
        <v>747</v>
      </c>
      <c r="D53" s="28" t="s">
        <v>715</v>
      </c>
      <c r="E53" s="33"/>
      <c r="F53" s="28" t="s">
        <v>713</v>
      </c>
    </row>
    <row r="54" spans="2:6" x14ac:dyDescent="0.25">
      <c r="B54" s="27" t="s">
        <v>789</v>
      </c>
      <c r="C54" s="31" t="s">
        <v>613</v>
      </c>
      <c r="D54" s="28" t="s">
        <v>715</v>
      </c>
      <c r="E54" s="27"/>
      <c r="F54" s="32" t="s">
        <v>697</v>
      </c>
    </row>
    <row r="55" spans="2:6" x14ac:dyDescent="0.25">
      <c r="B55" s="27" t="s">
        <v>655</v>
      </c>
      <c r="C55" s="31" t="s">
        <v>642</v>
      </c>
      <c r="D55" s="28" t="s">
        <v>715</v>
      </c>
      <c r="E55" s="33"/>
      <c r="F55" s="30" t="s">
        <v>694</v>
      </c>
    </row>
    <row r="56" spans="2:6" x14ac:dyDescent="0.25">
      <c r="B56" s="31" t="s">
        <v>9</v>
      </c>
      <c r="C56" s="31" t="s">
        <v>525</v>
      </c>
      <c r="D56" s="28" t="s">
        <v>715</v>
      </c>
      <c r="E56" s="33"/>
      <c r="F56" s="28" t="s">
        <v>694</v>
      </c>
    </row>
    <row r="57" spans="2:6" x14ac:dyDescent="0.25">
      <c r="B57" s="31" t="s">
        <v>444</v>
      </c>
      <c r="C57" s="31" t="s">
        <v>742</v>
      </c>
      <c r="D57" s="28" t="s">
        <v>715</v>
      </c>
      <c r="E57" s="33"/>
      <c r="F57" s="28" t="s">
        <v>694</v>
      </c>
    </row>
    <row r="58" spans="2:6" x14ac:dyDescent="0.25">
      <c r="B58" s="27" t="s">
        <v>134</v>
      </c>
      <c r="C58" s="31" t="s">
        <v>135</v>
      </c>
      <c r="D58" s="28" t="s">
        <v>715</v>
      </c>
      <c r="E58" s="33"/>
      <c r="F58" s="28" t="s">
        <v>694</v>
      </c>
    </row>
    <row r="59" spans="2:6" x14ac:dyDescent="0.25">
      <c r="B59" s="27" t="s">
        <v>678</v>
      </c>
      <c r="C59" s="31" t="s">
        <v>650</v>
      </c>
      <c r="D59" s="28" t="s">
        <v>715</v>
      </c>
      <c r="E59" s="85"/>
      <c r="F59" s="32" t="s">
        <v>723</v>
      </c>
    </row>
    <row r="60" spans="2:6" x14ac:dyDescent="0.25">
      <c r="B60" s="27" t="s">
        <v>137</v>
      </c>
      <c r="C60" s="31" t="s">
        <v>570</v>
      </c>
      <c r="D60" s="28" t="s">
        <v>715</v>
      </c>
      <c r="E60" s="85"/>
      <c r="F60" s="28" t="s">
        <v>746</v>
      </c>
    </row>
    <row r="61" spans="2:6" x14ac:dyDescent="0.25">
      <c r="B61" s="27" t="s">
        <v>407</v>
      </c>
      <c r="C61" s="31" t="s">
        <v>176</v>
      </c>
      <c r="D61" s="28" t="s">
        <v>715</v>
      </c>
      <c r="E61" s="33"/>
      <c r="F61" s="30" t="s">
        <v>713</v>
      </c>
    </row>
    <row r="62" spans="2:6" x14ac:dyDescent="0.25">
      <c r="B62" s="27" t="s">
        <v>624</v>
      </c>
      <c r="C62" s="31" t="s">
        <v>625</v>
      </c>
      <c r="D62" s="28" t="s">
        <v>715</v>
      </c>
      <c r="E62" s="33"/>
      <c r="F62" s="30" t="s">
        <v>697</v>
      </c>
    </row>
    <row r="63" spans="2:6" x14ac:dyDescent="0.25">
      <c r="B63" s="27" t="s">
        <v>68</v>
      </c>
      <c r="C63" s="31" t="s">
        <v>126</v>
      </c>
      <c r="D63" s="28" t="s">
        <v>715</v>
      </c>
      <c r="E63" s="33"/>
      <c r="F63" s="28" t="s">
        <v>705</v>
      </c>
    </row>
    <row r="64" spans="2:6" x14ac:dyDescent="0.25">
      <c r="B64" s="27" t="s">
        <v>781</v>
      </c>
      <c r="C64" s="31" t="s">
        <v>778</v>
      </c>
      <c r="D64" s="28" t="s">
        <v>715</v>
      </c>
      <c r="E64" s="33"/>
      <c r="F64" s="30" t="s">
        <v>694</v>
      </c>
    </row>
    <row r="65" spans="2:6" x14ac:dyDescent="0.25">
      <c r="B65" s="31" t="s">
        <v>1180</v>
      </c>
      <c r="C65" s="31" t="s">
        <v>698</v>
      </c>
      <c r="D65" s="28" t="s">
        <v>715</v>
      </c>
      <c r="E65" s="44"/>
      <c r="F65" s="30" t="s">
        <v>694</v>
      </c>
    </row>
    <row r="66" spans="2:6" x14ac:dyDescent="0.25">
      <c r="B66" s="27" t="s">
        <v>579</v>
      </c>
      <c r="C66" s="31" t="s">
        <v>774</v>
      </c>
      <c r="D66" s="28" t="s">
        <v>715</v>
      </c>
      <c r="E66" s="33"/>
      <c r="F66" s="32" t="s">
        <v>697</v>
      </c>
    </row>
    <row r="67" spans="2:6" x14ac:dyDescent="0.25">
      <c r="B67" s="27" t="s">
        <v>804</v>
      </c>
      <c r="C67" s="31" t="s">
        <v>554</v>
      </c>
      <c r="D67" s="28" t="s">
        <v>715</v>
      </c>
      <c r="E67" s="33"/>
      <c r="F67" s="32" t="s">
        <v>694</v>
      </c>
    </row>
    <row r="68" spans="2:6" x14ac:dyDescent="0.25">
      <c r="B68" s="27" t="s">
        <v>680</v>
      </c>
      <c r="C68" s="31" t="s">
        <v>681</v>
      </c>
      <c r="D68" s="28" t="s">
        <v>715</v>
      </c>
      <c r="E68" s="33"/>
      <c r="F68" s="28" t="s">
        <v>705</v>
      </c>
    </row>
    <row r="69" spans="2:6" x14ac:dyDescent="0.25">
      <c r="B69" s="31" t="s">
        <v>1181</v>
      </c>
      <c r="C69" s="31" t="s">
        <v>555</v>
      </c>
      <c r="D69" s="28" t="s">
        <v>715</v>
      </c>
      <c r="E69" s="27"/>
      <c r="F69" s="30" t="s">
        <v>705</v>
      </c>
    </row>
    <row r="70" spans="2:6" x14ac:dyDescent="0.25">
      <c r="B70" s="27" t="s">
        <v>174</v>
      </c>
      <c r="C70" s="31" t="s">
        <v>175</v>
      </c>
      <c r="D70" s="28" t="s">
        <v>715</v>
      </c>
      <c r="E70" s="85"/>
      <c r="F70" s="30" t="s">
        <v>694</v>
      </c>
    </row>
    <row r="71" spans="2:6" x14ac:dyDescent="0.25">
      <c r="B71" s="27" t="s">
        <v>682</v>
      </c>
      <c r="C71" s="31" t="s">
        <v>544</v>
      </c>
      <c r="D71" s="28" t="s">
        <v>715</v>
      </c>
      <c r="E71" s="44"/>
      <c r="F71" s="30" t="s">
        <v>705</v>
      </c>
    </row>
    <row r="72" spans="2:6" x14ac:dyDescent="0.25">
      <c r="B72" s="27" t="s">
        <v>93</v>
      </c>
      <c r="C72" s="31" t="s">
        <v>639</v>
      </c>
      <c r="D72" s="28" t="s">
        <v>715</v>
      </c>
      <c r="E72" s="27"/>
      <c r="F72" s="30" t="s">
        <v>705</v>
      </c>
    </row>
    <row r="73" spans="2:6" x14ac:dyDescent="0.25">
      <c r="B73" s="27" t="s">
        <v>662</v>
      </c>
      <c r="C73" s="31" t="s">
        <v>776</v>
      </c>
      <c r="D73" s="28" t="s">
        <v>715</v>
      </c>
      <c r="E73" s="27"/>
      <c r="F73" s="32" t="s">
        <v>694</v>
      </c>
    </row>
    <row r="74" spans="2:6" x14ac:dyDescent="0.25">
      <c r="B74" s="27" t="s">
        <v>1200</v>
      </c>
      <c r="C74" s="31" t="s">
        <v>806</v>
      </c>
      <c r="D74" s="28" t="s">
        <v>715</v>
      </c>
      <c r="E74" s="33"/>
      <c r="F74" s="30" t="s">
        <v>694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6">
    <pageSetUpPr fitToPage="1"/>
  </sheetPr>
  <dimension ref="A1:L49"/>
  <sheetViews>
    <sheetView workbookViewId="0">
      <pane xSplit="2" ySplit="3" topLeftCell="G35" activePane="bottomRight" state="frozen"/>
      <selection pane="topRight" activeCell="C1" sqref="C1"/>
      <selection pane="bottomLeft" activeCell="A4" sqref="A4"/>
      <selection pane="bottomRight" activeCell="J59" sqref="J59"/>
    </sheetView>
  </sheetViews>
  <sheetFormatPr defaultColWidth="8.81640625" defaultRowHeight="12.5" x14ac:dyDescent="0.25"/>
  <cols>
    <col min="2" max="2" width="13.1796875" customWidth="1"/>
    <col min="3" max="12" width="12.81640625" customWidth="1"/>
  </cols>
  <sheetData>
    <row r="1" spans="1:12" ht="20" x14ac:dyDescent="0.4">
      <c r="A1" s="512" t="s">
        <v>1284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</row>
    <row r="3" spans="1:12" ht="13" x14ac:dyDescent="0.3">
      <c r="A3" s="42" t="s">
        <v>692</v>
      </c>
      <c r="B3" s="43" t="s">
        <v>381</v>
      </c>
      <c r="C3" s="42" t="s">
        <v>490</v>
      </c>
      <c r="D3" s="42" t="s">
        <v>489</v>
      </c>
      <c r="E3" s="42" t="s">
        <v>380</v>
      </c>
      <c r="F3" s="42" t="s">
        <v>494</v>
      </c>
      <c r="G3" s="42" t="s">
        <v>493</v>
      </c>
      <c r="H3" s="42" t="s">
        <v>492</v>
      </c>
      <c r="I3" s="42" t="s">
        <v>491</v>
      </c>
      <c r="J3" s="42" t="s">
        <v>382</v>
      </c>
      <c r="K3" s="42" t="s">
        <v>1126</v>
      </c>
      <c r="L3" s="42" t="s">
        <v>1127</v>
      </c>
    </row>
    <row r="4" spans="1:12" ht="13" x14ac:dyDescent="0.3">
      <c r="A4" s="42">
        <v>1</v>
      </c>
      <c r="B4" s="47" t="s">
        <v>1347</v>
      </c>
      <c r="C4" s="28" t="s">
        <v>1357</v>
      </c>
      <c r="D4" s="28" t="s">
        <v>1371</v>
      </c>
      <c r="E4" s="28" t="s">
        <v>1388</v>
      </c>
      <c r="F4" s="28" t="s">
        <v>1404</v>
      </c>
      <c r="G4" s="28" t="s">
        <v>1416</v>
      </c>
      <c r="H4" s="28" t="s">
        <v>869</v>
      </c>
      <c r="I4" s="28" t="s">
        <v>1446</v>
      </c>
      <c r="J4" s="28" t="s">
        <v>1462</v>
      </c>
      <c r="K4" s="28" t="s">
        <v>1473</v>
      </c>
      <c r="L4" s="28" t="s">
        <v>1488</v>
      </c>
    </row>
    <row r="5" spans="1:12" ht="13.5" thickBot="1" x14ac:dyDescent="0.35">
      <c r="A5" s="48"/>
      <c r="B5" s="49" t="s">
        <v>383</v>
      </c>
      <c r="C5" s="61"/>
      <c r="D5" s="61"/>
      <c r="E5" s="61"/>
      <c r="F5" s="61"/>
      <c r="G5" s="61"/>
      <c r="H5" s="61"/>
      <c r="I5" s="61"/>
      <c r="J5" s="61"/>
      <c r="K5" s="61"/>
      <c r="L5" s="61"/>
    </row>
    <row r="6" spans="1:12" ht="13" x14ac:dyDescent="0.3">
      <c r="A6" s="46">
        <v>2</v>
      </c>
      <c r="B6" s="47" t="s">
        <v>693</v>
      </c>
      <c r="C6" s="60" t="s">
        <v>1358</v>
      </c>
      <c r="D6" s="60" t="s">
        <v>1372</v>
      </c>
      <c r="E6" s="60" t="s">
        <v>1389</v>
      </c>
      <c r="F6" s="107" t="s">
        <v>1501</v>
      </c>
      <c r="G6" s="60" t="s">
        <v>1417</v>
      </c>
      <c r="H6" s="60" t="s">
        <v>1434</v>
      </c>
      <c r="I6" s="60" t="s">
        <v>1447</v>
      </c>
      <c r="J6" s="60" t="s">
        <v>1463</v>
      </c>
      <c r="K6" s="60" t="s">
        <v>1474</v>
      </c>
      <c r="L6" s="60" t="s">
        <v>1489</v>
      </c>
    </row>
    <row r="7" spans="1:12" ht="13.5" thickBot="1" x14ac:dyDescent="0.35">
      <c r="A7" s="48"/>
      <c r="B7" s="49" t="s">
        <v>383</v>
      </c>
      <c r="C7" s="61"/>
      <c r="D7" s="61"/>
      <c r="E7" s="61"/>
      <c r="F7" s="61"/>
      <c r="G7" s="61"/>
      <c r="H7" s="61"/>
      <c r="I7" s="61"/>
      <c r="J7" s="61"/>
      <c r="K7" s="61"/>
      <c r="L7" s="61"/>
    </row>
    <row r="8" spans="1:12" ht="13" x14ac:dyDescent="0.3">
      <c r="A8" s="46">
        <v>3</v>
      </c>
      <c r="B8" s="47" t="s">
        <v>912</v>
      </c>
      <c r="C8" s="60" t="s">
        <v>1359</v>
      </c>
      <c r="D8" s="60" t="s">
        <v>1373</v>
      </c>
      <c r="E8" s="60" t="s">
        <v>1390</v>
      </c>
      <c r="F8" s="60" t="s">
        <v>866</v>
      </c>
      <c r="G8" s="60" t="s">
        <v>1418</v>
      </c>
      <c r="H8" s="60" t="s">
        <v>1435</v>
      </c>
      <c r="I8" s="60" t="s">
        <v>1448</v>
      </c>
      <c r="J8" s="60" t="s">
        <v>1464</v>
      </c>
      <c r="K8" s="60" t="s">
        <v>1475</v>
      </c>
      <c r="L8" s="60" t="s">
        <v>1490</v>
      </c>
    </row>
    <row r="9" spans="1:12" ht="13.5" thickBot="1" x14ac:dyDescent="0.35">
      <c r="A9" s="48"/>
      <c r="B9" s="49" t="s">
        <v>383</v>
      </c>
      <c r="C9" s="61"/>
      <c r="D9" s="61"/>
      <c r="E9" s="61"/>
      <c r="F9" s="61"/>
      <c r="G9" s="61"/>
      <c r="H9" s="61"/>
      <c r="I9" s="61"/>
      <c r="J9" s="61"/>
      <c r="K9" s="61"/>
      <c r="L9" s="61"/>
    </row>
    <row r="10" spans="1:12" ht="13" x14ac:dyDescent="0.3">
      <c r="A10" s="46">
        <v>4</v>
      </c>
      <c r="B10" s="47" t="s">
        <v>227</v>
      </c>
      <c r="C10" s="86" t="s">
        <v>1524</v>
      </c>
      <c r="D10" s="60" t="s">
        <v>1374</v>
      </c>
      <c r="E10" s="60" t="s">
        <v>1391</v>
      </c>
      <c r="F10" s="60" t="s">
        <v>1405</v>
      </c>
      <c r="G10" s="60" t="s">
        <v>1419</v>
      </c>
      <c r="H10" s="60" t="s">
        <v>1506</v>
      </c>
      <c r="I10" s="60" t="s">
        <v>1449</v>
      </c>
      <c r="J10" s="60" t="s">
        <v>1465</v>
      </c>
      <c r="K10" s="60" t="s">
        <v>1476</v>
      </c>
      <c r="L10" s="60" t="s">
        <v>1016</v>
      </c>
    </row>
    <row r="11" spans="1:12" ht="13.5" thickBot="1" x14ac:dyDescent="0.35">
      <c r="A11" s="48"/>
      <c r="B11" s="49" t="s">
        <v>383</v>
      </c>
      <c r="C11" s="61" t="s">
        <v>1137</v>
      </c>
      <c r="D11" s="61"/>
      <c r="E11" s="61" t="s">
        <v>1137</v>
      </c>
      <c r="F11" s="61"/>
      <c r="G11" s="61"/>
      <c r="H11" s="61" t="s">
        <v>1137</v>
      </c>
      <c r="I11" s="61"/>
      <c r="J11" s="61"/>
      <c r="K11" s="61"/>
      <c r="L11" s="61"/>
    </row>
    <row r="12" spans="1:12" ht="13" x14ac:dyDescent="0.3">
      <c r="A12" s="46">
        <v>5</v>
      </c>
      <c r="B12" s="47" t="s">
        <v>561</v>
      </c>
      <c r="C12" s="60" t="s">
        <v>1360</v>
      </c>
      <c r="D12" s="60" t="s">
        <v>1375</v>
      </c>
      <c r="E12" s="60" t="s">
        <v>1392</v>
      </c>
      <c r="F12" s="60" t="s">
        <v>1406</v>
      </c>
      <c r="G12" s="60" t="s">
        <v>1420</v>
      </c>
      <c r="H12" s="60" t="s">
        <v>1436</v>
      </c>
      <c r="I12" s="60" t="s">
        <v>1450</v>
      </c>
      <c r="J12" s="60" t="s">
        <v>1466</v>
      </c>
      <c r="K12" s="60"/>
      <c r="L12" s="60" t="s">
        <v>1492</v>
      </c>
    </row>
    <row r="13" spans="1:12" ht="13.5" thickBot="1" x14ac:dyDescent="0.35">
      <c r="A13" s="48"/>
      <c r="B13" s="49" t="s">
        <v>383</v>
      </c>
      <c r="C13" s="61"/>
      <c r="D13" s="61"/>
      <c r="E13" s="61"/>
      <c r="F13" s="61"/>
      <c r="G13" s="61"/>
      <c r="H13" s="61"/>
      <c r="I13" s="61"/>
      <c r="J13" s="61" t="s">
        <v>663</v>
      </c>
      <c r="K13" s="61" t="s">
        <v>663</v>
      </c>
      <c r="L13" s="61" t="s">
        <v>663</v>
      </c>
    </row>
    <row r="14" spans="1:12" ht="13" x14ac:dyDescent="0.3">
      <c r="A14" s="46">
        <v>6</v>
      </c>
      <c r="B14" s="47" t="s">
        <v>648</v>
      </c>
      <c r="C14" s="60" t="s">
        <v>1361</v>
      </c>
      <c r="D14" s="60" t="s">
        <v>1376</v>
      </c>
      <c r="E14" s="86" t="s">
        <v>1393</v>
      </c>
      <c r="F14" s="60" t="s">
        <v>1407</v>
      </c>
      <c r="G14" s="60" t="s">
        <v>1421</v>
      </c>
      <c r="H14" s="60" t="s">
        <v>1437</v>
      </c>
      <c r="I14" s="60" t="s">
        <v>311</v>
      </c>
      <c r="J14" s="60" t="s">
        <v>1467</v>
      </c>
      <c r="K14" s="60" t="s">
        <v>1477</v>
      </c>
      <c r="L14" s="60" t="s">
        <v>1493</v>
      </c>
    </row>
    <row r="15" spans="1:12" ht="13.5" thickBot="1" x14ac:dyDescent="0.35">
      <c r="A15" s="48"/>
      <c r="B15" s="49" t="s">
        <v>383</v>
      </c>
      <c r="C15" s="61"/>
      <c r="D15" s="61"/>
      <c r="E15" s="61"/>
      <c r="F15" s="61"/>
      <c r="G15" s="61"/>
      <c r="H15" s="61"/>
      <c r="I15" s="61"/>
      <c r="J15" s="61"/>
      <c r="K15" s="61"/>
      <c r="L15" s="61"/>
    </row>
    <row r="16" spans="1:12" ht="13" x14ac:dyDescent="0.3">
      <c r="A16" s="46">
        <v>7</v>
      </c>
      <c r="B16" s="100" t="s">
        <v>234</v>
      </c>
      <c r="C16" s="60" t="s">
        <v>1362</v>
      </c>
      <c r="D16" s="60" t="s">
        <v>1377</v>
      </c>
      <c r="E16" s="27" t="s">
        <v>1500</v>
      </c>
      <c r="F16" s="60" t="s">
        <v>1502</v>
      </c>
      <c r="G16" s="60" t="s">
        <v>1422</v>
      </c>
      <c r="H16" s="60" t="s">
        <v>1505</v>
      </c>
      <c r="I16" s="60" t="s">
        <v>1451</v>
      </c>
      <c r="J16" s="60" t="s">
        <v>1468</v>
      </c>
      <c r="K16" s="60" t="s">
        <v>1508</v>
      </c>
      <c r="L16" s="60" t="s">
        <v>1494</v>
      </c>
    </row>
    <row r="17" spans="1:12" ht="13.5" thickBot="1" x14ac:dyDescent="0.35">
      <c r="A17" s="48"/>
      <c r="B17" s="49" t="s">
        <v>383</v>
      </c>
      <c r="C17" s="61"/>
      <c r="D17" s="61"/>
      <c r="E17" s="61"/>
      <c r="F17" s="61"/>
      <c r="G17" s="61"/>
      <c r="H17" s="27"/>
      <c r="I17" s="61"/>
      <c r="J17" s="61"/>
      <c r="K17" s="61"/>
      <c r="L17" s="61"/>
    </row>
    <row r="18" spans="1:12" ht="13" x14ac:dyDescent="0.3">
      <c r="A18" s="46">
        <v>8</v>
      </c>
      <c r="B18" s="50" t="s">
        <v>451</v>
      </c>
      <c r="C18" s="60" t="s">
        <v>1363</v>
      </c>
      <c r="D18" s="60" t="s">
        <v>1378</v>
      </c>
      <c r="E18" s="60" t="s">
        <v>1394</v>
      </c>
      <c r="F18" s="60" t="s">
        <v>1408</v>
      </c>
      <c r="G18" s="60" t="s">
        <v>1423</v>
      </c>
      <c r="H18" s="60" t="s">
        <v>1438</v>
      </c>
      <c r="I18" s="86" t="s">
        <v>1452</v>
      </c>
      <c r="J18" s="60" t="s">
        <v>1469</v>
      </c>
      <c r="K18" s="60" t="s">
        <v>1478</v>
      </c>
      <c r="L18" s="60" t="s">
        <v>1495</v>
      </c>
    </row>
    <row r="19" spans="1:12" ht="13.5" thickBot="1" x14ac:dyDescent="0.35">
      <c r="A19" s="48"/>
      <c r="B19" s="49" t="s">
        <v>383</v>
      </c>
      <c r="C19" s="61"/>
      <c r="D19" s="61"/>
      <c r="E19" s="61"/>
      <c r="F19" s="61"/>
      <c r="G19" s="61"/>
      <c r="H19" s="61"/>
      <c r="I19" s="61"/>
      <c r="J19" s="61"/>
      <c r="K19" s="61"/>
      <c r="L19" s="61"/>
    </row>
    <row r="20" spans="1:12" ht="13" x14ac:dyDescent="0.3">
      <c r="A20" s="46">
        <v>9</v>
      </c>
      <c r="B20" s="47" t="s">
        <v>1137</v>
      </c>
      <c r="C20" s="60" t="s">
        <v>1364</v>
      </c>
      <c r="D20" s="60" t="s">
        <v>1379</v>
      </c>
      <c r="E20" s="60" t="s">
        <v>1395</v>
      </c>
      <c r="F20" s="60" t="s">
        <v>1409</v>
      </c>
      <c r="G20" s="60" t="s">
        <v>1424</v>
      </c>
      <c r="H20" s="60" t="s">
        <v>951</v>
      </c>
      <c r="I20" s="60" t="s">
        <v>280</v>
      </c>
      <c r="J20" s="60" t="s">
        <v>1507</v>
      </c>
      <c r="K20" s="60" t="s">
        <v>1479</v>
      </c>
      <c r="L20" s="104"/>
    </row>
    <row r="21" spans="1:12" ht="13.5" thickBot="1" x14ac:dyDescent="0.35">
      <c r="A21" s="48"/>
      <c r="B21" s="49" t="s">
        <v>383</v>
      </c>
      <c r="C21" s="61"/>
      <c r="D21" s="61"/>
      <c r="E21" s="61" t="s">
        <v>227</v>
      </c>
      <c r="F21" s="61"/>
      <c r="G21" s="61" t="s">
        <v>227</v>
      </c>
      <c r="H21" s="61"/>
      <c r="I21" s="61"/>
      <c r="J21" s="61"/>
      <c r="K21" s="61"/>
      <c r="L21" s="105"/>
    </row>
    <row r="22" spans="1:12" ht="13" x14ac:dyDescent="0.3">
      <c r="A22" s="46">
        <v>10</v>
      </c>
      <c r="B22" s="47" t="s">
        <v>587</v>
      </c>
      <c r="C22" s="101"/>
      <c r="D22" s="60" t="s">
        <v>1380</v>
      </c>
      <c r="E22" s="60" t="s">
        <v>1396</v>
      </c>
      <c r="F22" s="60" t="s">
        <v>1410</v>
      </c>
      <c r="G22" s="60" t="s">
        <v>1425</v>
      </c>
      <c r="H22" s="60" t="s">
        <v>1439</v>
      </c>
      <c r="I22" s="60" t="s">
        <v>1453</v>
      </c>
      <c r="J22" s="60" t="s">
        <v>1470</v>
      </c>
      <c r="K22" s="60" t="s">
        <v>1480</v>
      </c>
      <c r="L22" s="60" t="s">
        <v>1509</v>
      </c>
    </row>
    <row r="23" spans="1:12" ht="13.5" thickBot="1" x14ac:dyDescent="0.35">
      <c r="A23" s="48"/>
      <c r="B23" s="49" t="s">
        <v>383</v>
      </c>
      <c r="C23" s="102"/>
      <c r="D23" s="61"/>
      <c r="E23" s="61"/>
      <c r="F23" s="61"/>
      <c r="G23" s="61"/>
      <c r="H23" s="61"/>
      <c r="I23" s="61"/>
      <c r="J23" s="61"/>
      <c r="K23" s="61"/>
      <c r="L23" s="61"/>
    </row>
    <row r="24" spans="1:12" ht="13" x14ac:dyDescent="0.3">
      <c r="A24" s="46">
        <v>11</v>
      </c>
      <c r="B24" s="47" t="s">
        <v>1055</v>
      </c>
      <c r="C24" s="60" t="s">
        <v>1365</v>
      </c>
      <c r="D24" s="60" t="s">
        <v>1381</v>
      </c>
      <c r="E24" s="60" t="s">
        <v>1397</v>
      </c>
      <c r="F24" s="60" t="s">
        <v>1503</v>
      </c>
      <c r="G24" s="60" t="s">
        <v>1426</v>
      </c>
      <c r="H24" s="60" t="s">
        <v>254</v>
      </c>
      <c r="I24" s="60" t="s">
        <v>1458</v>
      </c>
      <c r="J24" s="60" t="s">
        <v>1471</v>
      </c>
      <c r="K24" s="60" t="s">
        <v>1481</v>
      </c>
      <c r="L24" s="60" t="s">
        <v>1496</v>
      </c>
    </row>
    <row r="25" spans="1:12" ht="13.5" thickBot="1" x14ac:dyDescent="0.35">
      <c r="A25" s="48"/>
      <c r="B25" s="49"/>
      <c r="C25" s="61"/>
      <c r="D25" s="61"/>
      <c r="E25" s="61"/>
      <c r="F25" s="27"/>
      <c r="G25" s="61"/>
      <c r="H25" s="61"/>
      <c r="I25" s="61"/>
      <c r="J25" s="61"/>
      <c r="K25" s="61"/>
      <c r="L25" s="61"/>
    </row>
    <row r="26" spans="1:12" ht="13" x14ac:dyDescent="0.3">
      <c r="A26" s="46">
        <v>12</v>
      </c>
      <c r="B26" s="50" t="s">
        <v>730</v>
      </c>
      <c r="C26" s="60" t="s">
        <v>946</v>
      </c>
      <c r="D26" s="60" t="s">
        <v>1382</v>
      </c>
      <c r="E26" s="60" t="s">
        <v>1398</v>
      </c>
      <c r="F26" s="60" t="s">
        <v>1411</v>
      </c>
      <c r="G26" s="60" t="s">
        <v>1427</v>
      </c>
      <c r="H26" s="60" t="s">
        <v>1440</v>
      </c>
      <c r="I26" s="60" t="s">
        <v>1454</v>
      </c>
      <c r="J26" s="60" t="s">
        <v>1016</v>
      </c>
      <c r="K26" s="104"/>
      <c r="L26" s="104"/>
    </row>
    <row r="27" spans="1:12" ht="13.5" thickBot="1" x14ac:dyDescent="0.35">
      <c r="A27" s="48"/>
      <c r="B27" s="49" t="s">
        <v>383</v>
      </c>
      <c r="C27" s="61"/>
      <c r="D27" s="61"/>
      <c r="E27" s="61"/>
      <c r="F27" s="61"/>
      <c r="G27" s="61" t="s">
        <v>540</v>
      </c>
      <c r="H27" s="61"/>
      <c r="I27" s="61"/>
      <c r="J27" s="61"/>
      <c r="K27" s="105"/>
      <c r="L27" s="105"/>
    </row>
    <row r="28" spans="1:12" ht="13" x14ac:dyDescent="0.3">
      <c r="A28" s="46">
        <v>13</v>
      </c>
      <c r="B28" s="47" t="s">
        <v>540</v>
      </c>
      <c r="C28" s="60" t="s">
        <v>1366</v>
      </c>
      <c r="D28" s="60" t="s">
        <v>1383</v>
      </c>
      <c r="E28" s="60" t="s">
        <v>1399</v>
      </c>
      <c r="F28" s="60" t="s">
        <v>1035</v>
      </c>
      <c r="G28" s="60" t="s">
        <v>1428</v>
      </c>
      <c r="H28" s="60" t="s">
        <v>1441</v>
      </c>
      <c r="I28" s="60" t="s">
        <v>1455</v>
      </c>
      <c r="J28" s="60" t="s">
        <v>1483</v>
      </c>
      <c r="K28" s="60" t="s">
        <v>1482</v>
      </c>
      <c r="L28" s="60" t="s">
        <v>1016</v>
      </c>
    </row>
    <row r="29" spans="1:12" ht="13.5" thickBot="1" x14ac:dyDescent="0.35">
      <c r="A29" s="48"/>
      <c r="B29" s="49" t="s">
        <v>383</v>
      </c>
      <c r="C29" s="61"/>
      <c r="D29" s="61" t="s">
        <v>233</v>
      </c>
      <c r="E29" s="61"/>
      <c r="F29" s="61"/>
      <c r="G29" s="61" t="s">
        <v>663</v>
      </c>
      <c r="H29" s="61"/>
      <c r="I29" s="61"/>
      <c r="J29" s="61"/>
      <c r="K29" s="61"/>
      <c r="L29" s="61"/>
    </row>
    <row r="30" spans="1:12" ht="13" x14ac:dyDescent="0.3">
      <c r="A30" s="46">
        <v>14</v>
      </c>
      <c r="B30" s="47" t="s">
        <v>817</v>
      </c>
      <c r="C30" s="60" t="s">
        <v>1367</v>
      </c>
      <c r="D30" s="60" t="s">
        <v>1384</v>
      </c>
      <c r="E30" s="28" t="s">
        <v>885</v>
      </c>
      <c r="F30" s="60" t="s">
        <v>1412</v>
      </c>
      <c r="G30" s="60" t="s">
        <v>1429</v>
      </c>
      <c r="H30" s="60" t="s">
        <v>1442</v>
      </c>
      <c r="I30" s="86" t="s">
        <v>1456</v>
      </c>
      <c r="J30" s="60" t="s">
        <v>1484</v>
      </c>
      <c r="K30" s="60" t="s">
        <v>1016</v>
      </c>
      <c r="L30" s="104"/>
    </row>
    <row r="31" spans="1:12" ht="13.5" thickBot="1" x14ac:dyDescent="0.35">
      <c r="A31" s="48"/>
      <c r="B31" s="49" t="s">
        <v>383</v>
      </c>
      <c r="C31" s="61"/>
      <c r="D31" s="61"/>
      <c r="E31" s="61"/>
      <c r="F31" s="61"/>
      <c r="G31" s="61"/>
      <c r="H31" s="61"/>
      <c r="I31" s="61"/>
      <c r="J31" s="61"/>
      <c r="K31" s="61"/>
      <c r="L31" s="105"/>
    </row>
    <row r="32" spans="1:12" ht="13" x14ac:dyDescent="0.3">
      <c r="A32" s="46">
        <v>15</v>
      </c>
      <c r="B32" s="47" t="s">
        <v>40</v>
      </c>
      <c r="C32" s="60" t="s">
        <v>1368</v>
      </c>
      <c r="D32" s="60" t="s">
        <v>286</v>
      </c>
      <c r="E32" s="60" t="s">
        <v>1400</v>
      </c>
      <c r="F32" s="60" t="s">
        <v>1413</v>
      </c>
      <c r="G32" s="60" t="s">
        <v>1430</v>
      </c>
      <c r="H32" s="60" t="s">
        <v>1443</v>
      </c>
      <c r="I32" s="60" t="s">
        <v>1457</v>
      </c>
      <c r="J32" s="60" t="s">
        <v>936</v>
      </c>
      <c r="K32" s="60" t="s">
        <v>1016</v>
      </c>
      <c r="L32" s="106"/>
    </row>
    <row r="33" spans="1:12" ht="13.5" thickBot="1" x14ac:dyDescent="0.35">
      <c r="A33" s="48"/>
      <c r="B33" s="49" t="s">
        <v>383</v>
      </c>
      <c r="C33" s="61"/>
      <c r="D33" s="61"/>
      <c r="E33" s="61"/>
      <c r="F33" s="61"/>
      <c r="G33" s="61"/>
      <c r="H33" s="61"/>
      <c r="I33" s="61"/>
      <c r="J33" s="61"/>
      <c r="K33" s="61"/>
      <c r="L33" s="105"/>
    </row>
    <row r="34" spans="1:12" ht="13" x14ac:dyDescent="0.3">
      <c r="A34" s="46">
        <v>16</v>
      </c>
      <c r="B34" s="50" t="s">
        <v>233</v>
      </c>
      <c r="C34" s="60" t="s">
        <v>312</v>
      </c>
      <c r="D34" s="60" t="s">
        <v>1385</v>
      </c>
      <c r="E34" s="60" t="s">
        <v>1401</v>
      </c>
      <c r="F34" s="60" t="s">
        <v>1414</v>
      </c>
      <c r="G34" s="60" t="s">
        <v>1431</v>
      </c>
      <c r="H34" s="60" t="s">
        <v>1444</v>
      </c>
      <c r="I34" s="60" t="s">
        <v>1459</v>
      </c>
      <c r="J34" s="60" t="s">
        <v>339</v>
      </c>
      <c r="K34" s="60" t="s">
        <v>259</v>
      </c>
      <c r="L34" s="60" t="s">
        <v>1497</v>
      </c>
    </row>
    <row r="35" spans="1:12" ht="13.5" thickBot="1" x14ac:dyDescent="0.35">
      <c r="A35" s="48"/>
      <c r="B35" s="49" t="s">
        <v>383</v>
      </c>
      <c r="C35" s="61"/>
      <c r="D35" s="61"/>
      <c r="E35" s="61"/>
      <c r="F35" s="61"/>
      <c r="G35" s="61"/>
      <c r="H35" s="61" t="s">
        <v>1055</v>
      </c>
      <c r="I35" s="61" t="s">
        <v>233</v>
      </c>
      <c r="J35" s="61"/>
      <c r="K35" s="61"/>
      <c r="L35" s="61"/>
    </row>
    <row r="36" spans="1:12" ht="13" x14ac:dyDescent="0.3">
      <c r="A36" s="46">
        <v>17</v>
      </c>
      <c r="B36" s="47" t="s">
        <v>610</v>
      </c>
      <c r="C36" s="60" t="s">
        <v>1369</v>
      </c>
      <c r="D36" s="60" t="s">
        <v>1386</v>
      </c>
      <c r="E36" s="60" t="s">
        <v>1402</v>
      </c>
      <c r="F36" s="60" t="s">
        <v>1504</v>
      </c>
      <c r="G36" s="60" t="s">
        <v>1432</v>
      </c>
      <c r="H36" s="60" t="s">
        <v>852</v>
      </c>
      <c r="I36" s="60" t="s">
        <v>1460</v>
      </c>
      <c r="J36" s="60" t="s">
        <v>1485</v>
      </c>
      <c r="K36" s="60" t="s">
        <v>1486</v>
      </c>
      <c r="L36" s="60" t="s">
        <v>1498</v>
      </c>
    </row>
    <row r="37" spans="1:12" ht="13.5" thickBot="1" x14ac:dyDescent="0.35">
      <c r="A37" s="48"/>
      <c r="B37" s="49" t="s">
        <v>383</v>
      </c>
      <c r="C37" s="61"/>
      <c r="D37" s="61"/>
      <c r="E37" s="61"/>
      <c r="F37" s="61"/>
      <c r="G37" s="61"/>
      <c r="H37" s="61"/>
      <c r="I37" s="61"/>
      <c r="J37" s="61"/>
      <c r="K37" s="61"/>
      <c r="L37" s="61"/>
    </row>
    <row r="38" spans="1:12" ht="13" x14ac:dyDescent="0.3">
      <c r="A38" s="46">
        <v>18</v>
      </c>
      <c r="B38" s="100" t="s">
        <v>663</v>
      </c>
      <c r="C38" s="60" t="s">
        <v>1370</v>
      </c>
      <c r="D38" s="60" t="s">
        <v>1387</v>
      </c>
      <c r="E38" s="60" t="s">
        <v>1403</v>
      </c>
      <c r="F38" s="60" t="s">
        <v>1415</v>
      </c>
      <c r="G38" s="60" t="s">
        <v>1433</v>
      </c>
      <c r="H38" s="60" t="s">
        <v>1445</v>
      </c>
      <c r="I38" s="60" t="s">
        <v>1016</v>
      </c>
      <c r="J38" s="60"/>
      <c r="K38" s="60" t="s">
        <v>1487</v>
      </c>
      <c r="L38" s="60"/>
    </row>
    <row r="39" spans="1:12" ht="13.5" thickBot="1" x14ac:dyDescent="0.35">
      <c r="A39" s="48"/>
      <c r="B39" s="49" t="s">
        <v>383</v>
      </c>
      <c r="C39" s="61"/>
      <c r="D39" s="61"/>
      <c r="E39" s="61"/>
      <c r="F39" s="61"/>
      <c r="G39" s="61"/>
      <c r="H39" s="61"/>
      <c r="I39" s="61" t="s">
        <v>561</v>
      </c>
      <c r="J39" s="61"/>
      <c r="K39" s="61"/>
      <c r="L39" s="61"/>
    </row>
    <row r="40" spans="1:12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 spans="1:12" ht="15.5" x14ac:dyDescent="0.35">
      <c r="A41" s="87" t="s">
        <v>1016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</row>
    <row r="43" spans="1:12" x14ac:dyDescent="0.25">
      <c r="B43" t="s">
        <v>561</v>
      </c>
      <c r="C43" t="s">
        <v>1461</v>
      </c>
      <c r="D43" t="s">
        <v>177</v>
      </c>
      <c r="E43" t="s">
        <v>526</v>
      </c>
    </row>
    <row r="44" spans="1:12" x14ac:dyDescent="0.25">
      <c r="B44" t="s">
        <v>730</v>
      </c>
      <c r="C44" t="s">
        <v>791</v>
      </c>
      <c r="D44" t="s">
        <v>1173</v>
      </c>
      <c r="E44" t="s">
        <v>506</v>
      </c>
      <c r="F44" t="s">
        <v>1472</v>
      </c>
    </row>
    <row r="45" spans="1:12" x14ac:dyDescent="0.25">
      <c r="B45" t="s">
        <v>817</v>
      </c>
      <c r="C45" t="s">
        <v>1208</v>
      </c>
      <c r="D45" t="s">
        <v>845</v>
      </c>
    </row>
    <row r="46" spans="1:12" x14ac:dyDescent="0.25">
      <c r="B46" t="s">
        <v>40</v>
      </c>
      <c r="C46" t="s">
        <v>395</v>
      </c>
    </row>
    <row r="47" spans="1:12" x14ac:dyDescent="0.25">
      <c r="B47" t="s">
        <v>227</v>
      </c>
      <c r="C47" t="s">
        <v>1491</v>
      </c>
    </row>
    <row r="48" spans="1:12" x14ac:dyDescent="0.25">
      <c r="B48" t="s">
        <v>540</v>
      </c>
      <c r="C48" t="s">
        <v>847</v>
      </c>
      <c r="D48" t="s">
        <v>1211</v>
      </c>
    </row>
    <row r="49" spans="2:3" x14ac:dyDescent="0.25">
      <c r="B49" t="s">
        <v>610</v>
      </c>
      <c r="C49" t="s">
        <v>1499</v>
      </c>
    </row>
  </sheetData>
  <mergeCells count="1">
    <mergeCell ref="A1:L1"/>
  </mergeCells>
  <pageMargins left="0.16" right="0.16" top="0.75" bottom="0.31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24</vt:i4>
      </vt:variant>
    </vt:vector>
  </HeadingPairs>
  <TitlesOfParts>
    <vt:vector size="63" baseType="lpstr">
      <vt:lpstr>player count</vt:lpstr>
      <vt:lpstr>Cover</vt:lpstr>
      <vt:lpstr>Logos</vt:lpstr>
      <vt:lpstr>MGRS</vt:lpstr>
      <vt:lpstr>Checklist 1</vt:lpstr>
      <vt:lpstr>Redistribution draft</vt:lpstr>
      <vt:lpstr>draftees</vt:lpstr>
      <vt:lpstr>Draft Matrix 2010</vt:lpstr>
      <vt:lpstr>UNCARDED</vt:lpstr>
      <vt:lpstr>Draft Matrix 2013</vt:lpstr>
      <vt:lpstr>Draft Matrix 2014</vt:lpstr>
      <vt:lpstr>Standings</vt:lpstr>
      <vt:lpstr>Draft Matrix 2008</vt:lpstr>
      <vt:lpstr> Draft Matrix 2015</vt:lpstr>
      <vt:lpstr>Draft Matrix 2021</vt:lpstr>
      <vt:lpstr>STARTING PITCHERS</vt:lpstr>
      <vt:lpstr>Rosters &amp; Avail. Players</vt:lpstr>
      <vt:lpstr>MVP CY</vt:lpstr>
      <vt:lpstr>Draft Matrix 2023</vt:lpstr>
      <vt:lpstr>Transactions</vt:lpstr>
      <vt:lpstr>Waivers</vt:lpstr>
      <vt:lpstr>Redistribution Draft Matrix</vt:lpstr>
      <vt:lpstr>Draft Matrix '24</vt:lpstr>
      <vt:lpstr>Draft Matrix '26</vt:lpstr>
      <vt:lpstr>SKED</vt:lpstr>
      <vt:lpstr>Playoff Matrix 20 21</vt:lpstr>
      <vt:lpstr>Draft Matrix 19</vt:lpstr>
      <vt:lpstr>MVP CY 20 21</vt:lpstr>
      <vt:lpstr>mvp voting</vt:lpstr>
      <vt:lpstr>2020 mvp ws</vt:lpstr>
      <vt:lpstr>Draft Matrix 2020</vt:lpstr>
      <vt:lpstr>Playoff Matrix 24 25</vt:lpstr>
      <vt:lpstr>Draft Matrix '25</vt:lpstr>
      <vt:lpstr>Draft Matrix 18</vt:lpstr>
      <vt:lpstr>DRAFT MATRIX 17</vt:lpstr>
      <vt:lpstr>Checklist</vt:lpstr>
      <vt:lpstr>Draft Matrix 2016</vt:lpstr>
      <vt:lpstr>Uncarded 2010 cards</vt:lpstr>
      <vt:lpstr>Draft Matrix 2012</vt:lpstr>
      <vt:lpstr>'2020 mvp ws'!Print_Area</vt:lpstr>
      <vt:lpstr>Checklist!Print_Area</vt:lpstr>
      <vt:lpstr>Cover!Print_Area</vt:lpstr>
      <vt:lpstr>'DRAFT MATRIX 17'!Print_Area</vt:lpstr>
      <vt:lpstr>'Draft Matrix 2008'!Print_Area</vt:lpstr>
      <vt:lpstr>'Draft Matrix 2012'!Print_Area</vt:lpstr>
      <vt:lpstr>'Draft Matrix 2013'!Print_Area</vt:lpstr>
      <vt:lpstr>'Draft Matrix 2021'!Print_Area</vt:lpstr>
      <vt:lpstr>'Draft Matrix 2023'!Print_Area</vt:lpstr>
      <vt:lpstr>'Draft Matrix ''24'!Print_Area</vt:lpstr>
      <vt:lpstr>'Draft Matrix ''25'!Print_Area</vt:lpstr>
      <vt:lpstr>draftees!Print_Area</vt:lpstr>
      <vt:lpstr>Logos!Print_Area</vt:lpstr>
      <vt:lpstr>MGRS!Print_Area</vt:lpstr>
      <vt:lpstr>'MVP CY 20 21'!Print_Area</vt:lpstr>
      <vt:lpstr>'mvp voting'!Print_Area</vt:lpstr>
      <vt:lpstr>'Playoff Matrix 24 25'!Print_Area</vt:lpstr>
      <vt:lpstr>'Redistribution draft'!Print_Area</vt:lpstr>
      <vt:lpstr>'Rosters &amp; Avail. Players'!Print_Area</vt:lpstr>
      <vt:lpstr>SKED!Print_Area</vt:lpstr>
      <vt:lpstr>'STARTING PITCHERS'!Print_Area</vt:lpstr>
      <vt:lpstr>Transactions!Print_Area</vt:lpstr>
      <vt:lpstr>Waivers!Print_Area</vt:lpstr>
      <vt:lpstr>'Rosters &amp; Avail. Players'!Print_Titles</vt:lpstr>
    </vt:vector>
  </TitlesOfParts>
  <Company>n/a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Watson</dc:creator>
  <cp:lastModifiedBy>Peter Mitchell</cp:lastModifiedBy>
  <cp:lastPrinted>2025-08-24T13:58:01Z</cp:lastPrinted>
  <dcterms:created xsi:type="dcterms:W3CDTF">2003-10-12T15:31:59Z</dcterms:created>
  <dcterms:modified xsi:type="dcterms:W3CDTF">2025-09-01T01:57:25Z</dcterms:modified>
</cp:coreProperties>
</file>